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3/Trimestre 2/"/>
    </mc:Choice>
  </mc:AlternateContent>
  <xr:revisionPtr revIDLastSave="42" documentId="13_ncr:1_{35ED687B-081C-472B-8D89-ABD9A8A8F1E5}" xr6:coauthVersionLast="47" xr6:coauthVersionMax="47" xr10:uidLastSave="{0CDDF96A-BB1F-4D0A-BF9B-930BC24FFDB3}"/>
  <bookViews>
    <workbookView showSheetTabs="0" xWindow="-110" yWindow="-110" windowWidth="19420" windowHeight="10420" tabRatio="806" xr2:uid="{00000000-000D-0000-FFFF-FFFF00000000}"/>
  </bookViews>
  <sheets>
    <sheet name="PORTADA" sheetId="13" r:id="rId1"/>
    <sheet name="Conclusiones" sheetId="17" r:id="rId2"/>
    <sheet name="VARIABLES" sheetId="14" r:id="rId3"/>
    <sheet name="METODOLOGÍA" sheetId="15" r:id="rId4"/>
    <sheet name="KPI_DATOS" sheetId="3" state="hidden" r:id="rId5"/>
    <sheet name="Desplegables" sheetId="16" state="hidden" r:id="rId6"/>
    <sheet name="PERFIL_DATOS" sheetId="7" state="hidden" r:id="rId7"/>
    <sheet name="MOTIVOS_DATOS" sheetId="10" state="hidden" r:id="rId8"/>
    <sheet name="KPI" sheetId="5" r:id="rId9"/>
    <sheet name="PERFIL" sheetId="8" r:id="rId10"/>
    <sheet name="MOTIVOS" sheetId="9" r:id="rId11"/>
  </sheets>
  <definedNames>
    <definedName name="_GoBack" localSheetId="10">MOTIVOS!$A$23</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8" l="1"/>
  <c r="B6" i="5"/>
  <c r="D7" i="9" l="1"/>
  <c r="B7" i="9"/>
  <c r="A8" i="8" l="1"/>
  <c r="H7" i="5" l="1"/>
  <c r="A21" i="5"/>
  <c r="C7" i="5"/>
  <c r="A33" i="5"/>
  <c r="A52" i="5"/>
  <c r="E7" i="5"/>
  <c r="J7" i="5"/>
  <c r="A16" i="5"/>
  <c r="A47" i="5"/>
  <c r="A40" i="5"/>
  <c r="K7" i="5"/>
  <c r="A37" i="5"/>
  <c r="A43" i="5"/>
  <c r="A32" i="5"/>
  <c r="A8" i="5"/>
  <c r="A36" i="5"/>
  <c r="A14" i="5"/>
  <c r="A35" i="5"/>
  <c r="A54" i="5"/>
  <c r="I9" i="8"/>
  <c r="A38" i="5"/>
  <c r="A55" i="5"/>
  <c r="A27" i="5"/>
  <c r="A39" i="5"/>
  <c r="D7" i="5"/>
  <c r="A13" i="5"/>
  <c r="J9" i="8"/>
  <c r="A42" i="5"/>
  <c r="A46" i="5"/>
  <c r="A51" i="5"/>
  <c r="A50" i="5"/>
  <c r="A18" i="5"/>
  <c r="A12" i="5"/>
  <c r="A28" i="5"/>
  <c r="A48" i="5"/>
  <c r="C9" i="8"/>
  <c r="K9" i="8"/>
  <c r="G7" i="5"/>
  <c r="A53" i="5"/>
  <c r="F9" i="8"/>
  <c r="A15" i="5"/>
  <c r="A25" i="5"/>
  <c r="D9" i="8"/>
  <c r="A31" i="5"/>
  <c r="A45" i="5"/>
  <c r="E9" i="8"/>
  <c r="G9" i="8"/>
  <c r="A41" i="5"/>
  <c r="A10" i="5"/>
  <c r="A17" i="5"/>
  <c r="A11" i="5"/>
  <c r="A9" i="5"/>
  <c r="A19" i="5"/>
  <c r="A23" i="5"/>
  <c r="I7" i="5"/>
  <c r="A26" i="5"/>
  <c r="A24" i="5"/>
  <c r="A57" i="5"/>
  <c r="A29" i="5"/>
  <c r="A49" i="5"/>
  <c r="A44" i="5"/>
  <c r="A30" i="5"/>
  <c r="A22" i="5"/>
  <c r="A34" i="5"/>
  <c r="H9" i="8"/>
  <c r="F7" i="5"/>
  <c r="A58" i="5"/>
  <c r="A20" i="5"/>
  <c r="A56" i="5"/>
  <c r="A501" i="3"/>
  <c r="A481" i="3"/>
  <c r="A474" i="3"/>
  <c r="A468" i="3"/>
  <c r="A459" i="3"/>
  <c r="A510" i="3"/>
  <c r="A477" i="3"/>
  <c r="A462" i="3"/>
  <c r="A513" i="3"/>
  <c r="A503" i="3"/>
  <c r="A488" i="3"/>
  <c r="A486" i="3"/>
  <c r="A472" i="3"/>
  <c r="A470" i="3"/>
  <c r="A489" i="3"/>
  <c r="A505" i="3"/>
  <c r="A480" i="3"/>
  <c r="A460" i="3"/>
  <c r="A504" i="3"/>
  <c r="A502" i="3"/>
  <c r="A492" i="3"/>
  <c r="A473" i="3"/>
  <c r="A498" i="3"/>
  <c r="A491" i="3"/>
  <c r="A508" i="3"/>
  <c r="A483" i="3"/>
  <c r="A484" i="3"/>
  <c r="A496" i="3"/>
  <c r="A506" i="3"/>
  <c r="A515" i="3"/>
  <c r="A512" i="3"/>
  <c r="A469" i="3"/>
  <c r="A463" i="3"/>
  <c r="A461" i="3"/>
  <c r="A490" i="3"/>
  <c r="A466" i="3"/>
  <c r="A507" i="3"/>
  <c r="A514" i="3"/>
  <c r="A476" i="3"/>
  <c r="A493" i="3"/>
  <c r="A479" i="3"/>
  <c r="A511" i="3"/>
  <c r="A471" i="3"/>
  <c r="A475" i="3"/>
  <c r="A467" i="3"/>
  <c r="A487" i="3"/>
  <c r="A495" i="3"/>
  <c r="A509" i="3"/>
  <c r="A447" i="3"/>
  <c r="A410" i="3"/>
  <c r="A456" i="3"/>
  <c r="A425" i="3"/>
  <c r="A405" i="3"/>
  <c r="A411" i="3"/>
  <c r="A443" i="3"/>
  <c r="A421" i="3"/>
  <c r="A419" i="3"/>
  <c r="A433" i="3"/>
  <c r="A423" i="3"/>
  <c r="A417" i="3"/>
  <c r="A428" i="3"/>
  <c r="A406" i="3"/>
  <c r="A427" i="3"/>
  <c r="A414" i="3"/>
  <c r="A402" i="3"/>
  <c r="A430" i="3"/>
  <c r="A403" i="3"/>
  <c r="A424" i="3"/>
  <c r="A431" i="3"/>
  <c r="A416" i="3"/>
  <c r="A420" i="3"/>
  <c r="A451" i="3"/>
  <c r="A450" i="3"/>
  <c r="A412" i="3"/>
  <c r="A437" i="3"/>
  <c r="A439" i="3"/>
  <c r="A452" i="3"/>
  <c r="A435" i="3"/>
  <c r="A434" i="3"/>
  <c r="A438" i="3"/>
  <c r="A413" i="3"/>
  <c r="A436" i="3"/>
  <c r="A441" i="3"/>
  <c r="A444" i="3"/>
  <c r="A432" i="3"/>
  <c r="A442" i="3"/>
  <c r="A404" i="3"/>
  <c r="A408" i="3"/>
  <c r="A426" i="3"/>
  <c r="A445" i="3"/>
  <c r="A448" i="3"/>
  <c r="A457" i="3"/>
  <c r="A415" i="3"/>
  <c r="A449" i="3"/>
  <c r="A409" i="3"/>
  <c r="A454" i="3"/>
  <c r="A453" i="3"/>
  <c r="A455" i="3"/>
  <c r="A429" i="3"/>
  <c r="A418" i="3"/>
  <c r="A35" i="3"/>
  <c r="A31" i="3"/>
  <c r="A57" i="3"/>
  <c r="A43" i="3"/>
  <c r="A9" i="3"/>
  <c r="A45" i="3"/>
  <c r="A46" i="3"/>
  <c r="A22" i="3"/>
  <c r="A38" i="3"/>
  <c r="A47" i="3"/>
  <c r="A30" i="3"/>
  <c r="A8" i="3"/>
  <c r="A28" i="3"/>
  <c r="A3" i="3"/>
  <c r="A6" i="3"/>
  <c r="A32" i="3"/>
  <c r="A13" i="3"/>
  <c r="A16" i="3"/>
  <c r="A29" i="3"/>
  <c r="A53" i="3"/>
  <c r="A36" i="3"/>
  <c r="A52" i="3"/>
  <c r="A21" i="3"/>
  <c r="A20" i="3"/>
  <c r="A48" i="3"/>
  <c r="A26" i="3"/>
  <c r="A40" i="3"/>
  <c r="A17" i="3"/>
  <c r="A54" i="3"/>
  <c r="A23" i="3"/>
  <c r="A12" i="3"/>
  <c r="A27" i="3"/>
  <c r="A11" i="3"/>
  <c r="A41" i="3"/>
  <c r="A4" i="3"/>
  <c r="A34" i="3"/>
  <c r="A39" i="3"/>
  <c r="A33" i="3"/>
  <c r="A42" i="3"/>
  <c r="A58" i="3"/>
  <c r="A37" i="3"/>
  <c r="A15" i="3"/>
  <c r="A7" i="3"/>
  <c r="A18" i="3"/>
  <c r="A50" i="3"/>
  <c r="A14" i="3"/>
  <c r="A44" i="3"/>
  <c r="A24" i="3"/>
  <c r="A19" i="3"/>
  <c r="A25" i="3"/>
  <c r="A5" i="3"/>
  <c r="A245" i="3"/>
  <c r="A235" i="3"/>
  <c r="A278" i="3"/>
  <c r="A268" i="3"/>
  <c r="A285" i="3"/>
  <c r="A267" i="3"/>
  <c r="A231" i="3"/>
  <c r="A263" i="3"/>
  <c r="A250" i="3"/>
  <c r="A251" i="3"/>
  <c r="A255" i="3"/>
  <c r="A272" i="3"/>
  <c r="A260" i="3"/>
  <c r="A256" i="3"/>
  <c r="A246" i="3"/>
  <c r="A281" i="3"/>
  <c r="A276" i="3"/>
  <c r="A274" i="3"/>
  <c r="A258" i="3"/>
  <c r="A282" i="3"/>
  <c r="A253" i="3"/>
  <c r="A234" i="3"/>
  <c r="A237" i="3"/>
  <c r="A269" i="3"/>
  <c r="A241" i="3"/>
  <c r="A233" i="3"/>
  <c r="A286" i="3"/>
  <c r="A240" i="3"/>
  <c r="A257" i="3"/>
  <c r="A252" i="3"/>
  <c r="A270" i="3"/>
  <c r="A266" i="3"/>
  <c r="A265" i="3"/>
  <c r="A232" i="3"/>
  <c r="A283" i="3"/>
  <c r="A271" i="3"/>
  <c r="A243" i="3"/>
  <c r="A239" i="3"/>
  <c r="A284" i="3"/>
  <c r="A262" i="3"/>
  <c r="A242" i="3"/>
  <c r="A238" i="3"/>
  <c r="A247" i="3"/>
  <c r="A273" i="3"/>
  <c r="A287" i="3"/>
  <c r="A259" i="3"/>
  <c r="A275" i="3"/>
  <c r="A248" i="3"/>
  <c r="A602" i="3"/>
  <c r="A586" i="3"/>
  <c r="A601" i="3"/>
  <c r="A599" i="3"/>
  <c r="A612" i="3"/>
  <c r="A611" i="3"/>
  <c r="A625" i="3"/>
  <c r="A583" i="3"/>
  <c r="A628" i="3"/>
  <c r="A577" i="3"/>
  <c r="A590" i="3"/>
  <c r="A627" i="3"/>
  <c r="A607" i="3"/>
  <c r="A623" i="3"/>
  <c r="A604" i="3"/>
  <c r="A606" i="3"/>
  <c r="A605" i="3"/>
  <c r="A614" i="3"/>
  <c r="A585" i="3"/>
  <c r="A619" i="3"/>
  <c r="A629" i="3"/>
  <c r="A609" i="3"/>
  <c r="A596" i="3"/>
  <c r="A584" i="3"/>
  <c r="A574" i="3"/>
  <c r="A587" i="3"/>
  <c r="A580" i="3"/>
  <c r="A622" i="3"/>
  <c r="A618" i="3"/>
  <c r="A592" i="3"/>
  <c r="A615" i="3"/>
  <c r="A579" i="3"/>
  <c r="A603" i="3"/>
  <c r="A616" i="3"/>
  <c r="A578" i="3"/>
  <c r="A610" i="3"/>
  <c r="A576" i="3"/>
  <c r="A591" i="3"/>
  <c r="A608" i="3"/>
  <c r="A582" i="3"/>
  <c r="A598" i="3"/>
  <c r="A620" i="3"/>
  <c r="A597" i="3"/>
  <c r="A600" i="3"/>
  <c r="A617" i="3"/>
  <c r="A626" i="3"/>
  <c r="A581" i="3"/>
  <c r="A588" i="3"/>
  <c r="A595" i="3"/>
  <c r="A621" i="3"/>
  <c r="A218" i="3"/>
  <c r="A180" i="3"/>
  <c r="A230" i="3"/>
  <c r="A200" i="3"/>
  <c r="A193" i="3"/>
  <c r="A199" i="3"/>
  <c r="A197" i="3"/>
  <c r="A205" i="3"/>
  <c r="A229" i="3"/>
  <c r="A212" i="3"/>
  <c r="A194" i="3"/>
  <c r="A196" i="3"/>
  <c r="A227" i="3"/>
  <c r="A225" i="3"/>
  <c r="A228" i="3"/>
  <c r="A207" i="3"/>
  <c r="A223" i="3"/>
  <c r="A211" i="3"/>
  <c r="A177" i="3"/>
  <c r="A219" i="3"/>
  <c r="A178" i="3"/>
  <c r="A217" i="3"/>
  <c r="A206" i="3"/>
  <c r="A188" i="3"/>
  <c r="A209" i="3"/>
  <c r="A179" i="3"/>
  <c r="A216" i="3"/>
  <c r="A201" i="3"/>
  <c r="A208" i="3"/>
  <c r="A174" i="3"/>
  <c r="A192" i="3"/>
  <c r="A190" i="3"/>
  <c r="A181" i="3"/>
  <c r="A221" i="3"/>
  <c r="A189" i="3"/>
  <c r="A226" i="3"/>
  <c r="A185" i="3"/>
  <c r="A213" i="3"/>
  <c r="A224" i="3"/>
  <c r="A204" i="3"/>
  <c r="A175" i="3"/>
  <c r="A203" i="3"/>
  <c r="A220" i="3"/>
  <c r="A222" i="3"/>
  <c r="A187" i="3"/>
  <c r="A214" i="3"/>
  <c r="A184" i="3"/>
  <c r="A186" i="3"/>
  <c r="A198" i="3"/>
  <c r="A215" i="3"/>
  <c r="A182" i="3"/>
  <c r="A289" i="3"/>
  <c r="A340" i="3"/>
  <c r="A300" i="3"/>
  <c r="A294" i="3"/>
  <c r="A310" i="3"/>
  <c r="A311" i="3"/>
  <c r="A297" i="3"/>
  <c r="A306" i="3"/>
  <c r="A343" i="3"/>
  <c r="A327" i="3"/>
  <c r="A314" i="3"/>
  <c r="A295" i="3"/>
  <c r="A317" i="3"/>
  <c r="A315" i="3"/>
  <c r="A290" i="3"/>
  <c r="A334" i="3"/>
  <c r="A305" i="3"/>
  <c r="A329" i="3"/>
  <c r="A288" i="3"/>
  <c r="A335" i="3"/>
  <c r="A337" i="3"/>
  <c r="A338" i="3"/>
  <c r="A332" i="3"/>
  <c r="A293" i="3"/>
  <c r="A333" i="3"/>
  <c r="A312" i="3"/>
  <c r="A313" i="3"/>
  <c r="A323" i="3"/>
  <c r="A318" i="3"/>
  <c r="A342" i="3"/>
  <c r="A341" i="3"/>
  <c r="A322" i="3"/>
  <c r="A339" i="3"/>
  <c r="A344" i="3"/>
  <c r="A307" i="3"/>
  <c r="A325" i="3"/>
  <c r="A296" i="3"/>
  <c r="A316" i="3"/>
  <c r="A328" i="3"/>
  <c r="A321" i="3"/>
  <c r="A336" i="3"/>
  <c r="A309" i="3"/>
  <c r="A298" i="3"/>
  <c r="A302" i="3"/>
  <c r="A319" i="3"/>
  <c r="A299" i="3"/>
  <c r="A304" i="3"/>
  <c r="A308" i="3"/>
  <c r="A326" i="3"/>
  <c r="A301" i="3"/>
  <c r="A331" i="3"/>
  <c r="A292" i="3"/>
  <c r="A291" i="3"/>
  <c r="A85" i="3"/>
  <c r="A87" i="3"/>
  <c r="A70" i="3"/>
  <c r="A77" i="3"/>
  <c r="A76" i="3"/>
  <c r="A91" i="3"/>
  <c r="A67" i="3"/>
  <c r="A103" i="3"/>
  <c r="A73" i="3"/>
  <c r="A95" i="3"/>
  <c r="A113" i="3"/>
  <c r="A86" i="3"/>
  <c r="A65" i="3"/>
  <c r="A84" i="3"/>
  <c r="A80" i="3"/>
  <c r="A100" i="3"/>
  <c r="A74" i="3"/>
  <c r="A79" i="3"/>
  <c r="A94" i="3"/>
  <c r="A93" i="3"/>
  <c r="A109" i="3"/>
  <c r="A64" i="3"/>
  <c r="A106" i="3"/>
  <c r="A101" i="3"/>
  <c r="A78" i="3"/>
  <c r="A88" i="3"/>
  <c r="A97" i="3"/>
  <c r="A102" i="3"/>
  <c r="A104" i="3"/>
  <c r="A72" i="3"/>
  <c r="A62" i="3"/>
  <c r="A98" i="3"/>
  <c r="A68" i="3"/>
  <c r="A107" i="3"/>
  <c r="A60" i="3"/>
  <c r="A69" i="3"/>
  <c r="A90" i="3"/>
  <c r="A71" i="3"/>
  <c r="A75" i="3"/>
  <c r="A89" i="3"/>
  <c r="A82" i="3"/>
  <c r="A92" i="3"/>
  <c r="A83" i="3"/>
  <c r="A114" i="3"/>
  <c r="A99" i="3"/>
  <c r="A111" i="3"/>
  <c r="A116" i="3"/>
  <c r="A81" i="3"/>
  <c r="A66" i="3"/>
  <c r="A112" i="3"/>
  <c r="A61" i="3"/>
  <c r="A108" i="3"/>
  <c r="A372" i="3"/>
  <c r="A348" i="3"/>
  <c r="A377" i="3"/>
  <c r="A370" i="3"/>
  <c r="A365" i="3"/>
  <c r="A395" i="3"/>
  <c r="A349" i="3"/>
  <c r="A374" i="3"/>
  <c r="A363" i="3"/>
  <c r="A391" i="3"/>
  <c r="A400" i="3"/>
  <c r="A390" i="3"/>
  <c r="A386" i="3"/>
  <c r="A361" i="3"/>
  <c r="A360" i="3"/>
  <c r="A367" i="3"/>
  <c r="A351" i="3"/>
  <c r="A357" i="3"/>
  <c r="A352" i="3"/>
  <c r="A371" i="3"/>
  <c r="A355" i="3"/>
  <c r="A375" i="3"/>
  <c r="A350" i="3"/>
  <c r="A356" i="3"/>
  <c r="A347" i="3"/>
  <c r="A362" i="3"/>
  <c r="A398" i="3"/>
  <c r="A358" i="3"/>
  <c r="A345" i="3"/>
  <c r="A384" i="3"/>
  <c r="A364" i="3"/>
  <c r="A359" i="3"/>
  <c r="A376" i="3"/>
  <c r="A378" i="3"/>
  <c r="A383" i="3"/>
  <c r="A393" i="3"/>
  <c r="A396" i="3"/>
  <c r="A346" i="3"/>
  <c r="A379" i="3"/>
  <c r="A401" i="3"/>
  <c r="A387" i="3"/>
  <c r="A369" i="3"/>
  <c r="A392" i="3"/>
  <c r="A366" i="3"/>
  <c r="A399" i="3"/>
  <c r="A388" i="3"/>
  <c r="A385" i="3"/>
  <c r="A389" i="3"/>
  <c r="A380" i="3"/>
  <c r="A368" i="3"/>
  <c r="A381" i="3"/>
  <c r="A394" i="3"/>
  <c r="A382" i="3"/>
  <c r="A549" i="3"/>
  <c r="A536" i="3"/>
  <c r="A516" i="3"/>
  <c r="A540" i="3"/>
  <c r="A567" i="3"/>
  <c r="A537" i="3"/>
  <c r="A559" i="3"/>
  <c r="A562" i="3"/>
  <c r="A521" i="3"/>
  <c r="A526" i="3"/>
  <c r="A552" i="3"/>
  <c r="A565" i="3"/>
  <c r="A572" i="3"/>
  <c r="A545" i="3"/>
  <c r="A523" i="3"/>
  <c r="A550" i="3"/>
  <c r="A534" i="3"/>
  <c r="A539" i="3"/>
  <c r="A564" i="3"/>
  <c r="A551" i="3"/>
  <c r="A519" i="3"/>
  <c r="A517" i="3"/>
  <c r="A520" i="3"/>
  <c r="A535" i="3"/>
  <c r="A568" i="3"/>
  <c r="A527" i="3"/>
  <c r="A538" i="3"/>
  <c r="A569" i="3"/>
  <c r="A556" i="3"/>
  <c r="A571" i="3"/>
  <c r="A560" i="3"/>
  <c r="A528" i="3"/>
  <c r="A546" i="3"/>
  <c r="A542" i="3"/>
  <c r="A525" i="3"/>
  <c r="A522" i="3"/>
  <c r="A543" i="3"/>
  <c r="A558" i="3"/>
  <c r="A518" i="3"/>
  <c r="A557" i="3"/>
  <c r="A563" i="3"/>
  <c r="A533" i="3"/>
  <c r="A555" i="3"/>
  <c r="A548" i="3"/>
  <c r="A553" i="3"/>
  <c r="A547" i="3"/>
  <c r="A544" i="3"/>
  <c r="A561" i="3"/>
  <c r="A2874" i="7"/>
  <c r="A2102" i="7"/>
  <c r="A3085" i="7"/>
  <c r="A2823" i="7"/>
  <c r="A1831" i="7"/>
  <c r="A2765" i="7"/>
  <c r="A1852" i="7"/>
  <c r="A2383" i="7"/>
  <c r="A1724" i="7"/>
  <c r="A1928" i="7"/>
  <c r="A2001" i="7"/>
  <c r="A2359" i="7"/>
  <c r="A1782" i="7"/>
  <c r="A3105" i="7"/>
  <c r="A2369" i="7"/>
  <c r="A2366" i="7"/>
  <c r="A3200" i="7"/>
  <c r="A2611" i="7"/>
  <c r="A3202" i="7"/>
  <c r="A1662" i="7"/>
  <c r="A2032" i="7"/>
  <c r="A2789" i="7"/>
  <c r="A1834" i="7"/>
  <c r="A1863" i="7"/>
  <c r="A2246" i="7"/>
  <c r="A2214" i="7"/>
  <c r="A2810" i="7"/>
  <c r="A1792" i="7"/>
  <c r="A2386" i="7"/>
  <c r="A2384" i="7"/>
  <c r="A1692" i="7"/>
  <c r="A2302" i="7"/>
  <c r="A2721" i="7"/>
  <c r="A1990" i="7"/>
  <c r="A3220" i="7"/>
  <c r="A1868" i="7"/>
  <c r="A2816" i="7"/>
  <c r="A1964" i="7"/>
  <c r="A3090" i="7"/>
  <c r="A2892" i="7"/>
  <c r="A1860" i="7"/>
  <c r="A1978" i="7"/>
  <c r="A2361" i="7"/>
  <c r="A2225" i="7"/>
  <c r="A1980" i="7"/>
  <c r="A2374" i="7"/>
  <c r="A2735" i="7"/>
  <c r="A1923" i="7"/>
  <c r="A2877" i="7"/>
  <c r="A2132" i="7"/>
  <c r="A2403" i="7"/>
  <c r="A1899" i="7"/>
  <c r="A2838" i="7"/>
  <c r="A1757" i="7"/>
  <c r="A2013" i="7"/>
  <c r="A3198" i="7"/>
  <c r="A1881" i="7"/>
  <c r="A2026" i="7"/>
  <c r="A3207" i="7"/>
  <c r="A2005" i="7"/>
  <c r="A1797" i="7"/>
  <c r="A2704" i="7"/>
  <c r="A2798" i="7"/>
  <c r="A2788" i="7"/>
  <c r="A2020" i="7"/>
  <c r="A2142" i="7"/>
  <c r="A3209" i="7"/>
  <c r="A1705" i="7"/>
  <c r="A2785" i="7"/>
  <c r="A2006" i="7"/>
  <c r="A3092" i="7"/>
  <c r="A1755" i="7"/>
  <c r="A1989" i="7"/>
  <c r="A2703" i="7"/>
  <c r="A2258" i="7"/>
  <c r="A1783" i="7"/>
  <c r="A2251" i="7"/>
  <c r="A2604" i="7"/>
  <c r="A2134" i="7"/>
  <c r="A1859" i="7"/>
  <c r="A2398" i="7"/>
  <c r="A1898" i="7"/>
  <c r="A2700" i="7"/>
  <c r="A2774" i="7"/>
  <c r="A2139" i="7"/>
  <c r="A1872" i="7"/>
  <c r="A2065" i="7"/>
  <c r="A2723" i="7"/>
  <c r="A1966" i="7"/>
  <c r="A2900" i="7"/>
  <c r="A2031" i="7"/>
  <c r="A3091" i="7"/>
  <c r="A2015" i="7"/>
  <c r="A2894" i="7"/>
  <c r="A1878" i="7"/>
  <c r="A2671" i="7"/>
  <c r="A3082" i="7"/>
  <c r="A2407" i="7"/>
  <c r="A1976" i="7"/>
  <c r="A2312" i="7"/>
  <c r="A2388" i="7"/>
  <c r="A2715" i="7"/>
  <c r="A2056" i="7"/>
  <c r="A2817" i="7"/>
  <c r="A2357" i="7"/>
  <c r="A1666" i="7"/>
  <c r="A3210" i="7"/>
  <c r="A1779" i="7"/>
  <c r="A2352" i="7"/>
  <c r="A1963" i="7"/>
  <c r="A3286" i="7"/>
  <c r="A2824" i="7"/>
  <c r="A2140" i="7"/>
  <c r="A2199" i="7"/>
  <c r="A1750" i="7"/>
  <c r="A2399" i="7"/>
  <c r="A1977" i="7"/>
  <c r="A3086" i="7"/>
  <c r="A2589" i="7"/>
  <c r="A2709" i="7"/>
  <c r="A2220" i="7"/>
  <c r="A2012" i="7"/>
  <c r="A2144" i="7"/>
  <c r="A1915" i="7"/>
  <c r="A2828" i="7"/>
  <c r="A2400" i="7"/>
  <c r="A1841" i="7"/>
  <c r="A2141" i="7"/>
  <c r="A2405" i="7"/>
  <c r="A1975" i="7"/>
  <c r="A2063" i="7"/>
  <c r="A1769" i="7"/>
  <c r="A2116" i="7"/>
  <c r="A1678" i="7"/>
  <c r="A2736" i="7"/>
  <c r="A2249" i="7"/>
  <c r="A2408" i="7"/>
  <c r="A2059" i="7"/>
  <c r="A2714" i="7"/>
  <c r="A1731" i="7"/>
  <c r="A2256" i="7"/>
  <c r="A1788" i="7"/>
  <c r="A1689" i="7"/>
  <c r="A1669" i="7"/>
  <c r="A3101" i="7"/>
  <c r="A2358" i="7"/>
  <c r="A2377" i="7"/>
  <c r="A2829" i="7"/>
  <c r="A1857" i="7"/>
  <c r="A2673" i="7"/>
  <c r="A1773" i="7"/>
  <c r="A1988" i="7"/>
  <c r="A1774" i="7"/>
  <c r="A3300" i="7"/>
  <c r="A1847" i="7"/>
  <c r="A3217" i="7"/>
  <c r="A2023" i="7"/>
  <c r="A1886" i="7"/>
  <c r="A1670" i="7"/>
  <c r="A3098" i="7"/>
  <c r="A2707" i="7"/>
  <c r="A2099" i="7"/>
  <c r="A2313" i="7"/>
  <c r="A1901" i="7"/>
  <c r="A2710" i="7"/>
  <c r="A2876" i="7"/>
  <c r="A2773" i="7"/>
  <c r="A1761" i="7"/>
  <c r="A2215" i="7"/>
  <c r="A2367" i="7"/>
  <c r="A2898" i="7"/>
  <c r="A1851" i="7"/>
  <c r="A2375" i="7"/>
  <c r="A1908" i="7"/>
  <c r="A1698" i="7"/>
  <c r="A3081" i="7"/>
  <c r="A2843" i="7"/>
  <c r="A3087" i="7"/>
  <c r="A2819" i="7"/>
  <c r="A1855" i="7"/>
  <c r="A2776" i="7"/>
  <c r="A1854" i="7"/>
  <c r="A3221" i="7"/>
  <c r="A1879" i="7"/>
  <c r="A1882" i="7"/>
  <c r="A1739" i="7"/>
  <c r="A1907" i="7"/>
  <c r="A1965" i="7"/>
  <c r="A1866" i="7"/>
  <c r="A1979" i="7"/>
  <c r="A1716" i="7"/>
  <c r="A2255" i="7"/>
  <c r="A2014" i="7"/>
  <c r="A2682" i="7"/>
  <c r="A2194" i="7"/>
  <c r="A2131" i="7"/>
  <c r="A2746" i="7"/>
  <c r="A2833" i="7"/>
  <c r="A2228" i="7"/>
  <c r="A2143" i="7"/>
  <c r="A2309" i="7"/>
  <c r="A1729" i="7"/>
  <c r="A1856" i="7"/>
  <c r="A1967" i="7"/>
  <c r="A2733" i="7"/>
  <c r="A1952" i="7"/>
  <c r="A2068" i="7"/>
  <c r="A2187" i="7"/>
  <c r="A2705" i="7"/>
  <c r="A3218" i="7"/>
  <c r="A2771" i="7"/>
  <c r="A3103" i="7"/>
  <c r="A1743" i="7"/>
  <c r="A1665" i="7"/>
  <c r="A1777" i="7"/>
  <c r="A1659" i="7"/>
  <c r="A3305" i="7"/>
  <c r="A2245" i="7"/>
  <c r="A1913" i="7"/>
  <c r="A2902" i="7"/>
  <c r="A2764" i="7"/>
  <c r="A2896" i="7"/>
  <c r="A2402" i="7"/>
  <c r="A2295" i="7"/>
  <c r="A2842" i="7"/>
  <c r="A2716" i="7"/>
  <c r="A1712" i="7"/>
  <c r="A3194" i="7"/>
  <c r="A1933" i="7"/>
  <c r="A2825" i="7"/>
  <c r="A2758" i="7"/>
  <c r="A1798" i="7"/>
  <c r="A2592" i="7"/>
  <c r="A2028" i="7"/>
  <c r="A2827" i="7"/>
  <c r="A1998" i="7"/>
  <c r="A1780" i="7"/>
  <c r="A2047" i="7"/>
  <c r="A1660" i="7"/>
  <c r="A1939" i="7"/>
  <c r="A2732" i="7"/>
  <c r="A1836" i="7"/>
  <c r="A1745" i="7"/>
  <c r="A2356" i="7"/>
  <c r="A2772" i="7"/>
  <c r="A1934" i="7"/>
  <c r="A2008" i="7"/>
  <c r="A3215" i="7"/>
  <c r="A2836" i="7"/>
  <c r="A2041" i="7"/>
  <c r="A3283" i="7"/>
  <c r="A2372" i="7"/>
  <c r="A2097" i="7"/>
  <c r="A1850" i="7"/>
  <c r="A2831" i="7"/>
  <c r="A2128" i="7"/>
  <c r="A2051" i="7"/>
  <c r="A2712" i="7"/>
  <c r="A1795" i="7"/>
  <c r="A1876" i="7"/>
  <c r="A3213" i="7"/>
  <c r="A2726" i="7"/>
  <c r="A2883" i="7"/>
  <c r="A1993" i="7"/>
  <c r="A1904" i="7"/>
  <c r="A1720" i="7"/>
  <c r="A2202" i="7"/>
  <c r="A2082" i="7"/>
  <c r="A2217" i="7"/>
  <c r="A1861" i="7"/>
  <c r="A1762" i="7"/>
  <c r="A3199" i="7"/>
  <c r="A2803" i="7"/>
  <c r="A2811" i="7"/>
  <c r="A3104" i="7"/>
  <c r="A2088" i="7"/>
  <c r="A2784" i="7"/>
  <c r="A2679" i="7"/>
  <c r="A1936" i="7"/>
  <c r="A2321" i="7"/>
  <c r="A2195" i="7"/>
  <c r="A2401" i="7"/>
  <c r="A1789" i="7"/>
  <c r="A1971" i="7"/>
  <c r="A1715" i="7"/>
  <c r="A2120" i="7"/>
  <c r="A2801" i="7"/>
  <c r="A2067" i="7"/>
  <c r="A1848" i="7"/>
  <c r="A2380" i="7"/>
  <c r="A1793" i="7"/>
  <c r="A2049" i="7"/>
  <c r="A3204" i="7"/>
  <c r="A1671" i="7"/>
  <c r="A2371" i="7"/>
  <c r="A1920" i="7"/>
  <c r="A3214" i="7"/>
  <c r="A1884" i="7"/>
  <c r="A2680" i="7"/>
  <c r="A2840" i="7"/>
  <c r="A2112" i="7"/>
  <c r="A2229" i="7"/>
  <c r="A1862" i="7"/>
  <c r="A1781" i="7"/>
  <c r="A1732" i="7"/>
  <c r="A1704" i="7"/>
  <c r="A1785" i="7"/>
  <c r="A1870" i="7"/>
  <c r="A2368" i="7"/>
  <c r="A2809" i="7"/>
  <c r="A1684" i="7"/>
  <c r="A1873" i="7"/>
  <c r="A2783" i="7"/>
  <c r="A1685" i="7"/>
  <c r="A2722" i="7"/>
  <c r="A1926" i="7"/>
  <c r="A2802" i="7"/>
  <c r="A2188" i="7"/>
  <c r="A3208" i="7"/>
  <c r="A2355" i="7"/>
  <c r="A2585" i="7"/>
  <c r="A1853" i="7"/>
  <c r="A1858" i="7"/>
  <c r="A2834" i="7"/>
  <c r="A2795" i="7"/>
  <c r="A2373" i="7"/>
  <c r="A1690" i="7"/>
  <c r="A3212" i="7"/>
  <c r="A1867" i="7"/>
  <c r="A2064" i="7"/>
  <c r="A3094" i="7"/>
  <c r="A1843" i="7"/>
  <c r="A1799" i="7"/>
  <c r="A2024" i="7"/>
  <c r="A2725" i="7"/>
  <c r="A2137" i="7"/>
  <c r="A1944" i="7"/>
  <c r="A2678" i="7"/>
  <c r="A3299" i="7"/>
  <c r="A1741" i="7"/>
  <c r="A1727" i="7"/>
  <c r="A1970" i="7"/>
  <c r="A3285" i="7"/>
  <c r="A2695" i="7"/>
  <c r="A2223" i="7"/>
  <c r="A2693" i="7"/>
  <c r="A2777" i="7"/>
  <c r="A1830" i="7"/>
  <c r="A2092" i="7"/>
  <c r="A1849" i="7"/>
  <c r="A2805" i="7"/>
  <c r="A3302" i="7"/>
  <c r="A2034" i="7"/>
  <c r="A2218" i="7"/>
  <c r="A3282" i="7"/>
  <c r="A1994" i="7"/>
  <c r="A2019" i="7"/>
  <c r="A1887" i="7"/>
  <c r="A2598" i="7"/>
  <c r="A1953" i="7"/>
  <c r="A1682" i="7"/>
  <c r="A1746" i="7"/>
  <c r="A2181" i="7"/>
  <c r="A2796" i="7"/>
  <c r="A2718" i="7"/>
  <c r="A2362" i="7"/>
  <c r="A2885" i="7"/>
  <c r="A2729" i="7"/>
  <c r="A2025" i="7"/>
  <c r="A1911" i="7"/>
  <c r="A3211" i="7"/>
  <c r="A2875" i="7"/>
  <c r="A2708" i="7"/>
  <c r="A1999" i="7"/>
  <c r="A2717" i="7"/>
  <c r="A3080" i="7"/>
  <c r="A2724" i="7"/>
  <c r="A1835" i="7"/>
  <c r="A2121" i="7"/>
  <c r="A1938" i="7"/>
  <c r="A2768" i="7"/>
  <c r="A1759" i="7"/>
  <c r="A1992" i="7"/>
  <c r="A2319" i="7"/>
  <c r="A2243" i="7"/>
  <c r="A2109" i="7"/>
  <c r="A3102" i="7"/>
  <c r="A2390" i="7"/>
  <c r="A2706" i="7"/>
  <c r="A1706" i="7"/>
  <c r="A1957" i="7"/>
  <c r="A2879" i="7"/>
  <c r="A2395" i="7"/>
  <c r="A1744" i="7"/>
  <c r="A1832" i="7"/>
  <c r="A1880" i="7"/>
  <c r="A2050" i="7"/>
  <c r="A2234" i="7"/>
  <c r="A2101" i="7"/>
  <c r="A1845" i="7"/>
  <c r="A2106" i="7"/>
  <c r="A2016" i="7"/>
  <c r="A2224" i="7"/>
  <c r="A1673" i="7"/>
  <c r="A2364" i="7"/>
  <c r="A1961" i="7"/>
  <c r="A1940" i="7"/>
  <c r="A3304" i="7"/>
  <c r="A2074" i="7"/>
  <c r="A2123" i="7"/>
  <c r="A1710" i="7"/>
  <c r="A1895" i="7"/>
  <c r="A1680" i="7"/>
  <c r="A1672" i="7"/>
  <c r="A2180" i="7"/>
  <c r="A142" i="3"/>
  <c r="A125" i="3"/>
  <c r="A161" i="3"/>
  <c r="A155" i="3"/>
  <c r="A129" i="3"/>
  <c r="A143" i="3"/>
  <c r="A124" i="3"/>
  <c r="A148" i="3"/>
  <c r="A132" i="3"/>
  <c r="A126" i="3"/>
  <c r="A123" i="3"/>
  <c r="A128" i="3"/>
  <c r="A140" i="3"/>
  <c r="A120" i="3"/>
  <c r="A135" i="3"/>
  <c r="A117" i="3"/>
  <c r="A151" i="3"/>
  <c r="A134" i="3"/>
  <c r="A118" i="3"/>
  <c r="A130" i="3"/>
  <c r="A169" i="3"/>
  <c r="A170" i="3"/>
  <c r="A172" i="3"/>
  <c r="A152" i="3"/>
  <c r="A147" i="3"/>
  <c r="A127" i="3"/>
  <c r="A165" i="3"/>
  <c r="A160" i="3"/>
  <c r="A168" i="3"/>
  <c r="A150" i="3"/>
  <c r="A121" i="3"/>
  <c r="A137" i="3"/>
  <c r="A131" i="3"/>
  <c r="A141" i="3"/>
  <c r="A119" i="3"/>
  <c r="A158" i="3"/>
  <c r="A136" i="3"/>
  <c r="A154" i="3"/>
  <c r="A173" i="3"/>
  <c r="A167" i="3"/>
  <c r="A163" i="3"/>
  <c r="A159" i="3"/>
  <c r="A122" i="3"/>
  <c r="A166" i="3"/>
  <c r="A145" i="3"/>
  <c r="A171" i="3"/>
  <c r="A164" i="3"/>
  <c r="A153" i="3"/>
  <c r="A139" i="3"/>
  <c r="A146" i="3"/>
  <c r="A156" i="3"/>
  <c r="A138" i="3"/>
  <c r="A149" i="3"/>
  <c r="A144" i="3"/>
  <c r="A162" i="3"/>
  <c r="A133" i="3"/>
  <c r="A1284" i="7"/>
  <c r="A671" i="7"/>
  <c r="A108" i="7"/>
  <c r="A1637" i="7"/>
  <c r="A861" i="7"/>
  <c r="A129" i="7"/>
  <c r="A895" i="7"/>
  <c r="A1306" i="7"/>
  <c r="A1361" i="7"/>
  <c r="A751" i="7"/>
  <c r="A747" i="7"/>
  <c r="A1121" i="7"/>
  <c r="A488" i="7"/>
  <c r="A1470" i="7"/>
  <c r="A1070" i="7"/>
  <c r="A1139" i="7"/>
  <c r="A721" i="7"/>
  <c r="A232" i="7"/>
  <c r="A353" i="7"/>
  <c r="A1146" i="7"/>
  <c r="A1394" i="7"/>
  <c r="A1501" i="7"/>
  <c r="A1259" i="7"/>
  <c r="A1157" i="7"/>
  <c r="A1532" i="7"/>
  <c r="A1567" i="7"/>
  <c r="A731" i="7"/>
  <c r="A766" i="7"/>
  <c r="A1119" i="7"/>
  <c r="A460" i="7"/>
  <c r="A1398" i="7"/>
  <c r="A112" i="7"/>
  <c r="A63" i="7"/>
  <c r="A513" i="7"/>
  <c r="A1485" i="7"/>
  <c r="A557" i="7"/>
  <c r="A361" i="7"/>
  <c r="A580" i="7"/>
  <c r="A887" i="7"/>
  <c r="A578" i="7"/>
  <c r="A625" i="7"/>
  <c r="A621" i="7"/>
  <c r="A368" i="7"/>
  <c r="A54" i="7"/>
  <c r="A381" i="7"/>
  <c r="A819" i="7"/>
  <c r="A1420" i="7"/>
  <c r="A1530" i="7"/>
  <c r="A143" i="7"/>
  <c r="A531" i="7"/>
  <c r="A493" i="7"/>
  <c r="A1137" i="7"/>
  <c r="A1417" i="7"/>
  <c r="A56" i="7"/>
  <c r="A584" i="7"/>
  <c r="A1551" i="7"/>
  <c r="A154" i="7"/>
  <c r="A971" i="7"/>
  <c r="A104" i="7"/>
  <c r="A976" i="7"/>
  <c r="A631" i="7"/>
  <c r="A1382" i="7"/>
  <c r="A1577" i="7"/>
  <c r="A161" i="7"/>
  <c r="A1287" i="7"/>
  <c r="A805" i="7"/>
  <c r="A168" i="7"/>
  <c r="A1399" i="7"/>
  <c r="A7" i="7"/>
  <c r="A451" i="7"/>
  <c r="A1289" i="7"/>
  <c r="A336" i="7"/>
  <c r="A482" i="7"/>
  <c r="A824" i="7"/>
  <c r="A371" i="7"/>
  <c r="A638" i="7"/>
  <c r="A440" i="7"/>
  <c r="A405" i="7"/>
  <c r="A729" i="7"/>
  <c r="A1075" i="7"/>
  <c r="A198" i="7"/>
  <c r="A1647" i="7"/>
  <c r="A507" i="7"/>
  <c r="A553" i="7"/>
  <c r="A579" i="7"/>
  <c r="A884" i="7"/>
  <c r="A563" i="7"/>
  <c r="A197" i="7"/>
  <c r="A823" i="7"/>
  <c r="A811" i="7"/>
  <c r="A567" i="7"/>
  <c r="A491" i="7"/>
  <c r="A1654" i="7"/>
  <c r="A1037" i="7"/>
  <c r="A38" i="7"/>
  <c r="A559" i="7"/>
  <c r="A352" i="7"/>
  <c r="A993" i="7"/>
  <c r="A589" i="7"/>
  <c r="A1307" i="7"/>
  <c r="A953" i="7"/>
  <c r="A781" i="7"/>
  <c r="A1036" i="7"/>
  <c r="A17" i="7"/>
  <c r="A392" i="7"/>
  <c r="A300" i="7"/>
  <c r="A597" i="7"/>
  <c r="A829" i="7"/>
  <c r="A151" i="7"/>
  <c r="A9" i="7"/>
  <c r="A1228" i="7"/>
  <c r="A1294" i="7"/>
  <c r="A16" i="7"/>
  <c r="A1057" i="7"/>
  <c r="A1510" i="7"/>
  <c r="A1167" i="7"/>
  <c r="A1270" i="7"/>
  <c r="A148" i="7"/>
  <c r="A406" i="7"/>
  <c r="A827" i="7"/>
  <c r="A642" i="7"/>
  <c r="A144" i="7"/>
  <c r="A1105" i="7"/>
  <c r="A1242" i="7"/>
  <c r="A457" i="7"/>
  <c r="A1299" i="7"/>
  <c r="A70" i="7"/>
  <c r="A1384" i="7"/>
  <c r="A1533" i="7"/>
  <c r="A251" i="7"/>
  <c r="A389" i="7"/>
  <c r="A1257" i="7"/>
  <c r="A82" i="7"/>
  <c r="A655" i="7"/>
  <c r="A169" i="7"/>
  <c r="A1525" i="7"/>
  <c r="A1570" i="7"/>
  <c r="A312" i="7"/>
  <c r="A26" i="7"/>
  <c r="A524" i="7"/>
  <c r="A191" i="7"/>
  <c r="A1545" i="7"/>
  <c r="A878" i="7"/>
  <c r="A418" i="7"/>
  <c r="A180" i="7"/>
  <c r="A1597" i="7"/>
  <c r="A980" i="7"/>
  <c r="A936" i="7"/>
  <c r="A75" i="7"/>
  <c r="A468" i="7"/>
  <c r="A1373" i="7"/>
  <c r="A1376" i="7"/>
  <c r="A1612" i="7"/>
  <c r="A1588" i="7"/>
  <c r="A1624" i="7"/>
  <c r="A1613" i="7"/>
  <c r="A35" i="7"/>
  <c r="A1595" i="7"/>
  <c r="A364" i="7"/>
  <c r="A545" i="7"/>
  <c r="A1626" i="7"/>
  <c r="A918" i="7"/>
  <c r="A688" i="7"/>
  <c r="A430" i="7"/>
  <c r="A737" i="7"/>
  <c r="A407" i="7"/>
  <c r="A489" i="7"/>
  <c r="A1245" i="7"/>
  <c r="A1506" i="7"/>
  <c r="A1290" i="7"/>
  <c r="A1627" i="7"/>
  <c r="A1329" i="7"/>
  <c r="A1140" i="7"/>
  <c r="A5" i="7"/>
  <c r="A1168" i="7"/>
  <c r="A654" i="7"/>
  <c r="A62" i="7"/>
  <c r="A1267" i="7"/>
  <c r="A665" i="7"/>
  <c r="A1138" i="7"/>
  <c r="A1639" i="7"/>
  <c r="A12" i="7"/>
  <c r="A600" i="7"/>
  <c r="A795" i="7"/>
  <c r="A14" i="7"/>
  <c r="A1568" i="7"/>
  <c r="A897" i="7"/>
  <c r="A374" i="7"/>
  <c r="A1644" i="7"/>
  <c r="A1149" i="7"/>
  <c r="A1604" i="7"/>
  <c r="A930" i="7"/>
  <c r="A1497" i="7"/>
  <c r="A1403" i="7"/>
  <c r="A1316" i="7"/>
  <c r="A664" i="7"/>
  <c r="A1431" i="7"/>
  <c r="A822" i="7"/>
  <c r="A426" i="7"/>
  <c r="A1010" i="7"/>
  <c r="A1537" i="7"/>
  <c r="A1534" i="7"/>
  <c r="A250" i="7"/>
  <c r="A862" i="7"/>
  <c r="A1112" i="7"/>
  <c r="A660" i="7"/>
  <c r="A362" i="7"/>
  <c r="A798" i="7"/>
  <c r="A1614" i="7"/>
  <c r="A1040" i="7"/>
  <c r="A736" i="7"/>
  <c r="A954" i="7"/>
  <c r="A1515" i="7"/>
  <c r="A1379" i="7"/>
  <c r="A723" i="7"/>
  <c r="A106" i="7"/>
  <c r="A142" i="7"/>
  <c r="A609" i="7"/>
  <c r="A296" i="7"/>
  <c r="A1152" i="7"/>
  <c r="A145" i="7"/>
  <c r="A658" i="7"/>
  <c r="A132" i="7"/>
  <c r="A193" i="7"/>
  <c r="A882" i="7"/>
  <c r="A335" i="7"/>
  <c r="A789" i="7"/>
  <c r="A64" i="7"/>
  <c r="A15" i="7"/>
  <c r="A828" i="7"/>
  <c r="A568" i="7"/>
  <c r="A1310" i="7"/>
  <c r="A1331" i="7"/>
  <c r="A1364" i="7"/>
  <c r="A720" i="7"/>
  <c r="A1529" i="7"/>
  <c r="A246" i="7"/>
  <c r="A1468" i="7"/>
  <c r="A1372" i="7"/>
  <c r="A1128" i="7"/>
  <c r="A13" i="7"/>
  <c r="A1640" i="7"/>
  <c r="A1620" i="7"/>
  <c r="A1616" i="7"/>
  <c r="A986" i="7"/>
  <c r="A1347" i="7"/>
  <c r="A1440" i="7"/>
  <c r="A236" i="7"/>
  <c r="A1008" i="7"/>
  <c r="A1386" i="7"/>
  <c r="A1366" i="7"/>
  <c r="A1548" i="7"/>
  <c r="A1519" i="7"/>
  <c r="A716" i="7"/>
  <c r="A628" i="7"/>
  <c r="A763" i="7"/>
  <c r="A774" i="7"/>
  <c r="A1538" i="7"/>
  <c r="A893" i="7"/>
  <c r="A446" i="7"/>
  <c r="A495" i="7"/>
  <c r="A1556" i="7"/>
  <c r="A831" i="7"/>
  <c r="A442" i="7"/>
  <c r="A1323" i="7"/>
  <c r="A1646" i="7"/>
  <c r="A48" i="7"/>
  <c r="A701" i="7"/>
  <c r="A1370" i="7"/>
  <c r="A814" i="7"/>
  <c r="A252" i="7"/>
  <c r="A93" i="7"/>
  <c r="A498" i="7"/>
  <c r="A995" i="7"/>
  <c r="A202" i="7"/>
  <c r="A1482" i="7"/>
  <c r="A1443" i="7"/>
  <c r="A417" i="7"/>
  <c r="A691" i="7"/>
  <c r="A1371" i="7"/>
  <c r="A662" i="7"/>
  <c r="A1638" i="7"/>
  <c r="A1523" i="7"/>
  <c r="A699" i="7"/>
  <c r="A233" i="7"/>
  <c r="A196" i="7"/>
  <c r="A107" i="7"/>
  <c r="A718" i="7"/>
  <c r="A1369" i="7"/>
  <c r="A185" i="7"/>
  <c r="A1133" i="7"/>
  <c r="A216" i="7"/>
  <c r="A164" i="7"/>
  <c r="A1645" i="7"/>
  <c r="A640" i="7"/>
  <c r="A494" i="7"/>
  <c r="A749" i="7"/>
  <c r="A869" i="7"/>
  <c r="A1001" i="7"/>
  <c r="A30" i="7"/>
  <c r="A570" i="7"/>
  <c r="A1633" i="7"/>
  <c r="A1433" i="7"/>
  <c r="A1304" i="7"/>
  <c r="A755" i="7"/>
  <c r="A1003" i="7"/>
  <c r="A398" i="7"/>
  <c r="A561" i="7"/>
  <c r="A534" i="7"/>
  <c r="A1232" i="7"/>
  <c r="A998" i="7"/>
  <c r="A1061" i="7"/>
  <c r="A1353" i="7"/>
  <c r="A888" i="7"/>
  <c r="A231" i="7"/>
  <c r="A340" i="7"/>
  <c r="A1561" i="7"/>
  <c r="A950" i="7"/>
  <c r="A509" i="7"/>
  <c r="A746" i="7"/>
  <c r="A1434" i="7"/>
  <c r="A843" i="7"/>
  <c r="A1330" i="7"/>
  <c r="A583" i="7"/>
  <c r="A1162" i="7"/>
  <c r="A1288" i="7"/>
  <c r="A1651" i="7"/>
  <c r="A617" i="7"/>
  <c r="A1182" i="7"/>
  <c r="A297" i="7"/>
  <c r="A1489" i="7"/>
  <c r="A698" i="7"/>
  <c r="A260" i="7"/>
  <c r="A178" i="7"/>
  <c r="A1461" i="7"/>
  <c r="A1505" i="7"/>
  <c r="A303" i="7"/>
  <c r="A1362" i="7"/>
  <c r="A165" i="7"/>
  <c r="A901" i="7"/>
  <c r="A582" i="7"/>
  <c r="A134" i="7"/>
  <c r="A1385" i="7"/>
  <c r="A645" i="7"/>
  <c r="A199" i="7"/>
  <c r="A1045" i="7"/>
  <c r="A639" i="7"/>
  <c r="A1241" i="7"/>
  <c r="A1520" i="7"/>
  <c r="A825" i="7"/>
  <c r="A906" i="7"/>
  <c r="A393" i="7"/>
  <c r="A565" i="7"/>
  <c r="A225" i="7"/>
  <c r="A1632" i="7"/>
  <c r="A1441" i="7"/>
  <c r="A754" i="7"/>
  <c r="A472" i="7"/>
  <c r="A1397" i="7"/>
  <c r="A1512" i="7"/>
  <c r="A506" i="7"/>
  <c r="A1368" i="7"/>
  <c r="A1122" i="7"/>
  <c r="A657" i="7"/>
  <c r="A696" i="7"/>
  <c r="A647" i="7"/>
  <c r="A55" i="7"/>
  <c r="A424" i="7"/>
  <c r="A321" i="7"/>
  <c r="A1411" i="7"/>
  <c r="A1491" i="7"/>
  <c r="A904" i="7"/>
  <c r="A1018" i="7"/>
  <c r="A201" i="7"/>
  <c r="A1444" i="7"/>
  <c r="A1487" i="7"/>
  <c r="A1503" i="7"/>
  <c r="A87" i="7"/>
  <c r="A1429" i="7"/>
  <c r="A733" i="7"/>
  <c r="A704" i="7"/>
  <c r="A379" i="7"/>
  <c r="A1273" i="7"/>
  <c r="A1416" i="7"/>
  <c r="A923" i="7"/>
  <c r="A1426" i="7"/>
  <c r="A1113" i="7"/>
  <c r="A794" i="7"/>
  <c r="A608" i="7"/>
  <c r="A1450" i="7"/>
  <c r="A1252" i="7"/>
  <c r="A1475" i="7"/>
  <c r="A687" i="7"/>
  <c r="A298" i="7"/>
  <c r="A1536" i="7"/>
  <c r="A1479" i="7"/>
  <c r="A334" i="7"/>
  <c r="A370" i="7"/>
  <c r="A564" i="7"/>
  <c r="A719" i="7"/>
  <c r="A1013" i="7"/>
  <c r="A592" i="7"/>
  <c r="A1068" i="7"/>
  <c r="A817" i="7"/>
  <c r="A921" i="7"/>
  <c r="A916" i="7"/>
  <c r="A969" i="7"/>
  <c r="A556" i="7"/>
  <c r="A1283" i="7"/>
  <c r="A1511" i="7"/>
  <c r="A1227" i="7"/>
  <c r="A390" i="7"/>
  <c r="A1030" i="7"/>
  <c r="A477" i="7"/>
  <c r="A908" i="7"/>
  <c r="A190" i="7"/>
  <c r="A1022" i="7"/>
  <c r="A1315" i="7"/>
  <c r="A163" i="7"/>
  <c r="A790" i="7"/>
  <c r="A410" i="7"/>
  <c r="A348" i="7"/>
  <c r="A384" i="7"/>
  <c r="A1593" i="7"/>
  <c r="A735" i="7"/>
  <c r="A1466" i="7"/>
  <c r="A1464" i="7"/>
  <c r="A94" i="7"/>
  <c r="A11" i="7"/>
  <c r="A984" i="7"/>
  <c r="A1154" i="7"/>
  <c r="A1110" i="7"/>
  <c r="A1118" i="7"/>
  <c r="A981" i="7"/>
  <c r="A1172" i="7"/>
  <c r="A411" i="7"/>
  <c r="A595" i="7"/>
  <c r="A739" i="7"/>
  <c r="A49" i="7"/>
  <c r="A397" i="7"/>
  <c r="A726" i="7"/>
  <c r="A1478" i="7"/>
  <c r="A1488" i="7"/>
  <c r="A1348" i="7"/>
  <c r="A816" i="7"/>
  <c r="A1239" i="7"/>
  <c r="A1042" i="7"/>
  <c r="A1460" i="7"/>
  <c r="A697" i="7"/>
  <c r="A706" i="7"/>
  <c r="A1424" i="7"/>
  <c r="A748" i="7"/>
  <c r="A1513" i="7"/>
  <c r="A1237" i="7"/>
  <c r="A350" i="7"/>
  <c r="A330" i="7"/>
  <c r="A858" i="7"/>
  <c r="A240" i="7"/>
  <c r="A1071" i="7"/>
  <c r="A72" i="7"/>
  <c r="A1472" i="7"/>
  <c r="A516" i="7"/>
  <c r="A1333" i="7"/>
  <c r="A367" i="7"/>
  <c r="A124" i="7"/>
  <c r="A1629" i="7"/>
  <c r="A898" i="7"/>
  <c r="A1183" i="7"/>
  <c r="A668" i="7"/>
  <c r="A356" i="7"/>
  <c r="A929" i="7"/>
  <c r="A218" i="7"/>
  <c r="A569" i="7"/>
  <c r="A682" i="7"/>
  <c r="A799" i="7"/>
  <c r="A404" i="7"/>
  <c r="A1389" i="7"/>
  <c r="A1422" i="7"/>
  <c r="A836" i="7"/>
  <c r="A341" i="7"/>
  <c r="A892" i="7"/>
  <c r="A1332" i="7"/>
  <c r="A845" i="7"/>
  <c r="A1291" i="7"/>
  <c r="A1414" i="7"/>
  <c r="A385" i="7"/>
  <c r="A1449" i="7"/>
  <c r="A114" i="7"/>
  <c r="A832" i="7"/>
  <c r="A780" i="7"/>
  <c r="A1250" i="7"/>
  <c r="A743" i="7"/>
  <c r="A1334" i="7"/>
  <c r="A357" i="7"/>
  <c r="A1281" i="7"/>
  <c r="A474" i="7"/>
  <c r="A728" i="7"/>
  <c r="A1652" i="7"/>
  <c r="A445" i="7"/>
  <c r="A644" i="7"/>
  <c r="A648" i="7"/>
  <c r="A1044" i="7"/>
  <c r="A396" i="7"/>
  <c r="A1378" i="7"/>
  <c r="A520" i="7"/>
  <c r="A228" i="7"/>
  <c r="A1481" i="7"/>
  <c r="A140" i="7"/>
  <c r="A1223" i="7"/>
  <c r="A59" i="7"/>
  <c r="A744" i="7"/>
  <c r="A1526" i="7"/>
  <c r="A903" i="7"/>
  <c r="A378" i="7"/>
  <c r="A1280" i="7"/>
  <c r="A702" i="7"/>
  <c r="A92" i="7"/>
  <c r="A1275" i="7"/>
  <c r="A1451" i="7"/>
  <c r="A1006" i="7"/>
  <c r="A1135" i="7"/>
  <c r="A1005" i="7"/>
  <c r="A1655" i="7"/>
  <c r="A784" i="7"/>
  <c r="A1302" i="7"/>
  <c r="A752" i="7"/>
  <c r="A1603" i="7"/>
  <c r="A914" i="7"/>
  <c r="A80" i="7"/>
  <c r="A1642" i="7"/>
  <c r="A1408" i="7"/>
  <c r="A1438" i="7"/>
  <c r="A857" i="7"/>
  <c r="A847" i="7"/>
  <c r="A179" i="7"/>
  <c r="A1320" i="7"/>
  <c r="A1618" i="7"/>
  <c r="A60" i="7"/>
  <c r="A399" i="7"/>
  <c r="A409" i="7"/>
  <c r="A1222" i="7"/>
  <c r="A711" i="7"/>
  <c r="A91" i="7"/>
  <c r="A1145" i="7"/>
  <c r="A342" i="7"/>
  <c r="A1554" i="7"/>
  <c r="A391" i="7"/>
  <c r="A990" i="7"/>
  <c r="A1630" i="7"/>
  <c r="A686" i="7"/>
  <c r="A804" i="7"/>
  <c r="A311" i="7"/>
  <c r="A1457" i="7"/>
  <c r="A1181" i="7"/>
  <c r="A1425" i="7"/>
  <c r="A808" i="7"/>
  <c r="A842" i="7"/>
  <c r="A835" i="7"/>
  <c r="A741" i="7"/>
  <c r="A382" i="7"/>
  <c r="A713" i="7"/>
  <c r="A192" i="7"/>
  <c r="A1017" i="7"/>
  <c r="A1599" i="7"/>
  <c r="A1338" i="7"/>
  <c r="A181" i="7"/>
  <c r="A714" i="7"/>
  <c r="A8" i="7"/>
  <c r="A243" i="7"/>
  <c r="A724" i="7"/>
  <c r="A1432" i="7"/>
  <c r="A674" i="7"/>
  <c r="A1300" i="7"/>
  <c r="A461" i="7"/>
  <c r="A4" i="7"/>
  <c r="A1238" i="7"/>
  <c r="A230" i="7"/>
  <c r="A920" i="7"/>
  <c r="A1126" i="7"/>
  <c r="A115" i="7"/>
  <c r="A1589" i="7"/>
  <c r="A834" i="7"/>
  <c r="A707" i="7"/>
  <c r="A355" i="7"/>
  <c r="A656" i="7"/>
  <c r="A753" i="7"/>
  <c r="A319" i="7"/>
  <c r="A1401" i="7"/>
  <c r="A122" i="7"/>
  <c r="A360" i="7"/>
  <c r="A170" i="7"/>
  <c r="A1635" i="7"/>
  <c r="A985" i="7"/>
  <c r="A1484" i="7"/>
  <c r="A786" i="7"/>
  <c r="A431" i="7"/>
  <c r="A1131" i="7"/>
  <c r="A1246" i="7"/>
  <c r="A1495" i="7"/>
  <c r="A1452" i="7"/>
  <c r="A1543" i="7"/>
  <c r="A616" i="7"/>
  <c r="A470" i="7"/>
  <c r="A1430" i="7"/>
  <c r="A118" i="7"/>
  <c r="A833" i="7"/>
  <c r="A447" i="7"/>
  <c r="A1058" i="7"/>
  <c r="A1405" i="7"/>
  <c r="A1265" i="7"/>
  <c r="A131" i="7"/>
  <c r="A911" i="7"/>
  <c r="A684" i="7"/>
  <c r="A629" i="7"/>
  <c r="A641" i="7"/>
  <c r="A873" i="7"/>
  <c r="A942" i="7"/>
  <c r="A1628" i="7"/>
  <c r="A635" i="7"/>
  <c r="A840" i="7"/>
  <c r="A1319" i="7"/>
  <c r="A84" i="7"/>
  <c r="A227" i="7"/>
  <c r="A343" i="7"/>
  <c r="A1409" i="7"/>
  <c r="A1339" i="7"/>
  <c r="A1120" i="7"/>
  <c r="A314" i="7"/>
  <c r="A924" i="7"/>
  <c r="A554" i="7"/>
  <c r="A1469" i="7"/>
  <c r="A963" i="7"/>
  <c r="A184" i="7"/>
  <c r="A994" i="7"/>
  <c r="A518" i="7"/>
  <c r="A742" i="7"/>
  <c r="A1575" i="7"/>
  <c r="A1517" i="7"/>
  <c r="A449" i="7"/>
  <c r="A68" i="7"/>
  <c r="A345" i="7"/>
  <c r="A1453" i="7"/>
  <c r="A1562" i="7"/>
  <c r="A876" i="7"/>
  <c r="A652" i="7"/>
  <c r="A802" i="7"/>
  <c r="A77" i="7"/>
  <c r="A69" i="7"/>
  <c r="A433" i="7"/>
  <c r="A837" i="7"/>
  <c r="A1028" i="7"/>
  <c r="A841" i="7"/>
  <c r="A172" i="7"/>
  <c r="A1463" i="7"/>
  <c r="A126" i="7"/>
  <c r="A536" i="7"/>
  <c r="A989" i="7"/>
  <c r="A807" i="7"/>
  <c r="A308" i="7"/>
  <c r="A1459" i="7"/>
  <c r="A1448" i="7"/>
  <c r="A141" i="7"/>
  <c r="A315" i="7"/>
  <c r="A653" i="7"/>
  <c r="A1032" i="7"/>
  <c r="A1293" i="7"/>
  <c r="A257" i="7"/>
  <c r="A694" i="7"/>
  <c r="A1309" i="7"/>
  <c r="A913" i="7"/>
  <c r="A1574" i="7"/>
  <c r="A689" i="7"/>
  <c r="A776" i="7"/>
  <c r="A685" i="7"/>
  <c r="A1111" i="7"/>
  <c r="A761" i="7"/>
  <c r="A646" i="7"/>
  <c r="A996" i="7"/>
  <c r="A1312" i="7"/>
  <c r="A768" i="7"/>
  <c r="A900" i="7"/>
  <c r="A715" i="7"/>
  <c r="A486" i="7"/>
  <c r="A525" i="7"/>
  <c r="A1393" i="7"/>
  <c r="A732" i="7"/>
  <c r="A1579" i="7"/>
  <c r="A1115" i="7"/>
  <c r="A1318" i="7"/>
  <c r="A622" i="7"/>
  <c r="A1004" i="7"/>
  <c r="A1528" i="7"/>
  <c r="A598" i="7"/>
  <c r="A1552" i="7"/>
  <c r="A74" i="7"/>
  <c r="A1298" i="7"/>
  <c r="A1388" i="7"/>
  <c r="A1547" i="7"/>
  <c r="A571" i="7"/>
  <c r="A1158" i="7"/>
  <c r="A548" i="7"/>
  <c r="A1435" i="7"/>
  <c r="A1296" i="7"/>
  <c r="A618" i="7"/>
  <c r="A1124" i="7"/>
  <c r="A801" i="7"/>
  <c r="A917" i="7"/>
  <c r="A1159" i="7"/>
  <c r="A809" i="7"/>
  <c r="A1279" i="7"/>
  <c r="A796" i="7"/>
  <c r="A750" i="7"/>
  <c r="A1584" i="7"/>
  <c r="A856" i="7"/>
  <c r="A572" i="7"/>
  <c r="A844" i="7"/>
  <c r="A606" i="7"/>
  <c r="A241" i="7"/>
  <c r="A681" i="7"/>
  <c r="A28" i="7"/>
  <c r="A1305" i="7"/>
  <c r="A946" i="7"/>
  <c r="A772" i="7"/>
  <c r="A1507" i="7"/>
  <c r="A1190" i="7"/>
  <c r="A1496" i="7"/>
  <c r="A133" i="7"/>
  <c r="A535" i="7"/>
  <c r="A238" i="7"/>
  <c r="A678" i="7"/>
  <c r="A1649" i="7"/>
  <c r="A883" i="7"/>
  <c r="A375" i="7"/>
  <c r="A1062" i="7"/>
  <c r="A186" i="7"/>
  <c r="A1498" i="7"/>
  <c r="A1248" i="7"/>
  <c r="A964" i="7"/>
  <c r="A83" i="7"/>
  <c r="A935" i="7"/>
  <c r="A905" i="7"/>
  <c r="A1114" i="7"/>
  <c r="A1428" i="7"/>
  <c r="A1504" i="7"/>
  <c r="A307" i="7"/>
  <c r="A705" i="7"/>
  <c r="A37" i="7"/>
  <c r="A254" i="7"/>
  <c r="A890" i="7"/>
  <c r="A695" i="7"/>
  <c r="A438" i="7"/>
  <c r="A354" i="7"/>
  <c r="A401" i="7"/>
  <c r="A480" i="7"/>
  <c r="A764" i="7"/>
  <c r="A765" i="7"/>
  <c r="A85" i="7"/>
  <c r="A1367" i="7"/>
  <c r="A1341" i="7"/>
  <c r="A779" i="7"/>
  <c r="A358" i="7"/>
  <c r="A667" i="7"/>
  <c r="A533" i="7"/>
  <c r="A1622" i="7"/>
  <c r="A1346" i="7"/>
  <c r="A119" i="7"/>
  <c r="A566" i="7"/>
  <c r="A952" i="7"/>
  <c r="A1381" i="7"/>
  <c r="A402" i="7"/>
  <c r="A590" i="7"/>
  <c r="A1514" i="7"/>
  <c r="A871" i="7"/>
  <c r="A1490" i="7"/>
  <c r="A870" i="7"/>
  <c r="A677" i="7"/>
  <c r="A89" i="7"/>
  <c r="A588" i="7"/>
  <c r="A339" i="7"/>
  <c r="A1610" i="7"/>
  <c r="A78" i="7"/>
  <c r="A700" i="7"/>
  <c r="A1034" i="7"/>
  <c r="A1163" i="7"/>
  <c r="A177" i="7"/>
  <c r="A1375" i="7"/>
  <c r="A1117" i="7"/>
  <c r="A740" i="7"/>
  <c r="A877" i="7"/>
  <c r="A576" i="7"/>
  <c r="A195" i="7"/>
  <c r="A121" i="7"/>
  <c r="A650" i="7"/>
  <c r="A253" i="7"/>
  <c r="A601" i="7"/>
  <c r="A1611" i="7"/>
  <c r="A61" i="7"/>
  <c r="A1007" i="7"/>
  <c r="A1180" i="7"/>
  <c r="A672" i="7"/>
  <c r="A725" i="7"/>
  <c r="A50" i="7"/>
  <c r="A1483" i="7"/>
  <c r="A1170" i="7"/>
  <c r="A256" i="7"/>
  <c r="A1412" i="7"/>
  <c r="A464" i="7"/>
  <c r="A1418" i="7"/>
  <c r="A539" i="7"/>
  <c r="A558" i="7"/>
  <c r="A1295" i="7"/>
  <c r="A386" i="7"/>
  <c r="A458" i="7"/>
  <c r="A551" i="7"/>
  <c r="A400" i="7"/>
  <c r="A1336" i="7"/>
  <c r="A1011" i="7"/>
  <c r="A408" i="7"/>
  <c r="A1544" i="7"/>
  <c r="A326" i="7"/>
  <c r="A394" i="7"/>
  <c r="A363" i="7"/>
  <c r="A517" i="7"/>
  <c r="A1066" i="7"/>
  <c r="A388" i="7"/>
  <c r="A419" i="7"/>
  <c r="A573" i="7"/>
  <c r="A643" i="7"/>
  <c r="A975" i="7"/>
  <c r="A187" i="7"/>
  <c r="A1598" i="7"/>
  <c r="A1421" i="7"/>
  <c r="A926" i="7"/>
  <c r="A560" i="7"/>
  <c r="A359" i="7"/>
  <c r="A1256" i="7"/>
  <c r="A66" i="7"/>
  <c r="A519" i="7"/>
  <c r="A484" i="7"/>
  <c r="A1064" i="7"/>
  <c r="A1072" i="7"/>
  <c r="A948" i="7"/>
  <c r="A1224" i="7"/>
  <c r="A907" i="7"/>
  <c r="A925" i="7"/>
  <c r="A1015" i="7"/>
  <c r="A922" i="7"/>
  <c r="A443" i="7"/>
  <c r="A200" i="7"/>
  <c r="A894" i="7"/>
  <c r="A103" i="7"/>
  <c r="A1423" i="7"/>
  <c r="A712" i="7"/>
  <c r="A23" i="7"/>
  <c r="A1303" i="7"/>
  <c r="A661" i="7"/>
  <c r="A1573" i="7"/>
  <c r="A100" i="7"/>
  <c r="A1465" i="7"/>
  <c r="A302" i="7"/>
  <c r="A31" i="7"/>
  <c r="A634" i="7"/>
  <c r="A123" i="7"/>
  <c r="A1413" i="7"/>
  <c r="A512" i="7"/>
  <c r="A1234" i="7"/>
  <c r="A110" i="7"/>
  <c r="A585" i="7"/>
  <c r="A838" i="7"/>
  <c r="A73" i="7"/>
  <c r="A137" i="7"/>
  <c r="A679" i="7"/>
  <c r="A1313" i="7"/>
  <c r="A1160" i="7"/>
  <c r="A666" i="7"/>
  <c r="A245" i="7"/>
  <c r="A138" i="7"/>
  <c r="A1486" i="7"/>
  <c r="A521" i="7"/>
  <c r="A416" i="7"/>
  <c r="A1581" i="7"/>
  <c r="A1344" i="7"/>
  <c r="A1322" i="7"/>
  <c r="A316" i="7"/>
  <c r="A1012" i="7"/>
  <c r="A209" i="7"/>
  <c r="A1247" i="7"/>
  <c r="A1407" i="7"/>
  <c r="A880" i="7"/>
  <c r="A788" i="7"/>
  <c r="A1437" i="7"/>
  <c r="A249" i="7"/>
  <c r="A34" i="7"/>
  <c r="A420" i="7"/>
  <c r="A1615" i="7"/>
  <c r="A550" i="7"/>
  <c r="A886" i="7"/>
  <c r="A710" i="7"/>
  <c r="A940" i="7"/>
  <c r="A450" i="7"/>
  <c r="A1404" i="7"/>
  <c r="A1436" i="7"/>
  <c r="A1447" i="7"/>
  <c r="A373" i="7"/>
  <c r="A1173" i="7"/>
  <c r="A1221" i="7"/>
  <c r="A596" i="7"/>
  <c r="A1009" i="7"/>
  <c r="A997" i="7"/>
  <c r="A1243" i="7"/>
  <c r="A496" i="7"/>
  <c r="A206" i="7"/>
  <c r="A21" i="7"/>
  <c r="A1027" i="7"/>
  <c r="A194" i="7"/>
  <c r="A1230" i="7"/>
  <c r="A1311" i="7"/>
  <c r="A792" i="7"/>
  <c r="A955" i="7"/>
  <c r="A203" i="7"/>
  <c r="A439" i="7"/>
  <c r="A1107" i="7"/>
  <c r="A927" i="7"/>
  <c r="A1390" i="7"/>
  <c r="A649" i="7"/>
  <c r="A879" i="7"/>
  <c r="A965" i="7"/>
  <c r="A1253" i="7"/>
  <c r="A1564" i="7"/>
  <c r="A76" i="7"/>
  <c r="A562" i="7"/>
  <c r="A1014" i="7"/>
  <c r="A1508" i="7"/>
  <c r="A577" i="7"/>
  <c r="A305" i="7"/>
  <c r="A1324" i="7"/>
  <c r="A220" i="7"/>
  <c r="A851" i="7"/>
  <c r="A868" i="7"/>
  <c r="A722" i="7"/>
  <c r="A1415" i="7"/>
  <c r="A947" i="7"/>
  <c r="A756" i="7"/>
  <c r="A928" i="7"/>
  <c r="A943" i="7"/>
  <c r="A813" i="7"/>
  <c r="A1327" i="7"/>
  <c r="A1458" i="7"/>
  <c r="A1499" i="7"/>
  <c r="A797" i="7"/>
  <c r="A1050" i="7"/>
  <c r="A476" i="7"/>
  <c r="A1560" i="7"/>
  <c r="A1285" i="7"/>
  <c r="A1419" i="7"/>
  <c r="A602" i="7"/>
  <c r="A783" i="7"/>
  <c r="A651" i="7"/>
  <c r="A830" i="7"/>
  <c r="A25" i="7"/>
  <c r="A1643" i="7"/>
  <c r="A1650" i="7"/>
  <c r="A1572" i="7"/>
  <c r="A1161" i="7"/>
  <c r="A1236" i="7"/>
  <c r="A532" i="7"/>
  <c r="A4124" i="7"/>
  <c r="A4814" i="7"/>
  <c r="A4193" i="7"/>
  <c r="A4767" i="7"/>
  <c r="A4626" i="7"/>
  <c r="A3711" i="7"/>
  <c r="A3696" i="7"/>
  <c r="A4094" i="7"/>
  <c r="A4622" i="7"/>
  <c r="A4091" i="7"/>
  <c r="A4588" i="7"/>
  <c r="A3463" i="7"/>
  <c r="A3999" i="7"/>
  <c r="A4201" i="7"/>
  <c r="A4802" i="7"/>
  <c r="A4739" i="7"/>
  <c r="A3457" i="7"/>
  <c r="A4096" i="7"/>
  <c r="A3343" i="7"/>
  <c r="A3431" i="7"/>
  <c r="A4719" i="7"/>
  <c r="A4542" i="7"/>
  <c r="A4494" i="7"/>
  <c r="A3724" i="7"/>
  <c r="A4597" i="7"/>
  <c r="A4098" i="7"/>
  <c r="A3856" i="7"/>
  <c r="A4661" i="7"/>
  <c r="A3490" i="7"/>
  <c r="A4781" i="7"/>
  <c r="A4389" i="7"/>
  <c r="A4344" i="7"/>
  <c r="A4780" i="7"/>
  <c r="A4276" i="7"/>
  <c r="A3736" i="7"/>
  <c r="A3515" i="7"/>
  <c r="A3785" i="7"/>
  <c r="A3890" i="7"/>
  <c r="A3420" i="7"/>
  <c r="A4465" i="7"/>
  <c r="A3506" i="7"/>
  <c r="A3568" i="7"/>
  <c r="A4602" i="7"/>
  <c r="A4779" i="7"/>
  <c r="A4723" i="7"/>
  <c r="A4764" i="7"/>
  <c r="A3762" i="7"/>
  <c r="A3729" i="7"/>
  <c r="A4139" i="7"/>
  <c r="A3502" i="7"/>
  <c r="A4502" i="7"/>
  <c r="A3837" i="7"/>
  <c r="A4636" i="7"/>
  <c r="A4423" i="7"/>
  <c r="A3731" i="7"/>
  <c r="A4794" i="7"/>
  <c r="A4532" i="7"/>
  <c r="A3462" i="7"/>
  <c r="A3985" i="7"/>
  <c r="A4106" i="7"/>
  <c r="A3734" i="7"/>
  <c r="A4762" i="7"/>
  <c r="A4837" i="7"/>
  <c r="A4213" i="7"/>
  <c r="A4734" i="7"/>
  <c r="A3409" i="7"/>
  <c r="A4804" i="7"/>
  <c r="A3818" i="7"/>
  <c r="A4497" i="7"/>
  <c r="A3483" i="7"/>
  <c r="A4107" i="7"/>
  <c r="A4639" i="7"/>
  <c r="A4194" i="7"/>
  <c r="A4118" i="7"/>
  <c r="A3415" i="7"/>
  <c r="A3956" i="7"/>
  <c r="A4789" i="7"/>
  <c r="A4665" i="7"/>
  <c r="A3855" i="7"/>
  <c r="A3879" i="7"/>
  <c r="A4289" i="7"/>
  <c r="A4224" i="7"/>
  <c r="A3691" i="7"/>
  <c r="A3836" i="7"/>
  <c r="A3521" i="7"/>
  <c r="A3992" i="7"/>
  <c r="A4722" i="7"/>
  <c r="A3443" i="7"/>
  <c r="A3737" i="7"/>
  <c r="A3983" i="7"/>
  <c r="A3407" i="7"/>
  <c r="A4379" i="7"/>
  <c r="A3683" i="7"/>
  <c r="A3670" i="7"/>
  <c r="A4534" i="7"/>
  <c r="A3792" i="7"/>
  <c r="A3562" i="7"/>
  <c r="A3598" i="7"/>
  <c r="A4208" i="7"/>
  <c r="A3787" i="7"/>
  <c r="A4523" i="7"/>
  <c r="A4635" i="7"/>
  <c r="A3347" i="7"/>
  <c r="A4328" i="7"/>
  <c r="A4365" i="7"/>
  <c r="A4584" i="7"/>
  <c r="A3548" i="7"/>
  <c r="A4404" i="7"/>
  <c r="A4300" i="7"/>
  <c r="A4822" i="7"/>
  <c r="A4101" i="7"/>
  <c r="A3482" i="7"/>
  <c r="A3586" i="7"/>
  <c r="A3665" i="7"/>
  <c r="A3715" i="7"/>
  <c r="A4702" i="7"/>
  <c r="A3570" i="7"/>
  <c r="A4637" i="7"/>
  <c r="A4614" i="7"/>
  <c r="A4263" i="7"/>
  <c r="A4745" i="7"/>
  <c r="A4698" i="7"/>
  <c r="A4617" i="7"/>
  <c r="A4711" i="7"/>
  <c r="A4001" i="7"/>
  <c r="A4807" i="7"/>
  <c r="A4393" i="7"/>
  <c r="A3730" i="7"/>
  <c r="A4429" i="7"/>
  <c r="A3680" i="7"/>
  <c r="A4476" i="7"/>
  <c r="A3454" i="7"/>
  <c r="A4499" i="7"/>
  <c r="A4733" i="7"/>
  <c r="A3712" i="7"/>
  <c r="A3371" i="7"/>
  <c r="A3472" i="7"/>
  <c r="A3623" i="7"/>
  <c r="A4453" i="7"/>
  <c r="A4496" i="7"/>
  <c r="A3826" i="7"/>
  <c r="A3806" i="7"/>
  <c r="A4663" i="7"/>
  <c r="A4504" i="7"/>
  <c r="A4552" i="7"/>
  <c r="A4462" i="7"/>
  <c r="A4142" i="7"/>
  <c r="A4252" i="7"/>
  <c r="A4810" i="7"/>
  <c r="A4292" i="7"/>
  <c r="A4845" i="7"/>
  <c r="A4181" i="7"/>
  <c r="A3341" i="7"/>
  <c r="A4805" i="7"/>
  <c r="A4455" i="7"/>
  <c r="A4169" i="7"/>
  <c r="A4750" i="7"/>
  <c r="A4525" i="7"/>
  <c r="A4270" i="7"/>
  <c r="A4721" i="7"/>
  <c r="A3596" i="7"/>
  <c r="A3686" i="7"/>
  <c r="A3743" i="7"/>
  <c r="A4350" i="7"/>
  <c r="A3693" i="7"/>
  <c r="A4535" i="7"/>
  <c r="A4278" i="7"/>
  <c r="A4474" i="7"/>
  <c r="A3469" i="7"/>
  <c r="A3497" i="7"/>
  <c r="A3990" i="7"/>
  <c r="A4505" i="7"/>
  <c r="A3974" i="7"/>
  <c r="A4339" i="7"/>
  <c r="A4325" i="7"/>
  <c r="A4100" i="7"/>
  <c r="A4202" i="7"/>
  <c r="A4402" i="7"/>
  <c r="A3441" i="7"/>
  <c r="A3830" i="7"/>
  <c r="A3707" i="7"/>
  <c r="A4353" i="7"/>
  <c r="A3618" i="7"/>
  <c r="A3359" i="7"/>
  <c r="A3817" i="7"/>
  <c r="A3511" i="7"/>
  <c r="A3993" i="7"/>
  <c r="A3428" i="7"/>
  <c r="A3377" i="7"/>
  <c r="A4886" i="7"/>
  <c r="A4560" i="7"/>
  <c r="A4677" i="7"/>
  <c r="A3559" i="7"/>
  <c r="A3492" i="7"/>
  <c r="A3589" i="7"/>
  <c r="A3896" i="7"/>
  <c r="A3339" i="7"/>
  <c r="A4900" i="7"/>
  <c r="A3688" i="7"/>
  <c r="A3362" i="7"/>
  <c r="A3866" i="7"/>
  <c r="A3608" i="7"/>
  <c r="A4141" i="7"/>
  <c r="A3910" i="7"/>
  <c r="A4638" i="7"/>
  <c r="A4766" i="7"/>
  <c r="A4580" i="7"/>
  <c r="A4314" i="7"/>
  <c r="A3721" i="7"/>
  <c r="A3733" i="7"/>
  <c r="A3738" i="7"/>
  <c r="A4313" i="7"/>
  <c r="A3528" i="7"/>
  <c r="A4616" i="7"/>
  <c r="A4443" i="7"/>
  <c r="A3674" i="7"/>
  <c r="A3673" i="7"/>
  <c r="A4327" i="7"/>
  <c r="A4295" i="7"/>
  <c r="A4641" i="7"/>
  <c r="A4799" i="7"/>
  <c r="A4708" i="7"/>
  <c r="A3900" i="7"/>
  <c r="A4730" i="7"/>
  <c r="A3825" i="7"/>
  <c r="A4538" i="7"/>
  <c r="A3771" i="7"/>
  <c r="A3381" i="7"/>
  <c r="A4119" i="7"/>
  <c r="A4537" i="7"/>
  <c r="A4590" i="7"/>
  <c r="A4192" i="7"/>
  <c r="A3396" i="7"/>
  <c r="A3770" i="7"/>
  <c r="A3426" i="7"/>
  <c r="A3580" i="7"/>
  <c r="A4689" i="7"/>
  <c r="A3376" i="7"/>
  <c r="A4103" i="7"/>
  <c r="A3987" i="7"/>
  <c r="A3525" i="7"/>
  <c r="A4444" i="7"/>
  <c r="A3607" i="7"/>
  <c r="A3471" i="7"/>
  <c r="A4790" i="7"/>
  <c r="A4071" i="7"/>
  <c r="A4890" i="7"/>
  <c r="A3702" i="7"/>
  <c r="A4475" i="7"/>
  <c r="A3558" i="7"/>
  <c r="A3512" i="7"/>
  <c r="A3475" i="7"/>
  <c r="A4718" i="7"/>
  <c r="A4658" i="7"/>
  <c r="A3723" i="7"/>
  <c r="A3887" i="7"/>
  <c r="A4415" i="7"/>
  <c r="A4729" i="7"/>
  <c r="A4600" i="7"/>
  <c r="A4757" i="7"/>
  <c r="A3949" i="7"/>
  <c r="A4563" i="7"/>
  <c r="A4341" i="7"/>
  <c r="A4329" i="7"/>
  <c r="A3602" i="7"/>
  <c r="A4549" i="7"/>
  <c r="A4821" i="7"/>
  <c r="A4619" i="7"/>
  <c r="A4881" i="7"/>
  <c r="A3417" i="7"/>
  <c r="A4463" i="7"/>
  <c r="A4440" i="7"/>
  <c r="A4664" i="7"/>
  <c r="A3352" i="7"/>
  <c r="A4811" i="7"/>
  <c r="A4316" i="7"/>
  <c r="A4788" i="7"/>
  <c r="A4589" i="7"/>
  <c r="A3742" i="7"/>
  <c r="A4775" i="7"/>
  <c r="A3627" i="7"/>
  <c r="A3843" i="7"/>
  <c r="A4296" i="7"/>
  <c r="A4446" i="7"/>
  <c r="A3695" i="7"/>
  <c r="A4812" i="7"/>
  <c r="A3476" i="7"/>
  <c r="A4714" i="7"/>
  <c r="A3563" i="7"/>
  <c r="A4527" i="7"/>
  <c r="A4264" i="7"/>
  <c r="A4621" i="7"/>
  <c r="A3959" i="7"/>
  <c r="A4387" i="7"/>
  <c r="A4077" i="7"/>
  <c r="A4516" i="7"/>
  <c r="A4792" i="7"/>
  <c r="A4271" i="7"/>
  <c r="A3487" i="7"/>
  <c r="A4629" i="7"/>
  <c r="A4547" i="7"/>
  <c r="A3340" i="7"/>
  <c r="A4218" i="7"/>
  <c r="A3779" i="7"/>
  <c r="A4710" i="7"/>
  <c r="A4262" i="7"/>
  <c r="A3508" i="7"/>
  <c r="A3801" i="7"/>
  <c r="A4519" i="7"/>
  <c r="A4550" i="7"/>
  <c r="A3805" i="7"/>
  <c r="A4183" i="7"/>
  <c r="A3802" i="7"/>
  <c r="A4528" i="7"/>
  <c r="A3699" i="7"/>
  <c r="A4736" i="7"/>
  <c r="A3759" i="7"/>
  <c r="A3461" i="7"/>
  <c r="A4413" i="7"/>
  <c r="A4559" i="7"/>
  <c r="A4785" i="7"/>
  <c r="A3739" i="7"/>
  <c r="A4883" i="7"/>
  <c r="A4520" i="7"/>
  <c r="A4123" i="7"/>
  <c r="A3803" i="7"/>
  <c r="A4511" i="7"/>
  <c r="A4488" i="7"/>
  <c r="A4518" i="7"/>
  <c r="A4510" i="7"/>
  <c r="A3955" i="7"/>
  <c r="A4390" i="7"/>
  <c r="A4741" i="7"/>
  <c r="A4808" i="7"/>
  <c r="A4432" i="7"/>
  <c r="A4759" i="7"/>
  <c r="A4697" i="7"/>
  <c r="A3614" i="7"/>
  <c r="A4699" i="7"/>
  <c r="A4086" i="7"/>
  <c r="A4901" i="7"/>
  <c r="A4625" i="7"/>
  <c r="A4498" i="7"/>
  <c r="A3822" i="7"/>
  <c r="A3514" i="7"/>
  <c r="A3716" i="7"/>
  <c r="A4073" i="7"/>
  <c r="A4609" i="7"/>
  <c r="A3433" i="7"/>
  <c r="A4509" i="7"/>
  <c r="A4079" i="7"/>
  <c r="A3749" i="7"/>
  <c r="A4334" i="7"/>
  <c r="A3429" i="7"/>
  <c r="A4701" i="7"/>
  <c r="A4554" i="7"/>
  <c r="A4092" i="7"/>
  <c r="A4709" i="7"/>
  <c r="A4742" i="7"/>
  <c r="A3845" i="7"/>
  <c r="A4844" i="7"/>
  <c r="A3988" i="7"/>
  <c r="A4401" i="7"/>
  <c r="A4231" i="7"/>
  <c r="A4832" i="7"/>
  <c r="A4522" i="7"/>
  <c r="A3915" i="7"/>
  <c r="A3588" i="7"/>
  <c r="A3788" i="7"/>
  <c r="A4349" i="7"/>
  <c r="A3703" i="7"/>
  <c r="A3783" i="7"/>
  <c r="A3587" i="7"/>
  <c r="A3379" i="7"/>
  <c r="A3430" i="7"/>
  <c r="A3979" i="7"/>
  <c r="A4842" i="7"/>
  <c r="A4085" i="7"/>
  <c r="A3828" i="7"/>
  <c r="A4235" i="7"/>
  <c r="A3898" i="7"/>
  <c r="A3793" i="7"/>
  <c r="A4433" i="7"/>
  <c r="A4524" i="7"/>
  <c r="A4603" i="7"/>
  <c r="A3997" i="7"/>
  <c r="A3854" i="7"/>
  <c r="A3917" i="7"/>
  <c r="A4332" i="7"/>
  <c r="A4568" i="7"/>
  <c r="A4786" i="7"/>
  <c r="A4110" i="7"/>
  <c r="A3832" i="7"/>
  <c r="A4877" i="7"/>
  <c r="A4104" i="7"/>
  <c r="A4099" i="7"/>
  <c r="A4545" i="7"/>
  <c r="A3852" i="7"/>
  <c r="A4749" i="7"/>
  <c r="A4324" i="7"/>
  <c r="A4546" i="7"/>
  <c r="A4809" i="7"/>
  <c r="A3690" i="7"/>
  <c r="A4152" i="7"/>
  <c r="A3537" i="7"/>
  <c r="A4391" i="7"/>
  <c r="A3606" i="7"/>
  <c r="A3613" i="7"/>
  <c r="A4680" i="7"/>
  <c r="A3796" i="7"/>
  <c r="A4503" i="7"/>
  <c r="A3380" i="7"/>
  <c r="A4452" i="7"/>
  <c r="A3865" i="7"/>
  <c r="A3489" i="7"/>
  <c r="A3493" i="7"/>
  <c r="A3456" i="7"/>
  <c r="A4776" i="7"/>
  <c r="A4706" i="7"/>
  <c r="A4587" i="7"/>
  <c r="A3494" i="7"/>
  <c r="A4690" i="7"/>
  <c r="A4000" i="7"/>
  <c r="A4095" i="7"/>
  <c r="A4082" i="7"/>
  <c r="A3741" i="7"/>
  <c r="A4599" i="7"/>
  <c r="A4604" i="7"/>
  <c r="A3989" i="7"/>
  <c r="A4751" i="7"/>
  <c r="A4286" i="7"/>
  <c r="A3595" i="7"/>
  <c r="A4620" i="7"/>
  <c r="A3392" i="7"/>
  <c r="A4069" i="7"/>
  <c r="A3767" i="7"/>
  <c r="A4835" i="7"/>
  <c r="A3458" i="7"/>
  <c r="A3706" i="7"/>
  <c r="A4688" i="7"/>
  <c r="A3498" i="7"/>
  <c r="A3509" i="7"/>
  <c r="A4678" i="7"/>
  <c r="A4233" i="7"/>
  <c r="A4430" i="7"/>
  <c r="A4003" i="7"/>
  <c r="A4253" i="7"/>
  <c r="A4806" i="7"/>
  <c r="A4765" i="7"/>
  <c r="A4362" i="7"/>
  <c r="A4596" i="7"/>
  <c r="A4483" i="7"/>
  <c r="A3889" i="7"/>
  <c r="A4435" i="7"/>
  <c r="A3346" i="7"/>
  <c r="A3620" i="7"/>
  <c r="A3860" i="7"/>
  <c r="A4274" i="7"/>
  <c r="A4903" i="7"/>
  <c r="A4207" i="7"/>
  <c r="A4630" i="7"/>
  <c r="A3668" i="7"/>
  <c r="A3871" i="7"/>
  <c r="A3912" i="7"/>
  <c r="A4679" i="7"/>
  <c r="A4226" i="7"/>
  <c r="A4083" i="7"/>
  <c r="A4824" i="7"/>
  <c r="A3877" i="7"/>
  <c r="A4695" i="7"/>
  <c r="A4646" i="7"/>
  <c r="A3906" i="7"/>
  <c r="A4120" i="7"/>
  <c r="A3453" i="7"/>
  <c r="A4556" i="7"/>
  <c r="A3732" i="7"/>
  <c r="A3544" i="7"/>
  <c r="A4760" i="7"/>
  <c r="A3473" i="7"/>
  <c r="A3858" i="7"/>
  <c r="A4843" i="7"/>
  <c r="A3868" i="7"/>
  <c r="A4738" i="7"/>
  <c r="A4591" i="7"/>
  <c r="A4227" i="7"/>
  <c r="A3593" i="7"/>
  <c r="A4566" i="7"/>
  <c r="A3344" i="7"/>
  <c r="A4675" i="7"/>
  <c r="A4209" i="7"/>
  <c r="A4649" i="7"/>
  <c r="A3402" i="7"/>
  <c r="A4403" i="7"/>
  <c r="A4426" i="7"/>
  <c r="A3401" i="7"/>
  <c r="A4607" i="7"/>
  <c r="A3672" i="7"/>
  <c r="A4533" i="7"/>
  <c r="A3719" i="7"/>
  <c r="A3465" i="7"/>
  <c r="A3414" i="7"/>
  <c r="A4724" i="7"/>
  <c r="A4683" i="7"/>
  <c r="A3870" i="7"/>
  <c r="A4544" i="7"/>
  <c r="A3902" i="7"/>
  <c r="A3725" i="7"/>
  <c r="A3720" i="7"/>
  <c r="A3815" i="7"/>
  <c r="A4138" i="7"/>
  <c r="A3500" i="7"/>
  <c r="A3795" i="7"/>
  <c r="A4744" i="7"/>
  <c r="A4471" i="7"/>
  <c r="A3687" i="7"/>
  <c r="A3363" i="7"/>
  <c r="A4482" i="7"/>
  <c r="A3976" i="7"/>
  <c r="A4352" i="7"/>
  <c r="A4816" i="7"/>
  <c r="A4437" i="7"/>
  <c r="A3844" i="7"/>
  <c r="A3386" i="7"/>
  <c r="A4397" i="7"/>
  <c r="A4237" i="7"/>
  <c r="A4484" i="7"/>
  <c r="A4885" i="7"/>
  <c r="A4746" i="7"/>
  <c r="A4555" i="7"/>
  <c r="A3904" i="7"/>
  <c r="A4340" i="7"/>
  <c r="A4490" i="7"/>
  <c r="A3961" i="7"/>
  <c r="A4260" i="7"/>
  <c r="A4529" i="7"/>
  <c r="A4111" i="7"/>
  <c r="A3480" i="7"/>
  <c r="A3820" i="7"/>
  <c r="A4384" i="7"/>
  <c r="A4891" i="7"/>
  <c r="A3350" i="7"/>
  <c r="A3967" i="7"/>
  <c r="A3582" i="7"/>
  <c r="A4787" i="7"/>
  <c r="A3810" i="7"/>
  <c r="A3621" i="7"/>
  <c r="A4187" i="7"/>
  <c r="A4447" i="7"/>
  <c r="A4234" i="7"/>
  <c r="A4618" i="7"/>
  <c r="A4400" i="7"/>
  <c r="A3481" i="7"/>
  <c r="A4755" i="7"/>
  <c r="A4461" i="7"/>
  <c r="A4769" i="7"/>
  <c r="A4798" i="7"/>
  <c r="A4615" i="7"/>
  <c r="A3575" i="7"/>
  <c r="A3694" i="7"/>
  <c r="A3765" i="7"/>
  <c r="A3599" i="7"/>
  <c r="A3442" i="7"/>
  <c r="A3564" i="7"/>
  <c r="A3555" i="7"/>
  <c r="A4418" i="7"/>
  <c r="A4700" i="7"/>
  <c r="A4747" i="7"/>
  <c r="A4323" i="7"/>
  <c r="A4676" i="7"/>
  <c r="A3964" i="7"/>
  <c r="A4562" i="7"/>
  <c r="A3539" i="7"/>
  <c r="A4517" i="7"/>
  <c r="A3784" i="7"/>
  <c r="A4236" i="7"/>
  <c r="A3982" i="7"/>
  <c r="A3834" i="7"/>
  <c r="A3682" i="7"/>
  <c r="A3698" i="7"/>
  <c r="A3978" i="7"/>
  <c r="A4611" i="7"/>
  <c r="A4411" i="7"/>
  <c r="A3400" i="7"/>
  <c r="A4726" i="7"/>
  <c r="A3581" i="7"/>
  <c r="A3913" i="7"/>
  <c r="A4803" i="7"/>
  <c r="A4539" i="7"/>
  <c r="A3998" i="7"/>
  <c r="A4606" i="7"/>
  <c r="A3356" i="7"/>
  <c r="A3768" i="7"/>
  <c r="A3609" i="7"/>
  <c r="A3411" i="7"/>
  <c r="A3861" i="7"/>
  <c r="A3368" i="7"/>
  <c r="A3807" i="7"/>
  <c r="A3894" i="7"/>
  <c r="A3365" i="7"/>
  <c r="A3355" i="7"/>
  <c r="A3404" i="7"/>
  <c r="A4160" i="7"/>
  <c r="A3567" i="7"/>
  <c r="A3701" i="7"/>
  <c r="A3769" i="7"/>
  <c r="A4105" i="7"/>
  <c r="A4343" i="7"/>
  <c r="A4225" i="7"/>
  <c r="A3467" i="7"/>
  <c r="A3464" i="7"/>
  <c r="A3799" i="7"/>
  <c r="A4693" i="7"/>
  <c r="A3867" i="7"/>
  <c r="A4458" i="7"/>
  <c r="A3625" i="7"/>
  <c r="A4127" i="7"/>
  <c r="A3574" i="7"/>
  <c r="A4492" i="7"/>
  <c r="A4801" i="7"/>
  <c r="A3353" i="7"/>
  <c r="A3348" i="7"/>
  <c r="A4217" i="7"/>
  <c r="A3597" i="7"/>
  <c r="A4472" i="7"/>
  <c r="A4309" i="7"/>
  <c r="A3576" i="7"/>
  <c r="A3697" i="7"/>
  <c r="A4493" i="7"/>
  <c r="A4066" i="7"/>
  <c r="A3908" i="7"/>
  <c r="A3422" i="7"/>
  <c r="A4487" i="7"/>
  <c r="A4129" i="7"/>
  <c r="A3439" i="7"/>
  <c r="A4521" i="7"/>
  <c r="A3669" i="7"/>
  <c r="A4399" i="7"/>
  <c r="A3681" i="7"/>
  <c r="A3821" i="7"/>
  <c r="A4159" i="7"/>
  <c r="A4717" i="7"/>
  <c r="A3435" i="7"/>
  <c r="A3484" i="7"/>
  <c r="A4828" i="7"/>
  <c r="A3446" i="7"/>
  <c r="A4631" i="7"/>
  <c r="A3505" i="7"/>
  <c r="A3447" i="7"/>
  <c r="A4838" i="7"/>
  <c r="A4254" i="7"/>
  <c r="A3579" i="7"/>
  <c r="A4113" i="7"/>
  <c r="A3666" i="7"/>
  <c r="A3853" i="7"/>
  <c r="A3789" i="7"/>
  <c r="A4536" i="7"/>
  <c r="A4548" i="7"/>
  <c r="A4685" i="7"/>
  <c r="A4731" i="7"/>
  <c r="A3873" i="7"/>
  <c r="A4673" i="7"/>
  <c r="A3901" i="7"/>
  <c r="A4684" i="7"/>
  <c r="A3892" i="7"/>
  <c r="A3773" i="7"/>
  <c r="A4326" i="7"/>
  <c r="A4756" i="7"/>
  <c r="A4899" i="7"/>
  <c r="A4451" i="7"/>
  <c r="A3850" i="7"/>
  <c r="A3947" i="7"/>
  <c r="A4540" i="7"/>
  <c r="A3601" i="7"/>
  <c r="A3958" i="7"/>
  <c r="A4420" i="7"/>
  <c r="A4889" i="7"/>
  <c r="A3775" i="7"/>
  <c r="A4212" i="7"/>
  <c r="A3552" i="7"/>
  <c r="A4725" i="7"/>
  <c r="A4215" i="7"/>
  <c r="A4608" i="7"/>
  <c r="A4337" i="7"/>
  <c r="A4763" i="7"/>
  <c r="A3798" i="7"/>
  <c r="A3774" i="7"/>
  <c r="A3710" i="7"/>
  <c r="A4793" i="7"/>
  <c r="A3884" i="7"/>
  <c r="A4666" i="7"/>
  <c r="A3366" i="7"/>
  <c r="A4485" i="7"/>
  <c r="A4135" i="7"/>
  <c r="A3848" i="7"/>
  <c r="A4367" i="7"/>
  <c r="A3583" i="7"/>
  <c r="A3419" i="7"/>
  <c r="A3468" i="7"/>
  <c r="A3390" i="7"/>
  <c r="A3554" i="7"/>
  <c r="A3811" i="7"/>
  <c r="A3578" i="7"/>
  <c r="A4791" i="7"/>
  <c r="A4713" i="7"/>
  <c r="A4122" i="7"/>
  <c r="A4188" i="7"/>
  <c r="A3364" i="7"/>
  <c r="A4541" i="7"/>
  <c r="A3605" i="7"/>
  <c r="A3361" i="7"/>
  <c r="A4561" i="7"/>
  <c r="A4480" i="7"/>
  <c r="A3604" i="7"/>
  <c r="A3977" i="7"/>
  <c r="A3557" i="7"/>
  <c r="A3547" i="7"/>
  <c r="A4163" i="7"/>
  <c r="A4374" i="7"/>
  <c r="A4445" i="7"/>
  <c r="A3351" i="7"/>
  <c r="A4216" i="7"/>
  <c r="A4466" i="7"/>
  <c r="A4084" i="7"/>
  <c r="A4593" i="7"/>
  <c r="A3345" i="7"/>
  <c r="A3657" i="7"/>
  <c r="A3950" i="7"/>
  <c r="A4771" i="7"/>
  <c r="A4605" i="7"/>
  <c r="A4577" i="7"/>
  <c r="A4206" i="7"/>
  <c r="A4671" i="7"/>
  <c r="A3692" i="7"/>
  <c r="A4116" i="7"/>
  <c r="A3449" i="7"/>
  <c r="A3573" i="7"/>
  <c r="A4409" i="7"/>
  <c r="A4553" i="7"/>
  <c r="A4108" i="7"/>
  <c r="A3713" i="7"/>
  <c r="A4735" i="7"/>
  <c r="A3501" i="7"/>
  <c r="A4131" i="7"/>
  <c r="A3496" i="7"/>
  <c r="A4261" i="7"/>
  <c r="A4486" i="7"/>
  <c r="A4002" i="7"/>
  <c r="A4128" i="7"/>
  <c r="A4360" i="7"/>
  <c r="A4841" i="7"/>
  <c r="A4178" i="7"/>
  <c r="A3477" i="7"/>
  <c r="A4369" i="7"/>
  <c r="A3466" i="7"/>
  <c r="A3809" i="7"/>
  <c r="A3499" i="7"/>
  <c r="A3671" i="7"/>
  <c r="A4298" i="7"/>
  <c r="A4543" i="7"/>
  <c r="A4501" i="7"/>
  <c r="A4338" i="7"/>
  <c r="A4836" i="7"/>
  <c r="A4813" i="7"/>
  <c r="A3891" i="7"/>
  <c r="A4692" i="7"/>
  <c r="A3790" i="7"/>
  <c r="A3735" i="7"/>
  <c r="A4394" i="7"/>
  <c r="A3740" i="7"/>
  <c r="A4117" i="7"/>
  <c r="A4428" i="7"/>
  <c r="A4093" i="7"/>
  <c r="A3662" i="7"/>
  <c r="A3823" i="7"/>
  <c r="A3786" i="7"/>
  <c r="A3685" i="7"/>
  <c r="A4065" i="7"/>
  <c r="A4205" i="7"/>
  <c r="A4586" i="7"/>
  <c r="A4681" i="7"/>
  <c r="A3424" i="7"/>
  <c r="A3893" i="7"/>
  <c r="A3813" i="7"/>
  <c r="A4737" i="7"/>
  <c r="A4640" i="7"/>
  <c r="A3750" i="7"/>
  <c r="A4875" i="7"/>
  <c r="A3963" i="7"/>
  <c r="A4834" i="7"/>
  <c r="A3675" i="7"/>
  <c r="A4305" i="7"/>
  <c r="A4395" i="7"/>
  <c r="A4436" i="7"/>
  <c r="A4628" i="7"/>
  <c r="A3863" i="7"/>
  <c r="A4348" i="7"/>
  <c r="A4728" i="7"/>
  <c r="A3577" i="7"/>
  <c r="A4632" i="7"/>
  <c r="A4386" i="7"/>
  <c r="A4687" i="7"/>
  <c r="A4331" i="7"/>
  <c r="A4827" i="7"/>
  <c r="A4358" i="7"/>
  <c r="A4645" i="7"/>
  <c r="A3781" i="7"/>
  <c r="A3438" i="7"/>
  <c r="A3957" i="7"/>
  <c r="A3726" i="7"/>
  <c r="A3857" i="7"/>
  <c r="A3503" i="7"/>
  <c r="A4727" i="7"/>
  <c r="A4299" i="7"/>
  <c r="A4250" i="7"/>
  <c r="A4686" i="7"/>
  <c r="A3679" i="7"/>
  <c r="A3591" i="7"/>
  <c r="A3808" i="7"/>
  <c r="A3538" i="7"/>
  <c r="A4251" i="7"/>
  <c r="A3714" i="7"/>
  <c r="A3615" i="7"/>
  <c r="A4648" i="7"/>
  <c r="A4610" i="7"/>
  <c r="A4388" i="7"/>
  <c r="A4112" i="7"/>
  <c r="A3800" i="7"/>
  <c r="A3722" i="7"/>
  <c r="A3718" i="7"/>
  <c r="A4424" i="7"/>
  <c r="A4109" i="7"/>
  <c r="A4165" i="7"/>
  <c r="A4800" i="7"/>
  <c r="A4624" i="7"/>
  <c r="A4211" i="7"/>
  <c r="A4715" i="7"/>
  <c r="A3530" i="7"/>
  <c r="A3571" i="7"/>
  <c r="A3885" i="7"/>
  <c r="A4707" i="7"/>
  <c r="A4477" i="7"/>
  <c r="A4214" i="7"/>
  <c r="A3728" i="7"/>
  <c r="A3689" i="7"/>
  <c r="A3804" i="7"/>
  <c r="A3391" i="7"/>
  <c r="A4161" i="7"/>
  <c r="A3911" i="7"/>
  <c r="A3491" i="7"/>
  <c r="A4115" i="7"/>
  <c r="A4703" i="7"/>
  <c r="A4585" i="7"/>
  <c r="A4097" i="7"/>
  <c r="A3594" i="7"/>
  <c r="A4825" i="7"/>
  <c r="A3895" i="7"/>
  <c r="A4229" i="7"/>
  <c r="A4275" i="7"/>
  <c r="A4575" i="7"/>
  <c r="A4642" i="7"/>
  <c r="A4515" i="7"/>
  <c r="A3478" i="7"/>
  <c r="A4072" i="7"/>
  <c r="A4074" i="7"/>
  <c r="A4479" i="7"/>
  <c r="A4565" i="7"/>
  <c r="A3592" i="7"/>
  <c r="A3373" i="7"/>
  <c r="J9" i="9"/>
  <c r="E9" i="9"/>
  <c r="A394" i="10"/>
  <c r="A330" i="10"/>
  <c r="A385" i="10"/>
  <c r="A356" i="10"/>
  <c r="A399" i="10"/>
  <c r="A374" i="10"/>
  <c r="A181" i="10"/>
  <c r="A235" i="10"/>
  <c r="A174" i="10"/>
  <c r="A247" i="10"/>
  <c r="F9" i="9"/>
  <c r="K9" i="9"/>
  <c r="C9" i="9"/>
  <c r="A125" i="10"/>
  <c r="A20" i="10"/>
  <c r="A4" i="10"/>
  <c r="A45" i="10"/>
  <c r="G9" i="9"/>
  <c r="H9" i="9"/>
  <c r="D9" i="9"/>
  <c r="I9" i="9"/>
  <c r="F8" i="5" l="1"/>
  <c r="J8" i="5"/>
  <c r="K8" i="5"/>
  <c r="H8" i="5"/>
  <c r="I12" i="5"/>
  <c r="A152" i="10"/>
  <c r="A131" i="10"/>
  <c r="A40" i="10"/>
  <c r="A4576" i="7"/>
  <c r="A4887" i="7"/>
  <c r="A4582" i="7"/>
  <c r="A4136" i="7"/>
  <c r="A3546" i="7"/>
  <c r="A3374" i="7"/>
  <c r="A4258" i="7"/>
  <c r="A3660" i="7"/>
  <c r="A4140" i="7"/>
  <c r="A4315" i="7"/>
  <c r="A3846" i="7"/>
  <c r="A4569" i="7"/>
  <c r="A4076" i="7"/>
  <c r="A4470" i="7"/>
  <c r="A3763" i="7"/>
  <c r="A3903" i="7"/>
  <c r="A3507" i="7"/>
  <c r="A3603" i="7"/>
  <c r="A4244" i="7"/>
  <c r="A4156" i="7"/>
  <c r="A3451" i="7"/>
  <c r="A3678" i="7"/>
  <c r="A4449" i="7"/>
  <c r="A4740" i="7"/>
  <c r="A4459" i="7"/>
  <c r="A3747" i="7"/>
  <c r="A471" i="7"/>
  <c r="A57" i="7"/>
  <c r="A1563" i="7"/>
  <c r="A453" i="7"/>
  <c r="A158" i="7"/>
  <c r="A951" i="7"/>
  <c r="A101" i="7"/>
  <c r="A427" i="7"/>
  <c r="A1144" i="7"/>
  <c r="A872" i="7"/>
  <c r="A1073" i="7"/>
  <c r="A502" i="7"/>
  <c r="A500" i="7"/>
  <c r="A1147" i="7"/>
  <c r="A1585" i="7"/>
  <c r="A1541" i="7"/>
  <c r="A865" i="7"/>
  <c r="A1020" i="7"/>
  <c r="A760" i="7"/>
  <c r="A1462" i="7"/>
  <c r="A1325" i="7"/>
  <c r="A1108" i="7"/>
  <c r="A1480" i="7"/>
  <c r="A604" i="7"/>
  <c r="A540" i="7"/>
  <c r="A456" i="7"/>
  <c r="A966" i="7"/>
  <c r="A594" i="7"/>
  <c r="A113" i="7"/>
  <c r="A120" i="7"/>
  <c r="A538" i="7"/>
  <c r="A1251" i="7"/>
  <c r="A693" i="7"/>
  <c r="A931" i="7"/>
  <c r="A125" i="7"/>
  <c r="A149" i="7"/>
  <c r="A2740" i="7"/>
  <c r="A2779" i="7"/>
  <c r="A2146" i="7"/>
  <c r="A2117" i="7"/>
  <c r="A2306" i="7"/>
  <c r="A2596" i="7"/>
  <c r="A2692" i="7"/>
  <c r="A2232" i="7"/>
  <c r="A2087" i="7"/>
  <c r="A1929" i="7"/>
  <c r="A2119" i="7"/>
  <c r="A3295" i="7"/>
  <c r="A2250" i="7"/>
  <c r="A2605" i="7"/>
  <c r="A2745" i="7"/>
  <c r="A2608" i="7"/>
  <c r="A1728" i="7"/>
  <c r="A3529" i="7"/>
  <c r="A2691" i="7"/>
  <c r="A2303" i="7"/>
  <c r="A120" i="10"/>
  <c r="A278" i="10"/>
  <c r="A384" i="10"/>
  <c r="A4285" i="7"/>
  <c r="A4134" i="7"/>
  <c r="A3550" i="7"/>
  <c r="A4322" i="7"/>
  <c r="A3971" i="7"/>
  <c r="A4090" i="7"/>
  <c r="A3995" i="7"/>
  <c r="A4405" i="7"/>
  <c r="A4317" i="7"/>
  <c r="A3432" i="7"/>
  <c r="A4748" i="7"/>
  <c r="A3663" i="7"/>
  <c r="A3776" i="7"/>
  <c r="A4818" i="7"/>
  <c r="A4199" i="7"/>
  <c r="A3797" i="7"/>
  <c r="A3425" i="7"/>
  <c r="A1225" i="7"/>
  <c r="A593" i="7"/>
  <c r="A806" i="7"/>
  <c r="A1235" i="7"/>
  <c r="A3287" i="7"/>
  <c r="A3284" i="7"/>
  <c r="A1983" i="7"/>
  <c r="A1751" i="7"/>
  <c r="A1958" i="7"/>
  <c r="A2797" i="7"/>
  <c r="A2070" i="7"/>
  <c r="A1764" i="7"/>
  <c r="A3812" i="7"/>
  <c r="A3485" i="7"/>
  <c r="A3624" i="7"/>
  <c r="A607" i="7"/>
  <c r="A919" i="7"/>
  <c r="A1326" i="7"/>
  <c r="A586" i="7"/>
  <c r="A611" i="7"/>
  <c r="A372" i="7"/>
  <c r="A1240" i="7"/>
  <c r="A1116" i="7"/>
  <c r="A1109" i="7"/>
  <c r="A2237" i="7"/>
  <c r="A1708" i="7"/>
  <c r="A1796" i="7"/>
  <c r="A1765" i="7"/>
  <c r="A1718" i="7"/>
  <c r="A2394" i="7"/>
  <c r="A2076" i="7"/>
  <c r="A2882" i="7"/>
  <c r="A2075" i="7"/>
  <c r="A2086" i="7"/>
  <c r="A2145" i="7"/>
  <c r="A2813" i="7"/>
  <c r="A4164" i="7"/>
  <c r="A4268" i="7"/>
  <c r="A4368" i="7"/>
  <c r="A4247" i="7"/>
  <c r="A3951" i="7"/>
  <c r="A4279" i="7"/>
  <c r="A4425" i="7"/>
  <c r="A4434" i="7"/>
  <c r="A3872" i="7"/>
  <c r="A4407" i="7"/>
  <c r="A3888" i="7"/>
  <c r="A3874" i="7"/>
  <c r="A3619" i="7"/>
  <c r="A4773" i="7"/>
  <c r="A479" i="7"/>
  <c r="A1150" i="7"/>
  <c r="A1546" i="7"/>
  <c r="A437" i="7"/>
  <c r="A222" i="7"/>
  <c r="A852" i="7"/>
  <c r="A673" i="7"/>
  <c r="A501" i="7"/>
  <c r="A1569" i="7"/>
  <c r="A1442" i="7"/>
  <c r="A1043" i="7"/>
  <c r="A1446" i="7"/>
  <c r="A67" i="7"/>
  <c r="A605" i="7"/>
  <c r="A478" i="7"/>
  <c r="A1363" i="7"/>
  <c r="A1892" i="7"/>
  <c r="A2297" i="7"/>
  <c r="A1914" i="7"/>
  <c r="A2190" i="7"/>
  <c r="A3298" i="7"/>
  <c r="A2586" i="7"/>
  <c r="A1969" i="7"/>
  <c r="A2830" i="7"/>
  <c r="A1931" i="7"/>
  <c r="A1930" i="7"/>
  <c r="A1742" i="7"/>
  <c r="A2079" i="7"/>
  <c r="A2603" i="7"/>
  <c r="A2104" i="7"/>
  <c r="A1995" i="7"/>
  <c r="A1919" i="7"/>
  <c r="A2612" i="7"/>
  <c r="A2002" i="7"/>
  <c r="A3292" i="7"/>
  <c r="A2739" i="7"/>
  <c r="A1696" i="7"/>
  <c r="A1722" i="7"/>
  <c r="A1723" i="7"/>
  <c r="A2601" i="7"/>
  <c r="A43" i="10"/>
  <c r="A150" i="10"/>
  <c r="A4075" i="7"/>
  <c r="A3954" i="7"/>
  <c r="A4670" i="7"/>
  <c r="A4422" i="7"/>
  <c r="A4157" i="7"/>
  <c r="A4269" i="7"/>
  <c r="A3968" i="7"/>
  <c r="A3535" i="7"/>
  <c r="A4473" i="7"/>
  <c r="A4381" i="7"/>
  <c r="A3556" i="7"/>
  <c r="A4356" i="7"/>
  <c r="A4427" i="7"/>
  <c r="A4182" i="7"/>
  <c r="A4897" i="7"/>
  <c r="A3565" i="7"/>
  <c r="A4469" i="7"/>
  <c r="A3980" i="7"/>
  <c r="A3684" i="7"/>
  <c r="A3764" i="7"/>
  <c r="A4375" i="7"/>
  <c r="A3677" i="7"/>
  <c r="A4416" i="7"/>
  <c r="A3551" i="7"/>
  <c r="A4468" i="7"/>
  <c r="A4823" i="7"/>
  <c r="A4467" i="7"/>
  <c r="A613" i="7"/>
  <c r="A1553" i="7"/>
  <c r="A552" i="7"/>
  <c r="A1594" i="7"/>
  <c r="A1477" i="7"/>
  <c r="A1142" i="7"/>
  <c r="A1276" i="7"/>
  <c r="A45" i="7"/>
  <c r="A485" i="7"/>
  <c r="A219" i="7"/>
  <c r="A909" i="7"/>
  <c r="A159" i="7"/>
  <c r="A1191" i="7"/>
  <c r="A301" i="7"/>
  <c r="A19" i="7"/>
  <c r="A848" i="7"/>
  <c r="A435" i="7"/>
  <c r="A544" i="7"/>
  <c r="A1125" i="7"/>
  <c r="A20" i="7"/>
  <c r="A846" i="7"/>
  <c r="A29" i="7"/>
  <c r="A1357" i="7"/>
  <c r="A902" i="7"/>
  <c r="A481" i="7"/>
  <c r="A1591" i="7"/>
  <c r="A499" i="7"/>
  <c r="A915" i="7"/>
  <c r="A676" i="7"/>
  <c r="A1048" i="7"/>
  <c r="A1233" i="7"/>
  <c r="A204" i="7"/>
  <c r="A3088" i="7"/>
  <c r="A1900" i="7"/>
  <c r="A2787" i="7"/>
  <c r="A1668" i="7"/>
  <c r="A2807" i="7"/>
  <c r="A3289" i="7"/>
  <c r="A3100" i="7"/>
  <c r="A2111" i="7"/>
  <c r="A2322" i="7"/>
  <c r="A1763" i="7"/>
  <c r="G8" i="5"/>
  <c r="A23" i="10"/>
  <c r="A345" i="10"/>
  <c r="A3610" i="7"/>
  <c r="A4184" i="7"/>
  <c r="A4454" i="7"/>
  <c r="A4137" i="7"/>
  <c r="A4481" i="7"/>
  <c r="A3717" i="7"/>
  <c r="A3780" i="7"/>
  <c r="A4820" i="7"/>
  <c r="A3437" i="7"/>
  <c r="A4662" i="7"/>
  <c r="A3378" i="7"/>
  <c r="A4570" i="7"/>
  <c r="A4248" i="7"/>
  <c r="A4198" i="7"/>
  <c r="A4579" i="7"/>
  <c r="A4752" i="7"/>
  <c r="A944" i="7"/>
  <c r="A441" i="7"/>
  <c r="A1648" i="7"/>
  <c r="A1226" i="7"/>
  <c r="A497" i="7"/>
  <c r="A487" i="7"/>
  <c r="A221" i="7"/>
  <c r="A614" i="7"/>
  <c r="A1352" i="7"/>
  <c r="A22" i="7"/>
  <c r="A58" i="7"/>
  <c r="A337" i="7"/>
  <c r="A1038" i="7"/>
  <c r="A957" i="7"/>
  <c r="A987" i="7"/>
  <c r="A224" i="7"/>
  <c r="A47" i="7"/>
  <c r="A247" i="7"/>
  <c r="A703" i="7"/>
  <c r="A234" i="7"/>
  <c r="A910" i="7"/>
  <c r="A1542" i="7"/>
  <c r="A295" i="7"/>
  <c r="A683" i="7"/>
  <c r="A309" i="7"/>
  <c r="A1244" i="7"/>
  <c r="A530" i="7"/>
  <c r="A612" i="7"/>
  <c r="A821" i="7"/>
  <c r="A2054" i="7"/>
  <c r="A1906" i="7"/>
  <c r="A2108" i="7"/>
  <c r="A2248" i="7"/>
  <c r="A2037" i="7"/>
  <c r="A2238" i="7"/>
  <c r="A2305" i="7"/>
  <c r="A1713" i="7"/>
  <c r="A1903" i="7"/>
  <c r="A2756" i="7"/>
  <c r="A2672" i="7"/>
  <c r="A2184" i="7"/>
  <c r="A2607" i="7"/>
  <c r="A1771" i="7"/>
  <c r="A1893" i="7"/>
  <c r="A2683" i="7"/>
  <c r="A2609" i="7"/>
  <c r="A2244" i="7"/>
  <c r="A2222" i="7"/>
  <c r="A1737" i="7"/>
  <c r="A1752" i="7"/>
  <c r="A1686" i="7"/>
  <c r="A3288" i="7"/>
  <c r="A2751" i="7"/>
  <c r="A2300" i="7"/>
  <c r="I8" i="5"/>
  <c r="A28" i="10"/>
  <c r="A255" i="10"/>
  <c r="A237" i="10"/>
  <c r="A355" i="10"/>
  <c r="A4223" i="7"/>
  <c r="A4669" i="7"/>
  <c r="A4826" i="7"/>
  <c r="A4495" i="7"/>
  <c r="A4153" i="7"/>
  <c r="A3423" i="7"/>
  <c r="A4830" i="7"/>
  <c r="A3384" i="7"/>
  <c r="A4716" i="7"/>
  <c r="A3824" i="7"/>
  <c r="A4460" i="7"/>
  <c r="A3495" i="7"/>
  <c r="A4176" i="7"/>
  <c r="A4272" i="7"/>
  <c r="A4232" i="7"/>
  <c r="A4893" i="7"/>
  <c r="A3833" i="7"/>
  <c r="A183" i="7"/>
  <c r="A299" i="7"/>
  <c r="A547" i="7"/>
  <c r="A591" i="7"/>
  <c r="A455" i="7"/>
  <c r="A1129" i="7"/>
  <c r="A239" i="7"/>
  <c r="A1021" i="7"/>
  <c r="A1590" i="7"/>
  <c r="A1314" i="7"/>
  <c r="A855" i="7"/>
  <c r="A745" i="7"/>
  <c r="A189" i="7"/>
  <c r="A1130" i="7"/>
  <c r="A1571" i="7"/>
  <c r="A1171" i="7"/>
  <c r="A96" i="7"/>
  <c r="A2235" i="7"/>
  <c r="A2307" i="7"/>
  <c r="A1767" i="7"/>
  <c r="A1941" i="7"/>
  <c r="A2688" i="7"/>
  <c r="A1703" i="7"/>
  <c r="A2178" i="7"/>
  <c r="A2204" i="7"/>
  <c r="A2259" i="7"/>
  <c r="A141" i="10"/>
  <c r="A3897" i="7"/>
  <c r="A3829" i="7"/>
  <c r="A3755" i="7"/>
  <c r="A4385" i="7"/>
  <c r="A4489" i="7"/>
  <c r="A4114" i="7"/>
  <c r="A3572" i="7"/>
  <c r="A3676" i="7"/>
  <c r="A3907" i="7"/>
  <c r="A4364" i="7"/>
  <c r="A3899" i="7"/>
  <c r="A3520" i="7"/>
  <c r="A3388" i="7"/>
  <c r="A4879" i="7"/>
  <c r="A4166" i="7"/>
  <c r="A4439" i="7"/>
  <c r="A3827" i="7"/>
  <c r="A4691" i="7"/>
  <c r="A3600" i="7"/>
  <c r="A1271" i="7"/>
  <c r="A771" i="7"/>
  <c r="A377" i="7"/>
  <c r="A1317" i="7"/>
  <c r="A977" i="7"/>
  <c r="A1596" i="7"/>
  <c r="A116" i="7"/>
  <c r="A213" i="7"/>
  <c r="A3" i="7"/>
  <c r="A1024" i="7"/>
  <c r="A1557" i="7"/>
  <c r="A135" i="7"/>
  <c r="A1439" i="7"/>
  <c r="A826" i="7"/>
  <c r="A217" i="7"/>
  <c r="A1473" i="7"/>
  <c r="A1229" i="7"/>
  <c r="A152" i="7"/>
  <c r="A346" i="7"/>
  <c r="A610" i="7"/>
  <c r="A1174" i="7"/>
  <c r="A27" i="7"/>
  <c r="A2069" i="7"/>
  <c r="A2261" i="7"/>
  <c r="A2078" i="7"/>
  <c r="A2780" i="7"/>
  <c r="A2606" i="7"/>
  <c r="A2597" i="7"/>
  <c r="A2782" i="7"/>
  <c r="A2053" i="7"/>
  <c r="A110" i="10"/>
  <c r="A268" i="10"/>
  <c r="A4431" i="7"/>
  <c r="A4220" i="7"/>
  <c r="A4657" i="7"/>
  <c r="A4643" i="7"/>
  <c r="A4359" i="7"/>
  <c r="A3354" i="7"/>
  <c r="A3746" i="7"/>
  <c r="A4797" i="7"/>
  <c r="A3486" i="7"/>
  <c r="A3522" i="7"/>
  <c r="A3590" i="7"/>
  <c r="A3875" i="7"/>
  <c r="A3658" i="7"/>
  <c r="A53" i="7"/>
  <c r="A1641" i="7"/>
  <c r="A65" i="7"/>
  <c r="A620" i="7"/>
  <c r="A1035" i="7"/>
  <c r="A708" i="7"/>
  <c r="A1148" i="7"/>
  <c r="A1074" i="7"/>
  <c r="A982" i="7"/>
  <c r="A849" i="7"/>
  <c r="A1555" i="7"/>
  <c r="A793" i="7"/>
  <c r="A1056" i="7"/>
  <c r="A293" i="7"/>
  <c r="A1445" i="7"/>
  <c r="A1123" i="7"/>
  <c r="A81" i="7"/>
  <c r="A475" i="7"/>
  <c r="A2216" i="7"/>
  <c r="A1748" i="7"/>
  <c r="A1770" i="7"/>
  <c r="A1924" i="7"/>
  <c r="A2757" i="7"/>
  <c r="A2808" i="7"/>
  <c r="A2098" i="7"/>
  <c r="A2233" i="7"/>
  <c r="A2750" i="7"/>
  <c r="A2210" i="7"/>
  <c r="E8" i="5"/>
  <c r="K9" i="5"/>
  <c r="A269" i="10"/>
  <c r="A149" i="10"/>
  <c r="A4623" i="7"/>
  <c r="A3916" i="7"/>
  <c r="A4230" i="7"/>
  <c r="A3751" i="7"/>
  <c r="A3584" i="7"/>
  <c r="A3953" i="7"/>
  <c r="A3399" i="7"/>
  <c r="A4255" i="7"/>
  <c r="A4249" i="7"/>
  <c r="A4634" i="7"/>
  <c r="A4190" i="7"/>
  <c r="A4197" i="7"/>
  <c r="A4573" i="7"/>
  <c r="A4578" i="7"/>
  <c r="A4450" i="7"/>
  <c r="A3849" i="7"/>
  <c r="A4839" i="7"/>
  <c r="A3814" i="7"/>
  <c r="A3791" i="7"/>
  <c r="A3389" i="7"/>
  <c r="A4660" i="7"/>
  <c r="A4200" i="7"/>
  <c r="A4882" i="7"/>
  <c r="A523" i="7"/>
  <c r="A327" i="7"/>
  <c r="A803" i="7"/>
  <c r="A659" i="7"/>
  <c r="A43" i="7"/>
  <c r="A1454" i="7"/>
  <c r="A527" i="7"/>
  <c r="A663" i="7"/>
  <c r="A791" i="7"/>
  <c r="A1565" i="7"/>
  <c r="A767" i="7"/>
  <c r="A263" i="7"/>
  <c r="A810" i="7"/>
  <c r="A670" i="7"/>
  <c r="A1019" i="7"/>
  <c r="A365" i="7"/>
  <c r="A226" i="7"/>
  <c r="A313" i="7"/>
  <c r="A1274" i="7"/>
  <c r="A867" i="7"/>
  <c r="A1156" i="7"/>
  <c r="A854" i="7"/>
  <c r="A88" i="7"/>
  <c r="A294" i="7"/>
  <c r="A2231" i="7"/>
  <c r="A2799" i="7"/>
  <c r="A2083" i="7"/>
  <c r="A2747" i="7"/>
  <c r="A2317" i="7"/>
  <c r="A1747" i="7"/>
  <c r="A2213" i="7"/>
  <c r="A2301" i="7"/>
  <c r="A2039" i="7"/>
  <c r="A1921" i="7"/>
  <c r="A1942" i="7"/>
  <c r="A2105" i="7"/>
  <c r="A2314" i="7"/>
  <c r="A2304" i="7"/>
  <c r="A2201" i="7"/>
  <c r="A1693" i="7"/>
  <c r="A2073" i="7"/>
  <c r="A2221" i="7"/>
  <c r="A2252" i="7"/>
  <c r="A2760" i="7"/>
  <c r="A2071" i="7"/>
  <c r="A1951" i="7"/>
  <c r="A1918" i="7"/>
  <c r="A1738" i="7"/>
  <c r="F14" i="5"/>
  <c r="C8" i="5"/>
  <c r="A398" i="10"/>
  <c r="A4456" i="7"/>
  <c r="A4408" i="7"/>
  <c r="A4696" i="7"/>
  <c r="A4081" i="7"/>
  <c r="A4796" i="7"/>
  <c r="A4318" i="7"/>
  <c r="A4774" i="7"/>
  <c r="A4531" i="7"/>
  <c r="A4754" i="7"/>
  <c r="A4530" i="7"/>
  <c r="A3349" i="7"/>
  <c r="A4419" i="7"/>
  <c r="A4280" i="7"/>
  <c r="A3523" i="7"/>
  <c r="A4712" i="7"/>
  <c r="A4382" i="7"/>
  <c r="A4758" i="7"/>
  <c r="A3542" i="7"/>
  <c r="A4705" i="7"/>
  <c r="A4761" i="7"/>
  <c r="A4815" i="7"/>
  <c r="A376" i="7"/>
  <c r="A818" i="7"/>
  <c r="A1335" i="7"/>
  <c r="A1653" i="7"/>
  <c r="A669" i="7"/>
  <c r="A79" i="7"/>
  <c r="A2061" i="7"/>
  <c r="A2107" i="7"/>
  <c r="A2686" i="7"/>
  <c r="A2094" i="7"/>
  <c r="A1916" i="7"/>
  <c r="A2191" i="7"/>
  <c r="A2294" i="7"/>
  <c r="A2610" i="7"/>
  <c r="A2203" i="7"/>
  <c r="A2038" i="7"/>
  <c r="A1891" i="7"/>
  <c r="A1691" i="7"/>
  <c r="D8" i="5"/>
  <c r="A4438" i="7"/>
  <c r="A3886" i="7"/>
  <c r="A3727" i="7"/>
  <c r="A3973" i="7"/>
  <c r="A3540" i="7"/>
  <c r="A4102" i="7"/>
  <c r="A4370" i="7"/>
  <c r="A4185" i="7"/>
  <c r="A3585" i="7"/>
  <c r="A3617" i="7"/>
  <c r="A4674" i="7"/>
  <c r="A3626" i="7"/>
  <c r="A3883" i="7"/>
  <c r="A4551" i="7"/>
  <c r="A4795" i="7"/>
  <c r="A734" i="7"/>
  <c r="A815" i="7"/>
  <c r="A1059" i="7"/>
  <c r="A465" i="7"/>
  <c r="A1365" i="7"/>
  <c r="A1354" i="7"/>
  <c r="A188" i="7"/>
  <c r="A680" i="7"/>
  <c r="A1697" i="7"/>
  <c r="A3308" i="7"/>
  <c r="A2198" i="7"/>
  <c r="A2118" i="7"/>
  <c r="A3296" i="7"/>
  <c r="A2697" i="7"/>
  <c r="A2033" i="7"/>
  <c r="A2247" i="7"/>
  <c r="A2048" i="7"/>
  <c r="A30" i="10"/>
  <c r="A99" i="10"/>
  <c r="A121" i="10"/>
  <c r="A161" i="10"/>
  <c r="A151" i="10"/>
  <c r="A391" i="10"/>
  <c r="A3876" i="7"/>
  <c r="A3975" i="7"/>
  <c r="A4195" i="7"/>
  <c r="A3831" i="7"/>
  <c r="A4896" i="7"/>
  <c r="A4162" i="7"/>
  <c r="A4880" i="7"/>
  <c r="A4335" i="7"/>
  <c r="A4068" i="7"/>
  <c r="A3372" i="7"/>
  <c r="A3382" i="7"/>
  <c r="A4833" i="7"/>
  <c r="A4377" i="7"/>
  <c r="A4478" i="7"/>
  <c r="A3421" i="7"/>
  <c r="A4491" i="7"/>
  <c r="A4132" i="7"/>
  <c r="A3753" i="7"/>
  <c r="A4342" i="7"/>
  <c r="A4302" i="7"/>
  <c r="A4355" i="7"/>
  <c r="A3756" i="7"/>
  <c r="A3745" i="7"/>
  <c r="A3996" i="7"/>
  <c r="A4149" i="7"/>
  <c r="A3835" i="7"/>
  <c r="A4782" i="7"/>
  <c r="A4595" i="7"/>
  <c r="A4297" i="7"/>
  <c r="A4004" i="7"/>
  <c r="A4267" i="7"/>
  <c r="A3383" i="7"/>
  <c r="A3516" i="7"/>
  <c r="A3709" i="7"/>
  <c r="A4243" i="7"/>
  <c r="A4064" i="7"/>
  <c r="A4121" i="7"/>
  <c r="A4526" i="7"/>
  <c r="A3418" i="7"/>
  <c r="A4172" i="7"/>
  <c r="A3969" i="7"/>
  <c r="A4817" i="7"/>
  <c r="A3841" i="7"/>
  <c r="A4383" i="7"/>
  <c r="A4601" i="7"/>
  <c r="A4682" i="7"/>
  <c r="A4306" i="7"/>
  <c r="A3452" i="7"/>
  <c r="A4219" i="7"/>
  <c r="A4266" i="7"/>
  <c r="A4144" i="7"/>
  <c r="A4656" i="7"/>
  <c r="A3527" i="7"/>
  <c r="A3543" i="7"/>
  <c r="A4876" i="7"/>
  <c r="A4310" i="7"/>
  <c r="H9" i="5"/>
  <c r="A16" i="10"/>
  <c r="A139" i="10"/>
  <c r="A156" i="10"/>
  <c r="A386" i="10"/>
  <c r="A4175" i="7"/>
  <c r="A3342" i="7"/>
  <c r="A4173" i="7"/>
  <c r="A4650" i="7"/>
  <c r="A4668" i="7"/>
  <c r="A3387" i="7"/>
  <c r="A3744" i="7"/>
  <c r="A4777" i="7"/>
  <c r="A3700" i="7"/>
  <c r="A3518" i="7"/>
  <c r="A3394" i="7"/>
  <c r="A3524" i="7"/>
  <c r="A4288" i="7"/>
  <c r="A4089" i="7"/>
  <c r="A4239" i="7"/>
  <c r="A3972" i="7"/>
  <c r="A4442" i="7"/>
  <c r="A4290" i="7"/>
  <c r="A4241" i="7"/>
  <c r="A4186" i="7"/>
  <c r="A4147" i="7"/>
  <c r="A4414" i="7"/>
  <c r="A3541" i="7"/>
  <c r="A4371" i="7"/>
  <c r="A4174" i="7"/>
  <c r="A3851" i="7"/>
  <c r="A3440" i="7"/>
  <c r="A4376" i="7"/>
  <c r="A4154" i="7"/>
  <c r="A3370" i="7"/>
  <c r="A3566" i="7"/>
  <c r="A3994" i="7"/>
  <c r="A4581" i="7"/>
  <c r="A885" i="7"/>
  <c r="A508" i="7"/>
  <c r="A1264" i="7"/>
  <c r="A896" i="7"/>
  <c r="A436" i="7"/>
  <c r="A1605" i="7"/>
  <c r="A454" i="7"/>
  <c r="A522" i="7"/>
  <c r="A1053" i="7"/>
  <c r="A970" i="7"/>
  <c r="A483" i="7"/>
  <c r="A90" i="7"/>
  <c r="A1176" i="7"/>
  <c r="A1377" i="7"/>
  <c r="A962" i="7"/>
  <c r="A1166" i="7"/>
  <c r="A1054" i="7"/>
  <c r="A555" i="7"/>
  <c r="A504" i="7"/>
  <c r="A1063" i="7"/>
  <c r="A875" i="7"/>
  <c r="A1047" i="7"/>
  <c r="A1359" i="7"/>
  <c r="A1055" i="7"/>
  <c r="A1155" i="7"/>
  <c r="A1351" i="7"/>
  <c r="A1550" i="7"/>
  <c r="A98" i="10"/>
  <c r="A126" i="10"/>
  <c r="A138" i="10"/>
  <c r="A158" i="10"/>
  <c r="A4330" i="7"/>
  <c r="A3705" i="7"/>
  <c r="A147" i="7"/>
  <c r="A1026" i="7"/>
  <c r="A1471" i="7"/>
  <c r="A1617" i="7"/>
  <c r="A1549" i="7"/>
  <c r="A959" i="7"/>
  <c r="A349" i="7"/>
  <c r="A1269" i="7"/>
  <c r="A1623" i="7"/>
  <c r="A1606" i="7"/>
  <c r="A2884" i="7"/>
  <c r="A1973" i="7"/>
  <c r="A1955" i="7"/>
  <c r="A1997" i="7"/>
  <c r="A2702" i="7"/>
  <c r="A2889" i="7"/>
  <c r="A2133" i="7"/>
  <c r="A3093" i="7"/>
  <c r="A2385" i="7"/>
  <c r="A1784" i="7"/>
  <c r="A2392" i="7"/>
  <c r="A166" i="10"/>
  <c r="A4507" i="7"/>
  <c r="A3708" i="7"/>
  <c r="A4598" i="7"/>
  <c r="A1535" i="7"/>
  <c r="A3077" i="7"/>
  <c r="A1681" i="7"/>
  <c r="A1786" i="7"/>
  <c r="A2844" i="7"/>
  <c r="H14" i="5"/>
  <c r="I13" i="5"/>
  <c r="H12" i="5"/>
  <c r="G10" i="5"/>
  <c r="K10" i="5"/>
  <c r="E11" i="5"/>
  <c r="E9" i="5"/>
  <c r="K14" i="5"/>
  <c r="G13" i="5"/>
  <c r="H10" i="5"/>
  <c r="H11" i="5"/>
  <c r="I14" i="5"/>
  <c r="K13" i="5"/>
  <c r="E10" i="5"/>
  <c r="I11" i="5"/>
  <c r="I9" i="5"/>
  <c r="J14" i="5"/>
  <c r="E13" i="5"/>
  <c r="E12" i="5"/>
  <c r="C10" i="5"/>
  <c r="J11" i="5"/>
  <c r="C9" i="5"/>
  <c r="I10" i="5"/>
  <c r="K11" i="5"/>
  <c r="G9" i="5"/>
  <c r="M9" i="5" s="1"/>
  <c r="G11" i="5"/>
  <c r="F9" i="5"/>
  <c r="E14" i="5"/>
  <c r="D13" i="5"/>
  <c r="F11" i="5"/>
  <c r="G14" i="5"/>
  <c r="F13" i="5"/>
  <c r="F12" i="5"/>
  <c r="A114" i="10"/>
  <c r="A3" i="10"/>
  <c r="A4506" i="7"/>
  <c r="A3748" i="7"/>
  <c r="A4557" i="7"/>
  <c r="A4514" i="7"/>
  <c r="A4894" i="7"/>
  <c r="A3760" i="7"/>
  <c r="A932" i="7"/>
  <c r="A146" i="7"/>
  <c r="A1518" i="7"/>
  <c r="A636" i="7"/>
  <c r="A1580" i="7"/>
  <c r="A1185" i="7"/>
  <c r="A32" i="7"/>
  <c r="A510" i="7"/>
  <c r="A333" i="7"/>
  <c r="A2719" i="7"/>
  <c r="A1846" i="7"/>
  <c r="A3095" i="7"/>
  <c r="A1972" i="7"/>
  <c r="D10" i="5"/>
  <c r="H13" i="5"/>
  <c r="C14" i="5"/>
  <c r="A35" i="10"/>
  <c r="A89" i="10"/>
  <c r="A119" i="10"/>
  <c r="A70" i="10"/>
  <c r="A111" i="10"/>
  <c r="A92" i="10"/>
  <c r="A105" i="10"/>
  <c r="A41" i="10"/>
  <c r="A19" i="10"/>
  <c r="A77" i="10"/>
  <c r="A93" i="10"/>
  <c r="A84" i="10"/>
  <c r="A39" i="10"/>
  <c r="A22" i="10"/>
  <c r="A108" i="10"/>
  <c r="A127" i="10"/>
  <c r="A177" i="10"/>
  <c r="A265" i="10"/>
  <c r="A198" i="10"/>
  <c r="A142" i="10"/>
  <c r="A203" i="10"/>
  <c r="A258" i="10"/>
  <c r="A176" i="10"/>
  <c r="A184" i="10"/>
  <c r="A266" i="10"/>
  <c r="A147" i="10"/>
  <c r="A270" i="10"/>
  <c r="A392" i="10"/>
  <c r="A354" i="10"/>
  <c r="A348" i="10"/>
  <c r="A4902" i="7"/>
  <c r="A3772" i="7"/>
  <c r="A4133" i="7"/>
  <c r="A4307" i="7"/>
  <c r="A3517" i="7"/>
  <c r="A4240" i="7"/>
  <c r="A4287" i="7"/>
  <c r="A4644" i="7"/>
  <c r="A3952" i="7"/>
  <c r="A4125" i="7"/>
  <c r="A4558" i="7"/>
  <c r="A4319" i="7"/>
  <c r="A4221" i="7"/>
  <c r="A4354" i="7"/>
  <c r="A3880" i="7"/>
  <c r="A3659" i="7"/>
  <c r="A4878" i="7"/>
  <c r="A3986" i="7"/>
  <c r="A3412" i="7"/>
  <c r="A3905" i="7"/>
  <c r="A24" i="7"/>
  <c r="A528" i="7"/>
  <c r="A434" i="7"/>
  <c r="A109" i="7"/>
  <c r="A542" i="7"/>
  <c r="A171" i="7"/>
  <c r="A130" i="7"/>
  <c r="A174" i="7"/>
  <c r="A422" i="7"/>
  <c r="A1255" i="7"/>
  <c r="A537" i="7"/>
  <c r="A1350" i="7"/>
  <c r="A782" i="7"/>
  <c r="A473" i="7"/>
  <c r="A1566" i="7"/>
  <c r="A574" i="7"/>
  <c r="A633" i="7"/>
  <c r="A229" i="7"/>
  <c r="A215" i="7"/>
  <c r="A1358" i="7"/>
  <c r="A258" i="7"/>
  <c r="A1576" i="7"/>
  <c r="A111" i="7"/>
  <c r="A529" i="7"/>
  <c r="A853" i="7"/>
  <c r="A18" i="7"/>
  <c r="A329" i="7"/>
  <c r="A1522" i="7"/>
  <c r="A452" i="7"/>
  <c r="A1586" i="7"/>
  <c r="A1494" i="7"/>
  <c r="D11" i="5"/>
  <c r="J10" i="5"/>
  <c r="J12" i="5"/>
  <c r="C13" i="5"/>
  <c r="A11" i="10"/>
  <c r="A109" i="10"/>
  <c r="A164" i="10"/>
  <c r="A337" i="10"/>
  <c r="A153" i="7"/>
  <c r="A1069" i="7"/>
  <c r="A891" i="7"/>
  <c r="A156" i="7"/>
  <c r="A581" i="7"/>
  <c r="A139" i="7"/>
  <c r="A575" i="7"/>
  <c r="A2899" i="7"/>
  <c r="A1667" i="7"/>
  <c r="A1947" i="7"/>
  <c r="A1778" i="7"/>
  <c r="A1675" i="7"/>
  <c r="A1869" i="7"/>
  <c r="A3193" i="7"/>
  <c r="A2822" i="7"/>
  <c r="A3196" i="7"/>
  <c r="C11" i="5"/>
  <c r="F10" i="5"/>
  <c r="G12" i="5"/>
  <c r="J13" i="5"/>
  <c r="D9" i="5"/>
  <c r="C12" i="5"/>
  <c r="D14" i="5"/>
  <c r="D12" i="5"/>
  <c r="K12" i="5"/>
  <c r="A1837" i="7"/>
  <c r="A2895" i="7"/>
  <c r="A2690" i="7"/>
  <c r="A1656" i="7"/>
  <c r="A2241" i="7"/>
  <c r="A1758" i="7"/>
  <c r="A2790" i="7"/>
  <c r="A2397" i="7"/>
  <c r="A2129" i="7"/>
  <c r="A2044" i="7"/>
  <c r="A2236" i="7"/>
  <c r="A2205" i="7"/>
  <c r="A1890" i="7"/>
  <c r="A1945" i="7"/>
  <c r="A1981" i="7"/>
  <c r="A1688" i="7"/>
  <c r="A2185" i="7"/>
  <c r="A2127" i="7"/>
  <c r="A2818" i="7"/>
  <c r="A1735" i="7"/>
  <c r="A4500" i="7"/>
  <c r="A3545" i="7"/>
  <c r="A3782" i="7"/>
  <c r="A3838" i="7"/>
  <c r="A4784" i="7"/>
  <c r="A4189" i="7"/>
  <c r="A3416" i="7"/>
  <c r="A3460" i="7"/>
  <c r="A3970" i="7"/>
  <c r="A787" i="7"/>
  <c r="A514" i="7"/>
  <c r="A972" i="7"/>
  <c r="A1607" i="7"/>
  <c r="A255" i="7"/>
  <c r="A42" i="7"/>
  <c r="A1601" i="7"/>
  <c r="A41" i="7"/>
  <c r="A304" i="7"/>
  <c r="A1406" i="7"/>
  <c r="A244" i="7"/>
  <c r="A1060" i="7"/>
  <c r="A1175" i="7"/>
  <c r="A511" i="7"/>
  <c r="A423" i="7"/>
  <c r="A1345" i="7"/>
  <c r="A1476" i="7"/>
  <c r="A175" i="7"/>
  <c r="A1178" i="7"/>
  <c r="A1186" i="7"/>
  <c r="A150" i="7"/>
  <c r="A415" i="7"/>
  <c r="A850" i="7"/>
  <c r="A820" i="7"/>
  <c r="A1427" i="7"/>
  <c r="A1134" i="7"/>
  <c r="A1559" i="7"/>
  <c r="A40" i="7"/>
  <c r="A320" i="7"/>
  <c r="A332" i="7"/>
  <c r="A102" i="7"/>
  <c r="A1356" i="7"/>
  <c r="A503" i="7"/>
  <c r="A505" i="7"/>
  <c r="A899" i="7"/>
  <c r="A1592" i="7"/>
  <c r="A1540" i="7"/>
  <c r="A945" i="7"/>
  <c r="A448" i="7"/>
  <c r="A51" i="7"/>
  <c r="A1254" i="7"/>
  <c r="A758" i="7"/>
  <c r="A1231" i="7"/>
  <c r="A380" i="7"/>
  <c r="A1539" i="7"/>
  <c r="A587" i="7"/>
  <c r="A259" i="7"/>
  <c r="A95" i="7"/>
  <c r="A730" i="7"/>
  <c r="A692" i="7"/>
  <c r="A727" i="7"/>
  <c r="A6" i="7"/>
  <c r="A1474" i="7"/>
  <c r="A1349" i="7"/>
  <c r="A324" i="7"/>
  <c r="A960" i="7"/>
  <c r="A248" i="7"/>
  <c r="A1583" i="7"/>
  <c r="A1558" i="7"/>
  <c r="A603" i="7"/>
  <c r="A117" i="7"/>
  <c r="A738" i="7"/>
  <c r="A1179" i="7"/>
  <c r="A1634" i="7"/>
  <c r="A36" i="7"/>
  <c r="A33" i="7"/>
  <c r="A210" i="7"/>
  <c r="A99" i="7"/>
  <c r="A1067" i="7"/>
  <c r="A466" i="7"/>
  <c r="A1277" i="7"/>
  <c r="A1127" i="7"/>
  <c r="A444" i="7"/>
  <c r="A4238" i="7"/>
  <c r="A4158" i="7"/>
  <c r="A3360" i="7"/>
  <c r="A4441" i="7"/>
  <c r="A3403" i="7"/>
  <c r="A4672" i="7"/>
  <c r="A3840" i="7"/>
  <c r="A4396" i="7"/>
  <c r="A4257" i="7"/>
  <c r="A974" i="7"/>
  <c r="A690" i="7"/>
  <c r="A98" i="7"/>
  <c r="A1263" i="7"/>
  <c r="A173" i="7"/>
  <c r="A182" i="7"/>
  <c r="A956" i="7"/>
  <c r="A462" i="7"/>
  <c r="A933" i="7"/>
  <c r="A429" i="7"/>
  <c r="A1046" i="7"/>
  <c r="A160" i="7"/>
  <c r="A1402" i="7"/>
  <c r="A1631" i="7"/>
  <c r="A541" i="7"/>
  <c r="A889" i="7"/>
  <c r="A979" i="7"/>
  <c r="A428" i="7"/>
  <c r="A1258" i="7"/>
  <c r="A1343" i="7"/>
  <c r="A127" i="7"/>
  <c r="A615" i="7"/>
  <c r="A515" i="7"/>
  <c r="A543" i="7"/>
  <c r="A1023" i="7"/>
  <c r="A1065" i="7"/>
  <c r="A637" i="7"/>
  <c r="A52" i="7"/>
  <c r="A1188" i="7"/>
  <c r="A211" i="7"/>
  <c r="A105" i="7"/>
  <c r="A46" i="7"/>
  <c r="A912" i="7"/>
  <c r="A632" i="7"/>
  <c r="A549" i="7"/>
  <c r="A1374" i="7"/>
  <c r="A778" i="7"/>
  <c r="A709" i="7"/>
  <c r="A167" i="7"/>
  <c r="A624" i="7"/>
  <c r="A1492" i="7"/>
  <c r="A44" i="7"/>
  <c r="A10" i="7"/>
  <c r="A214" i="7"/>
  <c r="A338" i="7"/>
  <c r="A937" i="7"/>
  <c r="A261" i="7"/>
  <c r="A958" i="7"/>
  <c r="A1625" i="7"/>
  <c r="A1455" i="7"/>
  <c r="A328" i="7"/>
  <c r="A785" i="7"/>
  <c r="A762" i="7"/>
  <c r="A39" i="7"/>
  <c r="A1052" i="7"/>
  <c r="A1292" i="7"/>
  <c r="A526" i="7"/>
  <c r="A413" i="7"/>
  <c r="A347" i="7"/>
  <c r="A490" i="7"/>
  <c r="A136" i="7"/>
  <c r="A777" i="7"/>
  <c r="A757" i="7"/>
  <c r="A717" i="7"/>
  <c r="A1016" i="7"/>
  <c r="A839" i="7"/>
  <c r="A1249" i="7"/>
  <c r="A1132" i="7"/>
  <c r="A1582" i="7"/>
  <c r="A1143" i="7"/>
  <c r="A1165" i="7"/>
  <c r="A322" i="7"/>
  <c r="A242" i="7"/>
  <c r="A469" i="7"/>
  <c r="A155" i="7"/>
  <c r="A1041" i="7"/>
  <c r="A1189" i="7"/>
  <c r="A546" i="7"/>
  <c r="A812" i="7"/>
  <c r="A992" i="7"/>
  <c r="A1184" i="7"/>
  <c r="A1380" i="7"/>
  <c r="A2000" i="7"/>
  <c r="A2211" i="7"/>
  <c r="A1960" i="7"/>
  <c r="A2100" i="7"/>
  <c r="A2676" i="7"/>
  <c r="A2310" i="7"/>
  <c r="A2391" i="7"/>
  <c r="A1772" i="7"/>
  <c r="A2136" i="7"/>
  <c r="J9" i="5"/>
  <c r="A1664" i="7"/>
  <c r="A2677" i="7"/>
  <c r="A1791" i="7"/>
  <c r="A2036" i="7"/>
  <c r="A1674" i="7"/>
  <c r="A1725" i="7"/>
  <c r="A2311" i="7"/>
  <c r="A2072" i="7"/>
  <c r="A2122" i="7"/>
  <c r="A1950" i="7"/>
  <c r="A1949" i="7"/>
  <c r="A115" i="3"/>
  <c r="A320" i="3"/>
  <c r="A1261" i="7"/>
  <c r="A988" i="7"/>
  <c r="A325" i="7"/>
  <c r="A939" i="7"/>
  <c r="A351" i="7"/>
  <c r="A86" i="7"/>
  <c r="A973" i="7"/>
  <c r="A961" i="7"/>
  <c r="A619" i="7"/>
  <c r="A1272" i="7"/>
  <c r="A128" i="7"/>
  <c r="A492" i="7"/>
  <c r="A1467" i="7"/>
  <c r="A759" i="7"/>
  <c r="A1177" i="7"/>
  <c r="A1049" i="7"/>
  <c r="A205" i="7"/>
  <c r="A425" i="7"/>
  <c r="A860" i="7"/>
  <c r="A1136" i="7"/>
  <c r="A1984" i="7"/>
  <c r="A1943" i="7"/>
  <c r="A2182" i="7"/>
  <c r="A1702" i="7"/>
  <c r="A3306" i="7"/>
  <c r="A2588" i="7"/>
  <c r="A2835" i="7"/>
  <c r="A2253" i="7"/>
  <c r="A2046" i="7"/>
  <c r="A2085" i="7"/>
  <c r="A2738" i="7"/>
  <c r="A2315" i="7"/>
  <c r="A1736" i="7"/>
  <c r="A1909" i="7"/>
  <c r="A2737" i="7"/>
  <c r="A1962" i="7"/>
  <c r="A1768" i="7"/>
  <c r="A2196" i="7"/>
  <c r="A2114" i="7"/>
  <c r="A2839" i="7"/>
  <c r="A2058" i="7"/>
  <c r="A2212" i="7"/>
  <c r="A1844" i="7"/>
  <c r="A2602" i="7"/>
  <c r="A2055" i="7"/>
  <c r="A3301" i="7"/>
  <c r="A2095" i="7"/>
  <c r="A2183" i="7"/>
  <c r="A1721" i="7"/>
  <c r="A2393" i="7"/>
  <c r="A2081" i="7"/>
  <c r="A2299" i="7"/>
  <c r="A2090" i="7"/>
  <c r="A3294" i="7"/>
  <c r="A2009" i="7"/>
  <c r="A1948" i="7"/>
  <c r="A2814" i="7"/>
  <c r="A864" i="7"/>
  <c r="A1636" i="7"/>
  <c r="A1355" i="7"/>
  <c r="A97" i="7"/>
  <c r="A1141" i="7"/>
  <c r="A71" i="7"/>
  <c r="A467" i="7"/>
  <c r="A459" i="7"/>
  <c r="A157" i="7"/>
  <c r="A599" i="7"/>
  <c r="A800" i="7"/>
  <c r="A1301" i="7"/>
  <c r="A1337" i="7"/>
  <c r="A1456" i="7"/>
  <c r="A983" i="7"/>
  <c r="A463" i="7"/>
  <c r="A866" i="7"/>
  <c r="A1308" i="7"/>
  <c r="A1587" i="7"/>
  <c r="A1608" i="7"/>
  <c r="A1321" i="7"/>
  <c r="A366" i="7"/>
  <c r="A1527" i="7"/>
  <c r="A1328" i="7"/>
  <c r="A1278" i="7"/>
  <c r="A1051" i="7"/>
  <c r="A157" i="3"/>
  <c r="A2731" i="7"/>
  <c r="A2011" i="7"/>
  <c r="A2901" i="7"/>
  <c r="A2754" i="7"/>
  <c r="A2599" i="7"/>
  <c r="A1932" i="7"/>
  <c r="A2208" i="7"/>
  <c r="A1840" i="7"/>
  <c r="A2674" i="7"/>
  <c r="A1888" i="7"/>
  <c r="A1700" i="7"/>
  <c r="A1719" i="7"/>
  <c r="A2230" i="7"/>
  <c r="A2713" i="7"/>
  <c r="A2748" i="7"/>
  <c r="A2734" i="7"/>
  <c r="A2091" i="7"/>
  <c r="A2379" i="7"/>
  <c r="A1711" i="7"/>
  <c r="A2804" i="7"/>
  <c r="A2744" i="7"/>
  <c r="A2052" i="7"/>
  <c r="A1922" i="7"/>
  <c r="A1766" i="7"/>
  <c r="A2590" i="7"/>
  <c r="A2728" i="7"/>
  <c r="A2742" i="7"/>
  <c r="A1740" i="7"/>
  <c r="A2595" i="7"/>
  <c r="A2262" i="7"/>
  <c r="A2694" i="7"/>
  <c r="A2240" i="7"/>
  <c r="A1709" i="7"/>
  <c r="A3291" i="7"/>
  <c r="A2022" i="7"/>
  <c r="A1917" i="7"/>
  <c r="A2316" i="7"/>
  <c r="A2263" i="7"/>
  <c r="A2242" i="7"/>
  <c r="A2239" i="7"/>
  <c r="A3219" i="7"/>
  <c r="A1753" i="7"/>
  <c r="A2227" i="7"/>
  <c r="A1991" i="7"/>
  <c r="A2820" i="7"/>
  <c r="A2193" i="7"/>
  <c r="A3293" i="7"/>
  <c r="A2320" i="7"/>
  <c r="A2381" i="7"/>
  <c r="A2110" i="7"/>
  <c r="A1935" i="7"/>
  <c r="A2219" i="7"/>
  <c r="A2752" i="7"/>
  <c r="A2396" i="7"/>
  <c r="A2794" i="7"/>
  <c r="A3297" i="7"/>
  <c r="A2206" i="7"/>
  <c r="A2886" i="7"/>
  <c r="A2767" i="7"/>
  <c r="A1875" i="7"/>
  <c r="A2791" i="7"/>
  <c r="A2793" i="7"/>
  <c r="A2584" i="7"/>
  <c r="A2062" i="7"/>
  <c r="A1982" i="7"/>
  <c r="A2675" i="7"/>
  <c r="A1902" i="7"/>
  <c r="A2066" i="7"/>
  <c r="A2696" i="7"/>
  <c r="A2685" i="7"/>
  <c r="A1661" i="7"/>
  <c r="A2042" i="7"/>
  <c r="A1912" i="7"/>
  <c r="A1897" i="7"/>
  <c r="A2043" i="7"/>
  <c r="A2093" i="7"/>
  <c r="A2135" i="7"/>
  <c r="A191" i="3"/>
  <c r="A624" i="3"/>
  <c r="A26" i="10"/>
  <c r="A96" i="10"/>
  <c r="A137" i="10"/>
  <c r="A2018" i="7"/>
  <c r="A2365" i="7"/>
  <c r="A37" i="10"/>
  <c r="A106" i="10"/>
  <c r="A10" i="10"/>
  <c r="A271" i="10"/>
  <c r="A97" i="10"/>
  <c r="A34" i="10"/>
  <c r="A27" i="10"/>
  <c r="A1392" i="7"/>
  <c r="A1391" i="7"/>
  <c r="A1396" i="7"/>
  <c r="A134" i="10"/>
  <c r="A133" i="10"/>
  <c r="A46" i="10"/>
  <c r="A38" i="10"/>
  <c r="A14" i="10"/>
  <c r="A33" i="10"/>
  <c r="A83" i="10"/>
  <c r="A6" i="10"/>
  <c r="A87" i="10"/>
  <c r="A250" i="10"/>
  <c r="A148" i="10"/>
  <c r="A173" i="10"/>
  <c r="A273" i="10"/>
  <c r="A218" i="10"/>
  <c r="A188" i="10"/>
  <c r="A178" i="10"/>
  <c r="A153" i="10"/>
  <c r="A172" i="10"/>
  <c r="A257" i="10"/>
  <c r="A197" i="10"/>
  <c r="A187" i="10"/>
  <c r="A246" i="10"/>
  <c r="A359" i="10"/>
  <c r="A370" i="10"/>
  <c r="A318" i="10"/>
  <c r="A388" i="10"/>
  <c r="A410" i="10"/>
  <c r="A327" i="10"/>
  <c r="A287" i="10"/>
  <c r="A390" i="10"/>
  <c r="A377" i="10"/>
  <c r="A312" i="10"/>
  <c r="A289" i="10"/>
  <c r="A4942" i="7"/>
  <c r="A4945" i="7"/>
  <c r="A4028" i="7"/>
  <c r="A3634" i="7"/>
  <c r="A4694" i="7"/>
  <c r="A3842" i="7"/>
  <c r="A4228" i="7"/>
  <c r="A4958" i="7"/>
  <c r="A4928" i="7"/>
  <c r="A3754" i="7"/>
  <c r="A3338" i="7"/>
  <c r="A3549" i="7"/>
  <c r="A4667" i="7"/>
  <c r="A4346" i="7"/>
  <c r="A3946" i="7"/>
  <c r="A4947" i="7"/>
  <c r="A4191" i="7"/>
  <c r="A4047" i="7"/>
  <c r="A4023" i="7"/>
  <c r="A3633" i="7"/>
  <c r="A3639" i="7"/>
  <c r="A3310" i="7"/>
  <c r="A4021" i="7"/>
  <c r="A3819" i="7"/>
  <c r="A4918" i="7"/>
  <c r="A3794" i="7"/>
  <c r="A3638" i="7"/>
  <c r="A3642" i="7"/>
  <c r="A3611" i="7"/>
  <c r="A3325" i="7"/>
  <c r="A3315" i="7"/>
  <c r="A4574" i="7"/>
  <c r="A4014" i="7"/>
  <c r="A4853" i="7"/>
  <c r="A4277" i="7"/>
  <c r="A4907" i="7"/>
  <c r="A4937" i="7"/>
  <c r="A4868" i="7"/>
  <c r="A4055" i="7"/>
  <c r="A4392" i="7"/>
  <c r="A3882" i="7"/>
  <c r="A4933" i="7"/>
  <c r="A4170" i="7"/>
  <c r="A4850" i="7"/>
  <c r="A4043" i="7"/>
  <c r="A3909" i="7"/>
  <c r="A4031" i="7"/>
  <c r="A3317" i="7"/>
  <c r="A3357" i="7"/>
  <c r="A4167" i="7"/>
  <c r="A1025" i="7"/>
  <c r="A623" i="7"/>
  <c r="A1340" i="7"/>
  <c r="A323" i="7"/>
  <c r="A991" i="7"/>
  <c r="A1493" i="7"/>
  <c r="A1187" i="7"/>
  <c r="A331" i="7"/>
  <c r="A383" i="7"/>
  <c r="A1395" i="7"/>
  <c r="A1524" i="7"/>
  <c r="A168" i="10"/>
  <c r="A259" i="10"/>
  <c r="A171" i="10"/>
  <c r="A290" i="10"/>
  <c r="A294" i="10"/>
  <c r="A301" i="10"/>
  <c r="A408" i="10"/>
  <c r="A414" i="10"/>
  <c r="A288" i="10"/>
  <c r="A400" i="10"/>
  <c r="A365" i="10"/>
  <c r="A393" i="10"/>
  <c r="A353" i="10"/>
  <c r="A405" i="10"/>
  <c r="A369" i="10"/>
  <c r="A4203" i="7"/>
  <c r="A4177" i="7"/>
  <c r="A4704" i="7"/>
  <c r="A4421" i="7"/>
  <c r="A4612" i="7"/>
  <c r="A3504" i="7"/>
  <c r="A3752" i="7"/>
  <c r="A3510" i="7"/>
  <c r="A4222" i="7"/>
  <c r="A4512" i="7"/>
  <c r="A4508" i="7"/>
  <c r="A4291" i="7"/>
  <c r="A3398" i="7"/>
  <c r="A3661" i="7"/>
  <c r="A3991" i="7"/>
  <c r="A4168" i="7"/>
  <c r="A4892" i="7"/>
  <c r="A4087" i="7"/>
  <c r="A4819" i="7"/>
  <c r="A4417" i="7"/>
  <c r="A3455" i="7"/>
  <c r="A4583" i="7"/>
  <c r="A4410" i="7"/>
  <c r="A4180" i="7"/>
  <c r="A1266" i="7"/>
  <c r="A1153" i="7"/>
  <c r="A344" i="7"/>
  <c r="A934" i="7"/>
  <c r="A403" i="7"/>
  <c r="A968" i="7"/>
  <c r="A1383" i="7"/>
  <c r="A626" i="7"/>
  <c r="A318" i="7"/>
  <c r="A938" i="7"/>
  <c r="A1502" i="7"/>
  <c r="A340" i="10"/>
  <c r="A3881" i="7"/>
  <c r="A3358" i="7"/>
  <c r="A4155" i="7"/>
  <c r="A4070" i="7"/>
  <c r="A4357" i="7"/>
  <c r="A4311" i="7"/>
  <c r="A3622" i="7"/>
  <c r="A4829" i="7"/>
  <c r="A3664" i="7"/>
  <c r="A3459" i="7"/>
  <c r="A3616" i="7"/>
  <c r="A4284" i="7"/>
  <c r="A4265" i="7"/>
  <c r="A3981" i="7"/>
  <c r="A4406" i="7"/>
  <c r="A3777" i="7"/>
  <c r="A3445" i="7"/>
  <c r="A3405" i="7"/>
  <c r="A3847" i="7"/>
  <c r="A4457" i="7"/>
  <c r="A3859" i="7"/>
  <c r="A3406" i="7"/>
  <c r="A4655" i="7"/>
  <c r="A1531" i="7"/>
  <c r="A1600" i="7"/>
  <c r="A1033" i="7"/>
  <c r="A1360" i="7"/>
  <c r="A1002" i="7"/>
  <c r="A769" i="7"/>
  <c r="A999" i="7"/>
  <c r="A881" i="7"/>
  <c r="A1410" i="7"/>
  <c r="A166" i="7"/>
  <c r="A369" i="7"/>
  <c r="A1621" i="7"/>
  <c r="A1151" i="7"/>
  <c r="A207" i="7"/>
  <c r="A4895" i="7"/>
  <c r="A3816" i="7"/>
  <c r="A3375" i="7"/>
  <c r="A3569" i="7"/>
  <c r="A4366" i="7"/>
  <c r="A3778" i="7"/>
  <c r="A3397" i="7"/>
  <c r="A3612" i="7"/>
  <c r="A4204" i="7"/>
  <c r="A4293" i="7"/>
  <c r="A1602" i="7"/>
  <c r="A1000" i="7"/>
  <c r="A773" i="7"/>
  <c r="A1500" i="7"/>
  <c r="A1286" i="7"/>
  <c r="A306" i="7"/>
  <c r="A949" i="7"/>
  <c r="A1169" i="7"/>
  <c r="A1031" i="7"/>
  <c r="A1619" i="7"/>
  <c r="A346" i="10"/>
  <c r="A328" i="10"/>
  <c r="A4347" i="7"/>
  <c r="A4148" i="7"/>
  <c r="A4613" i="7"/>
  <c r="A4380" i="7"/>
  <c r="A4143" i="7"/>
  <c r="A4633" i="7"/>
  <c r="A4333" i="7"/>
  <c r="A4770" i="7"/>
  <c r="A3533" i="7"/>
  <c r="A4304" i="7"/>
  <c r="A4772" i="7"/>
  <c r="A4778" i="7"/>
  <c r="A4245" i="7"/>
  <c r="A3960" i="7"/>
  <c r="A4464" i="7"/>
  <c r="A3864" i="7"/>
  <c r="A4753" i="7"/>
  <c r="A3553" i="7"/>
  <c r="A3962" i="7"/>
  <c r="A4594" i="7"/>
  <c r="A4361" i="7"/>
  <c r="A3513" i="7"/>
  <c r="A3869" i="7"/>
  <c r="A1387" i="7"/>
  <c r="A1521" i="7"/>
  <c r="A1400" i="7"/>
  <c r="A967" i="7"/>
  <c r="A675" i="7"/>
  <c r="A1262" i="7"/>
  <c r="A531" i="3"/>
  <c r="A329" i="10"/>
  <c r="A4345" i="7"/>
  <c r="A4840" i="7"/>
  <c r="A4373" i="7"/>
  <c r="A4627" i="7"/>
  <c r="A4130" i="7"/>
  <c r="A3704" i="7"/>
  <c r="A4592" i="7"/>
  <c r="A3948" i="7"/>
  <c r="A4067" i="7"/>
  <c r="A3984" i="7"/>
  <c r="A3878" i="7"/>
  <c r="A3474" i="7"/>
  <c r="A4412" i="7"/>
  <c r="A4301" i="7"/>
  <c r="A4513" i="7"/>
  <c r="A3479" i="7"/>
  <c r="A4783" i="7"/>
  <c r="A4398" i="7"/>
  <c r="A3436" i="7"/>
  <c r="A3862" i="7"/>
  <c r="A3427" i="7"/>
  <c r="A4732" i="7"/>
  <c r="A4768" i="7"/>
  <c r="A3534" i="7"/>
  <c r="A1039" i="7"/>
  <c r="A421" i="7"/>
  <c r="A1260" i="7"/>
  <c r="A627" i="7"/>
  <c r="A387" i="7"/>
  <c r="A941" i="7"/>
  <c r="A859" i="7"/>
  <c r="A1297" i="7"/>
  <c r="A262" i="7"/>
  <c r="A176" i="7"/>
  <c r="A775" i="7"/>
  <c r="A874" i="7"/>
  <c r="A630" i="7"/>
  <c r="A978" i="7"/>
  <c r="A432" i="7"/>
  <c r="A223" i="7"/>
  <c r="A162" i="7"/>
  <c r="A208" i="7"/>
  <c r="A3316" i="7"/>
  <c r="A3470" i="7"/>
  <c r="A3667" i="7"/>
  <c r="A3393" i="7"/>
  <c r="A4336" i="7"/>
  <c r="A4654" i="7"/>
  <c r="A3395" i="7"/>
  <c r="A3526" i="7"/>
  <c r="A4831" i="7"/>
  <c r="A3488" i="7"/>
  <c r="A4720" i="7"/>
  <c r="A4088" i="7"/>
  <c r="A4564" i="7"/>
  <c r="A4448" i="7"/>
  <c r="A4351" i="7"/>
  <c r="A4308" i="7"/>
  <c r="A4320" i="7"/>
  <c r="A4659" i="7"/>
  <c r="A3914" i="7"/>
  <c r="A4743" i="7"/>
  <c r="A4259" i="7"/>
  <c r="A3757" i="7"/>
  <c r="A4210" i="7"/>
  <c r="A4651" i="7"/>
  <c r="A4283" i="7"/>
  <c r="A1509" i="7"/>
  <c r="A412" i="7"/>
  <c r="A1164" i="7"/>
  <c r="A1578" i="7"/>
  <c r="A414" i="7"/>
  <c r="A1609" i="7"/>
  <c r="A317" i="7"/>
  <c r="A310" i="7"/>
  <c r="A395" i="7"/>
  <c r="A1516" i="7"/>
  <c r="A1342" i="7"/>
  <c r="A1282" i="7"/>
  <c r="A212" i="7"/>
  <c r="A1268" i="7"/>
  <c r="A235" i="7"/>
  <c r="A863" i="7"/>
  <c r="A237" i="7"/>
  <c r="A1029" i="7"/>
  <c r="A1106" i="7"/>
  <c r="A2354" i="7"/>
  <c r="A3216" i="7"/>
  <c r="A2890" i="7"/>
  <c r="A1946" i="7"/>
  <c r="A2815" i="7"/>
  <c r="A2353" i="7"/>
  <c r="A2763" i="7"/>
  <c r="A2103" i="7"/>
  <c r="A1889" i="7"/>
  <c r="A2698" i="7"/>
  <c r="A2743" i="7"/>
  <c r="A2387" i="7"/>
  <c r="A1663" i="7"/>
  <c r="A2812" i="7"/>
  <c r="A3280" i="7"/>
  <c r="A1749" i="7"/>
  <c r="A3307" i="7"/>
  <c r="A2591" i="7"/>
  <c r="A1707" i="7"/>
  <c r="A2096" i="7"/>
  <c r="A1776" i="7"/>
  <c r="A2727" i="7"/>
  <c r="A2406" i="7"/>
  <c r="A1883" i="7"/>
  <c r="A2806" i="7"/>
  <c r="A524" i="3"/>
  <c r="A397" i="3"/>
  <c r="A589" i="3"/>
  <c r="A254" i="3"/>
  <c r="A277" i="3"/>
  <c r="A261" i="3"/>
  <c r="A55" i="3"/>
  <c r="A497" i="3"/>
  <c r="A482" i="3"/>
  <c r="A1794" i="7"/>
  <c r="A2169" i="7"/>
  <c r="A1959" i="7"/>
  <c r="A2475" i="7"/>
  <c r="A2027" i="7"/>
  <c r="A2893" i="7"/>
  <c r="A2478" i="7"/>
  <c r="A2370" i="7"/>
  <c r="A2881" i="7"/>
  <c r="A2318" i="7"/>
  <c r="A3281" i="7"/>
  <c r="A2130" i="7"/>
  <c r="A1937" i="7"/>
  <c r="A3201" i="7"/>
  <c r="A1726" i="7"/>
  <c r="A1677" i="7"/>
  <c r="A1701" i="7"/>
  <c r="A1925" i="7"/>
  <c r="A2891" i="7"/>
  <c r="A1987" i="7"/>
  <c r="A2264" i="7"/>
  <c r="A2021" i="7"/>
  <c r="A2308" i="7"/>
  <c r="A2770" i="7"/>
  <c r="A3206" i="7"/>
  <c r="A529" i="3"/>
  <c r="A554" i="3"/>
  <c r="A530" i="3"/>
  <c r="A96" i="3"/>
  <c r="A236" i="3"/>
  <c r="A458" i="3"/>
  <c r="A3203" i="7"/>
  <c r="A2030" i="7"/>
  <c r="A1734" i="7"/>
  <c r="A2759" i="7"/>
  <c r="A2124" i="7"/>
  <c r="A2382" i="7"/>
  <c r="A2878" i="7"/>
  <c r="A2769" i="7"/>
  <c r="A2800" i="7"/>
  <c r="A2376" i="7"/>
  <c r="A3097" i="7"/>
  <c r="A2701" i="7"/>
  <c r="A2189" i="7"/>
  <c r="A2741" i="7"/>
  <c r="A2040" i="7"/>
  <c r="A2781" i="7"/>
  <c r="A1676" i="7"/>
  <c r="A2363" i="7"/>
  <c r="A2749" i="7"/>
  <c r="A2089" i="7"/>
  <c r="A3195" i="7"/>
  <c r="A1714" i="7"/>
  <c r="A2409" i="7"/>
  <c r="A3089" i="7"/>
  <c r="A2057" i="7"/>
  <c r="A2587" i="7"/>
  <c r="A1699" i="7"/>
  <c r="A3078" i="7"/>
  <c r="A2045" i="7"/>
  <c r="A2035" i="7"/>
  <c r="A2260" i="7"/>
  <c r="A570" i="3"/>
  <c r="A354" i="3"/>
  <c r="A195" i="3"/>
  <c r="A202" i="3"/>
  <c r="A49" i="3"/>
  <c r="A440" i="3"/>
  <c r="A422" i="3"/>
  <c r="A485" i="3"/>
  <c r="A1687" i="7"/>
  <c r="A2792" i="7"/>
  <c r="A1733" i="7"/>
  <c r="A2298" i="7"/>
  <c r="A2832" i="7"/>
  <c r="A1717" i="7"/>
  <c r="A2389" i="7"/>
  <c r="A1800" i="7"/>
  <c r="A2007" i="7"/>
  <c r="A1760" i="7"/>
  <c r="A2888" i="7"/>
  <c r="A2681" i="7"/>
  <c r="A2017" i="7"/>
  <c r="A2821" i="7"/>
  <c r="A3096" i="7"/>
  <c r="A3083" i="7"/>
  <c r="A2826" i="7"/>
  <c r="A1974" i="7"/>
  <c r="A1838" i="7"/>
  <c r="A2147" i="7"/>
  <c r="A2207" i="7"/>
  <c r="A1894" i="7"/>
  <c r="A2077" i="7"/>
  <c r="A1905" i="7"/>
  <c r="A1658" i="7"/>
  <c r="A1694" i="7"/>
  <c r="A2404" i="7"/>
  <c r="A1985" i="7"/>
  <c r="A1865" i="7"/>
  <c r="A1730" i="7"/>
  <c r="A2004" i="7"/>
  <c r="A541" i="3"/>
  <c r="A105" i="3"/>
  <c r="A303" i="3"/>
  <c r="A210" i="3"/>
  <c r="A593" i="3"/>
  <c r="A56" i="3"/>
  <c r="A464" i="3"/>
  <c r="A2126" i="7"/>
  <c r="A2766" i="7"/>
  <c r="A2594" i="7"/>
  <c r="A2148" i="7"/>
  <c r="A3303" i="7"/>
  <c r="A1896" i="7"/>
  <c r="A2192" i="7"/>
  <c r="A2689" i="7"/>
  <c r="A2687" i="7"/>
  <c r="A1956" i="7"/>
  <c r="A2684" i="7"/>
  <c r="A2593" i="7"/>
  <c r="A2113" i="7"/>
  <c r="A2887" i="7"/>
  <c r="A2257" i="7"/>
  <c r="A3084" i="7"/>
  <c r="A2775" i="7"/>
  <c r="A2125" i="7"/>
  <c r="A566" i="3"/>
  <c r="A613" i="3"/>
  <c r="A594" i="3"/>
  <c r="A264" i="3"/>
  <c r="A51" i="3"/>
  <c r="A446" i="3"/>
  <c r="A465" i="3"/>
  <c r="A2010" i="7"/>
  <c r="A1986" i="7"/>
  <c r="A2138" i="7"/>
  <c r="A2360" i="7"/>
  <c r="A3079" i="7"/>
  <c r="A1695" i="7"/>
  <c r="A2880" i="7"/>
  <c r="A1839" i="7"/>
  <c r="A2755" i="7"/>
  <c r="A2060" i="7"/>
  <c r="A2897" i="7"/>
  <c r="A1996" i="7"/>
  <c r="A2226" i="7"/>
  <c r="A2841" i="7"/>
  <c r="A2699" i="7"/>
  <c r="A2720" i="7"/>
  <c r="A1790" i="7"/>
  <c r="A1927" i="7"/>
  <c r="A2200" i="7"/>
  <c r="A1679" i="7"/>
  <c r="A2080" i="7"/>
  <c r="A1842" i="7"/>
  <c r="A2296" i="7"/>
  <c r="A1968" i="7"/>
  <c r="A1756" i="7"/>
  <c r="A2730" i="7"/>
  <c r="A353" i="3"/>
  <c r="A110" i="3"/>
  <c r="A330" i="3"/>
  <c r="A183" i="3"/>
  <c r="A573" i="3"/>
  <c r="A249" i="3"/>
  <c r="A279" i="3"/>
  <c r="A59" i="3"/>
  <c r="A10" i="3"/>
  <c r="E15" i="5" s="1"/>
  <c r="A407" i="3"/>
  <c r="A494" i="3"/>
  <c r="A500" i="3"/>
  <c r="A499" i="3"/>
  <c r="A1833" i="7"/>
  <c r="A2029" i="7"/>
  <c r="A2209" i="7"/>
  <c r="A3290" i="7"/>
  <c r="A1877" i="7"/>
  <c r="A1787" i="7"/>
  <c r="A2837" i="7"/>
  <c r="A2378" i="7"/>
  <c r="A1874" i="7"/>
  <c r="A1683" i="7"/>
  <c r="A2778" i="7"/>
  <c r="A1910" i="7"/>
  <c r="A2753" i="7"/>
  <c r="A1754" i="7"/>
  <c r="A2115" i="7"/>
  <c r="A1864" i="7"/>
  <c r="A3205" i="7"/>
  <c r="A1954" i="7"/>
  <c r="A3197" i="7"/>
  <c r="A2197" i="7"/>
  <c r="A1657" i="7"/>
  <c r="A2711" i="7"/>
  <c r="A1871" i="7"/>
  <c r="A2003" i="7"/>
  <c r="A3099" i="7"/>
  <c r="A2084" i="7"/>
  <c r="A2254" i="7"/>
  <c r="A1885" i="7"/>
  <c r="A2600" i="7"/>
  <c r="A2179" i="7"/>
  <c r="A2186" i="7"/>
  <c r="A1775" i="7"/>
  <c r="A532" i="3"/>
  <c r="A373" i="3"/>
  <c r="A63" i="3"/>
  <c r="A324" i="3"/>
  <c r="A176" i="3"/>
  <c r="A575" i="3"/>
  <c r="A280" i="3"/>
  <c r="A244" i="3"/>
  <c r="A478" i="3"/>
  <c r="A101" i="10"/>
  <c r="A5" i="10"/>
  <c r="A25" i="10"/>
  <c r="A85" i="10"/>
  <c r="A100" i="10"/>
  <c r="A75" i="10"/>
  <c r="A53" i="10"/>
  <c r="A49" i="10"/>
  <c r="A113" i="10"/>
  <c r="A36" i="10"/>
  <c r="A72" i="10"/>
  <c r="A74" i="10"/>
  <c r="A8" i="10"/>
  <c r="A13" i="10"/>
  <c r="A199" i="10"/>
  <c r="A211" i="10"/>
  <c r="A245" i="10"/>
  <c r="A261" i="10"/>
  <c r="A190" i="10"/>
  <c r="A242" i="10"/>
  <c r="A196" i="10"/>
  <c r="A240" i="10"/>
  <c r="A244" i="10"/>
  <c r="A157" i="10"/>
  <c r="A146" i="10"/>
  <c r="A215" i="10"/>
  <c r="A233" i="10"/>
  <c r="A407" i="10"/>
  <c r="A338" i="10"/>
  <c r="A298" i="10"/>
  <c r="A283" i="10"/>
  <c r="A322" i="10"/>
  <c r="A358" i="10"/>
  <c r="A361" i="10"/>
  <c r="A335" i="10"/>
  <c r="A332" i="10"/>
  <c r="A285" i="10"/>
  <c r="A112" i="10"/>
  <c r="A81" i="10"/>
  <c r="A58" i="10"/>
  <c r="A64" i="10"/>
  <c r="A67" i="10"/>
  <c r="A21" i="10"/>
  <c r="A66" i="10"/>
  <c r="A48" i="10"/>
  <c r="A71" i="10"/>
  <c r="A7" i="10"/>
  <c r="A107" i="10"/>
  <c r="A86" i="10"/>
  <c r="A73" i="10"/>
  <c r="A159" i="10"/>
  <c r="A193" i="10"/>
  <c r="A274" i="10"/>
  <c r="A212" i="10"/>
  <c r="A175" i="10"/>
  <c r="A272" i="10"/>
  <c r="A189" i="10"/>
  <c r="A205" i="10"/>
  <c r="A155" i="10"/>
  <c r="A254" i="10"/>
  <c r="A185" i="10"/>
  <c r="A165" i="10"/>
  <c r="A202" i="10"/>
  <c r="A248" i="10"/>
  <c r="A210" i="10"/>
  <c r="A253" i="10"/>
  <c r="A220" i="10"/>
  <c r="A349" i="10"/>
  <c r="A379" i="10"/>
  <c r="A315" i="10"/>
  <c r="A412" i="10"/>
  <c r="A320" i="10"/>
  <c r="A341" i="10"/>
  <c r="A360" i="10"/>
  <c r="A343" i="10"/>
  <c r="A362" i="10"/>
  <c r="A300" i="10"/>
  <c r="A376" i="10"/>
  <c r="A103" i="10"/>
  <c r="A140" i="10"/>
  <c r="A24" i="10"/>
  <c r="A122" i="10"/>
  <c r="A117" i="10"/>
  <c r="A102" i="10"/>
  <c r="A42" i="10"/>
  <c r="A69" i="10"/>
  <c r="A15" i="10"/>
  <c r="A78" i="10"/>
  <c r="A29" i="10"/>
  <c r="A95" i="10"/>
  <c r="A51" i="10"/>
  <c r="A130" i="10"/>
  <c r="A256" i="10"/>
  <c r="A214" i="10"/>
  <c r="A143" i="10"/>
  <c r="A260" i="10"/>
  <c r="A186" i="10"/>
  <c r="A160" i="10"/>
  <c r="A224" i="10"/>
  <c r="A194" i="10"/>
  <c r="A238" i="10"/>
  <c r="A229" i="10"/>
  <c r="A162" i="10"/>
  <c r="A225" i="10"/>
  <c r="A182" i="10"/>
  <c r="A183" i="10"/>
  <c r="A241" i="10"/>
  <c r="A230" i="10"/>
  <c r="A314" i="10"/>
  <c r="A347" i="10"/>
  <c r="A321" i="10"/>
  <c r="A378" i="10"/>
  <c r="A309" i="10"/>
  <c r="A297" i="10"/>
  <c r="A293" i="10"/>
  <c r="A403" i="10"/>
  <c r="A324" i="10"/>
  <c r="A352" i="10"/>
  <c r="A62" i="10"/>
  <c r="A79" i="10"/>
  <c r="A9" i="10"/>
  <c r="A31" i="10"/>
  <c r="A118" i="10"/>
  <c r="A12" i="10"/>
  <c r="A129" i="10"/>
  <c r="A124" i="10"/>
  <c r="A116" i="10"/>
  <c r="A63" i="10"/>
  <c r="A128" i="10"/>
  <c r="A54" i="10"/>
  <c r="A60" i="10"/>
  <c r="A145" i="10"/>
  <c r="A226" i="10"/>
  <c r="A275" i="10"/>
  <c r="A204" i="10"/>
  <c r="A170" i="10"/>
  <c r="A222" i="10"/>
  <c r="A263" i="10"/>
  <c r="A213" i="10"/>
  <c r="A217" i="10"/>
  <c r="A219" i="10"/>
  <c r="A191" i="10"/>
  <c r="A201" i="10"/>
  <c r="A200" i="10"/>
  <c r="A267" i="10"/>
  <c r="A236" i="10"/>
  <c r="A313" i="10"/>
  <c r="A397" i="10"/>
  <c r="A401" i="10"/>
  <c r="A302" i="10"/>
  <c r="A409" i="10"/>
  <c r="A350" i="10"/>
  <c r="A304" i="10"/>
  <c r="A336" i="10"/>
  <c r="A368" i="10"/>
  <c r="A292" i="10"/>
  <c r="A316" i="10"/>
  <c r="A295" i="10"/>
  <c r="A59" i="10"/>
  <c r="A17" i="10"/>
  <c r="A56" i="10"/>
  <c r="A104" i="10"/>
  <c r="A135" i="10"/>
  <c r="A65" i="10"/>
  <c r="A55" i="10"/>
  <c r="A136" i="10"/>
  <c r="A61" i="10"/>
  <c r="A44" i="10"/>
  <c r="A154" i="10"/>
  <c r="A195" i="10"/>
  <c r="A180" i="10"/>
  <c r="A227" i="10"/>
  <c r="A216" i="10"/>
  <c r="A276" i="10"/>
  <c r="A169" i="10"/>
  <c r="A234" i="10"/>
  <c r="A262" i="10"/>
  <c r="A209" i="10"/>
  <c r="A239" i="10"/>
  <c r="A231" i="10"/>
  <c r="A232" i="10"/>
  <c r="A179" i="10"/>
  <c r="A163" i="10"/>
  <c r="A402" i="10"/>
  <c r="A364" i="10"/>
  <c r="A333" i="10"/>
  <c r="A279" i="10"/>
  <c r="A325" i="10"/>
  <c r="A415" i="10"/>
  <c r="A382" i="10"/>
  <c r="A311" i="10"/>
  <c r="A280" i="10"/>
  <c r="A303" i="10"/>
  <c r="A299" i="10"/>
  <c r="A331" i="10"/>
  <c r="A296" i="10"/>
  <c r="A404" i="10"/>
  <c r="A383" i="10"/>
  <c r="A82" i="10"/>
  <c r="A88" i="10"/>
  <c r="A32" i="10"/>
  <c r="A47" i="10"/>
  <c r="A52" i="10"/>
  <c r="A76" i="10"/>
  <c r="A90" i="10"/>
  <c r="A50" i="10"/>
  <c r="A123" i="10"/>
  <c r="A57" i="10"/>
  <c r="A68" i="10"/>
  <c r="A91" i="10"/>
  <c r="A249" i="10"/>
  <c r="A243" i="10"/>
  <c r="A277" i="10"/>
  <c r="A252" i="10"/>
  <c r="A208" i="10"/>
  <c r="A192" i="10"/>
  <c r="A206" i="10"/>
  <c r="A228" i="10"/>
  <c r="A167" i="10"/>
  <c r="A207" i="10"/>
  <c r="A223" i="10"/>
  <c r="A221" i="10"/>
  <c r="A251" i="10"/>
  <c r="A406" i="10"/>
  <c r="A395" i="10"/>
  <c r="A372" i="10"/>
  <c r="A326" i="10"/>
  <c r="A317" i="10"/>
  <c r="A367" i="10"/>
  <c r="A291" i="10"/>
  <c r="A357" i="10"/>
  <c r="A284" i="10"/>
  <c r="A416" i="10"/>
  <c r="A144" i="10"/>
  <c r="A132" i="10"/>
  <c r="A115" i="10"/>
  <c r="A94" i="10"/>
  <c r="A18" i="10"/>
  <c r="A80" i="10"/>
  <c r="A264" i="10"/>
  <c r="A344" i="10"/>
  <c r="A351" i="10"/>
  <c r="A282" i="10"/>
  <c r="A305" i="10"/>
  <c r="A308" i="10"/>
  <c r="A281" i="10"/>
  <c r="A381" i="10"/>
  <c r="A3631" i="7"/>
  <c r="A3937" i="7"/>
  <c r="A3647" i="7"/>
  <c r="A4917" i="7"/>
  <c r="A3328" i="7"/>
  <c r="A3536" i="7"/>
  <c r="A4927" i="7"/>
  <c r="A3413" i="7"/>
  <c r="A4061" i="7"/>
  <c r="A4013" i="7"/>
  <c r="A3331" i="7"/>
  <c r="A4378" i="7"/>
  <c r="A3942" i="7"/>
  <c r="A3324" i="7"/>
  <c r="A4864" i="7"/>
  <c r="A3410" i="7"/>
  <c r="A4030" i="7"/>
  <c r="A4959" i="7"/>
  <c r="A4022" i="7"/>
  <c r="A3965" i="7"/>
  <c r="A4861" i="7"/>
  <c r="A4871" i="7"/>
  <c r="A4038" i="7"/>
  <c r="A4923" i="7"/>
  <c r="A288" i="7"/>
  <c r="A268" i="7"/>
  <c r="A1078" i="7"/>
  <c r="A282" i="7"/>
  <c r="A285" i="7"/>
  <c r="A1206" i="7"/>
  <c r="A1220" i="7"/>
  <c r="A1205" i="7"/>
  <c r="A1196" i="7"/>
  <c r="A1102" i="7"/>
  <c r="A1215" i="7"/>
  <c r="A281" i="7"/>
  <c r="A2173" i="7"/>
  <c r="A2861" i="7"/>
  <c r="A1826" i="7"/>
  <c r="A1812" i="7"/>
  <c r="A2851" i="7"/>
  <c r="A2921" i="7"/>
  <c r="A3257" i="7"/>
  <c r="A3224" i="7"/>
  <c r="A3066" i="7"/>
  <c r="A2651" i="7"/>
  <c r="A3244" i="7"/>
  <c r="A3108" i="7"/>
  <c r="A2276" i="7"/>
  <c r="A3133" i="7"/>
  <c r="A3107" i="7"/>
  <c r="A3052" i="7"/>
  <c r="A2928" i="7"/>
  <c r="A411" i="10"/>
  <c r="A306" i="10"/>
  <c r="A286" i="10"/>
  <c r="A3941" i="7"/>
  <c r="A4062" i="7"/>
  <c r="A4854" i="7"/>
  <c r="A3938" i="7"/>
  <c r="A3920" i="7"/>
  <c r="A4372" i="7"/>
  <c r="A4857" i="7"/>
  <c r="A3934" i="7"/>
  <c r="A4040" i="7"/>
  <c r="A4312" i="7"/>
  <c r="A4025" i="7"/>
  <c r="A4938" i="7"/>
  <c r="A4010" i="7"/>
  <c r="A4246" i="7"/>
  <c r="A4913" i="7"/>
  <c r="A4940" i="7"/>
  <c r="A3921" i="7"/>
  <c r="A4874" i="7"/>
  <c r="A4858" i="7"/>
  <c r="A4860" i="7"/>
  <c r="A3655" i="7"/>
  <c r="A3334" i="7"/>
  <c r="A4046" i="7"/>
  <c r="A4054" i="7"/>
  <c r="A3532" i="7"/>
  <c r="A4150" i="7"/>
  <c r="A4145" i="7"/>
  <c r="A4029" i="7"/>
  <c r="A4019" i="7"/>
  <c r="A276" i="7"/>
  <c r="A286" i="7"/>
  <c r="A1218" i="7"/>
  <c r="A1202" i="7"/>
  <c r="A1212" i="7"/>
  <c r="A1217" i="7"/>
  <c r="A1208" i="7"/>
  <c r="A1076" i="7"/>
  <c r="A1216" i="7"/>
  <c r="A272" i="7"/>
  <c r="A1080" i="7"/>
  <c r="A1091" i="7"/>
  <c r="A1194" i="7"/>
  <c r="A2168" i="7"/>
  <c r="A2440" i="7"/>
  <c r="A2959" i="7"/>
  <c r="A3165" i="7"/>
  <c r="A2339" i="7"/>
  <c r="A2613" i="7"/>
  <c r="A2451" i="7"/>
  <c r="A3038" i="7"/>
  <c r="A2175" i="7"/>
  <c r="A3230" i="7"/>
  <c r="A2422" i="7"/>
  <c r="A2508" i="7"/>
  <c r="A2935" i="7"/>
  <c r="A3248" i="7"/>
  <c r="A2152" i="7"/>
  <c r="A2906" i="7"/>
  <c r="A3132" i="7"/>
  <c r="A2470" i="7"/>
  <c r="A2945" i="7"/>
  <c r="A4052" i="7"/>
  <c r="A4009" i="7"/>
  <c r="A4904" i="7"/>
  <c r="A4920" i="7"/>
  <c r="A4007" i="7"/>
  <c r="A3329" i="7"/>
  <c r="A4044" i="7"/>
  <c r="A4924" i="7"/>
  <c r="A4960" i="7"/>
  <c r="A4060" i="7"/>
  <c r="A4078" i="7"/>
  <c r="A4027" i="7"/>
  <c r="A4057" i="7"/>
  <c r="A3519" i="7"/>
  <c r="A4063" i="7"/>
  <c r="A3653" i="7"/>
  <c r="A4015" i="7"/>
  <c r="A3943" i="7"/>
  <c r="A3932" i="7"/>
  <c r="A3924" i="7"/>
  <c r="A3646" i="7"/>
  <c r="A3651" i="7"/>
  <c r="A3761" i="7"/>
  <c r="A4872" i="7"/>
  <c r="A3945" i="7"/>
  <c r="A4867" i="7"/>
  <c r="A3649" i="7"/>
  <c r="A3918" i="7"/>
  <c r="A4196" i="7"/>
  <c r="A4151" i="7"/>
  <c r="A4943" i="7"/>
  <c r="A3644" i="7"/>
  <c r="A4851" i="7"/>
  <c r="A3766" i="7"/>
  <c r="A4849" i="7"/>
  <c r="A4282" i="7"/>
  <c r="A4179" i="7"/>
  <c r="A3637" i="7"/>
  <c r="A3313" i="7"/>
  <c r="A4961" i="7"/>
  <c r="A1210" i="7"/>
  <c r="A1095" i="7"/>
  <c r="A273" i="7"/>
  <c r="A1086" i="7"/>
  <c r="A1098" i="7"/>
  <c r="A1199" i="7"/>
  <c r="A280" i="7"/>
  <c r="A2273" i="7"/>
  <c r="A2643" i="7"/>
  <c r="A2474" i="7"/>
  <c r="A3176" i="7"/>
  <c r="A2288" i="7"/>
  <c r="A3152" i="7"/>
  <c r="A2957" i="7"/>
  <c r="A3059" i="7"/>
  <c r="A2969" i="7"/>
  <c r="A3158" i="7"/>
  <c r="A3237" i="7"/>
  <c r="A3116" i="7"/>
  <c r="A2463" i="7"/>
  <c r="A3060" i="7"/>
  <c r="A2514" i="7"/>
  <c r="A2505" i="7"/>
  <c r="A2464" i="7"/>
  <c r="A3043" i="7"/>
  <c r="A371" i="10"/>
  <c r="A413" i="10"/>
  <c r="A323" i="10"/>
  <c r="A342" i="10"/>
  <c r="A339" i="10"/>
  <c r="A396" i="10"/>
  <c r="A4847" i="7"/>
  <c r="A4146" i="7"/>
  <c r="A4956" i="7"/>
  <c r="A3839" i="7"/>
  <c r="A4017" i="7"/>
  <c r="A3560" i="7"/>
  <c r="A4915" i="7"/>
  <c r="A4884" i="7"/>
  <c r="A4898" i="7"/>
  <c r="A3335" i="7"/>
  <c r="A4912" i="7"/>
  <c r="A4020" i="7"/>
  <c r="A3319" i="7"/>
  <c r="A4888" i="7"/>
  <c r="A4294" i="7"/>
  <c r="A4567" i="7"/>
  <c r="A3309" i="7"/>
  <c r="A4652" i="7"/>
  <c r="A3922" i="7"/>
  <c r="A4939" i="7"/>
  <c r="A4931" i="7"/>
  <c r="A3656" i="7"/>
  <c r="A4036" i="7"/>
  <c r="A3930" i="7"/>
  <c r="A4039" i="7"/>
  <c r="A4303" i="7"/>
  <c r="A4126" i="7"/>
  <c r="A4919" i="7"/>
  <c r="A4856" i="7"/>
  <c r="A4647" i="7"/>
  <c r="A3531" i="7"/>
  <c r="A4944" i="7"/>
  <c r="A4852" i="7"/>
  <c r="A4932" i="7"/>
  <c r="A3314" i="7"/>
  <c r="A3450" i="7"/>
  <c r="A1077" i="7"/>
  <c r="A270" i="7"/>
  <c r="A1093" i="7"/>
  <c r="A1082" i="7"/>
  <c r="A1096" i="7"/>
  <c r="A1103" i="7"/>
  <c r="A1081" i="7"/>
  <c r="A1101" i="7"/>
  <c r="A2438" i="7"/>
  <c r="A2913" i="7"/>
  <c r="A2328" i="7"/>
  <c r="A3050" i="7"/>
  <c r="A2523" i="7"/>
  <c r="A2669" i="7"/>
  <c r="A3246" i="7"/>
  <c r="A2414" i="7"/>
  <c r="A3249" i="7"/>
  <c r="A2511" i="7"/>
  <c r="A3067" i="7"/>
  <c r="A3063" i="7"/>
  <c r="A2496" i="7"/>
  <c r="A2904" i="7"/>
  <c r="A2411" i="7"/>
  <c r="A3180" i="7"/>
  <c r="A3925" i="7"/>
  <c r="A4946" i="7"/>
  <c r="A3944" i="7"/>
  <c r="A3323" i="7"/>
  <c r="A1195" i="7"/>
  <c r="A1200" i="7"/>
  <c r="A1089" i="7"/>
  <c r="A1197" i="7"/>
  <c r="A271" i="7"/>
  <c r="A1214" i="7"/>
  <c r="A291" i="7"/>
  <c r="A278" i="7"/>
  <c r="A279" i="7"/>
  <c r="A1085" i="7"/>
  <c r="A283" i="7"/>
  <c r="A1198" i="7"/>
  <c r="A1099" i="7"/>
  <c r="A1209" i="7"/>
  <c r="A2951" i="7"/>
  <c r="A3022" i="7"/>
  <c r="A2658" i="7"/>
  <c r="A2652" i="7"/>
  <c r="A3234" i="7"/>
  <c r="A2910" i="7"/>
  <c r="A3004" i="7"/>
  <c r="A3039" i="7"/>
  <c r="A3124" i="7"/>
  <c r="A2468" i="7"/>
  <c r="A2443" i="7"/>
  <c r="A3258" i="7"/>
  <c r="A2853" i="7"/>
  <c r="A2946" i="7"/>
  <c r="A2503" i="7"/>
  <c r="A2628" i="7"/>
  <c r="A2289" i="7"/>
  <c r="A3252" i="7"/>
  <c r="A3166" i="7"/>
  <c r="A2993" i="7"/>
  <c r="A2555" i="7"/>
  <c r="A310" i="10"/>
  <c r="A366" i="10"/>
  <c r="A3931" i="7"/>
  <c r="A3654" i="7"/>
  <c r="A4863" i="7"/>
  <c r="A3652" i="7"/>
  <c r="A3326" i="7"/>
  <c r="A4908" i="7"/>
  <c r="A4008" i="7"/>
  <c r="A4045" i="7"/>
  <c r="A4925" i="7"/>
  <c r="A3330" i="7"/>
  <c r="A4949" i="7"/>
  <c r="A3936" i="7"/>
  <c r="A4934" i="7"/>
  <c r="A4936" i="7"/>
  <c r="A3636" i="7"/>
  <c r="A4005" i="7"/>
  <c r="A3648" i="7"/>
  <c r="A3645" i="7"/>
  <c r="A3385" i="7"/>
  <c r="A4921" i="7"/>
  <c r="A3927" i="7"/>
  <c r="A4056" i="7"/>
  <c r="A3935" i="7"/>
  <c r="A3643" i="7"/>
  <c r="A4951" i="7"/>
  <c r="A4018" i="7"/>
  <c r="A4870" i="7"/>
  <c r="A4171" i="7"/>
  <c r="A4957" i="7"/>
  <c r="A4051" i="7"/>
  <c r="A3929" i="7"/>
  <c r="A3367" i="7"/>
  <c r="A4953" i="7"/>
  <c r="A4041" i="7"/>
  <c r="A269" i="7"/>
  <c r="A266" i="7"/>
  <c r="A1104" i="7"/>
  <c r="A1192" i="7"/>
  <c r="A1213" i="7"/>
  <c r="A1079" i="7"/>
  <c r="A1201" i="7"/>
  <c r="A1090" i="7"/>
  <c r="A1211" i="7"/>
  <c r="A287" i="7"/>
  <c r="A1083" i="7"/>
  <c r="A770" i="7"/>
  <c r="A2846" i="7"/>
  <c r="A2632" i="7"/>
  <c r="A1821" i="7"/>
  <c r="A2999" i="7"/>
  <c r="A2848" i="7"/>
  <c r="A2908" i="7"/>
  <c r="A2459" i="7"/>
  <c r="A2539" i="7"/>
  <c r="A3114" i="7"/>
  <c r="A2933" i="7"/>
  <c r="A2455" i="7"/>
  <c r="A2427" i="7"/>
  <c r="A3233" i="7"/>
  <c r="A2454" i="7"/>
  <c r="A2965" i="7"/>
  <c r="A3222" i="7"/>
  <c r="A2172" i="7"/>
  <c r="A307" i="10"/>
  <c r="A380" i="10"/>
  <c r="A389" i="10"/>
  <c r="A334" i="10"/>
  <c r="A387" i="10"/>
  <c r="A4242" i="7"/>
  <c r="A4952" i="7"/>
  <c r="A4910" i="7"/>
  <c r="A4026" i="7"/>
  <c r="A3320" i="7"/>
  <c r="A4080" i="7"/>
  <c r="A3640" i="7"/>
  <c r="A3928" i="7"/>
  <c r="A3650" i="7"/>
  <c r="A4941" i="7"/>
  <c r="A4930" i="7"/>
  <c r="A3444" i="7"/>
  <c r="A3322" i="7"/>
  <c r="A4909" i="7"/>
  <c r="A4363" i="7"/>
  <c r="A4929" i="7"/>
  <c r="A4862" i="7"/>
  <c r="A4273" i="7"/>
  <c r="A3333" i="7"/>
  <c r="A4012" i="7"/>
  <c r="A3940" i="7"/>
  <c r="A3632" i="7"/>
  <c r="A4846" i="7"/>
  <c r="A4869" i="7"/>
  <c r="A4865" i="7"/>
  <c r="A3926" i="7"/>
  <c r="A4011" i="7"/>
  <c r="A3630" i="7"/>
  <c r="A3312" i="7"/>
  <c r="A4922" i="7"/>
  <c r="A3923" i="7"/>
  <c r="A3448" i="7"/>
  <c r="A3408" i="7"/>
  <c r="A3641" i="7"/>
  <c r="A4926" i="7"/>
  <c r="A3327" i="7"/>
  <c r="A3939" i="7"/>
  <c r="A3318" i="7"/>
  <c r="A3321" i="7"/>
  <c r="A284" i="7"/>
  <c r="A1204" i="7"/>
  <c r="A289" i="7"/>
  <c r="A1100" i="7"/>
  <c r="A1087" i="7"/>
  <c r="A1203" i="7"/>
  <c r="A1097" i="7"/>
  <c r="A264" i="7"/>
  <c r="A267" i="7"/>
  <c r="A1084" i="7"/>
  <c r="A2428" i="7"/>
  <c r="A3170" i="7"/>
  <c r="A2977" i="7"/>
  <c r="A2548" i="7"/>
  <c r="A3056" i="7"/>
  <c r="A2350" i="7"/>
  <c r="A3255" i="7"/>
  <c r="A3235" i="7"/>
  <c r="A2415" i="7"/>
  <c r="A3146" i="7"/>
  <c r="A2416" i="7"/>
  <c r="A2854" i="7"/>
  <c r="A2510" i="7"/>
  <c r="A363" i="10"/>
  <c r="A319" i="10"/>
  <c r="A375" i="10"/>
  <c r="A373" i="10"/>
  <c r="A4954" i="7"/>
  <c r="A4905" i="7"/>
  <c r="A4042" i="7"/>
  <c r="A4024" i="7"/>
  <c r="A3434" i="7"/>
  <c r="A4048" i="7"/>
  <c r="A4572" i="7"/>
  <c r="A4955" i="7"/>
  <c r="A3629" i="7"/>
  <c r="A4848" i="7"/>
  <c r="A3933" i="7"/>
  <c r="A3758" i="7"/>
  <c r="A3966" i="7"/>
  <c r="A4866" i="7"/>
  <c r="A4037" i="7"/>
  <c r="A4571" i="7"/>
  <c r="A4914" i="7"/>
  <c r="A4058" i="7"/>
  <c r="A3369" i="7"/>
  <c r="A4653" i="7"/>
  <c r="A4916" i="7"/>
  <c r="A4256" i="7"/>
  <c r="A4016" i="7"/>
  <c r="A3332" i="7"/>
  <c r="A4033" i="7"/>
  <c r="A4950" i="7"/>
  <c r="A4948" i="7"/>
  <c r="A4034" i="7"/>
  <c r="A4049" i="7"/>
  <c r="A4873" i="7"/>
  <c r="A3337" i="7"/>
  <c r="A3919" i="7"/>
  <c r="A3311" i="7"/>
  <c r="A4911" i="7"/>
  <c r="A4935" i="7"/>
  <c r="A4006" i="7"/>
  <c r="A3628" i="7"/>
  <c r="A4281" i="7"/>
  <c r="A4035" i="7"/>
  <c r="A4053" i="7"/>
  <c r="A4906" i="7"/>
  <c r="A3561" i="7"/>
  <c r="A4059" i="7"/>
  <c r="A4050" i="7"/>
  <c r="A3635" i="7"/>
  <c r="A4859" i="7"/>
  <c r="A4032" i="7"/>
  <c r="A3336" i="7"/>
  <c r="A4855" i="7"/>
  <c r="A4321" i="7"/>
  <c r="A292" i="7"/>
  <c r="A1207" i="7"/>
  <c r="A1193" i="7"/>
  <c r="A1219" i="7"/>
  <c r="A1092" i="7"/>
  <c r="A265" i="7"/>
  <c r="A274" i="7"/>
  <c r="A1094" i="7"/>
  <c r="A1088" i="7"/>
  <c r="A275" i="7"/>
  <c r="A277" i="7"/>
  <c r="A290" i="7"/>
  <c r="A2445" i="7"/>
  <c r="A2932" i="7"/>
  <c r="A3254" i="7"/>
  <c r="A2972" i="7"/>
  <c r="A2439" i="7"/>
  <c r="A2479" i="7"/>
  <c r="A2565" i="7"/>
  <c r="A2149" i="7"/>
  <c r="A3145" i="7"/>
  <c r="A2471" i="7"/>
  <c r="A2552" i="7"/>
  <c r="A2930" i="7"/>
  <c r="A3177" i="7"/>
  <c r="A2157" i="7"/>
  <c r="A2461" i="7"/>
  <c r="A2557" i="7"/>
  <c r="A2979" i="7"/>
  <c r="A3164" i="7"/>
  <c r="A3057" i="7"/>
  <c r="A3253" i="7"/>
  <c r="A2577" i="7"/>
  <c r="A1822" i="7"/>
  <c r="A2657" i="7"/>
  <c r="A3266" i="7"/>
  <c r="A2429" i="7"/>
  <c r="A3243" i="7"/>
  <c r="A2165" i="7"/>
  <c r="A3169" i="7"/>
  <c r="A3069" i="7"/>
  <c r="A2909" i="7"/>
  <c r="A2332" i="7"/>
  <c r="A2410" i="7"/>
  <c r="A3279" i="7"/>
  <c r="A2963" i="7"/>
  <c r="A2494" i="7"/>
  <c r="A3058" i="7"/>
  <c r="A2665" i="7"/>
  <c r="A2283" i="7"/>
  <c r="A2549" i="7"/>
  <c r="A3182" i="7"/>
  <c r="A2542" i="7"/>
  <c r="A2873" i="7"/>
  <c r="A2633" i="7"/>
  <c r="A3274" i="7"/>
  <c r="A2903" i="7"/>
  <c r="A2425" i="7"/>
  <c r="A3136" i="7"/>
  <c r="A2573" i="7"/>
  <c r="A3161" i="7"/>
  <c r="A3229" i="7"/>
  <c r="A2983" i="7"/>
  <c r="A2862" i="7"/>
  <c r="A2966" i="7"/>
  <c r="A3168" i="7"/>
  <c r="A2992" i="7"/>
  <c r="A2627" i="7"/>
  <c r="A2578" i="7"/>
  <c r="A2174" i="7"/>
  <c r="A3016" i="7"/>
  <c r="A2519" i="7"/>
  <c r="A2452" i="7"/>
  <c r="A2351" i="7"/>
  <c r="A3042" i="7"/>
  <c r="A2458" i="7"/>
  <c r="A2265" i="7"/>
  <c r="A2912" i="7"/>
  <c r="A2491" i="7"/>
  <c r="A3159" i="7"/>
  <c r="A2493" i="7"/>
  <c r="A3035" i="7"/>
  <c r="A2653" i="7"/>
  <c r="A3263" i="7"/>
  <c r="A2432" i="7"/>
  <c r="A2956" i="7"/>
  <c r="A1829" i="7"/>
  <c r="A3135" i="7"/>
  <c r="A3134" i="7"/>
  <c r="A2499" i="7"/>
  <c r="A1805" i="7"/>
  <c r="A2938" i="7"/>
  <c r="A2974" i="7"/>
  <c r="A3271" i="7"/>
  <c r="A1804" i="7"/>
  <c r="A2537" i="7"/>
  <c r="A3250" i="7"/>
  <c r="A2562" i="7"/>
  <c r="A3110" i="7"/>
  <c r="A2645" i="7"/>
  <c r="A2630" i="7"/>
  <c r="A2534" i="7"/>
  <c r="A3068" i="7"/>
  <c r="A2338" i="7"/>
  <c r="A3185" i="7"/>
  <c r="A3173" i="7"/>
  <c r="A3140" i="7"/>
  <c r="A2444" i="7"/>
  <c r="A2942" i="7"/>
  <c r="A2331" i="7"/>
  <c r="A2553" i="7"/>
  <c r="A2287" i="7"/>
  <c r="A2323" i="7"/>
  <c r="A2518" i="7"/>
  <c r="A2176" i="7"/>
  <c r="A2419" i="7"/>
  <c r="A2997" i="7"/>
  <c r="A2911" i="7"/>
  <c r="A2574" i="7"/>
  <c r="A3148" i="7"/>
  <c r="A3151" i="7"/>
  <c r="A2292" i="7"/>
  <c r="A2626" i="7"/>
  <c r="A3023" i="7"/>
  <c r="A2504" i="7"/>
  <c r="A2937" i="7"/>
  <c r="A2996" i="7"/>
  <c r="A2870" i="7"/>
  <c r="A3131" i="7"/>
  <c r="A3157" i="7"/>
  <c r="A1817" i="7"/>
  <c r="A3175" i="7"/>
  <c r="A3001" i="7"/>
  <c r="A2524" i="7"/>
  <c r="A2490" i="7"/>
  <c r="A2635" i="7"/>
  <c r="A2968" i="7"/>
  <c r="A2916" i="7"/>
  <c r="A2502" i="7"/>
  <c r="A2343" i="7"/>
  <c r="A2421" i="7"/>
  <c r="A2278" i="7"/>
  <c r="A2293" i="7"/>
  <c r="A2845" i="7"/>
  <c r="A2290" i="7"/>
  <c r="A2489" i="7"/>
  <c r="A1827" i="7"/>
  <c r="A2272" i="7"/>
  <c r="A2161" i="7"/>
  <c r="A2525" i="7"/>
  <c r="A2858" i="7"/>
  <c r="A2991" i="7"/>
  <c r="A2442" i="7"/>
  <c r="A2571" i="7"/>
  <c r="A2944" i="7"/>
  <c r="A2500" i="7"/>
  <c r="A2847" i="7"/>
  <c r="A2922" i="7"/>
  <c r="A2543" i="7"/>
  <c r="A2566" i="7"/>
  <c r="A2915" i="7"/>
  <c r="A3149" i="7"/>
  <c r="A2636" i="7"/>
  <c r="A2481" i="7"/>
  <c r="A3007" i="7"/>
  <c r="A3223" i="7"/>
  <c r="A2952" i="7"/>
  <c r="A1816" i="7"/>
  <c r="A2469" i="7"/>
  <c r="A2166" i="7"/>
  <c r="A2620" i="7"/>
  <c r="A1803" i="7"/>
  <c r="A1811" i="7"/>
  <c r="A2786" i="7"/>
  <c r="A2563" i="7"/>
  <c r="A2277" i="7"/>
  <c r="A2655" i="7"/>
  <c r="A2666" i="7"/>
  <c r="A2976" i="7"/>
  <c r="A2412" i="7"/>
  <c r="A3064" i="7"/>
  <c r="A2488" i="7"/>
  <c r="A3036" i="7"/>
  <c r="A2656" i="7"/>
  <c r="A2615" i="7"/>
  <c r="A2162" i="7"/>
  <c r="A3018" i="7"/>
  <c r="A2270" i="7"/>
  <c r="A2576" i="7"/>
  <c r="A2326" i="7"/>
  <c r="A3065" i="7"/>
  <c r="A2153" i="7"/>
  <c r="A3045" i="7"/>
  <c r="A2863" i="7"/>
  <c r="A3239" i="7"/>
  <c r="A2556" i="7"/>
  <c r="A3278" i="7"/>
  <c r="A2486" i="7"/>
  <c r="A2849" i="7"/>
  <c r="A1809" i="7"/>
  <c r="A2949" i="7"/>
  <c r="A2291" i="7"/>
  <c r="A2561" i="7"/>
  <c r="A3268" i="7"/>
  <c r="A3125" i="7"/>
  <c r="A2159" i="7"/>
  <c r="A2433" i="7"/>
  <c r="A2512" i="7"/>
  <c r="A2540" i="7"/>
  <c r="A2541" i="7"/>
  <c r="A2637" i="7"/>
  <c r="A3154" i="7"/>
  <c r="A2990" i="7"/>
  <c r="A1824" i="7"/>
  <c r="A2420" i="7"/>
  <c r="A2564" i="7"/>
  <c r="A3247" i="7"/>
  <c r="A2170" i="7"/>
  <c r="A2971" i="7"/>
  <c r="A3046" i="7"/>
  <c r="A3051" i="7"/>
  <c r="A2498" i="7"/>
  <c r="A3044" i="7"/>
  <c r="A3143" i="7"/>
  <c r="A3142" i="7"/>
  <c r="A3126" i="7"/>
  <c r="A2506" i="7"/>
  <c r="A3227" i="7"/>
  <c r="A2905" i="7"/>
  <c r="A3005" i="7"/>
  <c r="A3117" i="7"/>
  <c r="A2978" i="7"/>
  <c r="A1814" i="7"/>
  <c r="A3029" i="7"/>
  <c r="A2449" i="7"/>
  <c r="A2327" i="7"/>
  <c r="A2622" i="7"/>
  <c r="A2520" i="7"/>
  <c r="A1801" i="7"/>
  <c r="A3040" i="7"/>
  <c r="A2925" i="7"/>
  <c r="A3019" i="7"/>
  <c r="A3232" i="7"/>
  <c r="A3240" i="7"/>
  <c r="A2918" i="7"/>
  <c r="A2567" i="7"/>
  <c r="A2581" i="7"/>
  <c r="A2950" i="7"/>
  <c r="A2160" i="7"/>
  <c r="A2654" i="7"/>
  <c r="A1820" i="7"/>
  <c r="A2341" i="7"/>
  <c r="A1828" i="7"/>
  <c r="A3264" i="7"/>
  <c r="A3231" i="7"/>
  <c r="A2284" i="7"/>
  <c r="A2333" i="7"/>
  <c r="A3008" i="7"/>
  <c r="A1806" i="7"/>
  <c r="A2337" i="7"/>
  <c r="A2987" i="7"/>
  <c r="A2649" i="7"/>
  <c r="A2961" i="7"/>
  <c r="A2531" i="7"/>
  <c r="A2994" i="7"/>
  <c r="A2434" i="7"/>
  <c r="A3031" i="7"/>
  <c r="A2347" i="7"/>
  <c r="A3153" i="7"/>
  <c r="A2943" i="7"/>
  <c r="A2570" i="7"/>
  <c r="A2662" i="7"/>
  <c r="A2623" i="7"/>
  <c r="A2998" i="7"/>
  <c r="A3026" i="7"/>
  <c r="A2497" i="7"/>
  <c r="A3150" i="7"/>
  <c r="A3130" i="7"/>
  <c r="A1818" i="7"/>
  <c r="A2575" i="7"/>
  <c r="A3267" i="7"/>
  <c r="A2521" i="7"/>
  <c r="A2465" i="7"/>
  <c r="A3138" i="7"/>
  <c r="A2336" i="7"/>
  <c r="A3155" i="7"/>
  <c r="A3275" i="7"/>
  <c r="A3129" i="7"/>
  <c r="A2660" i="7"/>
  <c r="A2158" i="7"/>
  <c r="A3002" i="7"/>
  <c r="A2177" i="7"/>
  <c r="A2663" i="7"/>
  <c r="A2346" i="7"/>
  <c r="A2668" i="7"/>
  <c r="A2664" i="7"/>
  <c r="A2545" i="7"/>
  <c r="A2923" i="7"/>
  <c r="A2431" i="7"/>
  <c r="A3047" i="7"/>
  <c r="A2568" i="7"/>
  <c r="A3024" i="7"/>
  <c r="A2462" i="7"/>
  <c r="A2869" i="7"/>
  <c r="A2929" i="7"/>
  <c r="A2275" i="7"/>
  <c r="A1823" i="7"/>
  <c r="A2580" i="7"/>
  <c r="A3242" i="7"/>
  <c r="A3000" i="7"/>
  <c r="A2761" i="7"/>
  <c r="A2266" i="7"/>
  <c r="A3238" i="7"/>
  <c r="A3118" i="7"/>
  <c r="A3122" i="7"/>
  <c r="A3073" i="7"/>
  <c r="A3025" i="7"/>
  <c r="A3003" i="7"/>
  <c r="A2516" i="7"/>
  <c r="A3112" i="7"/>
  <c r="A1808" i="7"/>
  <c r="A2513" i="7"/>
  <c r="A3123" i="7"/>
  <c r="A2457" i="7"/>
  <c r="A2670" i="7"/>
  <c r="A3163" i="7"/>
  <c r="A3251" i="7"/>
  <c r="A2447" i="7"/>
  <c r="A3171" i="7"/>
  <c r="A2483" i="7"/>
  <c r="A2345" i="7"/>
  <c r="A2325" i="7"/>
  <c r="A2551" i="7"/>
  <c r="A3054" i="7"/>
  <c r="A2533" i="7"/>
  <c r="A2560" i="7"/>
  <c r="A2618" i="7"/>
  <c r="A2569" i="7"/>
  <c r="A3141" i="7"/>
  <c r="A2171" i="7"/>
  <c r="A2980" i="7"/>
  <c r="A2982" i="7"/>
  <c r="A2456" i="7"/>
  <c r="A2526" i="7"/>
  <c r="A2282" i="7"/>
  <c r="A3034" i="7"/>
  <c r="A3228" i="7"/>
  <c r="A2641" i="7"/>
  <c r="A3015" i="7"/>
  <c r="A2484" i="7"/>
  <c r="A2852" i="7"/>
  <c r="A2426" i="7"/>
  <c r="A2617" i="7"/>
  <c r="A2547" i="7"/>
  <c r="A2907" i="7"/>
  <c r="A3072" i="7"/>
  <c r="A2423" i="7"/>
  <c r="A2953" i="7"/>
  <c r="A2151" i="7"/>
  <c r="A2515" i="7"/>
  <c r="A2638" i="7"/>
  <c r="A2286" i="7"/>
  <c r="A3028" i="7"/>
  <c r="A3269" i="7"/>
  <c r="A2448" i="7"/>
  <c r="A2629" i="7"/>
  <c r="A2964" i="7"/>
  <c r="A2644" i="7"/>
  <c r="A2986" i="7"/>
  <c r="A1815" i="7"/>
  <c r="A2640" i="7"/>
  <c r="A3017" i="7"/>
  <c r="A2940" i="7"/>
  <c r="A3236" i="7"/>
  <c r="A2934" i="7"/>
  <c r="A3272" i="7"/>
  <c r="A2335" i="7"/>
  <c r="A2857" i="7"/>
  <c r="A3109" i="7"/>
  <c r="A2546" i="7"/>
  <c r="A3189" i="7"/>
  <c r="A3020" i="7"/>
  <c r="A3179" i="7"/>
  <c r="A2477" i="7"/>
  <c r="A1802" i="7"/>
  <c r="A3061" i="7"/>
  <c r="A2995" i="7"/>
  <c r="A2621" i="7"/>
  <c r="A2659" i="7"/>
  <c r="A2280" i="7"/>
  <c r="A3074" i="7"/>
  <c r="A2492" i="7"/>
  <c r="A2859" i="7"/>
  <c r="A2924" i="7"/>
  <c r="A3127" i="7"/>
  <c r="A3075" i="7"/>
  <c r="A3014" i="7"/>
  <c r="A2619" i="7"/>
  <c r="A2867" i="7"/>
  <c r="A2424" i="7"/>
  <c r="A2340" i="7"/>
  <c r="A2279" i="7"/>
  <c r="A3027" i="7"/>
  <c r="A2349" i="7"/>
  <c r="A2435" i="7"/>
  <c r="A3121" i="7"/>
  <c r="A2958" i="7"/>
  <c r="A2285" i="7"/>
  <c r="A2473" i="7"/>
  <c r="A2522" i="7"/>
  <c r="A2417" i="7"/>
  <c r="A2642" i="7"/>
  <c r="A2939" i="7"/>
  <c r="A1819" i="7"/>
  <c r="A3172" i="7"/>
  <c r="A2559" i="7"/>
  <c r="A2330" i="7"/>
  <c r="A1825" i="7"/>
  <c r="A3225" i="7"/>
  <c r="A2960" i="7"/>
  <c r="A2268" i="7"/>
  <c r="A3186" i="7"/>
  <c r="A3261" i="7"/>
  <c r="A1810" i="7"/>
  <c r="A3120" i="7"/>
  <c r="A2430" i="7"/>
  <c r="A3119" i="7"/>
  <c r="A3041" i="7"/>
  <c r="A3106" i="7"/>
  <c r="A2856" i="7"/>
  <c r="A2941" i="7"/>
  <c r="A2501" i="7"/>
  <c r="A3277" i="7"/>
  <c r="A2860" i="7"/>
  <c r="A2509" i="7"/>
  <c r="A2872" i="7"/>
  <c r="A3012" i="7"/>
  <c r="A3191" i="7"/>
  <c r="A2536" i="7"/>
  <c r="A3147" i="7"/>
  <c r="A2667" i="7"/>
  <c r="A2973" i="7"/>
  <c r="A3270" i="7"/>
  <c r="A2582" i="7"/>
  <c r="A2871" i="7"/>
  <c r="A2988" i="7"/>
  <c r="A2532" i="7"/>
  <c r="A1813" i="7"/>
  <c r="A2453" i="7"/>
  <c r="A2647" i="7"/>
  <c r="M7" i="5"/>
  <c r="A2989" i="7"/>
  <c r="A2868" i="7"/>
  <c r="A3055" i="7"/>
  <c r="A3011" i="7"/>
  <c r="A2267" i="7"/>
  <c r="A2550" i="7"/>
  <c r="A3259" i="7"/>
  <c r="A2864" i="7"/>
  <c r="A2558" i="7"/>
  <c r="A3032" i="7"/>
  <c r="A2954" i="7"/>
  <c r="A2639" i="7"/>
  <c r="A2967" i="7"/>
  <c r="A2646" i="7"/>
  <c r="A2970" i="7"/>
  <c r="A2634" i="7"/>
  <c r="A2485" i="7"/>
  <c r="A2583" i="7"/>
  <c r="A2348" i="7"/>
  <c r="A3070" i="7"/>
  <c r="A2981" i="7"/>
  <c r="A2418" i="7"/>
  <c r="A3167" i="7"/>
  <c r="A3181" i="7"/>
  <c r="A3174" i="7"/>
  <c r="A2614" i="7"/>
  <c r="A3192" i="7"/>
  <c r="A3160" i="7"/>
  <c r="A2962" i="7"/>
  <c r="A2927" i="7"/>
  <c r="A3115" i="7"/>
  <c r="A2631" i="7"/>
  <c r="A2625" i="7"/>
  <c r="A3071" i="7"/>
  <c r="A3037" i="7"/>
  <c r="A2507" i="7"/>
  <c r="A2866" i="7"/>
  <c r="A3260" i="7"/>
  <c r="A2334" i="7"/>
  <c r="A2329" i="7"/>
  <c r="A2480" i="7"/>
  <c r="A2527" i="7"/>
  <c r="A2156" i="7"/>
  <c r="A3113" i="7"/>
  <c r="A3187" i="7"/>
  <c r="A3062" i="7"/>
  <c r="A2450" i="7"/>
  <c r="A2413" i="7"/>
  <c r="A3033" i="7"/>
  <c r="A3156" i="7"/>
  <c r="A2467" i="7"/>
  <c r="A2624" i="7"/>
  <c r="A2850" i="7"/>
  <c r="A3144" i="7"/>
  <c r="A3128" i="7"/>
  <c r="A2917" i="7"/>
  <c r="A2460" i="7"/>
  <c r="A2984" i="7"/>
  <c r="A2150" i="7"/>
  <c r="A3111" i="7"/>
  <c r="A2466" i="7"/>
  <c r="A2955" i="7"/>
  <c r="A2167" i="7"/>
  <c r="A2538" i="7"/>
  <c r="A2441" i="7"/>
  <c r="A2544" i="7"/>
  <c r="A3010" i="7"/>
  <c r="A2920" i="7"/>
  <c r="A2865" i="7"/>
  <c r="A2616" i="7"/>
  <c r="A2554" i="7"/>
  <c r="A2528" i="7"/>
  <c r="A3006" i="7"/>
  <c r="A2948" i="7"/>
  <c r="A2281" i="7"/>
  <c r="A3188" i="7"/>
  <c r="A3049" i="7"/>
  <c r="A2154" i="7"/>
  <c r="A2274" i="7"/>
  <c r="A3009" i="7"/>
  <c r="A3139" i="7"/>
  <c r="A2936" i="7"/>
  <c r="A2926" i="7"/>
  <c r="A2495" i="7"/>
  <c r="A2487" i="7"/>
  <c r="A2985" i="7"/>
  <c r="A2155" i="7"/>
  <c r="A2324" i="7"/>
  <c r="A2530" i="7"/>
  <c r="A2914" i="7"/>
  <c r="A3241" i="7"/>
  <c r="A3190" i="7"/>
  <c r="A2975" i="7"/>
  <c r="A3256" i="7"/>
  <c r="A2472" i="7"/>
  <c r="A2855" i="7"/>
  <c r="A2163" i="7"/>
  <c r="A3245" i="7"/>
  <c r="A3226" i="7"/>
  <c r="A2344" i="7"/>
  <c r="A2650" i="7"/>
  <c r="A3178" i="7"/>
  <c r="A3262" i="7"/>
  <c r="A3013" i="7"/>
  <c r="A3265" i="7"/>
  <c r="A3183" i="7"/>
  <c r="A2436" i="7"/>
  <c r="A3048" i="7"/>
  <c r="A2164" i="7"/>
  <c r="A2529" i="7"/>
  <c r="A2342" i="7"/>
  <c r="A3021" i="7"/>
  <c r="A2446" i="7"/>
  <c r="A2919" i="7"/>
  <c r="A3053" i="7"/>
  <c r="A3137" i="7"/>
  <c r="A2661" i="7"/>
  <c r="A2271" i="7"/>
  <c r="A2482" i="7"/>
  <c r="A3184" i="7"/>
  <c r="A2947" i="7"/>
  <c r="A2437" i="7"/>
  <c r="A2572" i="7"/>
  <c r="A3276" i="7"/>
  <c r="A3273" i="7"/>
  <c r="A2579" i="7"/>
  <c r="A2931" i="7"/>
  <c r="A2269" i="7"/>
  <c r="A3162" i="7"/>
  <c r="A2517" i="7"/>
  <c r="A1807" i="7"/>
  <c r="A3076" i="7"/>
  <c r="A2535" i="7"/>
  <c r="A2648" i="7"/>
  <c r="A3030" i="7"/>
  <c r="A2476" i="7"/>
  <c r="A2762" i="7"/>
  <c r="J52" i="5" l="1"/>
  <c r="H52" i="5"/>
  <c r="C16" i="5"/>
  <c r="C21" i="5"/>
  <c r="C52" i="5"/>
  <c r="E52" i="5"/>
  <c r="H21" i="5"/>
  <c r="K47" i="5"/>
  <c r="E33" i="5"/>
  <c r="D16" i="5"/>
  <c r="I33" i="5"/>
  <c r="C33" i="5"/>
  <c r="G16" i="5"/>
  <c r="J21" i="5"/>
  <c r="I52" i="5"/>
  <c r="J33" i="5"/>
  <c r="F47" i="5"/>
  <c r="F33" i="5"/>
  <c r="F16" i="5"/>
  <c r="M8" i="5"/>
  <c r="E59" i="5"/>
  <c r="H16" i="5"/>
  <c r="E16" i="5"/>
  <c r="E21" i="5"/>
  <c r="D47" i="5"/>
  <c r="I47" i="5"/>
  <c r="G52" i="5"/>
  <c r="J47" i="5"/>
  <c r="H33" i="5"/>
  <c r="C47" i="5"/>
  <c r="E47" i="5"/>
  <c r="D33" i="5"/>
  <c r="I16" i="5"/>
  <c r="G33" i="5"/>
  <c r="F52" i="5"/>
  <c r="D21" i="5"/>
  <c r="G47" i="5"/>
  <c r="K52" i="5"/>
  <c r="D52" i="5"/>
  <c r="G21" i="5"/>
  <c r="H47" i="5"/>
  <c r="K16" i="5"/>
  <c r="J16" i="5"/>
  <c r="K21" i="5"/>
  <c r="K33" i="5"/>
  <c r="F21" i="5"/>
  <c r="D63" i="5"/>
  <c r="I59" i="5"/>
  <c r="J59" i="5"/>
  <c r="C59" i="5"/>
  <c r="F59" i="5"/>
  <c r="G59" i="5"/>
  <c r="K59" i="5"/>
  <c r="D59" i="5"/>
  <c r="H59" i="5"/>
  <c r="D61" i="5"/>
  <c r="G63" i="5"/>
  <c r="J63" i="5"/>
  <c r="J42" i="9"/>
  <c r="K63" i="5"/>
  <c r="J61" i="5"/>
  <c r="H60" i="5"/>
  <c r="F63" i="5"/>
  <c r="I64" i="5"/>
  <c r="I62" i="5"/>
  <c r="J62" i="5"/>
  <c r="D62" i="5"/>
  <c r="E62" i="5"/>
  <c r="K60" i="5"/>
  <c r="C62" i="5"/>
  <c r="E60" i="5"/>
  <c r="C60" i="5"/>
  <c r="H63" i="5"/>
  <c r="K61" i="5"/>
  <c r="E61" i="5"/>
  <c r="H62" i="5"/>
  <c r="J60" i="5"/>
  <c r="G61" i="5"/>
  <c r="F61" i="5"/>
  <c r="G60" i="5"/>
  <c r="M60" i="5" s="1"/>
  <c r="K62" i="5"/>
  <c r="H61" i="5"/>
  <c r="G62" i="5"/>
  <c r="I60" i="5"/>
  <c r="F62" i="5"/>
  <c r="C61" i="5"/>
  <c r="I61" i="5"/>
  <c r="C64" i="5"/>
  <c r="E63" i="5"/>
  <c r="D60" i="5"/>
  <c r="I63" i="5"/>
  <c r="F60" i="5"/>
  <c r="C63" i="5"/>
  <c r="H64" i="5"/>
  <c r="G30" i="8"/>
  <c r="E64" i="5"/>
  <c r="K64" i="5"/>
  <c r="F64" i="5"/>
  <c r="J64" i="5"/>
  <c r="G64" i="5"/>
  <c r="D64" i="5"/>
  <c r="I48" i="9"/>
  <c r="F36" i="8"/>
  <c r="I43" i="9"/>
  <c r="H15" i="9"/>
  <c r="J11" i="9"/>
  <c r="E44" i="9"/>
  <c r="D48" i="9"/>
  <c r="C19" i="9"/>
  <c r="K27" i="9"/>
  <c r="J50" i="9"/>
  <c r="C10" i="9"/>
  <c r="D54" i="5"/>
  <c r="G54" i="5"/>
  <c r="G24" i="9"/>
  <c r="K25" i="9"/>
  <c r="G13" i="8"/>
  <c r="J32" i="8"/>
  <c r="F22" i="8"/>
  <c r="H10" i="8"/>
  <c r="J12" i="9"/>
  <c r="K49" i="9"/>
  <c r="I50" i="9"/>
  <c r="K22" i="9"/>
  <c r="C15" i="9"/>
  <c r="G52" i="9"/>
  <c r="C50" i="9"/>
  <c r="F36" i="9"/>
  <c r="K43" i="9"/>
  <c r="K18" i="9"/>
  <c r="K38" i="9"/>
  <c r="H24" i="8"/>
  <c r="C18" i="8"/>
  <c r="K23" i="8"/>
  <c r="K30" i="9"/>
  <c r="K23" i="9"/>
  <c r="G45" i="9"/>
  <c r="G53" i="9"/>
  <c r="I33" i="9"/>
  <c r="H16" i="9"/>
  <c r="I35" i="9"/>
  <c r="J43" i="9"/>
  <c r="I49" i="9"/>
  <c r="M12" i="5"/>
  <c r="G38" i="8"/>
  <c r="F16" i="9"/>
  <c r="J10" i="9"/>
  <c r="H21" i="9"/>
  <c r="F30" i="9"/>
  <c r="H23" i="9"/>
  <c r="J36" i="9"/>
  <c r="K31" i="9"/>
  <c r="C22" i="9"/>
  <c r="D51" i="9"/>
  <c r="C35" i="9"/>
  <c r="C44" i="9"/>
  <c r="K38" i="8"/>
  <c r="H38" i="8"/>
  <c r="H43" i="9"/>
  <c r="C31" i="9"/>
  <c r="D26" i="9"/>
  <c r="C21" i="9"/>
  <c r="H47" i="9"/>
  <c r="H22" i="9"/>
  <c r="F55" i="9"/>
  <c r="C32" i="9"/>
  <c r="J53" i="9"/>
  <c r="D22" i="9"/>
  <c r="J17" i="9"/>
  <c r="I42" i="9"/>
  <c r="C18" i="9"/>
  <c r="D31" i="8"/>
  <c r="G31" i="5"/>
  <c r="C15" i="5"/>
  <c r="M11" i="5"/>
  <c r="M14" i="5"/>
  <c r="K34" i="9"/>
  <c r="F13" i="8"/>
  <c r="G32" i="8"/>
  <c r="I36" i="9"/>
  <c r="H10" i="9"/>
  <c r="G19" i="9"/>
  <c r="D32" i="9"/>
  <c r="H46" i="9"/>
  <c r="I46" i="9"/>
  <c r="G15" i="9"/>
  <c r="J49" i="9"/>
  <c r="H33" i="9"/>
  <c r="I14" i="9"/>
  <c r="E36" i="9"/>
  <c r="C37" i="9"/>
  <c r="G15" i="5"/>
  <c r="E30" i="8"/>
  <c r="F21" i="8"/>
  <c r="I22" i="8"/>
  <c r="H53" i="9"/>
  <c r="E32" i="9"/>
  <c r="E23" i="9"/>
  <c r="H25" i="9"/>
  <c r="K41" i="9"/>
  <c r="F43" i="9"/>
  <c r="G14" i="9"/>
  <c r="D35" i="9"/>
  <c r="H48" i="9"/>
  <c r="H18" i="9"/>
  <c r="K32" i="9"/>
  <c r="I21" i="8"/>
  <c r="D29" i="9"/>
  <c r="J46" i="9"/>
  <c r="E21" i="9"/>
  <c r="H40" i="9"/>
  <c r="H38" i="9"/>
  <c r="J48" i="9"/>
  <c r="C47" i="9"/>
  <c r="E52" i="9"/>
  <c r="C29" i="9"/>
  <c r="F26" i="9"/>
  <c r="F37" i="8"/>
  <c r="M13" i="5"/>
  <c r="M10" i="5"/>
  <c r="K17" i="8"/>
  <c r="D26" i="8"/>
  <c r="E13" i="8"/>
  <c r="G31" i="8"/>
  <c r="C12" i="8"/>
  <c r="E35" i="8"/>
  <c r="H31" i="8"/>
  <c r="F20" i="8"/>
  <c r="H30" i="8"/>
  <c r="F31" i="8"/>
  <c r="D33" i="8"/>
  <c r="G18" i="8"/>
  <c r="G36" i="8"/>
  <c r="I11" i="8"/>
  <c r="E19" i="8"/>
  <c r="J24" i="8"/>
  <c r="J19" i="8"/>
  <c r="E22" i="8"/>
  <c r="E21" i="8"/>
  <c r="E16" i="8"/>
  <c r="J35" i="8"/>
  <c r="H35" i="8"/>
  <c r="I25" i="8"/>
  <c r="H17" i="8"/>
  <c r="C20" i="8"/>
  <c r="K34" i="8"/>
  <c r="E23" i="8"/>
  <c r="C29" i="8"/>
  <c r="C34" i="8"/>
  <c r="H25" i="8"/>
  <c r="J27" i="8"/>
  <c r="D24" i="8"/>
  <c r="C31" i="8"/>
  <c r="F19" i="8"/>
  <c r="C30" i="8"/>
  <c r="C28" i="8"/>
  <c r="E14" i="8"/>
  <c r="I38" i="8"/>
  <c r="G10" i="8"/>
  <c r="D23" i="8"/>
  <c r="D37" i="8"/>
  <c r="I18" i="8"/>
  <c r="F17" i="8"/>
  <c r="J11" i="8"/>
  <c r="J14" i="8"/>
  <c r="J12" i="8"/>
  <c r="J33" i="8"/>
  <c r="J30" i="8"/>
  <c r="F24" i="8"/>
  <c r="E25" i="8"/>
  <c r="I13" i="8"/>
  <c r="D18" i="8"/>
  <c r="I32" i="8"/>
  <c r="K12" i="8"/>
  <c r="D14" i="8"/>
  <c r="I37" i="8"/>
  <c r="I35" i="8"/>
  <c r="K36" i="8"/>
  <c r="K25" i="8"/>
  <c r="G24" i="8"/>
  <c r="K29" i="8"/>
  <c r="H20" i="8"/>
  <c r="F38" i="8"/>
  <c r="G34" i="8"/>
  <c r="K33" i="8"/>
  <c r="J25" i="8"/>
  <c r="D21" i="8"/>
  <c r="K37" i="8"/>
  <c r="J37" i="8"/>
  <c r="I17" i="8"/>
  <c r="H16" i="8"/>
  <c r="C24" i="8"/>
  <c r="H26" i="8"/>
  <c r="D35" i="8"/>
  <c r="F26" i="8"/>
  <c r="H21" i="8"/>
  <c r="D13" i="8"/>
  <c r="F29" i="8"/>
  <c r="I23" i="8"/>
  <c r="F32" i="8"/>
  <c r="K14" i="8"/>
  <c r="C19" i="8"/>
  <c r="I20" i="8"/>
  <c r="C21" i="8"/>
  <c r="I19" i="8"/>
  <c r="E33" i="8"/>
  <c r="F11" i="8"/>
  <c r="E37" i="8"/>
  <c r="D20" i="8"/>
  <c r="G35" i="8"/>
  <c r="H11" i="8"/>
  <c r="G17" i="8"/>
  <c r="C10" i="8"/>
  <c r="H27" i="8"/>
  <c r="D28" i="8"/>
  <c r="J36" i="8"/>
  <c r="K10" i="8"/>
  <c r="K32" i="8"/>
  <c r="I31" i="8"/>
  <c r="J31" i="8"/>
  <c r="D29" i="8"/>
  <c r="G27" i="8"/>
  <c r="H23" i="8"/>
  <c r="F14" i="8"/>
  <c r="F18" i="8"/>
  <c r="F23" i="8"/>
  <c r="G16" i="8"/>
  <c r="F16" i="8"/>
  <c r="C13" i="8"/>
  <c r="F35" i="8"/>
  <c r="G11" i="8"/>
  <c r="E28" i="8"/>
  <c r="J18" i="8"/>
  <c r="J21" i="8"/>
  <c r="C15" i="8"/>
  <c r="I12" i="8"/>
  <c r="K24" i="8"/>
  <c r="D36" i="8"/>
  <c r="H29" i="8"/>
  <c r="J23" i="8"/>
  <c r="C27" i="8"/>
  <c r="K35" i="8"/>
  <c r="K27" i="8"/>
  <c r="C33" i="8"/>
  <c r="K11" i="8"/>
  <c r="D10" i="8"/>
  <c r="I28" i="8"/>
  <c r="C25" i="8"/>
  <c r="J17" i="8"/>
  <c r="D25" i="8"/>
  <c r="C35" i="8"/>
  <c r="G23" i="8"/>
  <c r="C16" i="8"/>
  <c r="G25" i="8"/>
  <c r="E11" i="8"/>
  <c r="F28" i="8"/>
  <c r="K21" i="8"/>
  <c r="G28" i="8"/>
  <c r="C37" i="8"/>
  <c r="C23" i="8"/>
  <c r="C36" i="8"/>
  <c r="D19" i="8"/>
  <c r="K31" i="8"/>
  <c r="G22" i="8"/>
  <c r="F33" i="8"/>
  <c r="F12" i="8"/>
  <c r="H34" i="8"/>
  <c r="F27" i="8"/>
  <c r="E34" i="8"/>
  <c r="K16" i="8"/>
  <c r="J26" i="8"/>
  <c r="D17" i="8"/>
  <c r="C17" i="8"/>
  <c r="F25" i="8"/>
  <c r="G14" i="8"/>
  <c r="I34" i="8"/>
  <c r="K15" i="8"/>
  <c r="I36" i="8"/>
  <c r="C26" i="8"/>
  <c r="J16" i="8"/>
  <c r="J15" i="8"/>
  <c r="H22" i="8"/>
  <c r="I26" i="8"/>
  <c r="G15" i="8"/>
  <c r="J28" i="8"/>
  <c r="E38" i="8"/>
  <c r="K30" i="8"/>
  <c r="K22" i="8"/>
  <c r="F45" i="9"/>
  <c r="D30" i="8"/>
  <c r="F34" i="8"/>
  <c r="J20" i="8"/>
  <c r="E10" i="8"/>
  <c r="C38" i="8"/>
  <c r="H28" i="8"/>
  <c r="J10" i="8"/>
  <c r="K18" i="8"/>
  <c r="H19" i="8"/>
  <c r="J13" i="8"/>
  <c r="E18" i="8"/>
  <c r="G33" i="8"/>
  <c r="I14" i="8"/>
  <c r="D22" i="8"/>
  <c r="H13" i="8"/>
  <c r="C20" i="9"/>
  <c r="E31" i="9"/>
  <c r="C49" i="9"/>
  <c r="I27" i="9"/>
  <c r="J26" i="9"/>
  <c r="F48" i="9"/>
  <c r="E41" i="9"/>
  <c r="F33" i="9"/>
  <c r="C45" i="9"/>
  <c r="G44" i="9"/>
  <c r="J52" i="9"/>
  <c r="C23" i="9"/>
  <c r="F21" i="9"/>
  <c r="J30" i="9"/>
  <c r="C39" i="9"/>
  <c r="K36" i="9"/>
  <c r="E43" i="9"/>
  <c r="E54" i="9"/>
  <c r="F53" i="9"/>
  <c r="E34" i="9"/>
  <c r="G42" i="9"/>
  <c r="G10" i="9"/>
  <c r="K47" i="9"/>
  <c r="D18" i="9"/>
  <c r="F24" i="9"/>
  <c r="I15" i="9"/>
  <c r="H50" i="9"/>
  <c r="J45" i="9"/>
  <c r="E13" i="9"/>
  <c r="C33" i="9"/>
  <c r="K50" i="9"/>
  <c r="D52" i="9"/>
  <c r="J21" i="9"/>
  <c r="J41" i="9"/>
  <c r="G38" i="9"/>
  <c r="I30" i="9"/>
  <c r="C43" i="9"/>
  <c r="G32" i="9"/>
  <c r="K11" i="9"/>
  <c r="I12" i="9"/>
  <c r="G31" i="9"/>
  <c r="E35" i="9"/>
  <c r="E49" i="9"/>
  <c r="E11" i="9"/>
  <c r="G34" i="9"/>
  <c r="J39" i="9"/>
  <c r="I13" i="9"/>
  <c r="I40" i="9"/>
  <c r="D20" i="9"/>
  <c r="D27" i="9"/>
  <c r="I34" i="9"/>
  <c r="K24" i="9"/>
  <c r="D13" i="9"/>
  <c r="H29" i="9"/>
  <c r="E25" i="9"/>
  <c r="E28" i="9"/>
  <c r="J40" i="9"/>
  <c r="G22" i="9"/>
  <c r="C36" i="9"/>
  <c r="G28" i="9"/>
  <c r="K26" i="9"/>
  <c r="G50" i="9"/>
  <c r="J37" i="9"/>
  <c r="E55" i="9"/>
  <c r="D46" i="9"/>
  <c r="I37" i="9"/>
  <c r="K46" i="9"/>
  <c r="G30" i="9"/>
  <c r="H52" i="9"/>
  <c r="D41" i="9"/>
  <c r="H32" i="9"/>
  <c r="C26" i="9"/>
  <c r="E18" i="9"/>
  <c r="C13" i="9"/>
  <c r="G13" i="9"/>
  <c r="D19" i="9"/>
  <c r="I26" i="9"/>
  <c r="F49" i="9"/>
  <c r="G43" i="9"/>
  <c r="H12" i="9"/>
  <c r="E14" i="9"/>
  <c r="F10" i="9"/>
  <c r="K53" i="9"/>
  <c r="D37" i="9"/>
  <c r="I44" i="9"/>
  <c r="H39" i="9"/>
  <c r="G39" i="9"/>
  <c r="F35" i="9"/>
  <c r="C34" i="9"/>
  <c r="G17" i="9"/>
  <c r="J38" i="9"/>
  <c r="F39" i="9"/>
  <c r="E33" i="9"/>
  <c r="G41" i="9"/>
  <c r="H24" i="9"/>
  <c r="C14" i="9"/>
  <c r="D55" i="9"/>
  <c r="J16" i="9"/>
  <c r="G36" i="9"/>
  <c r="I41" i="9"/>
  <c r="K52" i="9"/>
  <c r="E47" i="9"/>
  <c r="I19" i="9"/>
  <c r="G12" i="9"/>
  <c r="E37" i="9"/>
  <c r="E24" i="9"/>
  <c r="E53" i="9"/>
  <c r="I20" i="9"/>
  <c r="D24" i="9"/>
  <c r="G23" i="9"/>
  <c r="F20" i="9"/>
  <c r="D10" i="9"/>
  <c r="H19" i="9"/>
  <c r="C25" i="9"/>
  <c r="K40" i="9"/>
  <c r="K35" i="9"/>
  <c r="I55" i="9"/>
  <c r="H30" i="9"/>
  <c r="C54" i="9"/>
  <c r="H41" i="9"/>
  <c r="C30" i="9"/>
  <c r="K44" i="9"/>
  <c r="H17" i="9"/>
  <c r="K20" i="9"/>
  <c r="F46" i="9"/>
  <c r="C53" i="9"/>
  <c r="K14" i="9"/>
  <c r="I23" i="9"/>
  <c r="I11" i="9"/>
  <c r="E45" i="9"/>
  <c r="H20" i="9"/>
  <c r="G48" i="9"/>
  <c r="D12" i="9"/>
  <c r="F11" i="9"/>
  <c r="J20" i="9"/>
  <c r="I31" i="9"/>
  <c r="H51" i="9"/>
  <c r="C46" i="9"/>
  <c r="F32" i="9"/>
  <c r="F40" i="9"/>
  <c r="K10" i="9"/>
  <c r="D54" i="9"/>
  <c r="I45" i="9"/>
  <c r="K16" i="9"/>
  <c r="J47" i="9"/>
  <c r="F42" i="9"/>
  <c r="F51" i="9"/>
  <c r="K12" i="9"/>
  <c r="J25" i="9"/>
  <c r="E12" i="9"/>
  <c r="F15" i="9"/>
  <c r="K51" i="9"/>
  <c r="K54" i="9"/>
  <c r="H37" i="9"/>
  <c r="H42" i="9"/>
  <c r="C12" i="9"/>
  <c r="E40" i="9"/>
  <c r="E30" i="9"/>
  <c r="G46" i="9"/>
  <c r="H27" i="9"/>
  <c r="E46" i="9"/>
  <c r="E15" i="9"/>
  <c r="I52" i="9"/>
  <c r="K17" i="9"/>
  <c r="D49" i="9"/>
  <c r="D28" i="9"/>
  <c r="E29" i="9"/>
  <c r="J14" i="9"/>
  <c r="J24" i="9"/>
  <c r="H31" i="9"/>
  <c r="D53" i="9"/>
  <c r="C24" i="9"/>
  <c r="C55" i="9"/>
  <c r="C42" i="9"/>
  <c r="G26" i="9"/>
  <c r="J31" i="9"/>
  <c r="F14" i="9"/>
  <c r="E42" i="9"/>
  <c r="G20" i="9"/>
  <c r="G37" i="9"/>
  <c r="H34" i="9"/>
  <c r="K21" i="9"/>
  <c r="C16" i="9"/>
  <c r="C17" i="9"/>
  <c r="K15" i="9"/>
  <c r="D36" i="9"/>
  <c r="F34" i="9"/>
  <c r="F41" i="9"/>
  <c r="J29" i="9"/>
  <c r="E27" i="9"/>
  <c r="E16" i="9"/>
  <c r="G16" i="9"/>
  <c r="E26" i="9"/>
  <c r="J33" i="9"/>
  <c r="G29" i="9"/>
  <c r="H45" i="9"/>
  <c r="F37" i="9"/>
  <c r="D15" i="9"/>
  <c r="G18" i="9"/>
  <c r="J23" i="9"/>
  <c r="I39" i="9"/>
  <c r="D31" i="9"/>
  <c r="D50" i="9"/>
  <c r="H49" i="9"/>
  <c r="I18" i="9"/>
  <c r="I38" i="9"/>
  <c r="G35" i="9"/>
  <c r="K48" i="9"/>
  <c r="D33" i="9"/>
  <c r="C52" i="9"/>
  <c r="G47" i="9"/>
  <c r="F18" i="9"/>
  <c r="E50" i="9"/>
  <c r="D45" i="9"/>
  <c r="G55" i="9"/>
  <c r="E22" i="9"/>
  <c r="E20" i="9"/>
  <c r="K33" i="9"/>
  <c r="H54" i="9"/>
  <c r="I21" i="9"/>
  <c r="D40" i="9"/>
  <c r="G40" i="9"/>
  <c r="I22" i="9"/>
  <c r="F28" i="9"/>
  <c r="J54" i="9"/>
  <c r="C40" i="9"/>
  <c r="D47" i="9"/>
  <c r="I24" i="9"/>
  <c r="G21" i="9"/>
  <c r="D30" i="9"/>
  <c r="C51" i="9"/>
  <c r="K39" i="9"/>
  <c r="G27" i="9"/>
  <c r="J18" i="9"/>
  <c r="D11" i="9"/>
  <c r="E51" i="9"/>
  <c r="D25" i="9"/>
  <c r="D21" i="9"/>
  <c r="I28" i="9"/>
  <c r="E19" i="9"/>
  <c r="G54" i="9"/>
  <c r="F38" i="9"/>
  <c r="D14" i="9"/>
  <c r="F13" i="9"/>
  <c r="J22" i="9"/>
  <c r="E38" i="9"/>
  <c r="G49" i="9"/>
  <c r="H28" i="9"/>
  <c r="G51" i="9"/>
  <c r="F17" i="9"/>
  <c r="D39" i="9"/>
  <c r="I16" i="9"/>
  <c r="D17" i="9"/>
  <c r="K19" i="9"/>
  <c r="H11" i="9"/>
  <c r="E48" i="9"/>
  <c r="F25" i="9"/>
  <c r="D16" i="9"/>
  <c r="D42" i="9"/>
  <c r="D23" i="9"/>
  <c r="G33" i="9"/>
  <c r="J34" i="9"/>
  <c r="F12" i="9"/>
  <c r="F19" i="9"/>
  <c r="J28" i="9"/>
  <c r="F54" i="9"/>
  <c r="K55" i="9"/>
  <c r="I53" i="9"/>
  <c r="J27" i="9"/>
  <c r="H55" i="9"/>
  <c r="H14" i="9"/>
  <c r="C27" i="9"/>
  <c r="G25" i="9"/>
  <c r="K29" i="9"/>
  <c r="J51" i="9"/>
  <c r="K42" i="9"/>
  <c r="F31" i="9"/>
  <c r="I47" i="9"/>
  <c r="I25" i="9"/>
  <c r="I10" i="9"/>
  <c r="F27" i="9"/>
  <c r="J55" i="9"/>
  <c r="C28" i="9"/>
  <c r="D34" i="9"/>
  <c r="J19" i="9"/>
  <c r="F44" i="9"/>
  <c r="F52" i="9"/>
  <c r="F23" i="9"/>
  <c r="H13" i="9"/>
  <c r="H35" i="9"/>
  <c r="F50" i="9"/>
  <c r="C38" i="9"/>
  <c r="I51" i="9"/>
  <c r="E10" i="9"/>
  <c r="D38" i="9"/>
  <c r="I29" i="9"/>
  <c r="H36" i="9"/>
  <c r="K37" i="9"/>
  <c r="G11" i="9"/>
  <c r="C41" i="9"/>
  <c r="C11" i="9"/>
  <c r="E39" i="9"/>
  <c r="I17" i="9"/>
  <c r="I54" i="9"/>
  <c r="F29" i="9"/>
  <c r="J32" i="9"/>
  <c r="F47" i="9"/>
  <c r="H26" i="9"/>
  <c r="K13" i="9"/>
  <c r="D43" i="9"/>
  <c r="J44" i="9"/>
  <c r="H44" i="9"/>
  <c r="J35" i="9"/>
  <c r="K28" i="9"/>
  <c r="D44" i="9"/>
  <c r="J13" i="9"/>
  <c r="C48" i="9"/>
  <c r="H15" i="8"/>
  <c r="I29" i="8"/>
  <c r="K20" i="8"/>
  <c r="E12" i="8"/>
  <c r="E29" i="8"/>
  <c r="D27" i="8"/>
  <c r="K28" i="8"/>
  <c r="I15" i="8"/>
  <c r="D34" i="8"/>
  <c r="C32" i="8"/>
  <c r="F30" i="8"/>
  <c r="D11" i="8"/>
  <c r="H12" i="8"/>
  <c r="G26" i="8"/>
  <c r="D12" i="8"/>
  <c r="H14" i="8"/>
  <c r="F22" i="9"/>
  <c r="K45" i="9"/>
  <c r="J15" i="9"/>
  <c r="E17" i="9"/>
  <c r="C22" i="8"/>
  <c r="H36" i="8"/>
  <c r="E20" i="8"/>
  <c r="E17" i="8"/>
  <c r="C14" i="8"/>
  <c r="H37" i="8"/>
  <c r="I30" i="8"/>
  <c r="J29" i="8"/>
  <c r="E32" i="8"/>
  <c r="H33" i="8"/>
  <c r="J22" i="8"/>
  <c r="K13" i="8"/>
  <c r="H32" i="8"/>
  <c r="J34" i="8"/>
  <c r="E31" i="8"/>
  <c r="I24" i="8"/>
  <c r="E27" i="8"/>
  <c r="I27" i="8"/>
  <c r="G21" i="8"/>
  <c r="G37" i="8"/>
  <c r="D16" i="8"/>
  <c r="I10" i="8"/>
  <c r="E24" i="8"/>
  <c r="C11" i="8"/>
  <c r="E26" i="8"/>
  <c r="F15" i="8"/>
  <c r="E15" i="8"/>
  <c r="H18" i="8"/>
  <c r="J38" i="8"/>
  <c r="G29" i="8"/>
  <c r="G19" i="8"/>
  <c r="D38" i="8"/>
  <c r="G20" i="8"/>
  <c r="I16" i="8"/>
  <c r="K19" i="8"/>
  <c r="I33" i="8"/>
  <c r="G12" i="8"/>
  <c r="D32" i="8"/>
  <c r="D15" i="8"/>
  <c r="E36" i="8"/>
  <c r="F10" i="8"/>
  <c r="K26" i="8"/>
  <c r="G56" i="5"/>
  <c r="F56" i="5"/>
  <c r="J56" i="5"/>
  <c r="H54" i="5"/>
  <c r="I15" i="5"/>
  <c r="K54" i="5"/>
  <c r="K15" i="5"/>
  <c r="E54" i="5"/>
  <c r="G40" i="5"/>
  <c r="I37" i="5"/>
  <c r="C43" i="5"/>
  <c r="H32" i="5"/>
  <c r="J36" i="5"/>
  <c r="G35" i="5"/>
  <c r="C38" i="5"/>
  <c r="G38" i="5"/>
  <c r="D55" i="5"/>
  <c r="K27" i="5"/>
  <c r="J39" i="5"/>
  <c r="I42" i="5"/>
  <c r="D46" i="5"/>
  <c r="J51" i="5"/>
  <c r="F51" i="5"/>
  <c r="K50" i="5"/>
  <c r="C18" i="5"/>
  <c r="J28" i="5"/>
  <c r="H48" i="5"/>
  <c r="C48" i="5"/>
  <c r="C53" i="5"/>
  <c r="F25" i="5"/>
  <c r="D31" i="5"/>
  <c r="G45" i="5"/>
  <c r="D41" i="5"/>
  <c r="E17" i="5"/>
  <c r="C19" i="5"/>
  <c r="F23" i="5"/>
  <c r="J26" i="5"/>
  <c r="E24" i="5"/>
  <c r="D24" i="5"/>
  <c r="E57" i="5"/>
  <c r="E29" i="5"/>
  <c r="D29" i="5"/>
  <c r="E49" i="5"/>
  <c r="G44" i="5"/>
  <c r="J30" i="5"/>
  <c r="K22" i="5"/>
  <c r="E34" i="5"/>
  <c r="K40" i="5"/>
  <c r="I40" i="5"/>
  <c r="G37" i="5"/>
  <c r="G43" i="5"/>
  <c r="C32" i="5"/>
  <c r="K36" i="5"/>
  <c r="H36" i="5"/>
  <c r="C35" i="5"/>
  <c r="D38" i="5"/>
  <c r="J55" i="5"/>
  <c r="H27" i="5"/>
  <c r="H39" i="5"/>
  <c r="F42" i="5"/>
  <c r="C46" i="5"/>
  <c r="K51" i="5"/>
  <c r="E50" i="5"/>
  <c r="G18" i="5"/>
  <c r="C28" i="5"/>
  <c r="D48" i="5"/>
  <c r="E53" i="5"/>
  <c r="D25" i="5"/>
  <c r="H25" i="5"/>
  <c r="K31" i="5"/>
  <c r="M31" i="5" s="1"/>
  <c r="J45" i="5"/>
  <c r="H41" i="5"/>
  <c r="K17" i="5"/>
  <c r="C17" i="5"/>
  <c r="K19" i="5"/>
  <c r="D23" i="5"/>
  <c r="E26" i="5"/>
  <c r="H24" i="5"/>
  <c r="I57" i="5"/>
  <c r="I29" i="5"/>
  <c r="H49" i="5"/>
  <c r="H44" i="5"/>
  <c r="K30" i="5"/>
  <c r="D30" i="5"/>
  <c r="C22" i="5"/>
  <c r="H34" i="5"/>
  <c r="J40" i="5"/>
  <c r="H37" i="5"/>
  <c r="E37" i="5"/>
  <c r="H43" i="5"/>
  <c r="F32" i="5"/>
  <c r="E36" i="5"/>
  <c r="F35" i="5"/>
  <c r="K38" i="5"/>
  <c r="K55" i="5"/>
  <c r="F55" i="5"/>
  <c r="D27" i="5"/>
  <c r="K39" i="5"/>
  <c r="C42" i="5"/>
  <c r="G46" i="5"/>
  <c r="C51" i="5"/>
  <c r="J50" i="5"/>
  <c r="F18" i="5"/>
  <c r="D28" i="5"/>
  <c r="F48" i="5"/>
  <c r="D53" i="5"/>
  <c r="K25" i="5"/>
  <c r="H31" i="5"/>
  <c r="E45" i="5"/>
  <c r="F41" i="5"/>
  <c r="J17" i="5"/>
  <c r="G19" i="5"/>
  <c r="J23" i="5"/>
  <c r="G26" i="5"/>
  <c r="G24" i="5"/>
  <c r="G57" i="5"/>
  <c r="H29" i="5"/>
  <c r="I49" i="5"/>
  <c r="F44" i="5"/>
  <c r="I30" i="5"/>
  <c r="G22" i="5"/>
  <c r="G34" i="5"/>
  <c r="H40" i="5"/>
  <c r="C37" i="5"/>
  <c r="D43" i="5"/>
  <c r="I32" i="5"/>
  <c r="G36" i="5"/>
  <c r="E35" i="5"/>
  <c r="F38" i="5"/>
  <c r="G55" i="5"/>
  <c r="C27" i="5"/>
  <c r="J27" i="5"/>
  <c r="F39" i="5"/>
  <c r="K42" i="5"/>
  <c r="I46" i="5"/>
  <c r="D51" i="5"/>
  <c r="I50" i="5"/>
  <c r="I18" i="5"/>
  <c r="F28" i="5"/>
  <c r="K48" i="5"/>
  <c r="G53" i="5"/>
  <c r="J25" i="5"/>
  <c r="F31" i="5"/>
  <c r="K45" i="5"/>
  <c r="J41" i="5"/>
  <c r="D17" i="5"/>
  <c r="E19" i="5"/>
  <c r="E23" i="5"/>
  <c r="K23" i="5"/>
  <c r="C26" i="5"/>
  <c r="K24" i="5"/>
  <c r="D57" i="5"/>
  <c r="F29" i="5"/>
  <c r="D49" i="5"/>
  <c r="E44" i="5"/>
  <c r="H30" i="5"/>
  <c r="E22" i="5"/>
  <c r="H22" i="5"/>
  <c r="C34" i="5"/>
  <c r="E40" i="5"/>
  <c r="K37" i="5"/>
  <c r="J43" i="5"/>
  <c r="D32" i="5"/>
  <c r="D36" i="5"/>
  <c r="H35" i="5"/>
  <c r="J38" i="5"/>
  <c r="C55" i="5"/>
  <c r="F27" i="5"/>
  <c r="I39" i="5"/>
  <c r="C39" i="5"/>
  <c r="H42" i="5"/>
  <c r="K46" i="5"/>
  <c r="M46" i="5" s="1"/>
  <c r="E51" i="5"/>
  <c r="C50" i="5"/>
  <c r="E18" i="5"/>
  <c r="E28" i="5"/>
  <c r="E48" i="5"/>
  <c r="H53" i="5"/>
  <c r="I25" i="5"/>
  <c r="C31" i="5"/>
  <c r="D45" i="5"/>
  <c r="C41" i="5"/>
  <c r="G41" i="5"/>
  <c r="I17" i="5"/>
  <c r="F19" i="5"/>
  <c r="C23" i="5"/>
  <c r="D26" i="5"/>
  <c r="I24" i="5"/>
  <c r="C57" i="5"/>
  <c r="K29" i="5"/>
  <c r="G49" i="5"/>
  <c r="D44" i="5"/>
  <c r="F30" i="5"/>
  <c r="I22" i="5"/>
  <c r="F34" i="5"/>
  <c r="D34" i="5"/>
  <c r="F40" i="5"/>
  <c r="J37" i="5"/>
  <c r="E43" i="5"/>
  <c r="K32" i="5"/>
  <c r="J32" i="5"/>
  <c r="C36" i="5"/>
  <c r="D35" i="5"/>
  <c r="I38" i="5"/>
  <c r="I55" i="5"/>
  <c r="G27" i="5"/>
  <c r="D39" i="5"/>
  <c r="E42" i="5"/>
  <c r="J46" i="5"/>
  <c r="H51" i="5"/>
  <c r="G50" i="5"/>
  <c r="D50" i="5"/>
  <c r="D18" i="5"/>
  <c r="G28" i="5"/>
  <c r="I48" i="5"/>
  <c r="J53" i="5"/>
  <c r="G25" i="5"/>
  <c r="I31" i="5"/>
  <c r="I45" i="5"/>
  <c r="K41" i="5"/>
  <c r="F17" i="5"/>
  <c r="H19" i="5"/>
  <c r="G23" i="5"/>
  <c r="F26" i="5"/>
  <c r="C24" i="5"/>
  <c r="K57" i="5"/>
  <c r="J29" i="5"/>
  <c r="J49" i="5"/>
  <c r="K44" i="5"/>
  <c r="G30" i="5"/>
  <c r="D22" i="5"/>
  <c r="J34" i="5"/>
  <c r="C40" i="5"/>
  <c r="D37" i="5"/>
  <c r="F43" i="5"/>
  <c r="G32" i="5"/>
  <c r="F36" i="5"/>
  <c r="K35" i="5"/>
  <c r="M35" i="5" s="1"/>
  <c r="J35" i="5"/>
  <c r="H38" i="5"/>
  <c r="H55" i="5"/>
  <c r="I27" i="5"/>
  <c r="G39" i="5"/>
  <c r="G42" i="5"/>
  <c r="J42" i="5"/>
  <c r="E46" i="5"/>
  <c r="I51" i="5"/>
  <c r="H50" i="5"/>
  <c r="K18" i="5"/>
  <c r="H18" i="5"/>
  <c r="H28" i="5"/>
  <c r="G48" i="5"/>
  <c r="I53" i="5"/>
  <c r="C25" i="5"/>
  <c r="E31" i="5"/>
  <c r="C45" i="5"/>
  <c r="H45" i="5"/>
  <c r="I41" i="5"/>
  <c r="G17" i="5"/>
  <c r="I19" i="5"/>
  <c r="I23" i="5"/>
  <c r="K26" i="5"/>
  <c r="H26" i="5"/>
  <c r="J24" i="5"/>
  <c r="H57" i="5"/>
  <c r="G29" i="5"/>
  <c r="C49" i="5"/>
  <c r="I44" i="5"/>
  <c r="J44" i="5"/>
  <c r="E30" i="5"/>
  <c r="J22" i="5"/>
  <c r="K34" i="5"/>
  <c r="K43" i="5"/>
  <c r="E55" i="5"/>
  <c r="E41" i="5"/>
  <c r="F57" i="5"/>
  <c r="F49" i="5"/>
  <c r="E58" i="5"/>
  <c r="F58" i="5"/>
  <c r="J20" i="5"/>
  <c r="D40" i="5"/>
  <c r="I36" i="5"/>
  <c r="E27" i="5"/>
  <c r="J31" i="5"/>
  <c r="D19" i="5"/>
  <c r="F24" i="5"/>
  <c r="C29" i="5"/>
  <c r="K49" i="5"/>
  <c r="J58" i="5"/>
  <c r="F20" i="5"/>
  <c r="F37" i="5"/>
  <c r="E39" i="5"/>
  <c r="F45" i="5"/>
  <c r="C30" i="5"/>
  <c r="C58" i="5"/>
  <c r="I20" i="5"/>
  <c r="K28" i="5"/>
  <c r="K53" i="5"/>
  <c r="H17" i="5"/>
  <c r="F22" i="5"/>
  <c r="I34" i="5"/>
  <c r="D58" i="5"/>
  <c r="C20" i="5"/>
  <c r="I54" i="5"/>
  <c r="D42" i="5"/>
  <c r="F50" i="5"/>
  <c r="I28" i="5"/>
  <c r="F53" i="5"/>
  <c r="H15" i="5"/>
  <c r="H23" i="5"/>
  <c r="G58" i="5"/>
  <c r="E20" i="5"/>
  <c r="I35" i="5"/>
  <c r="H46" i="5"/>
  <c r="J18" i="5"/>
  <c r="J48" i="5"/>
  <c r="E25" i="5"/>
  <c r="K58" i="5"/>
  <c r="G20" i="5"/>
  <c r="E32" i="5"/>
  <c r="F46" i="5"/>
  <c r="I58" i="5"/>
  <c r="D20" i="5"/>
  <c r="K20" i="5"/>
  <c r="J57" i="5"/>
  <c r="H20" i="5"/>
  <c r="G51" i="5"/>
  <c r="K56" i="5"/>
  <c r="I26" i="5"/>
  <c r="H58" i="5"/>
  <c r="D56" i="5"/>
  <c r="E38" i="5"/>
  <c r="C44" i="5"/>
  <c r="I43" i="5"/>
  <c r="E56" i="5"/>
  <c r="C54" i="5"/>
  <c r="D15" i="5"/>
  <c r="J19" i="5"/>
  <c r="I56" i="5"/>
  <c r="J54" i="5"/>
  <c r="F15" i="5"/>
  <c r="I21" i="5"/>
  <c r="C56" i="5"/>
  <c r="F54" i="5"/>
  <c r="J15" i="5"/>
  <c r="H56" i="5"/>
  <c r="M33" i="5"/>
  <c r="I32" i="9"/>
  <c r="M59" i="5"/>
  <c r="M45" i="5" l="1"/>
  <c r="M16" i="5"/>
  <c r="M47" i="5"/>
  <c r="M52" i="5"/>
  <c r="M64" i="5"/>
  <c r="M63" i="5"/>
  <c r="M54" i="5"/>
  <c r="M15" i="5"/>
  <c r="M21" i="5"/>
  <c r="M62" i="5"/>
  <c r="M61" i="5"/>
  <c r="M19" i="5"/>
  <c r="M40" i="5"/>
  <c r="M24" i="5"/>
  <c r="M55" i="5"/>
  <c r="M26" i="5"/>
  <c r="M29" i="5"/>
  <c r="M42" i="5"/>
  <c r="M38" i="5"/>
  <c r="M22" i="5"/>
  <c r="M34" i="5"/>
  <c r="M44" i="5"/>
  <c r="M51" i="5"/>
  <c r="M23" i="5"/>
  <c r="M36" i="5"/>
  <c r="M41" i="5"/>
  <c r="M30" i="5"/>
  <c r="M53" i="5"/>
  <c r="M57" i="5"/>
  <c r="M39" i="5"/>
  <c r="M27" i="5"/>
  <c r="M28" i="5"/>
  <c r="M43" i="5"/>
  <c r="M18" i="5"/>
  <c r="M25" i="5"/>
  <c r="M37" i="5"/>
  <c r="M17" i="5"/>
  <c r="M58" i="5"/>
  <c r="M20" i="5"/>
  <c r="M56" i="5"/>
  <c r="M49" i="5"/>
  <c r="M32" i="5"/>
  <c r="M50" i="5"/>
  <c r="M4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M7" authorId="0" shapeId="0" xr:uid="{EB5382FD-5EB3-4AB6-BC75-1CC84F8E7E7C}">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<sst xmlns="http://schemas.openxmlformats.org/spreadsheetml/2006/main" count="19649" uniqueCount="256">
  <si>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</si>
  <si>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</si>
  <si>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</si>
  <si>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</si>
  <si>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</si>
  <si>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</si>
  <si>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</si>
  <si>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</si>
  <si>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</si>
  <si>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</si>
  <si>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</si>
  <si>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</si>
  <si>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</si>
  <si>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</si>
  <si>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</si>
  <si>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</si>
  <si>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</si>
  <si>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</si>
  <si>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</si>
  <si>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</si>
  <si>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</si>
  <si>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</si>
  <si>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</si>
  <si>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</si>
  <si>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</si>
  <si>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</si>
  <si>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</si>
  <si>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</si>
  <si>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</si>
  <si>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</si>
  <si>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</si>
  <si>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</si>
  <si>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</si>
  <si>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</si>
  <si>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</si>
  <si>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</si>
  <si>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</si>
  <si>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</si>
  <si>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</si>
  <si>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</si>
  <si>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</si>
  <si>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</si>
  <si>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</si>
  <si>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</si>
  <si>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</si>
  <si>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</si>
  <si>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</si>
  <si>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</si>
  <si>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</si>
  <si>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</si>
  <si>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</si>
  <si>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</si>
  <si>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</si>
  <si>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</si>
  <si>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</si>
  <si>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</si>
  <si>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</si>
  <si>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</si>
  <si>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</si>
  <si>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</si>
  <si>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</si>
  <si>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</si>
  <si>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</si>
  <si>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</si>
  <si>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</si>
  <si>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</si>
  <si>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</si>
  <si>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</si>
  <si>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</si>
  <si>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</si>
  <si>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</si>
  <si>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</si>
  <si>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</si>
  <si>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</si>
  <si>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</si>
  <si>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</si>
  <si>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</si>
  <si>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</si>
  <si>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Resto</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</si>
  <si>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</si>
  <si>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</si>
  <si>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</si>
  <si>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</si>
  <si>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</si>
  <si>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</si>
  <si>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</si>
  <si>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</si>
  <si>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</si>
  <si>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</si>
  <si>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</si>
  <si>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</si>
  <si>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</si>
  <si>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</si>
  <si>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</si>
  <si>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</si>
  <si>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</si>
  <si>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</si>
  <si>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</si>
  <si>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 xml:space="preserve">Gasto per cápita (euros por individuo): </t>
    </r>
    <r>
      <rPr>
        <sz val="11"/>
        <color theme="1"/>
        <rFont val="Calibri"/>
        <family val="2"/>
        <scheme val="minor"/>
      </rPr>
      <t>Ratio entre gasto total y total individuos.</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</si>
  <si>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</si>
  <si>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</si>
  <si>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</si>
  <si>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</si>
  <si>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</si>
  <si>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</si>
  <si>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</si>
  <si>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</si>
  <si>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</si>
  <si>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</si>
  <si>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BEBIDAS</t>
  </si>
  <si>
    <t xml:space="preserve">% Poblacion </t>
  </si>
  <si>
    <t>Informe consumo de bebidas fuera del hogar</t>
  </si>
  <si>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</si>
  <si>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</si>
  <si>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</si>
  <si>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Precio medio (€/l):</t>
    </r>
    <r>
      <rPr>
        <sz val="11"/>
        <color theme="1"/>
        <rFont val="Calibri"/>
        <family val="2"/>
        <scheme val="minor"/>
      </rPr>
      <t xml:space="preserve"> Precio medio pagado por kilo o litro.</t>
    </r>
  </si>
  <si>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</si>
  <si>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</si>
  <si>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t>
  </si>
  <si>
    <t>DISTRIBUCION VOLUMEN X CRITERIO (Consumiciones)</t>
  </si>
  <si>
    <t>DISTRIBUCION VOLUMEN X CRITERIO (kg ó litros)</t>
  </si>
  <si>
    <t>CONSUMO PER CAPITA (kg ó litros por individuo)</t>
  </si>
  <si>
    <t>TOTAL BEBIDAS</t>
  </si>
  <si>
    <t>.Total Bebidas Caliente</t>
  </si>
  <si>
    <t>Cafe</t>
  </si>
  <si>
    <t>Leche</t>
  </si>
  <si>
    <t>Leche Sola</t>
  </si>
  <si>
    <t>Leche Con Cacao</t>
  </si>
  <si>
    <t>Leche Con Cafe</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</si>
  <si>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</si>
  <si>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</si>
  <si>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</si>
  <si>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</si>
  <si>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</si>
  <si>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</si>
  <si>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</si>
  <si>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</si>
  <si>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</si>
  <si>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</si>
  <si>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</si>
  <si>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</si>
  <si>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</si>
  <si>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</si>
  <si>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</si>
  <si>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Sidra</t>
  </si>
  <si>
    <t>Cerveza</t>
  </si>
  <si>
    <t>Con alcohol</t>
  </si>
  <si>
    <t>Sin alcohol</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</si>
  <si>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</si>
  <si>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</si>
  <si>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</si>
  <si>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</si>
  <si>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</si>
  <si>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</si>
  <si>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</si>
  <si>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</si>
  <si>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</si>
  <si>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</si>
  <si>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</si>
  <si>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</si>
  <si>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</si>
  <si>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</si>
  <si>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</si>
  <si>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</si>
  <si>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</si>
  <si>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</si>
  <si>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</si>
  <si>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</si>
  <si>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Gaseosas</t>
  </si>
  <si>
    <t>Bebidas Zumo+Leche</t>
  </si>
  <si>
    <t>perfil nomenclatura</t>
  </si>
  <si>
    <t>Motivos</t>
  </si>
  <si>
    <t>Motivos nomenclatura</t>
  </si>
  <si>
    <t>Aperitivo/antes de comer</t>
  </si>
  <si>
    <t>Tarde/merienda</t>
  </si>
  <si>
    <t>Leche+bebidas vegetales</t>
  </si>
  <si>
    <t>Bebidas Vegetales</t>
  </si>
  <si>
    <t>Rebujito</t>
  </si>
  <si>
    <t>Espum/Lambrusc/Mosca</t>
  </si>
  <si>
    <t>Cerveza Envasada</t>
  </si>
  <si>
    <t>Cerveza Surtidor</t>
  </si>
  <si>
    <t>Isotonicas</t>
  </si>
  <si>
    <t>Energeticas</t>
  </si>
  <si>
    <t>VOLUMEN (miles Consumiciones)</t>
  </si>
  <si>
    <t>VOLUMEN (Miles kg ó litros)</t>
  </si>
  <si>
    <t>VALOR (Miles Euros)</t>
  </si>
  <si>
    <t>PENETRACION (%)</t>
  </si>
  <si>
    <t>FRECUENCIA COMPRA (Actos)</t>
  </si>
  <si>
    <t>CONSUMO MEDIO (kg ó litros por consumidor)</t>
  </si>
  <si>
    <t>GASTO PER CAPITA (€ por individuo)</t>
  </si>
  <si>
    <t>PRECIO MEDIO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</si>
  <si>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</si>
  <si>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</si>
  <si>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</si>
  <si>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</si>
  <si>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</si>
  <si>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</si>
  <si>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</si>
  <si>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</si>
  <si>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</si>
  <si>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</si>
  <si>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</si>
  <si>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COMPRA MEDIA (Consumiciones)</t>
  </si>
  <si>
    <t>Tda.Alimentacion/Delicatesen</t>
  </si>
  <si>
    <t>Canal Conveniencia/24h</t>
  </si>
  <si>
    <t>En m.transp.(avion,tren,autoc,e</t>
  </si>
  <si>
    <t>VOLUMEN POR ACTO (consumiciones)</t>
  </si>
  <si>
    <t>Conclusiones</t>
  </si>
  <si>
    <t>Informe consumo de bebidas
fuera del hogar</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</si>
  <si>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bebidas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</si>
  <si>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TRIM 2 21</t>
  </si>
  <si>
    <t>TRIM 3 21</t>
  </si>
  <si>
    <t>TRIM 4 21</t>
  </si>
  <si>
    <t>TRIM 1 22</t>
  </si>
  <si>
    <t>TRIM 2 22</t>
  </si>
  <si>
    <t>TRIM 3 22</t>
  </si>
  <si>
    <t>TRIM 4 22</t>
  </si>
  <si>
    <t>TRIM 1 23</t>
  </si>
  <si>
    <t>TRIM 2 23</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</si>
  <si>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</si>
  <si>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</si>
  <si>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</si>
  <si>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</si>
  <si>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</si>
  <si>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</si>
  <si>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</si>
  <si>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</si>
  <si>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</si>
  <si>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</si>
  <si>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</si>
  <si>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</si>
  <si>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</si>
  <si>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</si>
  <si>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</si>
  <si>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</si>
  <si>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</si>
  <si>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</si>
  <si>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</si>
  <si>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</si>
  <si>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</si>
  <si>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</si>
  <si>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</si>
  <si>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</si>
  <si>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</si>
  <si>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</si>
  <si>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</si>
  <si>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</si>
  <si>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</si>
  <si>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</si>
  <si>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</si>
  <si>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</si>
  <si>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</si>
  <si>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</si>
  <si>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El segundo trimestre de 2023, el 88,3 % de los residentes en España ha consumido bebidas fuera del hogar, sin embargo, la frecuencia de compra es menor con un descenso del 2,2 % frente al trimestre del año anterior, cerrando en 23,9 actos de consumo a pesar de haber pagado un 2,1 % más por litro de producto. 
El descenso en el consumo extradoméstico de bebidas se explica por la caída del 4,1 % en bebidas frías, que suponen un 87,4 % del volumen total. Cerveza, bebidas espirituosas y el total de las bebidas de vino son los tipos de bebidas frías que más decrecen fuera de casa, (7,5 %, 13,4 % y 7,6 %, respectivamente). En contraste, aumenta el consumo de sidra, agua envasada y zumo/horchata/mosto, aunque no es suficiente para compensar la caída en el segmento.
El momento de consumo preferido con mayor proporción de litros es la comida (28,7 %) a pesar de que pierde el 1,8 % de los litros. Existe una dispersión importante entre otros momentos de consumo con cuotas que superan el 12,5 % en desayuno, aperitivo /antes de comer, tarde/merienda o cena. De hecho, hay que destacar que, bajo el contexto de caída generalizada en el consumo de bebidas frías, el desayuno consigue generar un 7,7 % más de volumen, debido a un mayor consumo de agua que consigue crecer un 31,8 % logrando una cuota del 47,6 % en el momento. 
En cuanto a lugares de consumo, los consumidores sigan optando por el establecimiento, lugar que continúa siendo el favorito y que concentra el 77,5 % de los litros a cierre de trimestre. Es importante mencionar que vuelve a incrementarse el consumo de bebidas en casa de otras personas (13,3 %) y en la casa propia (13,8 %), tal como vimos en pandemia.
</t>
  </si>
  <si>
    <t xml:space="preserve">Los entornos de consumo elegidos por los consumidores siguen siendo los mismos; con amigos, familia y en solitario, si bien, presentan un descenso del volumen (6,1 %, 5,9 % y 3,1 %, respectivamente). En contraste, aumenta el consumo extradoméstico con compañeros de trabajo en un 9,1 %, que pasa a representar el 7,4 % del total.
Adultos entre 25 a 34 años empiezan a consumir más fuera de casa mientras que los menores de ese umbral realizan un consumo inferior. Por su parte, los adultos de 35 a 49 reducen su consumo extradoméstico de bebidas en un 15,4 %, pasan de tener una participación del 26,7 % al actual 23,4 %. Adultos de más de 60 años con una cuota del 40,3 % del volumen total, intensifican su compra de agua, sidra y cerveza fuera de casa de manera destacada.
Por regiones, la mayor parte realizan un consumo extradoméstico de bebidas menor al mismo trimestre del año anterior, a excepción del Noroeste y del Resto de Cataluña y Aragón, que aumentan un 18,6 % y 3,1 %, respectivamente. La caída del consumo viene determinada por una menor compra en Andalucía, Levante, Resto Centro y Norte Centro. </t>
  </si>
  <si>
    <t xml:space="preserve">El 88,3 % de los españoles que consumen bebidas fuera de casa, disminuyen el volumen consumido un 3,4 %, debido a un menor consumo de bebidas frías (4,1 %) y un menor número de actos de consumo.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</si>
</sst>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6"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sz val="20"/>
      <color rgb="FF92D05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20"/>
      <color theme="0"/>
      <name val="Calibri"/>
      <family val="2"/>
      <scheme val="minor"/>
    </font>
    <font>
      <b/>
      <sz val="18"/>
      <color rgb="FFFF0000"/>
      <name val="Calibri"/>
      <family val="2"/>
      <scheme val="minor"/>
    </font>
    <font>
      <sz val="20"/>
      <color theme="2" tint="-0.749992370372631"/>
      <name val="Calibri"/>
      <family val="2"/>
      <scheme val="minor"/>
    </font>
    <font>
      <b/>
      <sz val="20"/>
      <color theme="2" tint="-0.749992370372631"/>
      <name val="Calibri"/>
      <family val="2"/>
      <scheme val="minor"/>
    </font>
    <font>
      <sz val="18"/>
      <color theme="2" tint="-0.749992370372631"/>
      <name val="Calibri"/>
      <family val="2"/>
      <scheme val="minor"/>
    </font>
    <font>
      <b/>
      <sz val="13"/>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6">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hair">
        <color theme="0" tint="-0.24994659260841701"/>
      </left>
      <right style="thin">
        <color indexed="64"/>
      </right>
      <top style="thin">
        <color indexed="64"/>
      </top>
      <bottom style="hair">
        <color theme="0" tint="-0.24994659260841701"/>
      </bottom>
      <diagonal/>
    </border>
    <border>
      <left style="thin">
        <color indexed="64"/>
      </left>
      <right/>
      <top/>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5">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cellStyleXfs>
  <cellXfs count="103">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0" fontId="21" fillId="3" borderId="1" xfId="0" applyFont="1" applyFill="1" applyBorder="1" applyAlignment="1" applyProtection="1">
      <alignment horizontal="center" vertical="center" wrapText="1"/>
      <protection hidden="1"/>
    </xf>
    <xf numFmtId="167" fontId="19" fillId="0" borderId="2" xfId="1" applyNumberFormat="1" applyFont="1" applyFill="1" applyBorder="1" applyAlignment="1" applyProtection="1">
      <alignment horizontal="center"/>
      <protection hidden="1"/>
    </xf>
    <xf numFmtId="0" fontId="32" fillId="0" borderId="0" xfId="2" applyFont="1" applyAlignment="1">
      <alignment horizontal="left" vertical="center"/>
    </xf>
    <xf numFmtId="0" fontId="7" fillId="0" borderId="24" xfId="0" applyFont="1" applyBorder="1" applyAlignment="1">
      <alignment vertical="center" wrapText="1"/>
    </xf>
    <xf numFmtId="0" fontId="5" fillId="0" borderId="0" xfId="0" applyFont="1" applyAlignment="1" applyProtection="1">
      <alignment horizontal="left"/>
      <protection locked="0"/>
    </xf>
    <xf numFmtId="0" fontId="19" fillId="0" borderId="0" xfId="0" applyFont="1" applyProtection="1">
      <protection locked="0"/>
    </xf>
    <xf numFmtId="0" fontId="7" fillId="0" borderId="25"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23" fillId="0" borderId="0" xfId="0" applyFont="1" applyAlignment="1" applyProtection="1">
      <alignment vertical="center"/>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applyFont="1" applyAlignment="1" applyProtection="1">
      <alignment horizontal="left" indent="3"/>
      <protection locked="0"/>
    </xf>
    <xf numFmtId="0" fontId="19" fillId="0" borderId="0" xfId="0" quotePrefix="1" applyFont="1" applyAlignment="1" applyProtection="1">
      <alignment horizontal="left" indent="3"/>
      <protection locked="0"/>
    </xf>
    <xf numFmtId="164" fontId="19" fillId="0" borderId="2" xfId="1" applyFont="1" applyFill="1" applyBorder="1" applyProtection="1">
      <protection hidden="1"/>
    </xf>
    <xf numFmtId="0" fontId="9" fillId="0" borderId="14" xfId="0" applyFont="1" applyBorder="1" applyAlignment="1" applyProtection="1">
      <alignment vertical="center"/>
      <protection locked="0"/>
    </xf>
    <xf numFmtId="0" fontId="5" fillId="0" borderId="15"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7" xfId="0" applyFont="1" applyBorder="1" applyAlignment="1" applyProtection="1">
      <alignment horizontal="left" vertical="center" indent="2"/>
      <protection locked="0"/>
    </xf>
    <xf numFmtId="0" fontId="10" fillId="0" borderId="9" xfId="0" applyFont="1" applyBorder="1" applyAlignment="1" applyProtection="1">
      <alignment horizontal="left" vertical="center" indent="2"/>
      <protection locked="0"/>
    </xf>
    <xf numFmtId="0" fontId="5" fillId="0" borderId="10" xfId="0" applyFont="1" applyBorder="1" applyProtection="1">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0" fontId="9" fillId="3" borderId="13" xfId="0"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164" fontId="19" fillId="0" borderId="16" xfId="1" applyFont="1" applyFill="1" applyBorder="1" applyProtection="1">
      <protection hidden="1"/>
    </xf>
    <xf numFmtId="164" fontId="19" fillId="0" borderId="17" xfId="1" applyFont="1" applyFill="1" applyBorder="1" applyProtection="1">
      <protection hidden="1"/>
    </xf>
    <xf numFmtId="165" fontId="19" fillId="0" borderId="18" xfId="1" applyNumberFormat="1" applyFont="1" applyFill="1" applyBorder="1" applyProtection="1">
      <protection hidden="1"/>
    </xf>
    <xf numFmtId="164" fontId="19" fillId="0" borderId="5" xfId="1" applyFont="1" applyFill="1" applyBorder="1" applyProtection="1">
      <protection hidden="1"/>
    </xf>
    <xf numFmtId="164" fontId="19" fillId="0" borderId="6" xfId="1" applyFont="1" applyFill="1" applyBorder="1" applyProtection="1">
      <protection hidden="1"/>
    </xf>
    <xf numFmtId="165" fontId="19" fillId="0" borderId="19" xfId="1" applyNumberFormat="1" applyFont="1" applyFill="1" applyBorder="1" applyProtection="1">
      <protection hidden="1"/>
    </xf>
    <xf numFmtId="164" fontId="19" fillId="0" borderId="8" xfId="1" applyFont="1" applyFill="1" applyBorder="1" applyProtection="1">
      <protection hidden="1"/>
    </xf>
    <xf numFmtId="165" fontId="19" fillId="0" borderId="20" xfId="1" applyNumberFormat="1" applyFont="1" applyFill="1" applyBorder="1" applyProtection="1">
      <protection hidden="1"/>
    </xf>
    <xf numFmtId="164" fontId="19" fillId="0" borderId="11" xfId="1" applyFont="1" applyFill="1" applyBorder="1" applyProtection="1">
      <protection hidden="1"/>
    </xf>
    <xf numFmtId="164" fontId="19" fillId="0" borderId="12" xfId="1" applyFont="1" applyFill="1" applyBorder="1" applyProtection="1">
      <protection hidden="1"/>
    </xf>
    <xf numFmtId="165" fontId="19" fillId="0" borderId="21" xfId="1" applyNumberFormat="1" applyFont="1" applyFill="1" applyBorder="1" applyProtection="1">
      <protection hidden="1"/>
    </xf>
    <xf numFmtId="164" fontId="0" fillId="0" borderId="0" xfId="1" applyFont="1" applyProtection="1">
      <protection locked="0"/>
    </xf>
    <xf numFmtId="0" fontId="4" fillId="0" borderId="0" xfId="0" applyFont="1" applyAlignment="1" applyProtection="1">
      <alignment horizontal="left" indent="2"/>
      <protection locked="0"/>
    </xf>
    <xf numFmtId="0" fontId="31"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30"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4"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7" xfId="0" applyFont="1" applyBorder="1" applyAlignment="1" applyProtection="1">
      <alignment horizontal="left" indent="5"/>
      <protection locked="0"/>
    </xf>
    <xf numFmtId="164" fontId="4" fillId="0" borderId="0" xfId="1" applyFont="1" applyProtection="1">
      <protection locked="0"/>
    </xf>
    <xf numFmtId="0" fontId="19" fillId="0" borderId="9" xfId="0" applyFont="1" applyBorder="1" applyAlignment="1" applyProtection="1">
      <alignment horizontal="left" indent="5"/>
      <protection locked="0"/>
    </xf>
    <xf numFmtId="164" fontId="0" fillId="0" borderId="0" xfId="1" applyFont="1" applyFill="1" applyProtection="1">
      <protection locked="0"/>
    </xf>
    <xf numFmtId="0" fontId="35" fillId="0" borderId="24" xfId="0" applyFont="1" applyBorder="1" applyAlignment="1">
      <alignment vertical="center" wrapText="1"/>
    </xf>
    <xf numFmtId="0" fontId="0" fillId="0" borderId="0" xfId="0" applyAlignment="1">
      <alignment horizontal="left" vertical="top" wrapText="1"/>
    </xf>
    <xf numFmtId="0" fontId="0" fillId="0" borderId="0" xfId="0" applyAlignment="1">
      <alignment vertical="top" wrapText="1"/>
    </xf>
    <xf numFmtId="0" fontId="33" fillId="0" borderId="0" xfId="0" applyFont="1" applyAlignment="1">
      <alignment horizontal="center" vertical="center" wrapText="1"/>
    </xf>
    <xf numFmtId="164" fontId="34" fillId="0" borderId="0" xfId="4" applyFont="1" applyFill="1" applyAlignment="1">
      <alignment horizontal="center" vertical="center" wrapText="1"/>
    </xf>
    <xf numFmtId="0" fontId="25" fillId="0" borderId="22" xfId="0" applyFont="1" applyBorder="1" applyAlignment="1">
      <alignment horizontal="center" vertical="center"/>
    </xf>
    <xf numFmtId="0" fontId="25" fillId="0" borderId="23" xfId="0" applyFont="1" applyBorder="1" applyAlignment="1">
      <alignment horizontal="center" vertical="center"/>
    </xf>
    <xf numFmtId="164" fontId="32" fillId="0" borderId="0" xfId="4" applyFont="1" applyFill="1" applyAlignment="1">
      <alignment horizontal="center" vertical="center" wrapText="1"/>
    </xf>
    <xf numFmtId="0" fontId="28" fillId="0" borderId="0" xfId="3" applyFont="1" applyAlignment="1">
      <alignment horizontal="left" vertical="center" wrapText="1"/>
    </xf>
    <xf numFmtId="0" fontId="0" fillId="2" borderId="0" xfId="0" applyFill="1" applyAlignment="1">
      <alignment horizontal="center"/>
    </xf>
    <xf numFmtId="0" fontId="33" fillId="0" borderId="0" xfId="0" applyFont="1" applyAlignment="1" applyProtection="1">
      <alignment horizontal="center" wrapText="1"/>
      <protection locked="0"/>
    </xf>
    <xf numFmtId="0" fontId="33" fillId="0" borderId="0" xfId="0" applyFont="1" applyAlignment="1" applyProtection="1">
      <alignment horizontal="center"/>
      <protection locked="0"/>
    </xf>
  </cellXfs>
  <cellStyles count="5">
    <cellStyle name="Hipervínculo" xfId="2" builtinId="8"/>
    <cellStyle name="Millares" xfId="1" builtinId="3"/>
    <cellStyle name="Millares 2" xfId="4" xr:uid="{6AA21C11-F9BD-4EC3-AF84-73BEF7183938}"/>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B$2:$B$12" noThreeD="1" sel="1" val="0"/>
</file>

<file path=xl/ctrlProps/ctrlProp2.xml><?xml version="1.0" encoding="utf-8"?>
<formControlPr xmlns="http://schemas.microsoft.com/office/spreadsheetml/2009/9/main" objectType="Drop" dropStyle="combo" dx="22" fmlaLink="A7" fmlaRange="Desplegables!$E$2:$E$4" noThreeD="1" sel="2" val="0"/>
</file>

<file path=xl/ctrlProps/ctrlProp3.xml><?xml version="1.0" encoding="utf-8"?>
<formControlPr xmlns="http://schemas.microsoft.com/office/spreadsheetml/2009/9/main" objectType="Drop" dropStyle="combo" dx="22" fmlaLink="C7" fmlaRange="Desplegables!$H$2:$H$58" noThreeD="1" sel="1" val="0"/>
</file>

<file path=xl/ctrlProps/ctrlProp4.xml><?xml version="1.0" encoding="utf-8"?>
<formControlPr xmlns="http://schemas.microsoft.com/office/spreadsheetml/2009/9/main" objectType="Drop" dropStyle="combo" dx="22" fmlaLink="A7" fmlaRange="Desplegables!$L$2:$L$4" noThreeD="1" sel="1" val="0"/>
</file>

<file path=xl/ctrlProps/ctrlProp5.xml><?xml version="1.0" encoding="utf-8"?>
<formControlPr xmlns="http://schemas.microsoft.com/office/spreadsheetml/2009/9/main" objectType="Drop" dropStyle="combo" dx="22" fmlaLink="C7" fmlaRange="Desplegables!$O$2:$O$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607785</xdr:colOff>
      <xdr:row>0</xdr:row>
      <xdr:rowOff>121557</xdr:rowOff>
    </xdr:from>
    <xdr:to>
      <xdr:col>3</xdr:col>
      <xdr:colOff>191198</xdr:colOff>
      <xdr:row>0</xdr:row>
      <xdr:rowOff>634848</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07785" y="121557"/>
          <a:ext cx="1869413" cy="513291"/>
        </a:xfrm>
        <a:prstGeom prst="rect">
          <a:avLst/>
        </a:prstGeom>
      </xdr:spPr>
    </xdr:pic>
    <xdr:clientData/>
  </xdr:twoCellAnchor>
  <xdr:twoCellAnchor editAs="oneCell">
    <xdr:from>
      <xdr:col>13</xdr:col>
      <xdr:colOff>91654</xdr:colOff>
      <xdr:row>0</xdr:row>
      <xdr:rowOff>108858</xdr:rowOff>
    </xdr:from>
    <xdr:to>
      <xdr:col>16</xdr:col>
      <xdr:colOff>29755</xdr:colOff>
      <xdr:row>0</xdr:row>
      <xdr:rowOff>606274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9997654" y="108858"/>
          <a:ext cx="2224101" cy="497416"/>
        </a:xfrm>
        <a:prstGeom prst="rect">
          <a:avLst/>
        </a:prstGeom>
      </xdr:spPr>
    </xdr:pic>
    <xdr:clientData/>
  </xdr:twoCellAnchor>
  <xdr:twoCellAnchor editAs="oneCell">
    <xdr:from>
      <xdr:col>5</xdr:col>
      <xdr:colOff>353786</xdr:colOff>
      <xdr:row>1</xdr:row>
      <xdr:rowOff>149678</xdr:rowOff>
    </xdr:from>
    <xdr:to>
      <xdr:col>15</xdr:col>
      <xdr:colOff>207736</xdr:colOff>
      <xdr:row>12</xdr:row>
      <xdr:rowOff>77723</xdr:rowOff>
    </xdr:to>
    <xdr:pic>
      <xdr:nvPicPr>
        <xdr:cNvPr id="7" name="Imagen 6" descr="Gratis 2 Vasos De Whisky Llenos De Bebida En Bandeja Negra Foto de stock">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63786" y="875392"/>
          <a:ext cx="7473950" cy="4808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6439274</xdr:colOff>
      <xdr:row>0</xdr:row>
      <xdr:rowOff>67236</xdr:rowOff>
    </xdr:from>
    <xdr:to>
      <xdr:col>2</xdr:col>
      <xdr:colOff>12673</xdr:colOff>
      <xdr:row>0</xdr:row>
      <xdr:rowOff>499902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528921" y="67236"/>
          <a:ext cx="1805987" cy="432666"/>
        </a:xfrm>
        <a:prstGeom prst="rect">
          <a:avLst/>
        </a:prstGeom>
      </xdr:spPr>
    </xdr:pic>
    <xdr:clientData/>
  </xdr:twoCellAnchor>
  <xdr:twoCellAnchor editAs="oneCell">
    <xdr:from>
      <xdr:col>0</xdr:col>
      <xdr:colOff>0</xdr:colOff>
      <xdr:row>0</xdr:row>
      <xdr:rowOff>28921</xdr:rowOff>
    </xdr:from>
    <xdr:to>
      <xdr:col>1</xdr:col>
      <xdr:colOff>447863</xdr:colOff>
      <xdr:row>0</xdr:row>
      <xdr:rowOff>385469</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28921"/>
          <a:ext cx="537510" cy="356548"/>
        </a:xfrm>
        <a:prstGeom prst="rect">
          <a:avLst/>
        </a:prstGeom>
      </xdr:spPr>
    </xdr:pic>
    <xdr:clientData/>
  </xdr:twoCellAnchor>
  <xdr:twoCellAnchor editAs="oneCell">
    <xdr:from>
      <xdr:col>1</xdr:col>
      <xdr:colOff>576862</xdr:colOff>
      <xdr:row>0</xdr:row>
      <xdr:rowOff>68341</xdr:rowOff>
    </xdr:from>
    <xdr:to>
      <xdr:col>1</xdr:col>
      <xdr:colOff>2296663</xdr:colOff>
      <xdr:row>0</xdr:row>
      <xdr:rowOff>470633</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66509" y="68341"/>
          <a:ext cx="1719801" cy="402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618659"/>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0</xdr:row>
      <xdr:rowOff>27145</xdr:rowOff>
    </xdr:from>
    <xdr:to>
      <xdr:col>1</xdr:col>
      <xdr:colOff>682999</xdr:colOff>
      <xdr:row>0</xdr:row>
      <xdr:rowOff>425824</xdr:rowOff>
    </xdr:to>
    <xdr:pic>
      <xdr:nvPicPr>
        <xdr:cNvPr id="84" name="Imagen 83">
          <a:hlinkClick xmlns:r="http://schemas.openxmlformats.org/officeDocument/2006/relationships" r:id="rId1"/>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27145"/>
          <a:ext cx="772646" cy="398679"/>
        </a:xfrm>
        <a:prstGeom prst="rect">
          <a:avLst/>
        </a:prstGeom>
      </xdr:spPr>
    </xdr:pic>
    <xdr:clientData/>
  </xdr:twoCellAnchor>
  <xdr:twoCellAnchor editAs="oneCell">
    <xdr:from>
      <xdr:col>1</xdr:col>
      <xdr:colOff>6414478</xdr:colOff>
      <xdr:row>0</xdr:row>
      <xdr:rowOff>44824</xdr:rowOff>
    </xdr:from>
    <xdr:to>
      <xdr:col>1</xdr:col>
      <xdr:colOff>8224874</xdr:colOff>
      <xdr:row>0</xdr:row>
      <xdr:rowOff>556594</xdr:rowOff>
    </xdr:to>
    <xdr:pic>
      <xdr:nvPicPr>
        <xdr:cNvPr id="87" name="Imagen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4"/>
        <a:stretch>
          <a:fillRect/>
        </a:stretch>
      </xdr:blipFill>
      <xdr:spPr>
        <a:xfrm>
          <a:off x="6504125" y="44824"/>
          <a:ext cx="1810396" cy="511770"/>
        </a:xfrm>
        <a:prstGeom prst="rect">
          <a:avLst/>
        </a:prstGeom>
      </xdr:spPr>
    </xdr:pic>
    <xdr:clientData/>
  </xdr:twoCellAnchor>
  <xdr:twoCellAnchor editAs="oneCell">
    <xdr:from>
      <xdr:col>1</xdr:col>
      <xdr:colOff>754529</xdr:colOff>
      <xdr:row>0</xdr:row>
      <xdr:rowOff>117148</xdr:rowOff>
    </xdr:from>
    <xdr:to>
      <xdr:col>1</xdr:col>
      <xdr:colOff>2495620</xdr:colOff>
      <xdr:row>0</xdr:row>
      <xdr:rowOff>513810</xdr:rowOff>
    </xdr:to>
    <xdr:pic>
      <xdr:nvPicPr>
        <xdr:cNvPr id="88" name="Imagen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5"/>
        <a:stretch>
          <a:fillRect/>
        </a:stretch>
      </xdr:blipFill>
      <xdr:spPr>
        <a:xfrm>
          <a:off x="844176" y="117148"/>
          <a:ext cx="1741091" cy="396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18143</xdr:colOff>
      <xdr:row>0</xdr:row>
      <xdr:rowOff>81642</xdr:rowOff>
    </xdr:from>
    <xdr:to>
      <xdr:col>1</xdr:col>
      <xdr:colOff>416151</xdr:colOff>
      <xdr:row>0</xdr:row>
      <xdr:rowOff>511688</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8143" y="81642"/>
          <a:ext cx="833437" cy="430046"/>
        </a:xfrm>
        <a:prstGeom prst="rect">
          <a:avLst/>
        </a:prstGeom>
      </xdr:spPr>
    </xdr:pic>
    <xdr:clientData/>
  </xdr:twoCellAnchor>
  <xdr:twoCellAnchor editAs="oneCell">
    <xdr:from>
      <xdr:col>8</xdr:col>
      <xdr:colOff>1448254</xdr:colOff>
      <xdr:row>0</xdr:row>
      <xdr:rowOff>54497</xdr:rowOff>
    </xdr:from>
    <xdr:to>
      <xdr:col>9</xdr:col>
      <xdr:colOff>463744</xdr:colOff>
      <xdr:row>0</xdr:row>
      <xdr:rowOff>559917</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217683" y="54497"/>
          <a:ext cx="1827632" cy="505420"/>
        </a:xfrm>
        <a:prstGeom prst="rect">
          <a:avLst/>
        </a:prstGeom>
      </xdr:spPr>
    </xdr:pic>
    <xdr:clientData/>
  </xdr:twoCellAnchor>
  <xdr:twoCellAnchor editAs="oneCell">
    <xdr:from>
      <xdr:col>1</xdr:col>
      <xdr:colOff>412599</xdr:colOff>
      <xdr:row>0</xdr:row>
      <xdr:rowOff>98345</xdr:rowOff>
    </xdr:from>
    <xdr:to>
      <xdr:col>4</xdr:col>
      <xdr:colOff>202747</xdr:colOff>
      <xdr:row>0</xdr:row>
      <xdr:rowOff>579566</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98345"/>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95250</xdr:rowOff>
        </xdr:from>
        <xdr:to>
          <xdr:col>2</xdr:col>
          <xdr:colOff>184150</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830262</xdr:colOff>
      <xdr:row>0</xdr:row>
      <xdr:rowOff>430046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0046"/>
        </a:xfrm>
        <a:prstGeom prst="rect">
          <a:avLst/>
        </a:prstGeom>
      </xdr:spPr>
    </xdr:pic>
    <xdr:clientData/>
  </xdr:twoCellAnchor>
  <xdr:twoCellAnchor editAs="oneCell">
    <xdr:from>
      <xdr:col>10</xdr:col>
      <xdr:colOff>763962</xdr:colOff>
      <xdr:row>0</xdr:row>
      <xdr:rowOff>163859</xdr:rowOff>
    </xdr:from>
    <xdr:to>
      <xdr:col>12</xdr:col>
      <xdr:colOff>1236175</xdr:colOff>
      <xdr:row>1</xdr:row>
      <xdr:rowOff>121942</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4173045" y="163859"/>
          <a:ext cx="2047013" cy="571916"/>
        </a:xfrm>
        <a:prstGeom prst="rect">
          <a:avLst/>
        </a:prstGeom>
      </xdr:spPr>
    </xdr:pic>
    <xdr:clientData/>
  </xdr:twoCellAnchor>
  <xdr:twoCellAnchor editAs="oneCell">
    <xdr:from>
      <xdr:col>0</xdr:col>
      <xdr:colOff>1247170</xdr:colOff>
      <xdr:row>0</xdr:row>
      <xdr:rowOff>144564</xdr:rowOff>
    </xdr:from>
    <xdr:to>
      <xdr:col>2</xdr:col>
      <xdr:colOff>580186</xdr:colOff>
      <xdr:row>1</xdr:row>
      <xdr:rowOff>89380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47170" y="144564"/>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6</xdr:row>
          <xdr:rowOff>31750</xdr:rowOff>
        </xdr:from>
        <xdr:to>
          <xdr:col>2</xdr:col>
          <xdr:colOff>19050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165100</xdr:colOff>
          <xdr:row>6</xdr:row>
          <xdr:rowOff>31750</xdr:rowOff>
        </xdr:from>
        <xdr:to>
          <xdr:col>5</xdr:col>
          <xdr:colOff>762000</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18142</xdr:rowOff>
    </xdr:from>
    <xdr:to>
      <xdr:col>0</xdr:col>
      <xdr:colOff>830262</xdr:colOff>
      <xdr:row>0</xdr:row>
      <xdr:rowOff>445013</xdr:rowOff>
    </xdr:to>
    <xdr:pic>
      <xdr:nvPicPr>
        <xdr:cNvPr id="9" name="Imagen 8">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18142"/>
          <a:ext cx="833437" cy="430046"/>
        </a:xfrm>
        <a:prstGeom prst="rect">
          <a:avLst/>
        </a:prstGeom>
      </xdr:spPr>
    </xdr:pic>
    <xdr:clientData/>
  </xdr:twoCellAnchor>
  <xdr:twoCellAnchor editAs="oneCell">
    <xdr:from>
      <xdr:col>9</xdr:col>
      <xdr:colOff>1052436</xdr:colOff>
      <xdr:row>0</xdr:row>
      <xdr:rowOff>55940</xdr:rowOff>
    </xdr:from>
    <xdr:to>
      <xdr:col>12</xdr:col>
      <xdr:colOff>733619</xdr:colOff>
      <xdr:row>2</xdr:row>
      <xdr:rowOff>5761</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a:stretch>
          <a:fillRect/>
        </a:stretch>
      </xdr:blipFill>
      <xdr:spPr>
        <a:xfrm>
          <a:off x="12473365" y="55940"/>
          <a:ext cx="2024786" cy="575242"/>
        </a:xfrm>
        <a:prstGeom prst="rect">
          <a:avLst/>
        </a:prstGeom>
      </xdr:spPr>
    </xdr:pic>
    <xdr:clientData/>
  </xdr:twoCellAnchor>
  <xdr:twoCellAnchor editAs="oneCell">
    <xdr:from>
      <xdr:col>0</xdr:col>
      <xdr:colOff>1265617</xdr:colOff>
      <xdr:row>0</xdr:row>
      <xdr:rowOff>65824</xdr:rowOff>
    </xdr:from>
    <xdr:to>
      <xdr:col>2</xdr:col>
      <xdr:colOff>45578</xdr:colOff>
      <xdr:row>1</xdr:row>
      <xdr:rowOff>149584</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
        <a:stretch>
          <a:fillRect/>
        </a:stretch>
      </xdr:blipFill>
      <xdr:spPr>
        <a:xfrm>
          <a:off x="1265617" y="65824"/>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5</xdr:row>
          <xdr:rowOff>298450</xdr:rowOff>
        </xdr:from>
        <xdr:to>
          <xdr:col>1</xdr:col>
          <xdr:colOff>317500</xdr:colOff>
          <xdr:row>6</xdr:row>
          <xdr:rowOff>222250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xdr:row>
          <xdr:rowOff>285750</xdr:rowOff>
        </xdr:from>
        <xdr:to>
          <xdr:col>5</xdr:col>
          <xdr:colOff>546100</xdr:colOff>
          <xdr:row>6</xdr:row>
          <xdr:rowOff>260350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142876</xdr:colOff>
      <xdr:row>0</xdr:row>
      <xdr:rowOff>40216</xdr:rowOff>
    </xdr:from>
    <xdr:ext cx="833437" cy="433221"/>
    <xdr:pic>
      <xdr:nvPicPr>
        <xdr:cNvPr id="9" name="Imagen 8">
          <a:hlinkClick xmlns:r="http://schemas.openxmlformats.org/officeDocument/2006/relationships" r:id="rId1"/>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2876" y="40216"/>
          <a:ext cx="833437" cy="433221"/>
        </a:xfrm>
        <a:prstGeom prst="rect">
          <a:avLst/>
        </a:prstGeom>
      </xdr:spPr>
    </xdr:pic>
    <xdr:clientData/>
  </xdr:oneCellAnchor>
  <xdr:twoCellAnchor editAs="oneCell">
    <xdr:from>
      <xdr:col>9</xdr:col>
      <xdr:colOff>202366</xdr:colOff>
      <xdr:row>0</xdr:row>
      <xdr:rowOff>95665</xdr:rowOff>
    </xdr:from>
    <xdr:to>
      <xdr:col>10</xdr:col>
      <xdr:colOff>1068506</xdr:colOff>
      <xdr:row>1</xdr:row>
      <xdr:rowOff>49514</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stretch>
          <a:fillRect/>
        </a:stretch>
      </xdr:blipFill>
      <xdr:spPr>
        <a:xfrm>
          <a:off x="12068929" y="95665"/>
          <a:ext cx="2013902" cy="572974"/>
        </a:xfrm>
        <a:prstGeom prst="rect">
          <a:avLst/>
        </a:prstGeom>
      </xdr:spPr>
    </xdr:pic>
    <xdr:clientData/>
  </xdr:twoCellAnchor>
  <xdr:twoCellAnchor editAs="oneCell">
    <xdr:from>
      <xdr:col>0</xdr:col>
      <xdr:colOff>1865842</xdr:colOff>
      <xdr:row>0</xdr:row>
      <xdr:rowOff>31750</xdr:rowOff>
    </xdr:from>
    <xdr:to>
      <xdr:col>2</xdr:col>
      <xdr:colOff>223378</xdr:colOff>
      <xdr:row>0</xdr:row>
      <xdr:rowOff>585107</xdr:rowOff>
    </xdr:to>
    <xdr:pic>
      <xdr:nvPicPr>
        <xdr:cNvPr id="11" name="Imagen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5"/>
        <a:stretch>
          <a:fillRect/>
        </a:stretch>
      </xdr:blipFill>
      <xdr:spPr>
        <a:xfrm>
          <a:off x="1865842" y="31750"/>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P32"/>
  <sheetViews>
    <sheetView showGridLines="0" showRowColHeaders="0" tabSelected="1" zoomScale="55" zoomScaleNormal="55" workbookViewId="0">
      <selection sqref="A1:P1"/>
    </sheetView>
  </sheetViews>
  <sheetFormatPr baseColWidth="10" defaultRowHeight="14.5" x14ac:dyDescent="0.35"/>
  <sheetData>
    <row r="1" spans="1:16" ht="57" customHeight="1" x14ac:dyDescent="0.35">
      <c r="A1" s="94" t="s">
        <v>111</v>
      </c>
      <c r="B1" s="94"/>
      <c r="C1" s="94"/>
      <c r="D1" s="94"/>
      <c r="E1" s="94"/>
      <c r="F1" s="94"/>
      <c r="G1" s="94"/>
      <c r="H1" s="94"/>
      <c r="I1" s="94"/>
      <c r="J1" s="94"/>
      <c r="K1" s="94"/>
      <c r="L1" s="94"/>
      <c r="M1" s="94"/>
      <c r="N1" s="94"/>
      <c r="O1" s="94"/>
      <c r="P1" s="94"/>
    </row>
    <row r="5" spans="1:16" ht="52" customHeight="1" x14ac:dyDescent="0.35">
      <c r="B5" s="30" t="s">
        <v>79</v>
      </c>
    </row>
    <row r="6" spans="1:16" ht="52" customHeight="1" x14ac:dyDescent="0.35">
      <c r="B6" s="30" t="s">
        <v>80</v>
      </c>
    </row>
    <row r="7" spans="1:16" ht="52" customHeight="1" x14ac:dyDescent="0.35">
      <c r="B7" s="30" t="s">
        <v>81</v>
      </c>
    </row>
    <row r="8" spans="1:16" ht="52" customHeight="1" x14ac:dyDescent="0.35">
      <c r="B8" s="30" t="s">
        <v>82</v>
      </c>
    </row>
    <row r="9" spans="1:16" ht="52" customHeight="1" x14ac:dyDescent="0.35">
      <c r="B9" s="30" t="s">
        <v>83</v>
      </c>
    </row>
    <row r="10" spans="1:16" ht="52" customHeight="1" x14ac:dyDescent="0.35">
      <c r="B10" s="30" t="s">
        <v>207</v>
      </c>
    </row>
    <row r="32" ht="57" customHeight="1" x14ac:dyDescent="0.35"/>
  </sheetData>
  <mergeCells count="1">
    <mergeCell ref="A1:P1"/>
  </mergeCells>
  <hyperlinks>
    <hyperlink ref="B5" location="KPI!A1" display="Principales variables" xr:uid="{00000000-0004-0000-0000-000000000000}"/>
    <hyperlink ref="B6" location="PERFIL!A1" display="Perfil sociodemografico" xr:uid="{00000000-0004-0000-0000-000001000000}"/>
    <hyperlink ref="B7" location="MOTIVOS!A1" display="Lugares y motivos de consumo" xr:uid="{00000000-0004-0000-0000-000002000000}"/>
    <hyperlink ref="B8" location="METODOLOGÍA!A1" display="Metodología" xr:uid="{00000000-0004-0000-0000-000003000000}"/>
    <hyperlink ref="B9" location="VARIABLES!A1" display="Glosario Variables" xr:uid="{00000000-0004-0000-0000-000004000000}"/>
    <hyperlink ref="B10" location="Conclusiones!A1" display="Conclusiones" xr:uid="{5E2D33D6-DE95-4B03-9E42-469F8356147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M500"/>
  <sheetViews>
    <sheetView showGridLines="0" showRowColHeaders="0" zoomScale="55" zoomScaleNormal="55" workbookViewId="0">
      <selection sqref="A1:M1"/>
    </sheetView>
  </sheetViews>
  <sheetFormatPr baseColWidth="10" defaultRowHeight="14.5" x14ac:dyDescent="0.35"/>
  <cols>
    <col min="1" max="1" width="46.1796875" style="3" customWidth="1"/>
    <col min="2" max="2" width="5.453125" style="3" customWidth="1"/>
    <col min="3" max="11" width="16" style="3" customWidth="1"/>
    <col min="12" max="12" width="1.54296875" style="3" customWidth="1"/>
    <col min="13" max="13" width="14.81640625" style="3" customWidth="1"/>
    <col min="14" max="14" width="1.81640625" style="3" customWidth="1"/>
    <col min="15" max="15" width="19.54296875" style="3" customWidth="1"/>
    <col min="16" max="16384" width="10.90625" style="3"/>
  </cols>
  <sheetData>
    <row r="1" spans="1:13" ht="37" customHeight="1" x14ac:dyDescent="0.6">
      <c r="A1" s="101" t="s">
        <v>111</v>
      </c>
      <c r="B1" s="101"/>
      <c r="C1" s="101"/>
      <c r="D1" s="101"/>
      <c r="E1" s="101"/>
      <c r="F1" s="101"/>
      <c r="G1" s="101"/>
      <c r="H1" s="101"/>
      <c r="I1" s="101"/>
      <c r="J1" s="101"/>
      <c r="K1" s="101"/>
      <c r="L1" s="101"/>
      <c r="M1" s="101"/>
    </row>
    <row r="2" spans="1:13" ht="13" customHeight="1" x14ac:dyDescent="0.35">
      <c r="A2" s="32">
        <v>0</v>
      </c>
      <c r="B2" s="14"/>
    </row>
    <row r="3" spans="1:13" ht="11.5" customHeight="1" x14ac:dyDescent="0.35">
      <c r="A3" s="32"/>
      <c r="B3" s="14"/>
    </row>
    <row r="4" spans="1:13" ht="19" thickBot="1" x14ac:dyDescent="0.4">
      <c r="A4" s="34" t="s">
        <v>37</v>
      </c>
      <c r="B4" s="35"/>
    </row>
    <row r="5" spans="1:13" ht="15" thickTop="1" x14ac:dyDescent="0.35">
      <c r="A5" s="2" t="s">
        <v>38</v>
      </c>
      <c r="B5" s="13"/>
    </row>
    <row r="6" spans="1:13" s="5" customFormat="1" x14ac:dyDescent="0.35">
      <c r="A6" s="4"/>
      <c r="B6" s="7"/>
      <c r="C6" s="4"/>
      <c r="D6" s="4"/>
      <c r="E6" s="4"/>
    </row>
    <row r="7" spans="1:13" s="5" customFormat="1" ht="39.75" customHeight="1" x14ac:dyDescent="0.35">
      <c r="A7" s="6">
        <v>2</v>
      </c>
      <c r="B7" s="7"/>
      <c r="C7" s="8">
        <v>1</v>
      </c>
      <c r="D7" s="26" t="str">
        <f>VLOOKUP($C$7,Desplegables!$G:$H,2,0)</f>
        <v>TOTAL BEBIDAS</v>
      </c>
      <c r="E7" s="4"/>
    </row>
    <row r="8" spans="1:13" s="5" customFormat="1" ht="27.65" customHeight="1" x14ac:dyDescent="0.35">
      <c r="A8" s="26" t="str">
        <f>VLOOKUP($A$7,Desplegables!$D$2:$E$4,2,0)</f>
        <v>DISTRIBUCION VOLUMEN X CRITERIO (kg ó litros)</v>
      </c>
      <c r="B8" s="14"/>
      <c r="C8" s="14">
        <v>5</v>
      </c>
      <c r="D8" s="14">
        <v>6</v>
      </c>
      <c r="E8" s="14">
        <v>7</v>
      </c>
      <c r="F8" s="14">
        <v>8</v>
      </c>
      <c r="G8" s="14">
        <v>9</v>
      </c>
      <c r="H8" s="14">
        <v>10</v>
      </c>
      <c r="I8" s="14">
        <v>11</v>
      </c>
      <c r="J8" s="14">
        <v>12</v>
      </c>
      <c r="K8" s="14">
        <v>13</v>
      </c>
    </row>
    <row r="9" spans="1:13" ht="20.149999999999999" customHeight="1" x14ac:dyDescent="0.35">
      <c r="A9" s="9"/>
      <c r="B9" s="9"/>
      <c r="C9" s="63" t="str">
        <f>PERFIL_DATOS!E2</f>
        <v>TRIM 2 21</v>
      </c>
      <c r="D9" s="63" t="str">
        <f>PERFIL_DATOS!F2</f>
        <v>TRIM 3 21</v>
      </c>
      <c r="E9" s="63" t="str">
        <f>PERFIL_DATOS!G2</f>
        <v>TRIM 4 21</v>
      </c>
      <c r="F9" s="63" t="str">
        <f>PERFIL_DATOS!H2</f>
        <v>TRIM 1 22</v>
      </c>
      <c r="G9" s="63" t="str">
        <f>PERFIL_DATOS!I2</f>
        <v>TRIM 2 22</v>
      </c>
      <c r="H9" s="63" t="str">
        <f>PERFIL_DATOS!J2</f>
        <v>TRIM 3 22</v>
      </c>
      <c r="I9" s="63" t="str">
        <f>PERFIL_DATOS!K2</f>
        <v>TRIM 4 22</v>
      </c>
      <c r="J9" s="63" t="str">
        <f>PERFIL_DATOS!L2</f>
        <v>TRIM 1 23</v>
      </c>
      <c r="K9" s="63" t="str">
        <f>PERFIL_DATOS!M2</f>
        <v>TRIM 2 23</v>
      </c>
      <c r="L9" s="10"/>
      <c r="M9" s="64" t="s">
        <v>110</v>
      </c>
    </row>
    <row r="10" spans="1:13" ht="20.149999999999999" customHeight="1" x14ac:dyDescent="0.35">
      <c r="A10" s="50" t="s">
        <v>36</v>
      </c>
      <c r="B10" s="51">
        <v>0</v>
      </c>
      <c r="C10" s="65">
        <f>VLOOKUP($A$8&amp;$D$7&amp;$A10,PERFIL_DATOS!$A:$M,PERFIL!C$8,0)</f>
        <v>100</v>
      </c>
      <c r="D10" s="65">
        <f>VLOOKUP($A$8&amp;$D$7&amp;$A10,PERFIL_DATOS!$A:$M,PERFIL!D$8,0)</f>
        <v>100</v>
      </c>
      <c r="E10" s="65">
        <f>VLOOKUP($A$8&amp;$D$7&amp;$A10,PERFIL_DATOS!$A:$M,PERFIL!E$8,0)</f>
        <v>100</v>
      </c>
      <c r="F10" s="65">
        <f>VLOOKUP($A$8&amp;$D$7&amp;$A10,PERFIL_DATOS!$A:$M,PERFIL!F$8,0)</f>
        <v>100</v>
      </c>
      <c r="G10" s="65">
        <f>VLOOKUP($A$8&amp;$D$7&amp;$A10,PERFIL_DATOS!$A:$M,PERFIL!G$8,0)</f>
        <v>100</v>
      </c>
      <c r="H10" s="65">
        <f>VLOOKUP($A$8&amp;$D$7&amp;$A10,PERFIL_DATOS!$A:$M,PERFIL!H$8,0)</f>
        <v>100</v>
      </c>
      <c r="I10" s="65">
        <f>VLOOKUP($A$8&amp;$D$7&amp;$A10,PERFIL_DATOS!$A:$M,PERFIL!I$8,0)</f>
        <v>100</v>
      </c>
      <c r="J10" s="65">
        <f>VLOOKUP($A$8&amp;$D$7&amp;$A10,PERFIL_DATOS!$A:$M,PERFIL!J$8,0)</f>
        <v>100</v>
      </c>
      <c r="K10" s="66">
        <f>VLOOKUP($A$8&amp;$D$7&amp;$A10,PERFIL_DATOS!$A:$M,PERFIL!K$8,0)</f>
        <v>100</v>
      </c>
      <c r="L10" s="10"/>
      <c r="M10" s="67">
        <v>100</v>
      </c>
    </row>
    <row r="11" spans="1:13" ht="20.149999999999999" customHeight="1" x14ac:dyDescent="0.35">
      <c r="A11" s="52" t="s">
        <v>1</v>
      </c>
      <c r="B11" s="53">
        <v>0</v>
      </c>
      <c r="C11" s="68">
        <f>VLOOKUP($A$8&amp;$D$7&amp;$A11,PERFIL_DATOS!$A:$M,PERFIL!C$8,0)</f>
        <v>9.2298993367053352</v>
      </c>
      <c r="D11" s="68">
        <f>VLOOKUP($A$8&amp;$D$7&amp;$A11,PERFIL_DATOS!$A:$M,PERFIL!D$8,0)</f>
        <v>8.1903559176269738</v>
      </c>
      <c r="E11" s="68">
        <f>VLOOKUP($A$8&amp;$D$7&amp;$A11,PERFIL_DATOS!$A:$M,PERFIL!E$8,0)</f>
        <v>7.8648781415527527</v>
      </c>
      <c r="F11" s="68">
        <f>VLOOKUP($A$8&amp;$D$7&amp;$A11,PERFIL_DATOS!$A:$M,PERFIL!F$8,0)</f>
        <v>8.5086120098457254</v>
      </c>
      <c r="G11" s="68">
        <f>VLOOKUP($A$8&amp;$D$7&amp;$A11,PERFIL_DATOS!$A:$M,PERFIL!G$8,0)</f>
        <v>8.2636452915114518</v>
      </c>
      <c r="H11" s="68">
        <f>VLOOKUP($A$8&amp;$D$7&amp;$A11,PERFIL_DATOS!$A:$M,PERFIL!H$8,0)</f>
        <v>8.8179040827961099</v>
      </c>
      <c r="I11" s="68">
        <f>VLOOKUP($A$8&amp;$D$7&amp;$A11,PERFIL_DATOS!$A:$M,PERFIL!I$8,0)</f>
        <v>9.0357688636348037</v>
      </c>
      <c r="J11" s="68">
        <f>VLOOKUP($A$8&amp;$D$7&amp;$A11,PERFIL_DATOS!$A:$M,PERFIL!J$8,0)</f>
        <v>9.8567522406853634</v>
      </c>
      <c r="K11" s="69">
        <f>VLOOKUP($A$8&amp;$D$7&amp;$A11,PERFIL_DATOS!$A:$M,PERFIL!K$8,0)</f>
        <v>8.5012114169176751</v>
      </c>
      <c r="L11" s="10"/>
      <c r="M11" s="70">
        <v>9.3599609442420562</v>
      </c>
    </row>
    <row r="12" spans="1:13" ht="20.149999999999999" customHeight="1" x14ac:dyDescent="0.35">
      <c r="A12" s="54" t="s">
        <v>2</v>
      </c>
      <c r="B12" s="14">
        <v>0</v>
      </c>
      <c r="C12" s="49">
        <f>VLOOKUP($A$8&amp;$D$7&amp;$A12,PERFIL_DATOS!$A:$M,PERFIL!C$8,0)</f>
        <v>12.17884558961039</v>
      </c>
      <c r="D12" s="49">
        <f>VLOOKUP($A$8&amp;$D$7&amp;$A12,PERFIL_DATOS!$A:$M,PERFIL!D$8,0)</f>
        <v>12.486483438895233</v>
      </c>
      <c r="E12" s="49">
        <f>VLOOKUP($A$8&amp;$D$7&amp;$A12,PERFIL_DATOS!$A:$M,PERFIL!E$8,0)</f>
        <v>12.307048979622106</v>
      </c>
      <c r="F12" s="49">
        <f>VLOOKUP($A$8&amp;$D$7&amp;$A12,PERFIL_DATOS!$A:$M,PERFIL!F$8,0)</f>
        <v>12.639633395259537</v>
      </c>
      <c r="G12" s="49">
        <f>VLOOKUP($A$8&amp;$D$7&amp;$A12,PERFIL_DATOS!$A:$M,PERFIL!G$8,0)</f>
        <v>12.305951351843698</v>
      </c>
      <c r="H12" s="49">
        <f>VLOOKUP($A$8&amp;$D$7&amp;$A12,PERFIL_DATOS!$A:$M,PERFIL!H$8,0)</f>
        <v>12.517421106868982</v>
      </c>
      <c r="I12" s="49">
        <f>VLOOKUP($A$8&amp;$D$7&amp;$A12,PERFIL_DATOS!$A:$M,PERFIL!I$8,0)</f>
        <v>11.674023000235506</v>
      </c>
      <c r="J12" s="49">
        <f>VLOOKUP($A$8&amp;$D$7&amp;$A12,PERFIL_DATOS!$A:$M,PERFIL!J$8,0)</f>
        <v>12.631364994835407</v>
      </c>
      <c r="K12" s="71">
        <f>VLOOKUP($A$8&amp;$D$7&amp;$A12,PERFIL_DATOS!$A:$M,PERFIL!K$8,0)</f>
        <v>13.133379763785882</v>
      </c>
      <c r="L12" s="10"/>
      <c r="M12" s="72">
        <v>13.119810064221902</v>
      </c>
    </row>
    <row r="13" spans="1:13" ht="20.149999999999999" customHeight="1" x14ac:dyDescent="0.35">
      <c r="A13" s="54" t="s">
        <v>3</v>
      </c>
      <c r="B13" s="14">
        <v>0</v>
      </c>
      <c r="C13" s="49">
        <f>VLOOKUP($A$8&amp;$D$7&amp;$A13,PERFIL_DATOS!$A:$M,PERFIL!C$8,0)</f>
        <v>14.566969956768967</v>
      </c>
      <c r="D13" s="49">
        <f>VLOOKUP($A$8&amp;$D$7&amp;$A13,PERFIL_DATOS!$A:$M,PERFIL!D$8,0)</f>
        <v>15.944145382560833</v>
      </c>
      <c r="E13" s="49">
        <f>VLOOKUP($A$8&amp;$D$7&amp;$A13,PERFIL_DATOS!$A:$M,PERFIL!E$8,0)</f>
        <v>16.057259716349122</v>
      </c>
      <c r="F13" s="49">
        <f>VLOOKUP($A$8&amp;$D$7&amp;$A13,PERFIL_DATOS!$A:$M,PERFIL!F$8,0)</f>
        <v>15.137977029223467</v>
      </c>
      <c r="G13" s="49">
        <f>VLOOKUP($A$8&amp;$D$7&amp;$A13,PERFIL_DATOS!$A:$M,PERFIL!G$8,0)</f>
        <v>14.383104535785355</v>
      </c>
      <c r="H13" s="49">
        <f>VLOOKUP($A$8&amp;$D$7&amp;$A13,PERFIL_DATOS!$A:$M,PERFIL!H$8,0)</f>
        <v>14.722363726049464</v>
      </c>
      <c r="I13" s="49">
        <f>VLOOKUP($A$8&amp;$D$7&amp;$A13,PERFIL_DATOS!$A:$M,PERFIL!I$8,0)</f>
        <v>14.990585028956914</v>
      </c>
      <c r="J13" s="49">
        <f>VLOOKUP($A$8&amp;$D$7&amp;$A13,PERFIL_DATOS!$A:$M,PERFIL!J$8,0)</f>
        <v>14.735913890169511</v>
      </c>
      <c r="K13" s="71">
        <f>VLOOKUP($A$8&amp;$D$7&amp;$A13,PERFIL_DATOS!$A:$M,PERFIL!K$8,0)</f>
        <v>13.813117635064806</v>
      </c>
      <c r="L13" s="10"/>
      <c r="M13" s="72">
        <v>15.620091232025352</v>
      </c>
    </row>
    <row r="14" spans="1:13" ht="20.149999999999999" customHeight="1" x14ac:dyDescent="0.35">
      <c r="A14" s="54" t="s">
        <v>4</v>
      </c>
      <c r="B14" s="14">
        <v>0</v>
      </c>
      <c r="C14" s="49">
        <f>VLOOKUP($A$8&amp;$D$7&amp;$A14,PERFIL_DATOS!$A:$M,PERFIL!C$8,0)</f>
        <v>20.827767396373194</v>
      </c>
      <c r="D14" s="49">
        <f>VLOOKUP($A$8&amp;$D$7&amp;$A14,PERFIL_DATOS!$A:$M,PERFIL!D$8,0)</f>
        <v>20.654468087070573</v>
      </c>
      <c r="E14" s="49">
        <f>VLOOKUP($A$8&amp;$D$7&amp;$A14,PERFIL_DATOS!$A:$M,PERFIL!E$8,0)</f>
        <v>20.91394046407358</v>
      </c>
      <c r="F14" s="49">
        <f>VLOOKUP($A$8&amp;$D$7&amp;$A14,PERFIL_DATOS!$A:$M,PERFIL!F$8,0)</f>
        <v>20.762557710660133</v>
      </c>
      <c r="G14" s="49">
        <f>VLOOKUP($A$8&amp;$D$7&amp;$A14,PERFIL_DATOS!$A:$M,PERFIL!G$8,0)</f>
        <v>21.654797730999071</v>
      </c>
      <c r="H14" s="49">
        <f>VLOOKUP($A$8&amp;$D$7&amp;$A14,PERFIL_DATOS!$A:$M,PERFIL!H$8,0)</f>
        <v>20.705928233306462</v>
      </c>
      <c r="I14" s="49">
        <f>VLOOKUP($A$8&amp;$D$7&amp;$A14,PERFIL_DATOS!$A:$M,PERFIL!I$8,0)</f>
        <v>21.420611594346152</v>
      </c>
      <c r="J14" s="49">
        <f>VLOOKUP($A$8&amp;$D$7&amp;$A14,PERFIL_DATOS!$A:$M,PERFIL!J$8,0)</f>
        <v>19.316613022485956</v>
      </c>
      <c r="K14" s="71">
        <f>VLOOKUP($A$8&amp;$D$7&amp;$A14,PERFIL_DATOS!$A:$M,PERFIL!K$8,0)</f>
        <v>20.237692811857329</v>
      </c>
      <c r="L14" s="10"/>
      <c r="M14" s="72">
        <v>20.500042476348685</v>
      </c>
    </row>
    <row r="15" spans="1:13" ht="20.149999999999999" customHeight="1" x14ac:dyDescent="0.35">
      <c r="A15" s="54" t="s">
        <v>5</v>
      </c>
      <c r="B15" s="14">
        <v>0</v>
      </c>
      <c r="C15" s="49">
        <f>VLOOKUP($A$8&amp;$D$7&amp;$A15,PERFIL_DATOS!$A:$M,PERFIL!C$8,0)</f>
        <v>13.362530227227893</v>
      </c>
      <c r="D15" s="49">
        <f>VLOOKUP($A$8&amp;$D$7&amp;$A15,PERFIL_DATOS!$A:$M,PERFIL!D$8,0)</f>
        <v>13.470507111400421</v>
      </c>
      <c r="E15" s="49">
        <f>VLOOKUP($A$8&amp;$D$7&amp;$A15,PERFIL_DATOS!$A:$M,PERFIL!E$8,0)</f>
        <v>13.676386797526016</v>
      </c>
      <c r="F15" s="49">
        <f>VLOOKUP($A$8&amp;$D$7&amp;$A15,PERFIL_DATOS!$A:$M,PERFIL!F$8,0)</f>
        <v>13.732486303174982</v>
      </c>
      <c r="G15" s="49">
        <f>VLOOKUP($A$8&amp;$D$7&amp;$A15,PERFIL_DATOS!$A:$M,PERFIL!G$8,0)</f>
        <v>13.767860574160132</v>
      </c>
      <c r="H15" s="49">
        <f>VLOOKUP($A$8&amp;$D$7&amp;$A15,PERFIL_DATOS!$A:$M,PERFIL!H$8,0)</f>
        <v>14.022733922272129</v>
      </c>
      <c r="I15" s="49">
        <f>VLOOKUP($A$8&amp;$D$7&amp;$A15,PERFIL_DATOS!$A:$M,PERFIL!I$8,0)</f>
        <v>13.035848086748626</v>
      </c>
      <c r="J15" s="49">
        <f>VLOOKUP($A$8&amp;$D$7&amp;$A15,PERFIL_DATOS!$A:$M,PERFIL!J$8,0)</f>
        <v>13.396909010986349</v>
      </c>
      <c r="K15" s="71">
        <f>VLOOKUP($A$8&amp;$D$7&amp;$A15,PERFIL_DATOS!$A:$M,PERFIL!K$8,0)</f>
        <v>13.592653196356363</v>
      </c>
      <c r="L15" s="10"/>
      <c r="M15" s="72">
        <v>13.520170969867321</v>
      </c>
    </row>
    <row r="16" spans="1:13" ht="20.149999999999999" customHeight="1" x14ac:dyDescent="0.35">
      <c r="A16" s="54" t="s">
        <v>6</v>
      </c>
      <c r="B16" s="14">
        <v>0</v>
      </c>
      <c r="C16" s="49">
        <f>VLOOKUP($A$8&amp;$D$7&amp;$A16,PERFIL_DATOS!$A:$M,PERFIL!C$8,0)</f>
        <v>10.243568060910452</v>
      </c>
      <c r="D16" s="49">
        <f>VLOOKUP($A$8&amp;$D$7&amp;$A16,PERFIL_DATOS!$A:$M,PERFIL!D$8,0)</f>
        <v>10.341852779954362</v>
      </c>
      <c r="E16" s="49">
        <f>VLOOKUP($A$8&amp;$D$7&amp;$A16,PERFIL_DATOS!$A:$M,PERFIL!E$8,0)</f>
        <v>9.7949375260559961</v>
      </c>
      <c r="F16" s="49">
        <f>VLOOKUP($A$8&amp;$D$7&amp;$A16,PERFIL_DATOS!$A:$M,PERFIL!F$8,0)</f>
        <v>9.7215338939244464</v>
      </c>
      <c r="G16" s="49">
        <f>VLOOKUP($A$8&amp;$D$7&amp;$A16,PERFIL_DATOS!$A:$M,PERFIL!G$8,0)</f>
        <v>9.3710012911119716</v>
      </c>
      <c r="H16" s="49">
        <f>VLOOKUP($A$8&amp;$D$7&amp;$A16,PERFIL_DATOS!$A:$M,PERFIL!H$8,0)</f>
        <v>9.4473468853440341</v>
      </c>
      <c r="I16" s="49">
        <f>VLOOKUP($A$8&amp;$D$7&amp;$A16,PERFIL_DATOS!$A:$M,PERFIL!I$8,0)</f>
        <v>9.5100658927304753</v>
      </c>
      <c r="J16" s="49">
        <f>VLOOKUP($A$8&amp;$D$7&amp;$A16,PERFIL_DATOS!$A:$M,PERFIL!J$8,0)</f>
        <v>8.4738336407989578</v>
      </c>
      <c r="K16" s="71">
        <f>VLOOKUP($A$8&amp;$D$7&amp;$A16,PERFIL_DATOS!$A:$M,PERFIL!K$8,0)</f>
        <v>8.7163108585776303</v>
      </c>
      <c r="L16" s="10"/>
      <c r="M16" s="72">
        <v>9.540052576180635</v>
      </c>
    </row>
    <row r="17" spans="1:13" ht="20.149999999999999" customHeight="1" x14ac:dyDescent="0.35">
      <c r="A17" s="54" t="s">
        <v>7</v>
      </c>
      <c r="B17" s="14">
        <v>0</v>
      </c>
      <c r="C17" s="49">
        <f>VLOOKUP($A$8&amp;$D$7&amp;$A17,PERFIL_DATOS!$A:$M,PERFIL!C$8,0)</f>
        <v>8.9810194345238337</v>
      </c>
      <c r="D17" s="49">
        <f>VLOOKUP($A$8&amp;$D$7&amp;$A17,PERFIL_DATOS!$A:$M,PERFIL!D$8,0)</f>
        <v>8.9243766843065142</v>
      </c>
      <c r="E17" s="49">
        <f>VLOOKUP($A$8&amp;$D$7&amp;$A17,PERFIL_DATOS!$A:$M,PERFIL!E$8,0)</f>
        <v>9.0069556222399285</v>
      </c>
      <c r="F17" s="49">
        <f>VLOOKUP($A$8&amp;$D$7&amp;$A17,PERFIL_DATOS!$A:$M,PERFIL!F$8,0)</f>
        <v>9.231287872189041</v>
      </c>
      <c r="G17" s="49">
        <f>VLOOKUP($A$8&amp;$D$7&amp;$A17,PERFIL_DATOS!$A:$M,PERFIL!G$8,0)</f>
        <v>9.6484102867654915</v>
      </c>
      <c r="H17" s="49">
        <f>VLOOKUP($A$8&amp;$D$7&amp;$A17,PERFIL_DATOS!$A:$M,PERFIL!H$8,0)</f>
        <v>9.7016936969353988</v>
      </c>
      <c r="I17" s="49">
        <f>VLOOKUP($A$8&amp;$D$7&amp;$A17,PERFIL_DATOS!$A:$M,PERFIL!I$8,0)</f>
        <v>9.8950885061492588</v>
      </c>
      <c r="J17" s="49">
        <f>VLOOKUP($A$8&amp;$D$7&amp;$A17,PERFIL_DATOS!$A:$M,PERFIL!J$8,0)</f>
        <v>9.9538564742685605</v>
      </c>
      <c r="K17" s="71">
        <f>VLOOKUP($A$8&amp;$D$7&amp;$A17,PERFIL_DATOS!$A:$M,PERFIL!K$8,0)</f>
        <v>8.9824911558756284</v>
      </c>
      <c r="L17" s="10"/>
      <c r="M17" s="72">
        <v>9.3000461399380274</v>
      </c>
    </row>
    <row r="18" spans="1:13" ht="20.149999999999999" customHeight="1" x14ac:dyDescent="0.35">
      <c r="A18" s="55" t="s">
        <v>8</v>
      </c>
      <c r="B18" s="56">
        <v>0</v>
      </c>
      <c r="C18" s="73">
        <f>VLOOKUP($A$8&amp;$D$7&amp;$A18,PERFIL_DATOS!$A:$M,PERFIL!C$8,0)</f>
        <v>10.609401289867314</v>
      </c>
      <c r="D18" s="73">
        <f>VLOOKUP($A$8&amp;$D$7&amp;$A18,PERFIL_DATOS!$A:$M,PERFIL!D$8,0)</f>
        <v>9.9878042389518509</v>
      </c>
      <c r="E18" s="73">
        <f>VLOOKUP($A$8&amp;$D$7&amp;$A18,PERFIL_DATOS!$A:$M,PERFIL!E$8,0)</f>
        <v>10.378594536911116</v>
      </c>
      <c r="F18" s="73">
        <f>VLOOKUP($A$8&amp;$D$7&amp;$A18,PERFIL_DATOS!$A:$M,PERFIL!F$8,0)</f>
        <v>10.26591213425875</v>
      </c>
      <c r="G18" s="73">
        <f>VLOOKUP($A$8&amp;$D$7&amp;$A18,PERFIL_DATOS!$A:$M,PERFIL!G$8,0)</f>
        <v>10.605228724311592</v>
      </c>
      <c r="H18" s="73">
        <f>VLOOKUP($A$8&amp;$D$7&amp;$A18,PERFIL_DATOS!$A:$M,PERFIL!H$8,0)</f>
        <v>10.064619277317522</v>
      </c>
      <c r="I18" s="73">
        <f>VLOOKUP($A$8&amp;$D$7&amp;$A18,PERFIL_DATOS!$A:$M,PERFIL!I$8,0)</f>
        <v>10.438011398385791</v>
      </c>
      <c r="J18" s="73">
        <f>VLOOKUP($A$8&amp;$D$7&amp;$A18,PERFIL_DATOS!$A:$M,PERFIL!J$8,0)</f>
        <v>11.634758794958865</v>
      </c>
      <c r="K18" s="74">
        <f>VLOOKUP($A$8&amp;$D$7&amp;$A18,PERFIL_DATOS!$A:$M,PERFIL!K$8,0)</f>
        <v>13.023142237915822</v>
      </c>
      <c r="L18" s="10"/>
      <c r="M18" s="75">
        <v>9.0398163388073325</v>
      </c>
    </row>
    <row r="19" spans="1:13" ht="20.149999999999999" customHeight="1" x14ac:dyDescent="0.35">
      <c r="A19" s="52" t="s">
        <v>9</v>
      </c>
      <c r="B19" s="53">
        <v>0</v>
      </c>
      <c r="C19" s="68">
        <f>VLOOKUP($A$8&amp;$D$7&amp;$A19,PERFIL_DATOS!$A:$M,PERFIL!C$8,0)</f>
        <v>5.7858921180417466</v>
      </c>
      <c r="D19" s="68">
        <f>VLOOKUP($A$8&amp;$D$7&amp;$A19,PERFIL_DATOS!$A:$M,PERFIL!D$8,0)</f>
        <v>5.76487080787666</v>
      </c>
      <c r="E19" s="68">
        <f>VLOOKUP($A$8&amp;$D$7&amp;$A19,PERFIL_DATOS!$A:$M,PERFIL!E$8,0)</f>
        <v>5.7489499482770787</v>
      </c>
      <c r="F19" s="68">
        <f>VLOOKUP($A$8&amp;$D$7&amp;$A19,PERFIL_DATOS!$A:$M,PERFIL!F$8,0)</f>
        <v>6.0467873914480093</v>
      </c>
      <c r="G19" s="68">
        <f>VLOOKUP($A$8&amp;$D$7&amp;$A19,PERFIL_DATOS!$A:$M,PERFIL!G$8,0)</f>
        <v>5.9290982673511481</v>
      </c>
      <c r="H19" s="68">
        <f>VLOOKUP($A$8&amp;$D$7&amp;$A19,PERFIL_DATOS!$A:$M,PERFIL!H$8,0)</f>
        <v>5.4196841019779951</v>
      </c>
      <c r="I19" s="68">
        <f>VLOOKUP($A$8&amp;$D$7&amp;$A19,PERFIL_DATOS!$A:$M,PERFIL!I$8,0)</f>
        <v>5.2295134006438282</v>
      </c>
      <c r="J19" s="68">
        <f>VLOOKUP($A$8&amp;$D$7&amp;$A19,PERFIL_DATOS!$A:$M,PERFIL!J$8,0)</f>
        <v>5.6316723030634002</v>
      </c>
      <c r="K19" s="69">
        <f>VLOOKUP($A$8&amp;$D$7&amp;$A19,PERFIL_DATOS!$A:$M,PERFIL!K$8,0)</f>
        <v>5.6151306253224504</v>
      </c>
      <c r="L19" s="10"/>
      <c r="M19" s="70">
        <v>6.0301414146364545</v>
      </c>
    </row>
    <row r="20" spans="1:13" ht="20.149999999999999" customHeight="1" x14ac:dyDescent="0.35">
      <c r="A20" s="54" t="s">
        <v>10</v>
      </c>
      <c r="B20" s="14">
        <v>0</v>
      </c>
      <c r="C20" s="49">
        <f>VLOOKUP($A$8&amp;$D$7&amp;$A20,PERFIL_DATOS!$A:$M,PERFIL!C$8,0)</f>
        <v>4.6638378495377726</v>
      </c>
      <c r="D20" s="49">
        <f>VLOOKUP($A$8&amp;$D$7&amp;$A20,PERFIL_DATOS!$A:$M,PERFIL!D$8,0)</f>
        <v>4.5564880667788774</v>
      </c>
      <c r="E20" s="49">
        <f>VLOOKUP($A$8&amp;$D$7&amp;$A20,PERFIL_DATOS!$A:$M,PERFIL!E$8,0)</f>
        <v>4.719240623363171</v>
      </c>
      <c r="F20" s="49">
        <f>VLOOKUP($A$8&amp;$D$7&amp;$A20,PERFIL_DATOS!$A:$M,PERFIL!F$8,0)</f>
        <v>5.3832946433510447</v>
      </c>
      <c r="G20" s="49">
        <f>VLOOKUP($A$8&amp;$D$7&amp;$A20,PERFIL_DATOS!$A:$M,PERFIL!G$8,0)</f>
        <v>5.0098047268479213</v>
      </c>
      <c r="H20" s="49">
        <f>VLOOKUP($A$8&amp;$D$7&amp;$A20,PERFIL_DATOS!$A:$M,PERFIL!H$8,0)</f>
        <v>4.8189115029197414</v>
      </c>
      <c r="I20" s="49">
        <f>VLOOKUP($A$8&amp;$D$7&amp;$A20,PERFIL_DATOS!$A:$M,PERFIL!I$8,0)</f>
        <v>5.0430361108060344</v>
      </c>
      <c r="J20" s="49">
        <f>VLOOKUP($A$8&amp;$D$7&amp;$A20,PERFIL_DATOS!$A:$M,PERFIL!J$8,0)</f>
        <v>5.2389876344990034</v>
      </c>
      <c r="K20" s="71">
        <f>VLOOKUP($A$8&amp;$D$7&amp;$A20,PERFIL_DATOS!$A:$M,PERFIL!K$8,0)</f>
        <v>4.8529588078280117</v>
      </c>
      <c r="L20" s="10"/>
      <c r="M20" s="72">
        <v>6.8404660729727436</v>
      </c>
    </row>
    <row r="21" spans="1:13" ht="20.149999999999999" customHeight="1" x14ac:dyDescent="0.35">
      <c r="A21" s="54" t="s">
        <v>11</v>
      </c>
      <c r="B21" s="14">
        <v>0</v>
      </c>
      <c r="C21" s="49">
        <f>VLOOKUP($A$8&amp;$D$7&amp;$A21,PERFIL_DATOS!$A:$M,PERFIL!C$8,0)</f>
        <v>7.8711581567918119</v>
      </c>
      <c r="D21" s="49">
        <f>VLOOKUP($A$8&amp;$D$7&amp;$A21,PERFIL_DATOS!$A:$M,PERFIL!D$8,0)</f>
        <v>8.7924823960851821</v>
      </c>
      <c r="E21" s="49">
        <f>VLOOKUP($A$8&amp;$D$7&amp;$A21,PERFIL_DATOS!$A:$M,PERFIL!E$8,0)</f>
        <v>7.915030497288897</v>
      </c>
      <c r="F21" s="49">
        <f>VLOOKUP($A$8&amp;$D$7&amp;$A21,PERFIL_DATOS!$A:$M,PERFIL!F$8,0)</f>
        <v>7.8254996842419118</v>
      </c>
      <c r="G21" s="49">
        <f>VLOOKUP($A$8&amp;$D$7&amp;$A21,PERFIL_DATOS!$A:$M,PERFIL!G$8,0)</f>
        <v>8.7824220266061985</v>
      </c>
      <c r="H21" s="49">
        <f>VLOOKUP($A$8&amp;$D$7&amp;$A21,PERFIL_DATOS!$A:$M,PERFIL!H$8,0)</f>
        <v>8.624608877929667</v>
      </c>
      <c r="I21" s="49">
        <f>VLOOKUP($A$8&amp;$D$7&amp;$A21,PERFIL_DATOS!$A:$M,PERFIL!I$8,0)</f>
        <v>7.8791080826038753</v>
      </c>
      <c r="J21" s="49">
        <f>VLOOKUP($A$8&amp;$D$7&amp;$A21,PERFIL_DATOS!$A:$M,PERFIL!J$8,0)</f>
        <v>7.4998639791506907</v>
      </c>
      <c r="K21" s="71">
        <f>VLOOKUP($A$8&amp;$D$7&amp;$A21,PERFIL_DATOS!$A:$M,PERFIL!K$8,0)</f>
        <v>8.9242292589767889</v>
      </c>
      <c r="L21" s="10"/>
      <c r="M21" s="72">
        <v>8.2667238167464578</v>
      </c>
    </row>
    <row r="22" spans="1:13" ht="20.149999999999999" customHeight="1" x14ac:dyDescent="0.35">
      <c r="A22" s="54" t="s">
        <v>12</v>
      </c>
      <c r="B22" s="14">
        <v>0</v>
      </c>
      <c r="C22" s="49">
        <f>VLOOKUP($A$8&amp;$D$7&amp;$A22,PERFIL_DATOS!$A:$M,PERFIL!C$8,0)</f>
        <v>18.483077667610299</v>
      </c>
      <c r="D22" s="49">
        <f>VLOOKUP($A$8&amp;$D$7&amp;$A22,PERFIL_DATOS!$A:$M,PERFIL!D$8,0)</f>
        <v>18.667184389890203</v>
      </c>
      <c r="E22" s="49">
        <f>VLOOKUP($A$8&amp;$D$7&amp;$A22,PERFIL_DATOS!$A:$M,PERFIL!E$8,0)</f>
        <v>19.181230590884695</v>
      </c>
      <c r="F22" s="49">
        <f>VLOOKUP($A$8&amp;$D$7&amp;$A22,PERFIL_DATOS!$A:$M,PERFIL!F$8,0)</f>
        <v>18.193479829348576</v>
      </c>
      <c r="G22" s="49">
        <f>VLOOKUP($A$8&amp;$D$7&amp;$A22,PERFIL_DATOS!$A:$M,PERFIL!G$8,0)</f>
        <v>18.090606286579376</v>
      </c>
      <c r="H22" s="49">
        <f>VLOOKUP($A$8&amp;$D$7&amp;$A22,PERFIL_DATOS!$A:$M,PERFIL!H$8,0)</f>
        <v>17.992454666310941</v>
      </c>
      <c r="I22" s="49">
        <f>VLOOKUP($A$8&amp;$D$7&amp;$A22,PERFIL_DATOS!$A:$M,PERFIL!I$8,0)</f>
        <v>18.846996263406673</v>
      </c>
      <c r="J22" s="49">
        <f>VLOOKUP($A$8&amp;$D$7&amp;$A22,PERFIL_DATOS!$A:$M,PERFIL!J$8,0)</f>
        <v>18.3277838057409</v>
      </c>
      <c r="K22" s="71">
        <f>VLOOKUP($A$8&amp;$D$7&amp;$A22,PERFIL_DATOS!$A:$M,PERFIL!K$8,0)</f>
        <v>18.827619679579811</v>
      </c>
      <c r="L22" s="10"/>
      <c r="M22" s="72">
        <v>18.352872562860252</v>
      </c>
    </row>
    <row r="23" spans="1:13" ht="20.149999999999999" customHeight="1" x14ac:dyDescent="0.35">
      <c r="A23" s="54" t="s">
        <v>13</v>
      </c>
      <c r="B23" s="14">
        <v>0</v>
      </c>
      <c r="C23" s="49">
        <f>VLOOKUP($A$8&amp;$D$7&amp;$A23,PERFIL_DATOS!$A:$M,PERFIL!C$8,0)</f>
        <v>20.285888809132452</v>
      </c>
      <c r="D23" s="49">
        <f>VLOOKUP($A$8&amp;$D$7&amp;$A23,PERFIL_DATOS!$A:$M,PERFIL!D$8,0)</f>
        <v>19.81803678976237</v>
      </c>
      <c r="E23" s="49">
        <f>VLOOKUP($A$8&amp;$D$7&amp;$A23,PERFIL_DATOS!$A:$M,PERFIL!E$8,0)</f>
        <v>20.10259411935693</v>
      </c>
      <c r="F23" s="49">
        <f>VLOOKUP($A$8&amp;$D$7&amp;$A23,PERFIL_DATOS!$A:$M,PERFIL!F$8,0)</f>
        <v>19.508185157233044</v>
      </c>
      <c r="G23" s="49">
        <f>VLOOKUP($A$8&amp;$D$7&amp;$A23,PERFIL_DATOS!$A:$M,PERFIL!G$8,0)</f>
        <v>19.589794993467518</v>
      </c>
      <c r="H23" s="49">
        <f>VLOOKUP($A$8&amp;$D$7&amp;$A23,PERFIL_DATOS!$A:$M,PERFIL!H$8,0)</f>
        <v>19.200078629034152</v>
      </c>
      <c r="I23" s="49">
        <f>VLOOKUP($A$8&amp;$D$7&amp;$A23,PERFIL_DATOS!$A:$M,PERFIL!I$8,0)</f>
        <v>19.311756632803881</v>
      </c>
      <c r="J23" s="49">
        <f>VLOOKUP($A$8&amp;$D$7&amp;$A23,PERFIL_DATOS!$A:$M,PERFIL!J$8,0)</f>
        <v>18.790620349087391</v>
      </c>
      <c r="K23" s="71">
        <f>VLOOKUP($A$8&amp;$D$7&amp;$A23,PERFIL_DATOS!$A:$M,PERFIL!K$8,0)</f>
        <v>18.712592995095704</v>
      </c>
      <c r="L23" s="10"/>
      <c r="M23" s="72">
        <v>20.239791752100341</v>
      </c>
    </row>
    <row r="24" spans="1:13" ht="20.149999999999999" customHeight="1" x14ac:dyDescent="0.35">
      <c r="A24" s="54" t="s">
        <v>14</v>
      </c>
      <c r="B24" s="14">
        <v>0</v>
      </c>
      <c r="C24" s="49">
        <f>VLOOKUP($A$8&amp;$D$7&amp;$A24,PERFIL_DATOS!$A:$M,PERFIL!C$8,0)</f>
        <v>10.105776725532071</v>
      </c>
      <c r="D24" s="49">
        <f>VLOOKUP($A$8&amp;$D$7&amp;$A24,PERFIL_DATOS!$A:$M,PERFIL!D$8,0)</f>
        <v>10.232073127680987</v>
      </c>
      <c r="E24" s="49">
        <f>VLOOKUP($A$8&amp;$D$7&amp;$A24,PERFIL_DATOS!$A:$M,PERFIL!E$8,0)</f>
        <v>10.358444063481027</v>
      </c>
      <c r="F24" s="49">
        <f>VLOOKUP($A$8&amp;$D$7&amp;$A24,PERFIL_DATOS!$A:$M,PERFIL!F$8,0)</f>
        <v>10.437147579423115</v>
      </c>
      <c r="G24" s="49">
        <f>VLOOKUP($A$8&amp;$D$7&amp;$A24,PERFIL_DATOS!$A:$M,PERFIL!G$8,0)</f>
        <v>9.8965296256126223</v>
      </c>
      <c r="H24" s="49">
        <f>VLOOKUP($A$8&amp;$D$7&amp;$A24,PERFIL_DATOS!$A:$M,PERFIL!H$8,0)</f>
        <v>11.036549222852193</v>
      </c>
      <c r="I24" s="49">
        <f>VLOOKUP($A$8&amp;$D$7&amp;$A24,PERFIL_DATOS!$A:$M,PERFIL!I$8,0)</f>
        <v>10.230227395262908</v>
      </c>
      <c r="J24" s="49">
        <f>VLOOKUP($A$8&amp;$D$7&amp;$A24,PERFIL_DATOS!$A:$M,PERFIL!J$8,0)</f>
        <v>9.7461493106404298</v>
      </c>
      <c r="K24" s="71">
        <f>VLOOKUP($A$8&amp;$D$7&amp;$A24,PERFIL_DATOS!$A:$M,PERFIL!K$8,0)</f>
        <v>9.993477713816949</v>
      </c>
      <c r="L24" s="10"/>
      <c r="M24" s="72">
        <v>10.298052881509449</v>
      </c>
    </row>
    <row r="25" spans="1:13" ht="20.149999999999999" customHeight="1" x14ac:dyDescent="0.35">
      <c r="A25" s="54" t="s">
        <v>15</v>
      </c>
      <c r="B25" s="14">
        <v>0</v>
      </c>
      <c r="C25" s="49">
        <f>VLOOKUP($A$8&amp;$D$7&amp;$A25,PERFIL_DATOS!$A:$M,PERFIL!C$8,0)</f>
        <v>13.078870501033569</v>
      </c>
      <c r="D25" s="49">
        <f>VLOOKUP($A$8&amp;$D$7&amp;$A25,PERFIL_DATOS!$A:$M,PERFIL!D$8,0)</f>
        <v>13.26159203217976</v>
      </c>
      <c r="E25" s="49">
        <f>VLOOKUP($A$8&amp;$D$7&amp;$A25,PERFIL_DATOS!$A:$M,PERFIL!E$8,0)</f>
        <v>12.398586622853687</v>
      </c>
      <c r="F25" s="49">
        <f>VLOOKUP($A$8&amp;$D$7&amp;$A25,PERFIL_DATOS!$A:$M,PERFIL!F$8,0)</f>
        <v>13.201287134254812</v>
      </c>
      <c r="G25" s="49">
        <f>VLOOKUP($A$8&amp;$D$7&amp;$A25,PERFIL_DATOS!$A:$M,PERFIL!G$8,0)</f>
        <v>13.64630610199008</v>
      </c>
      <c r="H25" s="49">
        <f>VLOOKUP($A$8&amp;$D$7&amp;$A25,PERFIL_DATOS!$A:$M,PERFIL!H$8,0)</f>
        <v>13.233061669394635</v>
      </c>
      <c r="I25" s="49">
        <f>VLOOKUP($A$8&amp;$D$7&amp;$A25,PERFIL_DATOS!$A:$M,PERFIL!I$8,0)</f>
        <v>13.518924785343481</v>
      </c>
      <c r="J25" s="49">
        <f>VLOOKUP($A$8&amp;$D$7&amp;$A25,PERFIL_DATOS!$A:$M,PERFIL!J$8,0)</f>
        <v>14.327645987360317</v>
      </c>
      <c r="K25" s="71">
        <f>VLOOKUP($A$8&amp;$D$7&amp;$A25,PERFIL_DATOS!$A:$M,PERFIL!K$8,0)</f>
        <v>13.518464755623732</v>
      </c>
      <c r="L25" s="10"/>
      <c r="M25" s="72">
        <v>12.69467180173392</v>
      </c>
    </row>
    <row r="26" spans="1:13" ht="20.149999999999999" customHeight="1" x14ac:dyDescent="0.35">
      <c r="A26" s="55" t="s">
        <v>16</v>
      </c>
      <c r="B26" s="56">
        <v>0</v>
      </c>
      <c r="C26" s="73">
        <f>VLOOKUP($A$8&amp;$D$7&amp;$A26,PERFIL_DATOS!$A:$M,PERFIL!C$8,0)</f>
        <v>19.725498647004304</v>
      </c>
      <c r="D26" s="73">
        <f>VLOOKUP($A$8&amp;$D$7&amp;$A26,PERFIL_DATOS!$A:$M,PERFIL!D$8,0)</f>
        <v>18.907268327676057</v>
      </c>
      <c r="E26" s="73">
        <f>VLOOKUP($A$8&amp;$D$7&amp;$A26,PERFIL_DATOS!$A:$M,PERFIL!E$8,0)</f>
        <v>19.575925525246333</v>
      </c>
      <c r="F26" s="73">
        <f>VLOOKUP($A$8&amp;$D$7&amp;$A26,PERFIL_DATOS!$A:$M,PERFIL!F$8,0)</f>
        <v>19.404320859976618</v>
      </c>
      <c r="G26" s="73">
        <f>VLOOKUP($A$8&amp;$D$7&amp;$A26,PERFIL_DATOS!$A:$M,PERFIL!G$8,0)</f>
        <v>19.055433665943859</v>
      </c>
      <c r="H26" s="73">
        <f>VLOOKUP($A$8&amp;$D$7&amp;$A26,PERFIL_DATOS!$A:$M,PERFIL!H$8,0)</f>
        <v>19.674660168167428</v>
      </c>
      <c r="I26" s="73">
        <f>VLOOKUP($A$8&amp;$D$7&amp;$A26,PERFIL_DATOS!$A:$M,PERFIL!I$8,0)</f>
        <v>19.940440506700753</v>
      </c>
      <c r="J26" s="73">
        <f>VLOOKUP($A$8&amp;$D$7&amp;$A26,PERFIL_DATOS!$A:$M,PERFIL!J$8,0)</f>
        <v>20.437276963519498</v>
      </c>
      <c r="K26" s="74">
        <f>VLOOKUP($A$8&amp;$D$7&amp;$A26,PERFIL_DATOS!$A:$M,PERFIL!K$8,0)</f>
        <v>19.555526086694957</v>
      </c>
      <c r="L26" s="10"/>
      <c r="M26" s="75">
        <v>17.277272716037963</v>
      </c>
    </row>
    <row r="27" spans="1:13" ht="20.149999999999999" customHeight="1" x14ac:dyDescent="0.35">
      <c r="A27" s="52" t="s">
        <v>39</v>
      </c>
      <c r="B27" s="53">
        <v>0</v>
      </c>
      <c r="C27" s="68">
        <f>VLOOKUP($A$8&amp;$D$7&amp;$A27,PERFIL_DATOS!$A:$M,PERFIL!C$8,0)</f>
        <v>2.972068259020435</v>
      </c>
      <c r="D27" s="68">
        <f>VLOOKUP($A$8&amp;$D$7&amp;$A27,PERFIL_DATOS!$A:$M,PERFIL!D$8,0)</f>
        <v>2.642261954467044</v>
      </c>
      <c r="E27" s="68">
        <f>VLOOKUP($A$8&amp;$D$7&amp;$A27,PERFIL_DATOS!$A:$M,PERFIL!E$8,0)</f>
        <v>2.0370984293582866</v>
      </c>
      <c r="F27" s="68">
        <f>VLOOKUP($A$8&amp;$D$7&amp;$A27,PERFIL_DATOS!$A:$M,PERFIL!F$8,0)</f>
        <v>2.3271052926777074</v>
      </c>
      <c r="G27" s="68">
        <f>VLOOKUP($A$8&amp;$D$7&amp;$A27,PERFIL_DATOS!$A:$M,PERFIL!G$8,0)</f>
        <v>1.8254943640878454</v>
      </c>
      <c r="H27" s="68">
        <f>VLOOKUP($A$8&amp;$D$7&amp;$A27,PERFIL_DATOS!$A:$M,PERFIL!H$8,0)</f>
        <v>2.2282753104606656</v>
      </c>
      <c r="I27" s="68">
        <f>VLOOKUP($A$8&amp;$D$7&amp;$A27,PERFIL_DATOS!$A:$M,PERFIL!I$8,0)</f>
        <v>1.6633610447175178</v>
      </c>
      <c r="J27" s="68">
        <f>VLOOKUP($A$8&amp;$D$7&amp;$A27,PERFIL_DATOS!$A:$M,PERFIL!J$8,0)</f>
        <v>1.6181882794939064</v>
      </c>
      <c r="K27" s="69">
        <f>VLOOKUP($A$8&amp;$D$7&amp;$A27,PERFIL_DATOS!$A:$M,PERFIL!K$8,0)</f>
        <v>1.4541383585707099</v>
      </c>
      <c r="L27" s="10"/>
      <c r="M27" s="70">
        <v>6.9974661514590624</v>
      </c>
    </row>
    <row r="28" spans="1:13" ht="20.149999999999999" customHeight="1" x14ac:dyDescent="0.35">
      <c r="A28" s="54" t="s">
        <v>40</v>
      </c>
      <c r="B28" s="14">
        <v>0</v>
      </c>
      <c r="C28" s="49">
        <f>VLOOKUP($A$8&amp;$D$7&amp;$A28,PERFIL_DATOS!$A:$M,PERFIL!C$8,0)</f>
        <v>2.8473084466782415</v>
      </c>
      <c r="D28" s="49">
        <f>VLOOKUP($A$8&amp;$D$7&amp;$A28,PERFIL_DATOS!$A:$M,PERFIL!D$8,0)</f>
        <v>2.5896921881794013</v>
      </c>
      <c r="E28" s="49">
        <f>VLOOKUP($A$8&amp;$D$7&amp;$A28,PERFIL_DATOS!$A:$M,PERFIL!E$8,0)</f>
        <v>2.9416765732776904</v>
      </c>
      <c r="F28" s="49">
        <f>VLOOKUP($A$8&amp;$D$7&amp;$A28,PERFIL_DATOS!$A:$M,PERFIL!F$8,0)</f>
        <v>2.7833064726522165</v>
      </c>
      <c r="G28" s="49">
        <f>VLOOKUP($A$8&amp;$D$7&amp;$A28,PERFIL_DATOS!$A:$M,PERFIL!G$8,0)</f>
        <v>2.3717340533962799</v>
      </c>
      <c r="H28" s="49">
        <f>VLOOKUP($A$8&amp;$D$7&amp;$A28,PERFIL_DATOS!$A:$M,PERFIL!H$8,0)</f>
        <v>2.1406902848138989</v>
      </c>
      <c r="I28" s="49">
        <f>VLOOKUP($A$8&amp;$D$7&amp;$A28,PERFIL_DATOS!$A:$M,PERFIL!I$8,0)</f>
        <v>2.1945159950224777</v>
      </c>
      <c r="J28" s="49">
        <f>VLOOKUP($A$8&amp;$D$7&amp;$A28,PERFIL_DATOS!$A:$M,PERFIL!J$8,0)</f>
        <v>2.6487920274893906</v>
      </c>
      <c r="K28" s="71">
        <f>VLOOKUP($A$8&amp;$D$7&amp;$A28,PERFIL_DATOS!$A:$M,PERFIL!K$8,0)</f>
        <v>2.2853022822729687</v>
      </c>
      <c r="L28" s="10"/>
      <c r="M28" s="72">
        <v>6.7738488824158836</v>
      </c>
    </row>
    <row r="29" spans="1:13" ht="20.149999999999999" customHeight="1" x14ac:dyDescent="0.35">
      <c r="A29" s="54" t="s">
        <v>41</v>
      </c>
      <c r="B29" s="14">
        <v>0</v>
      </c>
      <c r="C29" s="49">
        <f>VLOOKUP($A$8&amp;$D$7&amp;$A29,PERFIL_DATOS!$A:$M,PERFIL!C$8,0)</f>
        <v>8.6865624336344851</v>
      </c>
      <c r="D29" s="49">
        <f>VLOOKUP($A$8&amp;$D$7&amp;$A29,PERFIL_DATOS!$A:$M,PERFIL!D$8,0)</f>
        <v>8.6449635348028071</v>
      </c>
      <c r="E29" s="49">
        <f>VLOOKUP($A$8&amp;$D$7&amp;$A29,PERFIL_DATOS!$A:$M,PERFIL!E$8,0)</f>
        <v>8.9017032379285315</v>
      </c>
      <c r="F29" s="49">
        <f>VLOOKUP($A$8&amp;$D$7&amp;$A29,PERFIL_DATOS!$A:$M,PERFIL!F$8,0)</f>
        <v>7.6783039031298488</v>
      </c>
      <c r="G29" s="49">
        <f>VLOOKUP($A$8&amp;$D$7&amp;$A29,PERFIL_DATOS!$A:$M,PERFIL!G$8,0)</f>
        <v>6.8068163298896396</v>
      </c>
      <c r="H29" s="49">
        <f>VLOOKUP($A$8&amp;$D$7&amp;$A29,PERFIL_DATOS!$A:$M,PERFIL!H$8,0)</f>
        <v>7.2166110199497675</v>
      </c>
      <c r="I29" s="49">
        <f>VLOOKUP($A$8&amp;$D$7&amp;$A29,PERFIL_DATOS!$A:$M,PERFIL!I$8,0)</f>
        <v>7.7502938090278199</v>
      </c>
      <c r="J29" s="49">
        <f>VLOOKUP($A$8&amp;$D$7&amp;$A29,PERFIL_DATOS!$A:$M,PERFIL!J$8,0)</f>
        <v>7.4782441932904202</v>
      </c>
      <c r="K29" s="71">
        <f>VLOOKUP($A$8&amp;$D$7&amp;$A29,PERFIL_DATOS!$A:$M,PERFIL!K$8,0)</f>
        <v>7.6510367101013808</v>
      </c>
      <c r="L29" s="10"/>
      <c r="M29" s="72">
        <v>14.344473911895165</v>
      </c>
    </row>
    <row r="30" spans="1:13" ht="20.149999999999999" customHeight="1" x14ac:dyDescent="0.35">
      <c r="A30" s="54" t="s">
        <v>42</v>
      </c>
      <c r="B30" s="14" t="s">
        <v>123</v>
      </c>
      <c r="C30" s="49">
        <f>VLOOKUP($A$8&amp;$D$7&amp;$A30,PERFIL_DATOS!$A:$M,PERFIL!C$8,0)</f>
        <v>26.916898455015481</v>
      </c>
      <c r="D30" s="49">
        <f>VLOOKUP($A$8&amp;$D$7&amp;$A30,PERFIL_DATOS!$A:$M,PERFIL!D$8,0)</f>
        <v>27.262325800062197</v>
      </c>
      <c r="E30" s="49">
        <f>VLOOKUP($A$8&amp;$D$7&amp;$A30,PERFIL_DATOS!$A:$M,PERFIL!E$8,0)</f>
        <v>26.964278449151525</v>
      </c>
      <c r="F30" s="49">
        <f>VLOOKUP($A$8&amp;$D$7&amp;$A30,PERFIL_DATOS!$A:$M,PERFIL!F$8,0)</f>
        <v>26.593872481465635</v>
      </c>
      <c r="G30" s="49">
        <f>VLOOKUP($A$8&amp;$D$7&amp;$A30,PERFIL_DATOS!$A:$M,PERFIL!G$8,0)</f>
        <v>26.672515138949048</v>
      </c>
      <c r="H30" s="49">
        <f>VLOOKUP($A$8&amp;$D$7&amp;$A30,PERFIL_DATOS!$A:$M,PERFIL!H$8,0)</f>
        <v>26.36578097511682</v>
      </c>
      <c r="I30" s="49">
        <f>VLOOKUP($A$8&amp;$D$7&amp;$A30,PERFIL_DATOS!$A:$M,PERFIL!I$8,0)</f>
        <v>25.218105791310393</v>
      </c>
      <c r="J30" s="49">
        <f>VLOOKUP($A$8&amp;$D$7&amp;$A30,PERFIL_DATOS!$A:$M,PERFIL!J$8,0)</f>
        <v>24.450246956320974</v>
      </c>
      <c r="K30" s="71">
        <f>VLOOKUP($A$8&amp;$D$7&amp;$A30,PERFIL_DATOS!$A:$M,PERFIL!K$8,0)</f>
        <v>23.369372988348612</v>
      </c>
      <c r="L30" s="10"/>
      <c r="M30" s="72">
        <v>28.880960073063189</v>
      </c>
    </row>
    <row r="31" spans="1:13" ht="20.149999999999999" customHeight="1" x14ac:dyDescent="0.35">
      <c r="A31" s="54" t="s">
        <v>43</v>
      </c>
      <c r="B31" s="14">
        <v>0</v>
      </c>
      <c r="C31" s="49">
        <f>VLOOKUP($A$8&amp;$D$7&amp;$A31,PERFIL_DATOS!$A:$M,PERFIL!C$8,0)</f>
        <v>25.421695785138894</v>
      </c>
      <c r="D31" s="49">
        <f>VLOOKUP($A$8&amp;$D$7&amp;$A31,PERFIL_DATOS!$A:$M,PERFIL!D$8,0)</f>
        <v>26.059740118267698</v>
      </c>
      <c r="E31" s="49">
        <f>VLOOKUP($A$8&amp;$D$7&amp;$A31,PERFIL_DATOS!$A:$M,PERFIL!E$8,0)</f>
        <v>26.970107768111028</v>
      </c>
      <c r="F31" s="49">
        <f>VLOOKUP($A$8&amp;$D$7&amp;$A31,PERFIL_DATOS!$A:$M,PERFIL!F$8,0)</f>
        <v>24.300663350263559</v>
      </c>
      <c r="G31" s="49">
        <f>VLOOKUP($A$8&amp;$D$7&amp;$A31,PERFIL_DATOS!$A:$M,PERFIL!G$8,0)</f>
        <v>24.497831280716991</v>
      </c>
      <c r="H31" s="49">
        <f>VLOOKUP($A$8&amp;$D$7&amp;$A31,PERFIL_DATOS!$A:$M,PERFIL!H$8,0)</f>
        <v>24.905490451589753</v>
      </c>
      <c r="I31" s="49">
        <f>VLOOKUP($A$8&amp;$D$7&amp;$A31,PERFIL_DATOS!$A:$M,PERFIL!I$8,0)</f>
        <v>25.3546768677204</v>
      </c>
      <c r="J31" s="49">
        <f>VLOOKUP($A$8&amp;$D$7&amp;$A31,PERFIL_DATOS!$A:$M,PERFIL!J$8,0)</f>
        <v>24.793942407167012</v>
      </c>
      <c r="K31" s="71">
        <f>VLOOKUP($A$8&amp;$D$7&amp;$A31,PERFIL_DATOS!$A:$M,PERFIL!K$8,0)</f>
        <v>24.929338790054075</v>
      </c>
      <c r="L31" s="10"/>
      <c r="M31" s="72">
        <v>19.901298617548385</v>
      </c>
    </row>
    <row r="32" spans="1:13" ht="20.149999999999999" customHeight="1" x14ac:dyDescent="0.35">
      <c r="A32" s="55" t="s">
        <v>44</v>
      </c>
      <c r="B32" s="56">
        <v>0</v>
      </c>
      <c r="C32" s="73">
        <f>VLOOKUP($A$8&amp;$D$7&amp;$A32,PERFIL_DATOS!$A:$M,PERFIL!C$8,0)</f>
        <v>33.155465013475762</v>
      </c>
      <c r="D32" s="73">
        <f>VLOOKUP($A$8&amp;$D$7&amp;$A32,PERFIL_DATOS!$A:$M,PERFIL!D$8,0)</f>
        <v>32.80101233806478</v>
      </c>
      <c r="E32" s="73">
        <f>VLOOKUP($A$8&amp;$D$7&amp;$A32,PERFIL_DATOS!$A:$M,PERFIL!E$8,0)</f>
        <v>32.185136914312388</v>
      </c>
      <c r="F32" s="73">
        <f>VLOOKUP($A$8&amp;$D$7&amp;$A32,PERFIL_DATOS!$A:$M,PERFIL!F$8,0)</f>
        <v>36.316751240732344</v>
      </c>
      <c r="G32" s="73">
        <f>VLOOKUP($A$8&amp;$D$7&amp;$A32,PERFIL_DATOS!$A:$M,PERFIL!G$8,0)</f>
        <v>37.825607547122964</v>
      </c>
      <c r="H32" s="73">
        <f>VLOOKUP($A$8&amp;$D$7&amp;$A32,PERFIL_DATOS!$A:$M,PERFIL!H$8,0)</f>
        <v>37.143161345066531</v>
      </c>
      <c r="I32" s="73">
        <f>VLOOKUP($A$8&amp;$D$7&amp;$A32,PERFIL_DATOS!$A:$M,PERFIL!I$8,0)</f>
        <v>37.819050015965324</v>
      </c>
      <c r="J32" s="73">
        <f>VLOOKUP($A$8&amp;$D$7&amp;$A32,PERFIL_DATOS!$A:$M,PERFIL!J$8,0)</f>
        <v>39.01058852480665</v>
      </c>
      <c r="K32" s="74">
        <f>VLOOKUP($A$8&amp;$D$7&amp;$A32,PERFIL_DATOS!$A:$M,PERFIL!K$8,0)</f>
        <v>40.310811746621475</v>
      </c>
      <c r="L32" s="10"/>
      <c r="M32" s="75">
        <v>23.101940571536598</v>
      </c>
    </row>
    <row r="33" spans="1:13" ht="20.149999999999999" customHeight="1" x14ac:dyDescent="0.35">
      <c r="A33" s="52" t="s">
        <v>17</v>
      </c>
      <c r="B33" s="53">
        <v>0</v>
      </c>
      <c r="C33" s="68">
        <f>VLOOKUP($A$8&amp;$D$7&amp;$A33,PERFIL_DATOS!$A:$M,PERFIL!C$8,0)</f>
        <v>27.351246998629353</v>
      </c>
      <c r="D33" s="68">
        <f>VLOOKUP($A$8&amp;$D$7&amp;$A33,PERFIL_DATOS!$A:$M,PERFIL!D$8,0)</f>
        <v>29.166273487632377</v>
      </c>
      <c r="E33" s="68">
        <f>VLOOKUP($A$8&amp;$D$7&amp;$A33,PERFIL_DATOS!$A:$M,PERFIL!E$8,0)</f>
        <v>27.726681625221559</v>
      </c>
      <c r="F33" s="68">
        <f>VLOOKUP($A$8&amp;$D$7&amp;$A33,PERFIL_DATOS!$A:$M,PERFIL!F$8,0)</f>
        <v>25.940110016235284</v>
      </c>
      <c r="G33" s="68">
        <f>VLOOKUP($A$8&amp;$D$7&amp;$A33,PERFIL_DATOS!$A:$M,PERFIL!G$8,0)</f>
        <v>27.163582054220754</v>
      </c>
      <c r="H33" s="68">
        <f>VLOOKUP($A$8&amp;$D$7&amp;$A33,PERFIL_DATOS!$A:$M,PERFIL!H$8,0)</f>
        <v>26.387215695806582</v>
      </c>
      <c r="I33" s="68">
        <f>VLOOKUP($A$8&amp;$D$7&amp;$A33,PERFIL_DATOS!$A:$M,PERFIL!I$8,0)</f>
        <v>26.409459237543935</v>
      </c>
      <c r="J33" s="68">
        <f>VLOOKUP($A$8&amp;$D$7&amp;$A33,PERFIL_DATOS!$A:$M,PERFIL!J$8,0)</f>
        <v>25.269592039174654</v>
      </c>
      <c r="K33" s="69">
        <f>VLOOKUP($A$8&amp;$D$7&amp;$A33,PERFIL_DATOS!$A:$M,PERFIL!K$8,0)</f>
        <v>26.235957751544912</v>
      </c>
      <c r="L33" s="10"/>
      <c r="M33" s="70">
        <v>21.507793570861995</v>
      </c>
    </row>
    <row r="34" spans="1:13" ht="20.149999999999999" customHeight="1" x14ac:dyDescent="0.35">
      <c r="A34" s="54" t="s">
        <v>18</v>
      </c>
      <c r="B34" s="14">
        <v>0</v>
      </c>
      <c r="C34" s="49">
        <f>VLOOKUP($A$8&amp;$D$7&amp;$A34,PERFIL_DATOS!$A:$M,PERFIL!C$8,0)</f>
        <v>31.651298585683325</v>
      </c>
      <c r="D34" s="49">
        <f>VLOOKUP($A$8&amp;$D$7&amp;$A34,PERFIL_DATOS!$A:$M,PERFIL!D$8,0)</f>
        <v>32.017240948473201</v>
      </c>
      <c r="E34" s="49">
        <f>VLOOKUP($A$8&amp;$D$7&amp;$A34,PERFIL_DATOS!$A:$M,PERFIL!E$8,0)</f>
        <v>33.265073317230041</v>
      </c>
      <c r="F34" s="49">
        <f>VLOOKUP($A$8&amp;$D$7&amp;$A34,PERFIL_DATOS!$A:$M,PERFIL!F$8,0)</f>
        <v>31.943507817743189</v>
      </c>
      <c r="G34" s="49">
        <f>VLOOKUP($A$8&amp;$D$7&amp;$A34,PERFIL_DATOS!$A:$M,PERFIL!G$8,0)</f>
        <v>33.050542927064434</v>
      </c>
      <c r="H34" s="49">
        <f>VLOOKUP($A$8&amp;$D$7&amp;$A34,PERFIL_DATOS!$A:$M,PERFIL!H$8,0)</f>
        <v>33.563167786289796</v>
      </c>
      <c r="I34" s="49">
        <f>VLOOKUP($A$8&amp;$D$7&amp;$A34,PERFIL_DATOS!$A:$M,PERFIL!I$8,0)</f>
        <v>33.805550981650832</v>
      </c>
      <c r="J34" s="49">
        <f>VLOOKUP($A$8&amp;$D$7&amp;$A34,PERFIL_DATOS!$A:$M,PERFIL!J$8,0)</f>
        <v>34.368536523128377</v>
      </c>
      <c r="K34" s="71">
        <f>VLOOKUP($A$8&amp;$D$7&amp;$A34,PERFIL_DATOS!$A:$M,PERFIL!K$8,0)</f>
        <v>33.223038755107801</v>
      </c>
      <c r="L34" s="10"/>
      <c r="M34" s="72">
        <v>33.017193076586793</v>
      </c>
    </row>
    <row r="35" spans="1:13" ht="20.149999999999999" customHeight="1" x14ac:dyDescent="0.35">
      <c r="A35" s="54" t="s">
        <v>19</v>
      </c>
      <c r="B35" s="14">
        <v>0</v>
      </c>
      <c r="C35" s="49">
        <f>VLOOKUP($A$8&amp;$D$7&amp;$A35,PERFIL_DATOS!$A:$M,PERFIL!C$8,0)</f>
        <v>24.123291323767663</v>
      </c>
      <c r="D35" s="49">
        <f>VLOOKUP($A$8&amp;$D$7&amp;$A35,PERFIL_DATOS!$A:$M,PERFIL!D$8,0)</f>
        <v>22.738198204965006</v>
      </c>
      <c r="E35" s="49">
        <f>VLOOKUP($A$8&amp;$D$7&amp;$A35,PERFIL_DATOS!$A:$M,PERFIL!E$8,0)</f>
        <v>22.6157720589738</v>
      </c>
      <c r="F35" s="49">
        <f>VLOOKUP($A$8&amp;$D$7&amp;$A35,PERFIL_DATOS!$A:$M,PERFIL!F$8,0)</f>
        <v>25.859072188601782</v>
      </c>
      <c r="G35" s="49">
        <f>VLOOKUP($A$8&amp;$D$7&amp;$A35,PERFIL_DATOS!$A:$M,PERFIL!G$8,0)</f>
        <v>24.072513177804833</v>
      </c>
      <c r="H35" s="49">
        <f>VLOOKUP($A$8&amp;$D$7&amp;$A35,PERFIL_DATOS!$A:$M,PERFIL!H$8,0)</f>
        <v>24.521371764108498</v>
      </c>
      <c r="I35" s="49">
        <f>VLOOKUP($A$8&amp;$D$7&amp;$A35,PERFIL_DATOS!$A:$M,PERFIL!I$8,0)</f>
        <v>24.07494626207377</v>
      </c>
      <c r="J35" s="49">
        <f>VLOOKUP($A$8&amp;$D$7&amp;$A35,PERFIL_DATOS!$A:$M,PERFIL!J$8,0)</f>
        <v>24.250670541158698</v>
      </c>
      <c r="K35" s="71">
        <f>VLOOKUP($A$8&amp;$D$7&amp;$A35,PERFIL_DATOS!$A:$M,PERFIL!K$8,0)</f>
        <v>25.212672245157691</v>
      </c>
      <c r="L35" s="10"/>
      <c r="M35" s="72">
        <v>26.298802556288081</v>
      </c>
    </row>
    <row r="36" spans="1:13" ht="20.149999999999999" customHeight="1" x14ac:dyDescent="0.35">
      <c r="A36" s="55" t="s">
        <v>20</v>
      </c>
      <c r="B36" s="56">
        <v>0</v>
      </c>
      <c r="C36" s="73">
        <f>VLOOKUP($A$8&amp;$D$7&amp;$A36,PERFIL_DATOS!$A:$M,PERFIL!C$8,0)</f>
        <v>16.874162863217016</v>
      </c>
      <c r="D36" s="73">
        <f>VLOOKUP($A$8&amp;$D$7&amp;$A36,PERFIL_DATOS!$A:$M,PERFIL!D$8,0)</f>
        <v>16.078280182534119</v>
      </c>
      <c r="E36" s="73">
        <f>VLOOKUP($A$8&amp;$D$7&amp;$A36,PERFIL_DATOS!$A:$M,PERFIL!E$8,0)</f>
        <v>16.392469590022994</v>
      </c>
      <c r="F36" s="73">
        <f>VLOOKUP($A$8&amp;$D$7&amp;$A36,PERFIL_DATOS!$A:$M,PERFIL!F$8,0)</f>
        <v>16.25730884613089</v>
      </c>
      <c r="G36" s="73">
        <f>VLOOKUP($A$8&amp;$D$7&amp;$A36,PERFIL_DATOS!$A:$M,PERFIL!G$8,0)</f>
        <v>15.713362827890393</v>
      </c>
      <c r="H36" s="73">
        <f>VLOOKUP($A$8&amp;$D$7&amp;$A36,PERFIL_DATOS!$A:$M,PERFIL!H$8,0)</f>
        <v>15.528253288083491</v>
      </c>
      <c r="I36" s="73">
        <f>VLOOKUP($A$8&amp;$D$7&amp;$A36,PERFIL_DATOS!$A:$M,PERFIL!I$8,0)</f>
        <v>15.710045890205842</v>
      </c>
      <c r="J36" s="73">
        <f>VLOOKUP($A$8&amp;$D$7&amp;$A36,PERFIL_DATOS!$A:$M,PERFIL!J$8,0)</f>
        <v>16.111200367549589</v>
      </c>
      <c r="K36" s="74">
        <f>VLOOKUP($A$8&amp;$D$7&amp;$A36,PERFIL_DATOS!$A:$M,PERFIL!K$8,0)</f>
        <v>15.328333041158986</v>
      </c>
      <c r="L36" s="10"/>
      <c r="M36" s="75">
        <v>19.176200630393364</v>
      </c>
    </row>
    <row r="37" spans="1:13" ht="20.149999999999999" customHeight="1" x14ac:dyDescent="0.35">
      <c r="A37" s="52" t="s">
        <v>21</v>
      </c>
      <c r="B37" s="53">
        <v>0</v>
      </c>
      <c r="C37" s="68">
        <f>VLOOKUP($A$8&amp;$D$7&amp;$A37,PERFIL_DATOS!$A:$M,PERFIL!C$8,0)</f>
        <v>58.153070310344532</v>
      </c>
      <c r="D37" s="68">
        <f>VLOOKUP($A$8&amp;$D$7&amp;$A37,PERFIL_DATOS!$A:$M,PERFIL!D$8,0)</f>
        <v>56.818001816455386</v>
      </c>
      <c r="E37" s="68">
        <f>VLOOKUP($A$8&amp;$D$7&amp;$A37,PERFIL_DATOS!$A:$M,PERFIL!E$8,0)</f>
        <v>59.114667705566745</v>
      </c>
      <c r="F37" s="68">
        <f>VLOOKUP($A$8&amp;$D$7&amp;$A37,PERFIL_DATOS!$A:$M,PERFIL!F$8,0)</f>
        <v>59.323697809564003</v>
      </c>
      <c r="G37" s="68">
        <f>VLOOKUP($A$8&amp;$D$7&amp;$A37,PERFIL_DATOS!$A:$M,PERFIL!G$8,0)</f>
        <v>59.147899621664912</v>
      </c>
      <c r="H37" s="68">
        <f>VLOOKUP($A$8&amp;$D$7&amp;$A37,PERFIL_DATOS!$A:$M,PERFIL!H$8,0)</f>
        <v>57.515724585865357</v>
      </c>
      <c r="I37" s="68">
        <f>VLOOKUP($A$8&amp;$D$7&amp;$A37,PERFIL_DATOS!$A:$M,PERFIL!I$8,0)</f>
        <v>58.088723800208484</v>
      </c>
      <c r="J37" s="68">
        <f>VLOOKUP($A$8&amp;$D$7&amp;$A37,PERFIL_DATOS!$A:$M,PERFIL!J$8,0)</f>
        <v>57.920923148108429</v>
      </c>
      <c r="K37" s="69">
        <f>VLOOKUP($A$8&amp;$D$7&amp;$A37,PERFIL_DATOS!$A:$M,PERFIL!K$8,0)</f>
        <v>58.140358200736955</v>
      </c>
      <c r="L37" s="10"/>
      <c r="M37" s="70">
        <v>49.600423241676381</v>
      </c>
    </row>
    <row r="38" spans="1:13" ht="20.149999999999999" customHeight="1" x14ac:dyDescent="0.35">
      <c r="A38" s="55" t="s">
        <v>22</v>
      </c>
      <c r="B38" s="56">
        <v>0</v>
      </c>
      <c r="C38" s="73">
        <f>VLOOKUP($A$8&amp;$D$7&amp;$A38,PERFIL_DATOS!$A:$M,PERFIL!C$8,0)</f>
        <v>41.846928961141089</v>
      </c>
      <c r="D38" s="73">
        <f>VLOOKUP($A$8&amp;$D$7&amp;$A38,PERFIL_DATOS!$A:$M,PERFIL!D$8,0)</f>
        <v>43.181990934011864</v>
      </c>
      <c r="E38" s="73">
        <f>VLOOKUP($A$8&amp;$D$7&amp;$A38,PERFIL_DATOS!$A:$M,PERFIL!E$8,0)</f>
        <v>40.885335169764062</v>
      </c>
      <c r="F38" s="73">
        <f>VLOOKUP($A$8&amp;$D$7&amp;$A38,PERFIL_DATOS!$A:$M,PERFIL!F$8,0)</f>
        <v>40.676298179199556</v>
      </c>
      <c r="G38" s="73">
        <f>VLOOKUP($A$8&amp;$D$7&amp;$A38,PERFIL_DATOS!$A:$M,PERFIL!G$8,0)</f>
        <v>40.852095942711856</v>
      </c>
      <c r="H38" s="73">
        <f>VLOOKUP($A$8&amp;$D$7&amp;$A38,PERFIL_DATOS!$A:$M,PERFIL!H$8,0)</f>
        <v>42.484283093662825</v>
      </c>
      <c r="I38" s="73">
        <f>VLOOKUP($A$8&amp;$D$7&amp;$A38,PERFIL_DATOS!$A:$M,PERFIL!I$8,0)</f>
        <v>41.911273552977072</v>
      </c>
      <c r="J38" s="73">
        <f>VLOOKUP($A$8&amp;$D$7&amp;$A38,PERFIL_DATOS!$A:$M,PERFIL!J$8,0)</f>
        <v>42.079076305594135</v>
      </c>
      <c r="K38" s="74">
        <f>VLOOKUP($A$8&amp;$D$7&amp;$A38,PERFIL_DATOS!$A:$M,PERFIL!K$8,0)</f>
        <v>41.859640143881677</v>
      </c>
      <c r="L38" s="10"/>
      <c r="M38" s="75">
        <v>50.399572703099935</v>
      </c>
    </row>
    <row r="39" spans="1:13" ht="15.5" x14ac:dyDescent="0.35">
      <c r="A39" s="47" t="s">
        <v>116</v>
      </c>
      <c r="B39" s="57"/>
      <c r="C39" s="58"/>
      <c r="D39" s="58"/>
      <c r="E39" s="58"/>
      <c r="F39" s="58"/>
      <c r="G39" s="59"/>
      <c r="H39" s="59"/>
      <c r="I39" s="59"/>
      <c r="J39" s="59"/>
      <c r="K39" s="59"/>
      <c r="L39" s="59"/>
    </row>
    <row r="40" spans="1:13" x14ac:dyDescent="0.35">
      <c r="A40" s="48" t="s">
        <v>117</v>
      </c>
      <c r="B40" s="60"/>
      <c r="C40" s="61"/>
      <c r="D40" s="61"/>
      <c r="E40" s="61"/>
      <c r="F40" s="61"/>
      <c r="G40" s="61"/>
      <c r="H40" s="61"/>
      <c r="I40" s="61"/>
      <c r="J40" s="61"/>
      <c r="K40" s="61"/>
      <c r="L40" s="61"/>
    </row>
    <row r="41" spans="1:13" x14ac:dyDescent="0.35">
      <c r="A41" s="62"/>
      <c r="B41" s="60"/>
    </row>
    <row r="42" spans="1:13" x14ac:dyDescent="0.35">
      <c r="B42" s="14"/>
    </row>
    <row r="43" spans="1:13" x14ac:dyDescent="0.35">
      <c r="B43" s="14"/>
    </row>
    <row r="44" spans="1:13" x14ac:dyDescent="0.35">
      <c r="B44" s="14"/>
    </row>
    <row r="45" spans="1:13" x14ac:dyDescent="0.35">
      <c r="B45" s="14"/>
    </row>
    <row r="46" spans="1:13" x14ac:dyDescent="0.35">
      <c r="B46" s="14"/>
    </row>
    <row r="47" spans="1:13" x14ac:dyDescent="0.35">
      <c r="B47" s="14"/>
    </row>
    <row r="48" spans="1:13"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57" orientation="landscape" r:id="rId1"/>
  <ignoredErrors>
    <ignoredError sqref="C9:K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31750</xdr:colOff>
                    <xdr:row>6</xdr:row>
                    <xdr:rowOff>31750</xdr:rowOff>
                  </from>
                  <to>
                    <xdr:col>2</xdr:col>
                    <xdr:colOff>19050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165100</xdr:colOff>
                    <xdr:row>6</xdr:row>
                    <xdr:rowOff>31750</xdr:rowOff>
                  </from>
                  <to>
                    <xdr:col>5</xdr:col>
                    <xdr:colOff>762000</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O503"/>
  <sheetViews>
    <sheetView showGridLines="0" showRowColHeaders="0" zoomScale="70" zoomScaleNormal="70" workbookViewId="0">
      <selection sqref="A1:M1"/>
    </sheetView>
  </sheetViews>
  <sheetFormatPr baseColWidth="10" defaultRowHeight="14.5" x14ac:dyDescent="0.35"/>
  <cols>
    <col min="1" max="1" width="50.26953125" style="3" customWidth="1"/>
    <col min="2" max="2" width="7.54296875" style="3" customWidth="1"/>
    <col min="3" max="13" width="16" style="3" customWidth="1"/>
    <col min="14" max="14" width="30" style="76" customWidth="1"/>
    <col min="15" max="16384" width="10.90625" style="3"/>
  </cols>
  <sheetData>
    <row r="1" spans="1:15" ht="48.75" customHeight="1" x14ac:dyDescent="0.6">
      <c r="A1" s="101" t="s">
        <v>111</v>
      </c>
      <c r="B1" s="101"/>
      <c r="C1" s="101"/>
      <c r="D1" s="101"/>
      <c r="E1" s="101"/>
      <c r="F1" s="101"/>
      <c r="G1" s="101"/>
      <c r="H1" s="101"/>
      <c r="I1" s="101"/>
      <c r="J1" s="101"/>
      <c r="K1" s="101"/>
      <c r="L1" s="101"/>
      <c r="M1" s="101"/>
    </row>
    <row r="2" spans="1:15" x14ac:dyDescent="0.35">
      <c r="A2" s="32">
        <v>3</v>
      </c>
      <c r="B2" s="14"/>
    </row>
    <row r="3" spans="1:15" ht="6" customHeight="1" x14ac:dyDescent="0.35">
      <c r="A3" s="32">
        <v>1</v>
      </c>
      <c r="B3" s="14"/>
    </row>
    <row r="4" spans="1:15" ht="19" thickBot="1" x14ac:dyDescent="0.4">
      <c r="A4" s="34" t="s">
        <v>45</v>
      </c>
      <c r="B4" s="35"/>
    </row>
    <row r="5" spans="1:15" ht="15" thickTop="1" x14ac:dyDescent="0.35">
      <c r="A5" s="2" t="s">
        <v>38</v>
      </c>
      <c r="B5" s="13"/>
      <c r="C5" s="14"/>
      <c r="N5" s="3"/>
    </row>
    <row r="6" spans="1:15" s="5" customFormat="1" ht="39" customHeight="1" x14ac:dyDescent="0.55000000000000004">
      <c r="A6" s="77"/>
      <c r="B6" s="77"/>
      <c r="C6" s="78"/>
    </row>
    <row r="7" spans="1:15" s="14" customFormat="1" ht="23.25" customHeight="1" x14ac:dyDescent="0.55000000000000004">
      <c r="A7" s="79">
        <v>1</v>
      </c>
      <c r="B7" s="13" t="str">
        <f>VLOOKUP(A7,Desplegables!K2:L4,2,0)</f>
        <v>DISTRIBUCION VOLUMEN X CRITERIO (Consumiciones)</v>
      </c>
      <c r="C7" s="80">
        <v>1</v>
      </c>
      <c r="D7" s="14" t="str">
        <f>VLOOKUP(C7,Desplegables!N2:O4,2,0)</f>
        <v>TOTAL BEBIDAS</v>
      </c>
    </row>
    <row r="8" spans="1:15" s="14" customFormat="1" ht="23.25" customHeight="1" x14ac:dyDescent="0.35">
      <c r="C8" s="81">
        <v>5</v>
      </c>
      <c r="D8" s="81">
        <v>6</v>
      </c>
      <c r="E8" s="81">
        <v>7</v>
      </c>
      <c r="F8" s="81">
        <v>8</v>
      </c>
      <c r="G8" s="81">
        <v>9</v>
      </c>
      <c r="H8" s="81">
        <v>10</v>
      </c>
      <c r="I8" s="81">
        <v>11</v>
      </c>
      <c r="J8" s="81">
        <v>12</v>
      </c>
      <c r="K8" s="81">
        <v>13</v>
      </c>
      <c r="L8" s="81"/>
      <c r="M8" s="81"/>
      <c r="N8" s="82"/>
    </row>
    <row r="9" spans="1:15" ht="35.15" customHeight="1" x14ac:dyDescent="0.35">
      <c r="A9" s="83"/>
      <c r="B9" s="14" t="s">
        <v>48</v>
      </c>
      <c r="C9" s="63" t="str">
        <f>MOTIVOS_DATOS!E2</f>
        <v>TRIM 2 21</v>
      </c>
      <c r="D9" s="63" t="str">
        <f>MOTIVOS_DATOS!F2</f>
        <v>TRIM 3 21</v>
      </c>
      <c r="E9" s="63" t="str">
        <f>MOTIVOS_DATOS!G2</f>
        <v>TRIM 4 21</v>
      </c>
      <c r="F9" s="63" t="str">
        <f>MOTIVOS_DATOS!H2</f>
        <v>TRIM 1 22</v>
      </c>
      <c r="G9" s="63" t="str">
        <f>MOTIVOS_DATOS!I2</f>
        <v>TRIM 2 22</v>
      </c>
      <c r="H9" s="63" t="str">
        <f>MOTIVOS_DATOS!J2</f>
        <v>TRIM 3 22</v>
      </c>
      <c r="I9" s="63" t="str">
        <f>MOTIVOS_DATOS!K2</f>
        <v>TRIM 4 22</v>
      </c>
      <c r="J9" s="63" t="str">
        <f>MOTIVOS_DATOS!L2</f>
        <v>TRIM 1 23</v>
      </c>
      <c r="K9" s="63" t="str">
        <f>MOTIVOS_DATOS!M2</f>
        <v>TRIM 2 23</v>
      </c>
    </row>
    <row r="10" spans="1:15" x14ac:dyDescent="0.35">
      <c r="A10" s="84" t="s">
        <v>36</v>
      </c>
      <c r="B10" s="51" t="s">
        <v>0</v>
      </c>
      <c r="C10" s="65">
        <f>VLOOKUP($B$7&amp;$D$7&amp;$A10,MOTIVOS_DATOS!$A:$M,C$8,0)</f>
        <v>100</v>
      </c>
      <c r="D10" s="65">
        <f>VLOOKUP($B$7&amp;$D$7&amp;$A10,MOTIVOS_DATOS!$A:$M,D$8,0)</f>
        <v>100</v>
      </c>
      <c r="E10" s="65">
        <f>VLOOKUP($B$7&amp;$D$7&amp;$A10,MOTIVOS_DATOS!$A:$M,E$8,0)</f>
        <v>100</v>
      </c>
      <c r="F10" s="65">
        <f>VLOOKUP($B$7&amp;$D$7&amp;$A10,MOTIVOS_DATOS!$A:$M,F$8,0)</f>
        <v>100</v>
      </c>
      <c r="G10" s="65">
        <f>VLOOKUP($B$7&amp;$D$7&amp;$A10,MOTIVOS_DATOS!$A:$M,G$8,0)</f>
        <v>100</v>
      </c>
      <c r="H10" s="65">
        <f>VLOOKUP($B$7&amp;$D$7&amp;$A10,MOTIVOS_DATOS!$A:$M,H$8,0)</f>
        <v>100</v>
      </c>
      <c r="I10" s="65">
        <f>VLOOKUP($B$7&amp;$D$7&amp;$A10,MOTIVOS_DATOS!$A:$M,I$8,0)</f>
        <v>100</v>
      </c>
      <c r="J10" s="65">
        <f>VLOOKUP($B$7&amp;$D$7&amp;$A10,MOTIVOS_DATOS!$A:$M,J$8,0)</f>
        <v>100</v>
      </c>
      <c r="K10" s="65">
        <f>VLOOKUP($B$7&amp;$D$7&amp;$A10,MOTIVOS_DATOS!$A:$M,K$8,0)</f>
        <v>100</v>
      </c>
      <c r="O10" s="85"/>
    </row>
    <row r="11" spans="1:15" ht="15" customHeight="1" x14ac:dyDescent="0.35">
      <c r="A11" s="86" t="s">
        <v>23</v>
      </c>
      <c r="B11" s="53" t="s">
        <v>23</v>
      </c>
      <c r="C11" s="49">
        <f>VLOOKUP($B$7&amp;$D$7&amp;$A11,MOTIVOS_DATOS!$A:$M,C$8,0)</f>
        <v>4.7316810565558489</v>
      </c>
      <c r="D11" s="49">
        <f>VLOOKUP($B$7&amp;$D$7&amp;$A11,MOTIVOS_DATOS!$A:$M,D$8,0)</f>
        <v>5.3492263232204289</v>
      </c>
      <c r="E11" s="49">
        <f>VLOOKUP($B$7&amp;$D$7&amp;$A11,MOTIVOS_DATOS!$A:$M,E$8,0)</f>
        <v>4.4019336655109225</v>
      </c>
      <c r="F11" s="49">
        <f>VLOOKUP($B$7&amp;$D$7&amp;$A11,MOTIVOS_DATOS!$A:$M,F$8,0)</f>
        <v>4.0479040602501213</v>
      </c>
      <c r="G11" s="49">
        <f>VLOOKUP($B$7&amp;$D$7&amp;$A11,MOTIVOS_DATOS!$A:$M,G$8,0)</f>
        <v>4.3441228906791283</v>
      </c>
      <c r="H11" s="49">
        <f>VLOOKUP($B$7&amp;$D$7&amp;$A11,MOTIVOS_DATOS!$A:$M,H$8,0)</f>
        <v>5.1936171220228236</v>
      </c>
      <c r="I11" s="49">
        <f>VLOOKUP($B$7&amp;$D$7&amp;$A11,MOTIVOS_DATOS!$A:$M,I$8,0)</f>
        <v>4.29948164313081</v>
      </c>
      <c r="J11" s="49">
        <f>VLOOKUP($B$7&amp;$D$7&amp;$A11,MOTIVOS_DATOS!$A:$M,J$8,0)</f>
        <v>3.7111369005309696</v>
      </c>
      <c r="K11" s="49">
        <f>VLOOKUP($B$7&amp;$D$7&amp;$A11,MOTIVOS_DATOS!$A:$M,K$8,0)</f>
        <v>4.3921048222888466</v>
      </c>
      <c r="O11" s="85"/>
    </row>
    <row r="12" spans="1:15" ht="15" customHeight="1" x14ac:dyDescent="0.35">
      <c r="A12" s="87" t="s">
        <v>24</v>
      </c>
      <c r="B12" s="14" t="s">
        <v>24</v>
      </c>
      <c r="C12" s="49">
        <f>VLOOKUP($B$7&amp;$D$7&amp;$A12,MOTIVOS_DATOS!$A:$M,C$8,0)</f>
        <v>10.704771707736741</v>
      </c>
      <c r="D12" s="49">
        <f>VLOOKUP($B$7&amp;$D$7&amp;$A12,MOTIVOS_DATOS!$A:$M,D$8,0)</f>
        <v>12.253588294040455</v>
      </c>
      <c r="E12" s="49">
        <f>VLOOKUP($B$7&amp;$D$7&amp;$A12,MOTIVOS_DATOS!$A:$M,E$8,0)</f>
        <v>12.087673460544327</v>
      </c>
      <c r="F12" s="49">
        <f>VLOOKUP($B$7&amp;$D$7&amp;$A12,MOTIVOS_DATOS!$A:$M,F$8,0)</f>
        <v>11.005009659273481</v>
      </c>
      <c r="G12" s="49">
        <f>VLOOKUP($B$7&amp;$D$7&amp;$A12,MOTIVOS_DATOS!$A:$M,G$8,0)</f>
        <v>11.601237255657951</v>
      </c>
      <c r="H12" s="49">
        <f>VLOOKUP($B$7&amp;$D$7&amp;$A12,MOTIVOS_DATOS!$A:$M,H$8,0)</f>
        <v>11.326973238604431</v>
      </c>
      <c r="I12" s="49">
        <f>VLOOKUP($B$7&amp;$D$7&amp;$A12,MOTIVOS_DATOS!$A:$M,I$8,0)</f>
        <v>11.477472822452237</v>
      </c>
      <c r="J12" s="49">
        <f>VLOOKUP($B$7&amp;$D$7&amp;$A12,MOTIVOS_DATOS!$A:$M,J$8,0)</f>
        <v>11.092836194625001</v>
      </c>
      <c r="K12" s="49">
        <f>VLOOKUP($B$7&amp;$D$7&amp;$A12,MOTIVOS_DATOS!$A:$M,K$8,0)</f>
        <v>11.648713710038184</v>
      </c>
      <c r="O12" s="85"/>
    </row>
    <row r="13" spans="1:15" ht="15" customHeight="1" x14ac:dyDescent="0.35">
      <c r="A13" s="87" t="s">
        <v>25</v>
      </c>
      <c r="B13" s="14" t="s">
        <v>25</v>
      </c>
      <c r="C13" s="49">
        <f>VLOOKUP($B$7&amp;$D$7&amp;$A13,MOTIVOS_DATOS!$A:$M,C$8,0)</f>
        <v>4.3502798603002928</v>
      </c>
      <c r="D13" s="49">
        <f>VLOOKUP($B$7&amp;$D$7&amp;$A13,MOTIVOS_DATOS!$A:$M,D$8,0)</f>
        <v>4.2525275455717635</v>
      </c>
      <c r="E13" s="49">
        <f>VLOOKUP($B$7&amp;$D$7&amp;$A13,MOTIVOS_DATOS!$A:$M,E$8,0)</f>
        <v>4.5369926425524483</v>
      </c>
      <c r="F13" s="49">
        <f>VLOOKUP($B$7&amp;$D$7&amp;$A13,MOTIVOS_DATOS!$A:$M,F$8,0)</f>
        <v>4.9593949178155201</v>
      </c>
      <c r="G13" s="49">
        <f>VLOOKUP($B$7&amp;$D$7&amp;$A13,MOTIVOS_DATOS!$A:$M,G$8,0)</f>
        <v>4.7528747061227925</v>
      </c>
      <c r="H13" s="49">
        <f>VLOOKUP($B$7&amp;$D$7&amp;$A13,MOTIVOS_DATOS!$A:$M,H$8,0)</f>
        <v>4.8261384247030792</v>
      </c>
      <c r="I13" s="49">
        <f>VLOOKUP($B$7&amp;$D$7&amp;$A13,MOTIVOS_DATOS!$A:$M,I$8,0)</f>
        <v>5.1281276549222525</v>
      </c>
      <c r="J13" s="49">
        <f>VLOOKUP($B$7&amp;$D$7&amp;$A13,MOTIVOS_DATOS!$A:$M,J$8,0)</f>
        <v>4.8256590753032009</v>
      </c>
      <c r="K13" s="49">
        <f>VLOOKUP($B$7&amp;$D$7&amp;$A13,MOTIVOS_DATOS!$A:$M,K$8,0)</f>
        <v>4.5769297051527857</v>
      </c>
      <c r="O13" s="85"/>
    </row>
    <row r="14" spans="1:15" ht="15" customHeight="1" x14ac:dyDescent="0.35">
      <c r="A14" s="87" t="s">
        <v>26</v>
      </c>
      <c r="B14" s="14" t="s">
        <v>26</v>
      </c>
      <c r="C14" s="49">
        <f>VLOOKUP($B$7&amp;$D$7&amp;$A14,MOTIVOS_DATOS!$A:$M,C$8,0)</f>
        <v>63.821258116716848</v>
      </c>
      <c r="D14" s="49">
        <f>VLOOKUP($B$7&amp;$D$7&amp;$A14,MOTIVOS_DATOS!$A:$M,D$8,0)</f>
        <v>60.75769614251756</v>
      </c>
      <c r="E14" s="49">
        <f>VLOOKUP($B$7&amp;$D$7&amp;$A14,MOTIVOS_DATOS!$A:$M,E$8,0)</f>
        <v>63.907304316178539</v>
      </c>
      <c r="F14" s="49">
        <f>VLOOKUP($B$7&amp;$D$7&amp;$A14,MOTIVOS_DATOS!$A:$M,F$8,0)</f>
        <v>64.122716004454745</v>
      </c>
      <c r="G14" s="49">
        <f>VLOOKUP($B$7&amp;$D$7&amp;$A14,MOTIVOS_DATOS!$A:$M,G$8,0)</f>
        <v>62.975037468438103</v>
      </c>
      <c r="H14" s="49">
        <f>VLOOKUP($B$7&amp;$D$7&amp;$A14,MOTIVOS_DATOS!$A:$M,H$8,0)</f>
        <v>60.541815838612258</v>
      </c>
      <c r="I14" s="49">
        <f>VLOOKUP($B$7&amp;$D$7&amp;$A14,MOTIVOS_DATOS!$A:$M,I$8,0)</f>
        <v>63.981801624514667</v>
      </c>
      <c r="J14" s="49">
        <f>VLOOKUP($B$7&amp;$D$7&amp;$A14,MOTIVOS_DATOS!$A:$M,J$8,0)</f>
        <v>64.20511100566668</v>
      </c>
      <c r="K14" s="49">
        <f>VLOOKUP($B$7&amp;$D$7&amp;$A14,MOTIVOS_DATOS!$A:$M,K$8,0)</f>
        <v>62.757067344153349</v>
      </c>
      <c r="O14" s="85"/>
    </row>
    <row r="15" spans="1:15" ht="15" customHeight="1" x14ac:dyDescent="0.35">
      <c r="A15" s="87" t="s">
        <v>27</v>
      </c>
      <c r="B15" s="14" t="s">
        <v>27</v>
      </c>
      <c r="C15" s="49">
        <f>VLOOKUP($B$7&amp;$D$7&amp;$A15,MOTIVOS_DATOS!$A:$M,C$8,0)</f>
        <v>2.010791136647617</v>
      </c>
      <c r="D15" s="49">
        <f>VLOOKUP($B$7&amp;$D$7&amp;$A15,MOTIVOS_DATOS!$A:$M,D$8,0)</f>
        <v>1.5127248986817812</v>
      </c>
      <c r="E15" s="49">
        <f>VLOOKUP($B$7&amp;$D$7&amp;$A15,MOTIVOS_DATOS!$A:$M,E$8,0)</f>
        <v>1.8532302109978898</v>
      </c>
      <c r="F15" s="49">
        <f>VLOOKUP($B$7&amp;$D$7&amp;$A15,MOTIVOS_DATOS!$A:$M,F$8,0)</f>
        <v>2.0656888668646269</v>
      </c>
      <c r="G15" s="49">
        <f>VLOOKUP($B$7&amp;$D$7&amp;$A15,MOTIVOS_DATOS!$A:$M,G$8,0)</f>
        <v>1.6586832561739582</v>
      </c>
      <c r="H15" s="49">
        <f>VLOOKUP($B$7&amp;$D$7&amp;$A15,MOTIVOS_DATOS!$A:$M,H$8,0)</f>
        <v>1.4325077150803829</v>
      </c>
      <c r="I15" s="49">
        <f>VLOOKUP($B$7&amp;$D$7&amp;$A15,MOTIVOS_DATOS!$A:$M,I$8,0)</f>
        <v>1.7249361597127935</v>
      </c>
      <c r="J15" s="49">
        <f>VLOOKUP($B$7&amp;$D$7&amp;$A15,MOTIVOS_DATOS!$A:$M,J$8,0)</f>
        <v>2.0315431283582619</v>
      </c>
      <c r="K15" s="49">
        <f>VLOOKUP($B$7&amp;$D$7&amp;$A15,MOTIVOS_DATOS!$A:$M,K$8,0)</f>
        <v>1.7558700133483769</v>
      </c>
      <c r="O15" s="85"/>
    </row>
    <row r="16" spans="1:15" ht="15" customHeight="1" x14ac:dyDescent="0.35">
      <c r="A16" s="87" t="s">
        <v>203</v>
      </c>
      <c r="B16" s="14" t="s">
        <v>28</v>
      </c>
      <c r="C16" s="49">
        <f>VLOOKUP($B$7&amp;$D$7&amp;$A16,MOTIVOS_DATOS!$A:$M,C$8,0)</f>
        <v>1.2501158616522254</v>
      </c>
      <c r="D16" s="49">
        <f>VLOOKUP($B$7&amp;$D$7&amp;$A16,MOTIVOS_DATOS!$A:$M,D$8,0)</f>
        <v>1.4494621539808281</v>
      </c>
      <c r="E16" s="49">
        <f>VLOOKUP($B$7&amp;$D$7&amp;$A16,MOTIVOS_DATOS!$A:$M,E$8,0)</f>
        <v>1.5509942504916021</v>
      </c>
      <c r="F16" s="49">
        <f>VLOOKUP($B$7&amp;$D$7&amp;$A16,MOTIVOS_DATOS!$A:$M,F$8,0)</f>
        <v>1.2804292924404732</v>
      </c>
      <c r="G16" s="49">
        <f>VLOOKUP($B$7&amp;$D$7&amp;$A16,MOTIVOS_DATOS!$A:$M,G$8,0)</f>
        <v>1.0289398388784687</v>
      </c>
      <c r="H16" s="49">
        <f>VLOOKUP($B$7&amp;$D$7&amp;$A16,MOTIVOS_DATOS!$A:$M,H$8,0)</f>
        <v>1.2694795743375529</v>
      </c>
      <c r="I16" s="49">
        <f>VLOOKUP($B$7&amp;$D$7&amp;$A16,MOTIVOS_DATOS!$A:$M,I$8,0)</f>
        <v>0.90092708129108545</v>
      </c>
      <c r="J16" s="49">
        <f>VLOOKUP($B$7&amp;$D$7&amp;$A16,MOTIVOS_DATOS!$A:$M,J$8,0)</f>
        <v>0.89722979707029649</v>
      </c>
      <c r="K16" s="49">
        <f>VLOOKUP($B$7&amp;$D$7&amp;$A16,MOTIVOS_DATOS!$A:$M,K$8,0)</f>
        <v>0.92041593134502764</v>
      </c>
      <c r="O16" s="85"/>
    </row>
    <row r="17" spans="1:15" ht="15" customHeight="1" x14ac:dyDescent="0.35">
      <c r="A17" s="87" t="s">
        <v>204</v>
      </c>
      <c r="B17" s="14" t="s">
        <v>29</v>
      </c>
      <c r="C17" s="49">
        <f>VLOOKUP($B$7&amp;$D$7&amp;$A17,MOTIVOS_DATOS!$A:$M,C$8,0)</f>
        <v>1.2201204961183145</v>
      </c>
      <c r="D17" s="49">
        <f>VLOOKUP($B$7&amp;$D$7&amp;$A17,MOTIVOS_DATOS!$A:$M,D$8,0)</f>
        <v>1.157552994552538</v>
      </c>
      <c r="E17" s="49">
        <f>VLOOKUP($B$7&amp;$D$7&amp;$A17,MOTIVOS_DATOS!$A:$M,E$8,0)</f>
        <v>1.0765840361220307</v>
      </c>
      <c r="F17" s="49">
        <f>VLOOKUP($B$7&amp;$D$7&amp;$A17,MOTIVOS_DATOS!$A:$M,F$8,0)</f>
        <v>0.98784622075279105</v>
      </c>
      <c r="G17" s="49">
        <f>VLOOKUP($B$7&amp;$D$7&amp;$A17,MOTIVOS_DATOS!$A:$M,G$8,0)</f>
        <v>1.0546120241073524</v>
      </c>
      <c r="H17" s="49">
        <f>VLOOKUP($B$7&amp;$D$7&amp;$A17,MOTIVOS_DATOS!$A:$M,H$8,0)</f>
        <v>1.0166662206090951</v>
      </c>
      <c r="I17" s="49">
        <f>VLOOKUP($B$7&amp;$D$7&amp;$A17,MOTIVOS_DATOS!$A:$M,I$8,0)</f>
        <v>1.1020033726483229</v>
      </c>
      <c r="J17" s="49">
        <f>VLOOKUP($B$7&amp;$D$7&amp;$A17,MOTIVOS_DATOS!$A:$M,J$8,0)</f>
        <v>0.96541295784954351</v>
      </c>
      <c r="K17" s="49">
        <f>VLOOKUP($B$7&amp;$D$7&amp;$A17,MOTIVOS_DATOS!$A:$M,K$8,0)</f>
        <v>1.0178008383717503</v>
      </c>
      <c r="O17" s="85"/>
    </row>
    <row r="18" spans="1:15" ht="15" customHeight="1" x14ac:dyDescent="0.35">
      <c r="A18" s="87" t="s">
        <v>29</v>
      </c>
      <c r="B18" s="14" t="s">
        <v>30</v>
      </c>
      <c r="C18" s="49">
        <f>VLOOKUP($B$7&amp;$D$7&amp;$A18,MOTIVOS_DATOS!$A:$M,C$8,0)</f>
        <v>0.2901344763309367</v>
      </c>
      <c r="D18" s="49">
        <f>VLOOKUP($B$7&amp;$D$7&amp;$A18,MOTIVOS_DATOS!$A:$M,D$8,0)</f>
        <v>0.80376847429420206</v>
      </c>
      <c r="E18" s="49">
        <f>VLOOKUP($B$7&amp;$D$7&amp;$A18,MOTIVOS_DATOS!$A:$M,E$8,0)</f>
        <v>0.40789679489403241</v>
      </c>
      <c r="F18" s="49">
        <f>VLOOKUP($B$7&amp;$D$7&amp;$A18,MOTIVOS_DATOS!$A:$M,F$8,0)</f>
        <v>0.27300242740059077</v>
      </c>
      <c r="G18" s="49">
        <f>VLOOKUP($B$7&amp;$D$7&amp;$A18,MOTIVOS_DATOS!$A:$M,G$8,0)</f>
        <v>0.60494148546050663</v>
      </c>
      <c r="H18" s="49">
        <f>VLOOKUP($B$7&amp;$D$7&amp;$A18,MOTIVOS_DATOS!$A:$M,H$8,0)</f>
        <v>0.672899943796746</v>
      </c>
      <c r="I18" s="49">
        <f>VLOOKUP($B$7&amp;$D$7&amp;$A18,MOTIVOS_DATOS!$A:$M,I$8,0)</f>
        <v>0.46825313063240515</v>
      </c>
      <c r="J18" s="49">
        <f>VLOOKUP($B$7&amp;$D$7&amp;$A18,MOTIVOS_DATOS!$A:$M,J$8,0)</f>
        <v>0.44921091362513488</v>
      </c>
      <c r="K18" s="49">
        <f>VLOOKUP($B$7&amp;$D$7&amp;$A18,MOTIVOS_DATOS!$A:$M,K$8,0)</f>
        <v>0.46350933215481716</v>
      </c>
      <c r="O18" s="85"/>
    </row>
    <row r="19" spans="1:15" ht="15" customHeight="1" x14ac:dyDescent="0.35">
      <c r="A19" s="87" t="s">
        <v>30</v>
      </c>
      <c r="B19" s="14" t="s">
        <v>31</v>
      </c>
      <c r="C19" s="49">
        <f>VLOOKUP($B$7&amp;$D$7&amp;$A19,MOTIVOS_DATOS!$A:$M,C$8,0)</f>
        <v>1.7965603812040394</v>
      </c>
      <c r="D19" s="49">
        <f>VLOOKUP($B$7&amp;$D$7&amp;$A19,MOTIVOS_DATOS!$A:$M,D$8,0)</f>
        <v>1.9581918933992699</v>
      </c>
      <c r="E19" s="49">
        <f>VLOOKUP($B$7&amp;$D$7&amp;$A19,MOTIVOS_DATOS!$A:$M,E$8,0)</f>
        <v>1.4542288130280805</v>
      </c>
      <c r="F19" s="49">
        <f>VLOOKUP($B$7&amp;$D$7&amp;$A19,MOTIVOS_DATOS!$A:$M,F$8,0)</f>
        <v>1.332572592956796</v>
      </c>
      <c r="G19" s="49">
        <f>VLOOKUP($B$7&amp;$D$7&amp;$A19,MOTIVOS_DATOS!$A:$M,G$8,0)</f>
        <v>1.6741483721159449</v>
      </c>
      <c r="H19" s="49">
        <f>VLOOKUP($B$7&amp;$D$7&amp;$A19,MOTIVOS_DATOS!$A:$M,H$8,0)</f>
        <v>1.901897940655128</v>
      </c>
      <c r="I19" s="49">
        <f>VLOOKUP($B$7&amp;$D$7&amp;$A19,MOTIVOS_DATOS!$A:$M,I$8,0)</f>
        <v>1.5149359703754195</v>
      </c>
      <c r="J19" s="49">
        <f>VLOOKUP($B$7&amp;$D$7&amp;$A19,MOTIVOS_DATOS!$A:$M,J$8,0)</f>
        <v>1.506983787601895</v>
      </c>
      <c r="K19" s="49">
        <f>VLOOKUP($B$7&amp;$D$7&amp;$A19,MOTIVOS_DATOS!$A:$M,K$8,0)</f>
        <v>1.6690341071148713</v>
      </c>
      <c r="O19" s="85"/>
    </row>
    <row r="20" spans="1:15" s="5" customFormat="1" ht="15" customHeight="1" x14ac:dyDescent="0.35">
      <c r="A20" s="87" t="s">
        <v>31</v>
      </c>
      <c r="B20" s="14" t="s">
        <v>32</v>
      </c>
      <c r="C20" s="49">
        <f>VLOOKUP($B$7&amp;$D$7&amp;$A20,MOTIVOS_DATOS!$A:$M,C$8,0)</f>
        <v>4.3271139310514348</v>
      </c>
      <c r="D20" s="49">
        <f>VLOOKUP($B$7&amp;$D$7&amp;$A20,MOTIVOS_DATOS!$A:$M,D$8,0)</f>
        <v>3.5132385328517639</v>
      </c>
      <c r="E20" s="49">
        <f>VLOOKUP($B$7&amp;$D$7&amp;$A20,MOTIVOS_DATOS!$A:$M,E$8,0)</f>
        <v>4.0175144863632521</v>
      </c>
      <c r="F20" s="49">
        <f>VLOOKUP($B$7&amp;$D$7&amp;$A20,MOTIVOS_DATOS!$A:$M,F$8,0)</f>
        <v>4.826914465423414</v>
      </c>
      <c r="G20" s="49">
        <f>VLOOKUP($B$7&amp;$D$7&amp;$A20,MOTIVOS_DATOS!$A:$M,G$8,0)</f>
        <v>4.3446615085358475</v>
      </c>
      <c r="H20" s="49">
        <f>VLOOKUP($B$7&amp;$D$7&amp;$A20,MOTIVOS_DATOS!$A:$M,H$8,0)</f>
        <v>3.6647515013268497</v>
      </c>
      <c r="I20" s="49">
        <f>VLOOKUP($B$7&amp;$D$7&amp;$A20,MOTIVOS_DATOS!$A:$M,I$8,0)</f>
        <v>4.3114190591886956</v>
      </c>
      <c r="J20" s="49">
        <f>VLOOKUP($B$7&amp;$D$7&amp;$A20,MOTIVOS_DATOS!$A:$M,J$8,0)</f>
        <v>5.1076104832086102</v>
      </c>
      <c r="K20" s="49">
        <f>VLOOKUP($B$7&amp;$D$7&amp;$A20,MOTIVOS_DATOS!$A:$M,K$8,0)</f>
        <v>4.4520476218212037</v>
      </c>
      <c r="L20" s="3"/>
      <c r="M20" s="3"/>
      <c r="N20" s="88"/>
      <c r="O20" s="85"/>
    </row>
    <row r="21" spans="1:15" ht="15" customHeight="1" x14ac:dyDescent="0.35">
      <c r="A21" s="87" t="s">
        <v>32</v>
      </c>
      <c r="B21" s="14" t="s">
        <v>33</v>
      </c>
      <c r="C21" s="49">
        <f>VLOOKUP($B$7&amp;$D$7&amp;$A21,MOTIVOS_DATOS!$A:$M,C$8,0)</f>
        <v>2.0476556258833649</v>
      </c>
      <c r="D21" s="49">
        <f>VLOOKUP($B$7&amp;$D$7&amp;$A21,MOTIVOS_DATOS!$A:$M,D$8,0)</f>
        <v>1.3753416402160039</v>
      </c>
      <c r="E21" s="49">
        <f>VLOOKUP($B$7&amp;$D$7&amp;$A21,MOTIVOS_DATOS!$A:$M,E$8,0)</f>
        <v>1.4980533711643318</v>
      </c>
      <c r="F21" s="49">
        <f>VLOOKUP($B$7&amp;$D$7&amp;$A21,MOTIVOS_DATOS!$A:$M,F$8,0)</f>
        <v>1.7749524779230432</v>
      </c>
      <c r="G21" s="49">
        <f>VLOOKUP($B$7&amp;$D$7&amp;$A21,MOTIVOS_DATOS!$A:$M,G$8,0)</f>
        <v>1.581261432584351</v>
      </c>
      <c r="H21" s="49">
        <f>VLOOKUP($B$7&amp;$D$7&amp;$A21,MOTIVOS_DATOS!$A:$M,H$8,0)</f>
        <v>1.4037180614200688</v>
      </c>
      <c r="I21" s="49">
        <f>VLOOKUP($B$7&amp;$D$7&amp;$A21,MOTIVOS_DATOS!$A:$M,I$8,0)</f>
        <v>1.4838999101563621</v>
      </c>
      <c r="J21" s="49">
        <f>VLOOKUP($B$7&amp;$D$7&amp;$A21,MOTIVOS_DATOS!$A:$M,J$8,0)</f>
        <v>1.7811519994105276</v>
      </c>
      <c r="K21" s="49">
        <f>VLOOKUP($B$7&amp;$D$7&amp;$A21,MOTIVOS_DATOS!$A:$M,K$8,0)</f>
        <v>1.5638401293165307</v>
      </c>
      <c r="O21" s="85"/>
    </row>
    <row r="22" spans="1:15" ht="15" customHeight="1" x14ac:dyDescent="0.35">
      <c r="A22" s="89" t="s">
        <v>33</v>
      </c>
      <c r="B22" s="56" t="s">
        <v>46</v>
      </c>
      <c r="C22" s="73">
        <f>VLOOKUP($B$7&amp;$D$7&amp;$A22,MOTIVOS_DATOS!$A:$M,C$8,0)</f>
        <v>3.4495361693193227</v>
      </c>
      <c r="D22" s="73">
        <f>VLOOKUP($B$7&amp;$D$7&amp;$A22,MOTIVOS_DATOS!$A:$M,D$8,0)</f>
        <v>5.616667224668813</v>
      </c>
      <c r="E22" s="73">
        <f>VLOOKUP($B$7&amp;$D$7&amp;$A22,MOTIVOS_DATOS!$A:$M,E$8,0)</f>
        <v>3.2075890832981866</v>
      </c>
      <c r="F22" s="73">
        <f>VLOOKUP($B$7&amp;$D$7&amp;$A22,MOTIVOS_DATOS!$A:$M,F$8,0)</f>
        <v>3.3235843712051705</v>
      </c>
      <c r="G22" s="73">
        <f>VLOOKUP($B$7&amp;$D$7&amp;$A22,MOTIVOS_DATOS!$A:$M,G$8,0)</f>
        <v>4.3794861388520889</v>
      </c>
      <c r="H22" s="73">
        <f>VLOOKUP($B$7&amp;$D$7&amp;$A22,MOTIVOS_DATOS!$A:$M,H$8,0)</f>
        <v>6.7495331835952372</v>
      </c>
      <c r="I22" s="73">
        <f>VLOOKUP($B$7&amp;$D$7&amp;$A22,MOTIVOS_DATOS!$A:$M,I$8,0)</f>
        <v>3.6067700937342155</v>
      </c>
      <c r="J22" s="73">
        <f>VLOOKUP($B$7&amp;$D$7&amp;$A22,MOTIVOS_DATOS!$A:$M,J$8,0)</f>
        <v>3.4261212521970239</v>
      </c>
      <c r="K22" s="73">
        <f>VLOOKUP($B$7&amp;$D$7&amp;$A22,MOTIVOS_DATOS!$A:$M,K$8,0)</f>
        <v>4.7826742509626987</v>
      </c>
      <c r="O22" s="85"/>
    </row>
    <row r="23" spans="1:15" ht="15" customHeight="1" x14ac:dyDescent="0.35">
      <c r="A23" s="87" t="s">
        <v>46</v>
      </c>
      <c r="B23" s="14" t="s">
        <v>47</v>
      </c>
      <c r="C23" s="49">
        <f>VLOOKUP($B$7&amp;$D$7&amp;$A23,MOTIVOS_DATOS!$A:$M,C$8,0)</f>
        <v>6.0316167885454428</v>
      </c>
      <c r="D23" s="49">
        <f>VLOOKUP($B$7&amp;$D$7&amp;$A23,MOTIVOS_DATOS!$A:$M,D$8,0)</f>
        <v>4.599508250401966</v>
      </c>
      <c r="E23" s="49">
        <f>VLOOKUP($B$7&amp;$D$7&amp;$A23,MOTIVOS_DATOS!$A:$M,E$8,0)</f>
        <v>2.8653725251765416</v>
      </c>
      <c r="F23" s="49">
        <f>VLOOKUP($B$7&amp;$D$7&amp;$A23,MOTIVOS_DATOS!$A:$M,F$8,0)</f>
        <v>2.8887944684689568</v>
      </c>
      <c r="G23" s="49">
        <f>VLOOKUP($B$7&amp;$D$7&amp;$A23,MOTIVOS_DATOS!$A:$M,G$8,0)</f>
        <v>3.7610681911078769</v>
      </c>
      <c r="H23" s="49">
        <f>VLOOKUP($B$7&amp;$D$7&amp;$A23,MOTIVOS_DATOS!$A:$M,H$8,0)</f>
        <v>4.6386995431684221</v>
      </c>
      <c r="I23" s="49">
        <f>VLOOKUP($B$7&amp;$D$7&amp;$A23,MOTIVOS_DATOS!$A:$M,I$8,0)</f>
        <v>2.4772437853060758</v>
      </c>
      <c r="J23" s="49">
        <f>VLOOKUP($B$7&amp;$D$7&amp;$A23,MOTIVOS_DATOS!$A:$M,J$8,0)</f>
        <v>2.5343999735753728</v>
      </c>
      <c r="K23" s="49">
        <f>VLOOKUP($B$7&amp;$D$7&amp;$A23,MOTIVOS_DATOS!$A:$M,K$8,0)</f>
        <v>3.074827170642457</v>
      </c>
      <c r="N23" s="90"/>
      <c r="O23" s="85"/>
    </row>
    <row r="24" spans="1:15" s="5" customFormat="1" ht="15" customHeight="1" x14ac:dyDescent="0.35">
      <c r="A24" s="87" t="s">
        <v>47</v>
      </c>
      <c r="B24" s="14" t="s">
        <v>48</v>
      </c>
      <c r="C24" s="49">
        <f>VLOOKUP($B$7&amp;$D$7&amp;$A24,MOTIVOS_DATOS!$A:$M,C$8,0)</f>
        <v>2.5650848030479936</v>
      </c>
      <c r="D24" s="49">
        <f>VLOOKUP($B$7&amp;$D$7&amp;$A24,MOTIVOS_DATOS!$A:$M,D$8,0)</f>
        <v>2.6617641414755919</v>
      </c>
      <c r="E24" s="49">
        <f>VLOOKUP($B$7&amp;$D$7&amp;$A24,MOTIVOS_DATOS!$A:$M,E$8,0)</f>
        <v>3.0692795373614583</v>
      </c>
      <c r="F24" s="49">
        <f>VLOOKUP($B$7&amp;$D$7&amp;$A24,MOTIVOS_DATOS!$A:$M,F$8,0)</f>
        <v>2.1202666656342792</v>
      </c>
      <c r="G24" s="49">
        <f>VLOOKUP($B$7&amp;$D$7&amp;$A24,MOTIVOS_DATOS!$A:$M,G$8,0)</f>
        <v>2.0685847801320163</v>
      </c>
      <c r="H24" s="49">
        <f>VLOOKUP($B$7&amp;$D$7&amp;$A24,MOTIVOS_DATOS!$A:$M,H$8,0)</f>
        <v>2.5712700494300416</v>
      </c>
      <c r="I24" s="49">
        <f>VLOOKUP($B$7&amp;$D$7&amp;$A24,MOTIVOS_DATOS!$A:$M,I$8,0)</f>
        <v>2.9043705784378937</v>
      </c>
      <c r="J24" s="49">
        <f>VLOOKUP($B$7&amp;$D$7&amp;$A24,MOTIVOS_DATOS!$A:$M,J$8,0)</f>
        <v>2.0598282780353543</v>
      </c>
      <c r="K24" s="49">
        <f>VLOOKUP($B$7&amp;$D$7&amp;$A24,MOTIVOS_DATOS!$A:$M,K$8,0)</f>
        <v>2.0990956369481637</v>
      </c>
      <c r="L24" s="3"/>
      <c r="M24" s="3"/>
      <c r="N24" s="90"/>
      <c r="O24" s="85"/>
    </row>
    <row r="25" spans="1:15" ht="15" customHeight="1" x14ac:dyDescent="0.35">
      <c r="A25" s="87" t="s">
        <v>48</v>
      </c>
      <c r="B25" s="14" t="s">
        <v>49</v>
      </c>
      <c r="C25" s="49">
        <f>VLOOKUP($B$7&amp;$D$7&amp;$A25,MOTIVOS_DATOS!$A:$M,C$8,0)</f>
        <v>78.01957229767099</v>
      </c>
      <c r="D25" s="49">
        <f>VLOOKUP($B$7&amp;$D$7&amp;$A25,MOTIVOS_DATOS!$A:$M,D$8,0)</f>
        <v>82.085150583003369</v>
      </c>
      <c r="E25" s="49">
        <f>VLOOKUP($B$7&amp;$D$7&amp;$A25,MOTIVOS_DATOS!$A:$M,E$8,0)</f>
        <v>82.59402822840039</v>
      </c>
      <c r="F25" s="49">
        <f>VLOOKUP($B$7&amp;$D$7&amp;$A25,MOTIVOS_DATOS!$A:$M,F$8,0)</f>
        <v>81.54827120297638</v>
      </c>
      <c r="G25" s="49">
        <f>VLOOKUP($B$7&amp;$D$7&amp;$A25,MOTIVOS_DATOS!$A:$M,G$8,0)</f>
        <v>81.999785480509175</v>
      </c>
      <c r="H25" s="49">
        <f>VLOOKUP($B$7&amp;$D$7&amp;$A25,MOTIVOS_DATOS!$A:$M,H$8,0)</f>
        <v>81.265911388261543</v>
      </c>
      <c r="I25" s="49">
        <f>VLOOKUP($B$7&amp;$D$7&amp;$A25,MOTIVOS_DATOS!$A:$M,I$8,0)</f>
        <v>82.708855919755152</v>
      </c>
      <c r="J25" s="49">
        <f>VLOOKUP($B$7&amp;$D$7&amp;$A25,MOTIVOS_DATOS!$A:$M,J$8,0)</f>
        <v>82.246779339752734</v>
      </c>
      <c r="K25" s="49">
        <f>VLOOKUP($B$7&amp;$D$7&amp;$A25,MOTIVOS_DATOS!$A:$M,K$8,0)</f>
        <v>83.106406920740184</v>
      </c>
      <c r="O25" s="85"/>
    </row>
    <row r="26" spans="1:15" ht="15" customHeight="1" x14ac:dyDescent="0.35">
      <c r="A26" s="87" t="s">
        <v>49</v>
      </c>
      <c r="B26" s="14" t="s">
        <v>50</v>
      </c>
      <c r="C26" s="49">
        <f>VLOOKUP($B$7&amp;$D$7&amp;$A26,MOTIVOS_DATOS!$A:$M,C$8,0)</f>
        <v>8.8941037301050816</v>
      </c>
      <c r="D26" s="49">
        <f>VLOOKUP($B$7&amp;$D$7&amp;$A26,MOTIVOS_DATOS!$A:$M,D$8,0)</f>
        <v>6.8385245225611149</v>
      </c>
      <c r="E26" s="49">
        <f>VLOOKUP($B$7&amp;$D$7&amp;$A26,MOTIVOS_DATOS!$A:$M,E$8,0)</f>
        <v>7.6111818109338643</v>
      </c>
      <c r="F26" s="49">
        <f>VLOOKUP($B$7&amp;$D$7&amp;$A26,MOTIVOS_DATOS!$A:$M,F$8,0)</f>
        <v>8.9691677538995211</v>
      </c>
      <c r="G26" s="49">
        <f>VLOOKUP($B$7&amp;$D$7&amp;$A26,MOTIVOS_DATOS!$A:$M,G$8,0)</f>
        <v>7.9265473667732493</v>
      </c>
      <c r="H26" s="49">
        <f>VLOOKUP($B$7&amp;$D$7&amp;$A26,MOTIVOS_DATOS!$A:$M,H$8,0)</f>
        <v>7.2107786724091429</v>
      </c>
      <c r="I26" s="49">
        <f>VLOOKUP($B$7&amp;$D$7&amp;$A26,MOTIVOS_DATOS!$A:$M,I$8,0)</f>
        <v>7.9792999281128747</v>
      </c>
      <c r="J26" s="49">
        <f>VLOOKUP($B$7&amp;$D$7&amp;$A26,MOTIVOS_DATOS!$A:$M,J$8,0)</f>
        <v>9.1216796915941103</v>
      </c>
      <c r="K26" s="49">
        <f>VLOOKUP($B$7&amp;$D$7&amp;$A26,MOTIVOS_DATOS!$A:$M,K$8,0)</f>
        <v>7.6193292665718335</v>
      </c>
      <c r="O26" s="85"/>
    </row>
    <row r="27" spans="1:15" ht="15" customHeight="1" x14ac:dyDescent="0.35">
      <c r="A27" s="87" t="s">
        <v>50</v>
      </c>
      <c r="B27" s="14" t="s">
        <v>51</v>
      </c>
      <c r="C27" s="49">
        <f>VLOOKUP($B$7&amp;$D$7&amp;$A27,MOTIVOS_DATOS!$A:$M,C$8,0)</f>
        <v>0.19751179100350275</v>
      </c>
      <c r="D27" s="49">
        <f>VLOOKUP($B$7&amp;$D$7&amp;$A27,MOTIVOS_DATOS!$A:$M,D$8,0)</f>
        <v>0.12981352384887559</v>
      </c>
      <c r="E27" s="49">
        <f>VLOOKUP($B$7&amp;$D$7&amp;$A27,MOTIVOS_DATOS!$A:$M,E$8,0)</f>
        <v>0.30435190375248689</v>
      </c>
      <c r="F27" s="49">
        <f>VLOOKUP($B$7&amp;$D$7&amp;$A27,MOTIVOS_DATOS!$A:$M,F$8,0)</f>
        <v>0.50601584972570757</v>
      </c>
      <c r="G27" s="49">
        <f>VLOOKUP($B$7&amp;$D$7&amp;$A27,MOTIVOS_DATOS!$A:$M,G$8,0)</f>
        <v>0.40228074803526237</v>
      </c>
      <c r="H27" s="49">
        <f>VLOOKUP($B$7&amp;$D$7&amp;$A27,MOTIVOS_DATOS!$A:$M,H$8,0)</f>
        <v>0.15762163475296301</v>
      </c>
      <c r="I27" s="49">
        <f>VLOOKUP($B$7&amp;$D$7&amp;$A27,MOTIVOS_DATOS!$A:$M,I$8,0)</f>
        <v>0.23737556411849098</v>
      </c>
      <c r="J27" s="49">
        <f>VLOOKUP($B$7&amp;$D$7&amp;$A27,MOTIVOS_DATOS!$A:$M,J$8,0)</f>
        <v>0.24503677533159415</v>
      </c>
      <c r="K27" s="49">
        <f>VLOOKUP($B$7&amp;$D$7&amp;$A27,MOTIVOS_DATOS!$A:$M,K$8,0)</f>
        <v>0.21294408272991427</v>
      </c>
      <c r="N27" s="88"/>
      <c r="O27" s="85"/>
    </row>
    <row r="28" spans="1:15" ht="15" customHeight="1" x14ac:dyDescent="0.35">
      <c r="A28" s="87" t="s">
        <v>51</v>
      </c>
      <c r="B28" s="14" t="s">
        <v>52</v>
      </c>
      <c r="C28" s="49">
        <f>VLOOKUP($B$7&amp;$D$7&amp;$A28,MOTIVOS_DATOS!$A:$M,C$8,0)</f>
        <v>2.7405588756426806</v>
      </c>
      <c r="D28" s="49">
        <f>VLOOKUP($B$7&amp;$D$7&amp;$A28,MOTIVOS_DATOS!$A:$M,D$8,0)</f>
        <v>2.025025987929189</v>
      </c>
      <c r="E28" s="49">
        <f>VLOOKUP($B$7&amp;$D$7&amp;$A28,MOTIVOS_DATOS!$A:$M,E$8,0)</f>
        <v>2.2446221982025407</v>
      </c>
      <c r="F28" s="49">
        <f>VLOOKUP($B$7&amp;$D$7&amp;$A28,MOTIVOS_DATOS!$A:$M,F$8,0)</f>
        <v>2.5380118543869363</v>
      </c>
      <c r="G28" s="49">
        <f>VLOOKUP($B$7&amp;$D$7&amp;$A28,MOTIVOS_DATOS!$A:$M,G$8,0)</f>
        <v>2.014582687117525</v>
      </c>
      <c r="H28" s="49">
        <f>VLOOKUP($B$7&amp;$D$7&amp;$A28,MOTIVOS_DATOS!$A:$M,H$8,0)</f>
        <v>1.7564702709490936</v>
      </c>
      <c r="I28" s="49">
        <f>VLOOKUP($B$7&amp;$D$7&amp;$A28,MOTIVOS_DATOS!$A:$M,I$8,0)</f>
        <v>2.1580050925645988</v>
      </c>
      <c r="J28" s="49">
        <f>VLOOKUP($B$7&amp;$D$7&amp;$A28,MOTIVOS_DATOS!$A:$M,J$8,0)</f>
        <v>2.0325969374111108</v>
      </c>
      <c r="K28" s="49">
        <f>VLOOKUP($B$7&amp;$D$7&amp;$A28,MOTIVOS_DATOS!$A:$M,K$8,0)</f>
        <v>2.0523985346208145</v>
      </c>
      <c r="N28" s="88"/>
      <c r="O28" s="85"/>
    </row>
    <row r="29" spans="1:15" ht="15" customHeight="1" x14ac:dyDescent="0.35">
      <c r="A29" s="87" t="s">
        <v>205</v>
      </c>
      <c r="B29" s="14" t="s">
        <v>53</v>
      </c>
      <c r="C29" s="49">
        <f>VLOOKUP($B$7&amp;$D$7&amp;$A29,MOTIVOS_DATOS!$A:$M,C$8,0)</f>
        <v>0.35102713595116658</v>
      </c>
      <c r="D29" s="49">
        <f>VLOOKUP($B$7&amp;$D$7&amp;$A29,MOTIVOS_DATOS!$A:$M,D$8,0)</f>
        <v>0.40545272891629724</v>
      </c>
      <c r="E29" s="49">
        <f>VLOOKUP($B$7&amp;$D$7&amp;$A29,MOTIVOS_DATOS!$A:$M,E$8,0)</f>
        <v>0.27439560780647765</v>
      </c>
      <c r="F29" s="49">
        <f>VLOOKUP($B$7&amp;$D$7&amp;$A29,MOTIVOS_DATOS!$A:$M,F$8,0)</f>
        <v>0.26365829013437808</v>
      </c>
      <c r="G29" s="49">
        <f>VLOOKUP($B$7&amp;$D$7&amp;$A29,MOTIVOS_DATOS!$A:$M,G$8,0)</f>
        <v>0.18139518838579882</v>
      </c>
      <c r="H29" s="49">
        <f>VLOOKUP($B$7&amp;$D$7&amp;$A29,MOTIVOS_DATOS!$A:$M,H$8,0)</f>
        <v>0.28884581573979334</v>
      </c>
      <c r="I29" s="49">
        <f>VLOOKUP($B$7&amp;$D$7&amp;$A29,MOTIVOS_DATOS!$A:$M,I$8,0)</f>
        <v>0.21079858229060355</v>
      </c>
      <c r="J29" s="49">
        <f>VLOOKUP($B$7&amp;$D$7&amp;$A29,MOTIVOS_DATOS!$A:$M,J$8,0)</f>
        <v>0.10780790566408074</v>
      </c>
      <c r="K29" s="49">
        <f>VLOOKUP($B$7&amp;$D$7&amp;$A29,MOTIVOS_DATOS!$A:$M,K$8,0)</f>
        <v>6.8202640732905759E-2</v>
      </c>
      <c r="N29" s="88"/>
      <c r="O29" s="85"/>
    </row>
    <row r="30" spans="1:15" ht="15" customHeight="1" x14ac:dyDescent="0.35">
      <c r="A30" s="89" t="s">
        <v>52</v>
      </c>
      <c r="B30" s="56" t="s">
        <v>54</v>
      </c>
      <c r="C30" s="73">
        <f>VLOOKUP($B$7&amp;$D$7&amp;$A30,MOTIVOS_DATOS!$A:$M,C$8,0)</f>
        <v>1.2005360361744402</v>
      </c>
      <c r="D30" s="73">
        <f>VLOOKUP($B$7&amp;$D$7&amp;$A30,MOTIVOS_DATOS!$A:$M,D$8,0)</f>
        <v>1.2547494828953289</v>
      </c>
      <c r="E30" s="73">
        <f>VLOOKUP($B$7&amp;$D$7&amp;$A30,MOTIVOS_DATOS!$A:$M,E$8,0)</f>
        <v>1.0367610676667294</v>
      </c>
      <c r="F30" s="73">
        <f>VLOOKUP($B$7&amp;$D$7&amp;$A30,MOTIVOS_DATOS!$A:$M,F$8,0)</f>
        <v>1.1658059137724335</v>
      </c>
      <c r="G30" s="73">
        <f>VLOOKUP($B$7&amp;$D$7&amp;$A30,MOTIVOS_DATOS!$A:$M,G$8,0)</f>
        <v>1.6457755604321698</v>
      </c>
      <c r="H30" s="73">
        <f>VLOOKUP($B$7&amp;$D$7&amp;$A30,MOTIVOS_DATOS!$A:$M,H$8,0)</f>
        <v>2.1104235419578909</v>
      </c>
      <c r="I30" s="73">
        <f>VLOOKUP($B$7&amp;$D$7&amp;$A30,MOTIVOS_DATOS!$A:$M,I$8,0)</f>
        <v>1.3240405328564475</v>
      </c>
      <c r="J30" s="73">
        <f>VLOOKUP($B$7&amp;$D$7&amp;$A30,MOTIVOS_DATOS!$A:$M,J$8,0)</f>
        <v>1.651849183980832</v>
      </c>
      <c r="K30" s="73">
        <f>VLOOKUP($B$7&amp;$D$7&amp;$A30,MOTIVOS_DATOS!$A:$M,K$8,0)</f>
        <v>1.7668075161630652</v>
      </c>
      <c r="O30" s="85"/>
    </row>
    <row r="31" spans="1:15" ht="15" customHeight="1" x14ac:dyDescent="0.35">
      <c r="A31" s="87" t="s">
        <v>53</v>
      </c>
      <c r="B31" s="14" t="s">
        <v>55</v>
      </c>
      <c r="C31" s="49">
        <f>VLOOKUP($B$7&amp;$D$7&amp;$A31,MOTIVOS_DATOS!$A:$M,C$8,0)</f>
        <v>26.9671644236875</v>
      </c>
      <c r="D31" s="49">
        <f>VLOOKUP($B$7&amp;$D$7&amp;$A31,MOTIVOS_DATOS!$A:$M,D$8,0)</f>
        <v>23.79086923396649</v>
      </c>
      <c r="E31" s="49">
        <f>VLOOKUP($B$7&amp;$D$7&amp;$A31,MOTIVOS_DATOS!$A:$M,E$8,0)</f>
        <v>27.122555759033094</v>
      </c>
      <c r="F31" s="49">
        <f>VLOOKUP($B$7&amp;$D$7&amp;$A31,MOTIVOS_DATOS!$A:$M,F$8,0)</f>
        <v>28.519905071989655</v>
      </c>
      <c r="G31" s="49">
        <f>VLOOKUP($B$7&amp;$D$7&amp;$A31,MOTIVOS_DATOS!$A:$M,G$8,0)</f>
        <v>25.161263577779259</v>
      </c>
      <c r="H31" s="49">
        <f>VLOOKUP($B$7&amp;$D$7&amp;$A31,MOTIVOS_DATOS!$A:$M,H$8,0)</f>
        <v>23.95989187564464</v>
      </c>
      <c r="I31" s="49">
        <f>VLOOKUP($B$7&amp;$D$7&amp;$A31,MOTIVOS_DATOS!$A:$M,I$8,0)</f>
        <v>27.219769997843997</v>
      </c>
      <c r="J31" s="49">
        <f>VLOOKUP($B$7&amp;$D$7&amp;$A31,MOTIVOS_DATOS!$A:$M,J$8,0)</f>
        <v>28.574791540816204</v>
      </c>
      <c r="K31" s="49">
        <f>VLOOKUP($B$7&amp;$D$7&amp;$A31,MOTIVOS_DATOS!$A:$M,K$8,0)</f>
        <v>26.715530653530056</v>
      </c>
      <c r="N31" s="88"/>
      <c r="O31" s="85"/>
    </row>
    <row r="32" spans="1:15" ht="15" customHeight="1" x14ac:dyDescent="0.35">
      <c r="A32" s="87" t="s">
        <v>173</v>
      </c>
      <c r="B32" s="14" t="s">
        <v>56</v>
      </c>
      <c r="C32" s="49">
        <f>VLOOKUP($B$7&amp;$D$7&amp;$A32,MOTIVOS_DATOS!$A:$M,C$8,0)</f>
        <v>18.717014635695119</v>
      </c>
      <c r="D32" s="49">
        <f>VLOOKUP($B$7&amp;$D$7&amp;$A32,MOTIVOS_DATOS!$A:$M,D$8,0)</f>
        <v>16.981011050892246</v>
      </c>
      <c r="E32" s="49">
        <f>VLOOKUP($B$7&amp;$D$7&amp;$A32,MOTIVOS_DATOS!$A:$M,E$8,0)</f>
        <v>16.984115971242112</v>
      </c>
      <c r="F32" s="49">
        <f>VLOOKUP($B$7&amp;$D$7&amp;$A32,MOTIVOS_DATOS!$A:$M,F$8,0)</f>
        <v>17.050108207091725</v>
      </c>
      <c r="G32" s="49">
        <f>VLOOKUP($B$7&amp;$D$7&amp;$A32,MOTIVOS_DATOS!$A:$M,G$8,0)</f>
        <v>17.097707830251309</v>
      </c>
      <c r="H32" s="49">
        <f>VLOOKUP($B$7&amp;$D$7&amp;$A32,MOTIVOS_DATOS!$A:$M,H$8,0)</f>
        <v>16.085227190846073</v>
      </c>
      <c r="I32" s="49">
        <f>VLOOKUP($B$7&amp;$D$7&amp;$A32,MOTIVOS_DATOS!$A:$M,I$8,0)</f>
        <v>16.299034562621504</v>
      </c>
      <c r="J32" s="49">
        <f>VLOOKUP($B$7&amp;$D$7&amp;$A32,MOTIVOS_DATOS!$A:$M,J$8,0)</f>
        <v>15.866095742268415</v>
      </c>
      <c r="K32" s="49">
        <f>VLOOKUP($B$7&amp;$D$7&amp;$A32,MOTIVOS_DATOS!$A:$M,K$8,0)</f>
        <v>15.853194273228008</v>
      </c>
      <c r="O32" s="85"/>
    </row>
    <row r="33" spans="1:15" ht="15" customHeight="1" x14ac:dyDescent="0.35">
      <c r="A33" s="87" t="s">
        <v>55</v>
      </c>
      <c r="B33" s="14" t="s">
        <v>57</v>
      </c>
      <c r="C33" s="49">
        <f>VLOOKUP($B$7&amp;$D$7&amp;$A33,MOTIVOS_DATOS!$A:$M,C$8,0)</f>
        <v>20.644171582785393</v>
      </c>
      <c r="D33" s="49">
        <f>VLOOKUP($B$7&amp;$D$7&amp;$A33,MOTIVOS_DATOS!$A:$M,D$8,0)</f>
        <v>19.096081436738483</v>
      </c>
      <c r="E33" s="49">
        <f>VLOOKUP($B$7&amp;$D$7&amp;$A33,MOTIVOS_DATOS!$A:$M,E$8,0)</f>
        <v>20.001831906454701</v>
      </c>
      <c r="F33" s="49">
        <f>VLOOKUP($B$7&amp;$D$7&amp;$A33,MOTIVOS_DATOS!$A:$M,F$8,0)</f>
        <v>19.531225198508714</v>
      </c>
      <c r="G33" s="49">
        <f>VLOOKUP($B$7&amp;$D$7&amp;$A33,MOTIVOS_DATOS!$A:$M,G$8,0)</f>
        <v>19.838988627568074</v>
      </c>
      <c r="H33" s="49">
        <f>VLOOKUP($B$7&amp;$D$7&amp;$A33,MOTIVOS_DATOS!$A:$M,H$8,0)</f>
        <v>17.758400121876651</v>
      </c>
      <c r="I33" s="49">
        <f>VLOOKUP($B$7&amp;$D$7&amp;$A33,MOTIVOS_DATOS!$A:$M,I$8,0)</f>
        <v>20.074776047478483</v>
      </c>
      <c r="J33" s="49">
        <f>VLOOKUP($B$7&amp;$D$7&amp;$A33,MOTIVOS_DATOS!$A:$M,J$8,0)</f>
        <v>19.666643163993395</v>
      </c>
      <c r="K33" s="49">
        <f>VLOOKUP($B$7&amp;$D$7&amp;$A33,MOTIVOS_DATOS!$A:$M,K$8,0)</f>
        <v>20.59168797823428</v>
      </c>
      <c r="O33" s="85"/>
    </row>
    <row r="34" spans="1:15" ht="15" customHeight="1" x14ac:dyDescent="0.35">
      <c r="A34" s="87" t="s">
        <v>174</v>
      </c>
      <c r="B34" s="14" t="s">
        <v>58</v>
      </c>
      <c r="C34" s="49">
        <f>VLOOKUP($B$7&amp;$D$7&amp;$A34,MOTIVOS_DATOS!$A:$M,C$8,0)</f>
        <v>14.973851113296051</v>
      </c>
      <c r="D34" s="49">
        <f>VLOOKUP($B$7&amp;$D$7&amp;$A34,MOTIVOS_DATOS!$A:$M,D$8,0)</f>
        <v>13.121679036621545</v>
      </c>
      <c r="E34" s="49">
        <f>VLOOKUP($B$7&amp;$D$7&amp;$A34,MOTIVOS_DATOS!$A:$M,E$8,0)</f>
        <v>13.71620786843382</v>
      </c>
      <c r="F34" s="49">
        <f>VLOOKUP($B$7&amp;$D$7&amp;$A34,MOTIVOS_DATOS!$A:$M,F$8,0)</f>
        <v>14.88445650616916</v>
      </c>
      <c r="G34" s="49">
        <f>VLOOKUP($B$7&amp;$D$7&amp;$A34,MOTIVOS_DATOS!$A:$M,G$8,0)</f>
        <v>14.388680328272798</v>
      </c>
      <c r="H34" s="49">
        <f>VLOOKUP($B$7&amp;$D$7&amp;$A34,MOTIVOS_DATOS!$A:$M,H$8,0)</f>
        <v>13.006610573211427</v>
      </c>
      <c r="I34" s="49">
        <f>VLOOKUP($B$7&amp;$D$7&amp;$A34,MOTIVOS_DATOS!$A:$M,I$8,0)</f>
        <v>14.045547243034065</v>
      </c>
      <c r="J34" s="49">
        <f>VLOOKUP($B$7&amp;$D$7&amp;$A34,MOTIVOS_DATOS!$A:$M,J$8,0)</f>
        <v>14.83221314510868</v>
      </c>
      <c r="K34" s="49">
        <f>VLOOKUP($B$7&amp;$D$7&amp;$A34,MOTIVOS_DATOS!$A:$M,K$8,0)</f>
        <v>14.001660891176801</v>
      </c>
      <c r="O34" s="85"/>
    </row>
    <row r="35" spans="1:15" s="5" customFormat="1" ht="15" customHeight="1" x14ac:dyDescent="0.35">
      <c r="A35" s="87" t="s">
        <v>57</v>
      </c>
      <c r="B35" s="14" t="s">
        <v>59</v>
      </c>
      <c r="C35" s="49">
        <f>VLOOKUP($B$7&amp;$D$7&amp;$A35,MOTIVOS_DATOS!$A:$M,C$8,0)</f>
        <v>6.7889999283066018</v>
      </c>
      <c r="D35" s="49">
        <f>VLOOKUP($B$7&amp;$D$7&amp;$A35,MOTIVOS_DATOS!$A:$M,D$8,0)</f>
        <v>7.4990262182071472</v>
      </c>
      <c r="E35" s="49">
        <f>VLOOKUP($B$7&amp;$D$7&amp;$A35,MOTIVOS_DATOS!$A:$M,E$8,0)</f>
        <v>7.0878347413451541</v>
      </c>
      <c r="F35" s="49">
        <f>VLOOKUP($B$7&amp;$D$7&amp;$A35,MOTIVOS_DATOS!$A:$M,F$8,0)</f>
        <v>6.2943671659549647</v>
      </c>
      <c r="G35" s="49">
        <f>VLOOKUP($B$7&amp;$D$7&amp;$A35,MOTIVOS_DATOS!$A:$M,G$8,0)</f>
        <v>6.7146224022124503</v>
      </c>
      <c r="H35" s="49">
        <f>VLOOKUP($B$7&amp;$D$7&amp;$A35,MOTIVOS_DATOS!$A:$M,H$8,0)</f>
        <v>7.3418825413752717</v>
      </c>
      <c r="I35" s="49">
        <f>VLOOKUP($B$7&amp;$D$7&amp;$A35,MOTIVOS_DATOS!$A:$M,I$8,0)</f>
        <v>7.0195304555273994</v>
      </c>
      <c r="J35" s="49">
        <f>VLOOKUP($B$7&amp;$D$7&amp;$A35,MOTIVOS_DATOS!$A:$M,J$8,0)</f>
        <v>6.5741614150896064</v>
      </c>
      <c r="K35" s="49">
        <f>VLOOKUP($B$7&amp;$D$7&amp;$A35,MOTIVOS_DATOS!$A:$M,K$8,0)</f>
        <v>6.975670886547201</v>
      </c>
      <c r="L35" s="3"/>
      <c r="M35" s="3"/>
      <c r="N35" s="76"/>
      <c r="O35" s="85"/>
    </row>
    <row r="36" spans="1:15" s="5" customFormat="1" ht="15" customHeight="1" x14ac:dyDescent="0.35">
      <c r="A36" s="87" t="s">
        <v>58</v>
      </c>
      <c r="B36" s="14" t="s">
        <v>60</v>
      </c>
      <c r="C36" s="49">
        <f>VLOOKUP($B$7&amp;$D$7&amp;$A36,MOTIVOS_DATOS!$A:$M,C$8,0)</f>
        <v>7.1776549601589537</v>
      </c>
      <c r="D36" s="49">
        <f>VLOOKUP($B$7&amp;$D$7&amp;$A36,MOTIVOS_DATOS!$A:$M,D$8,0)</f>
        <v>12.813412792838847</v>
      </c>
      <c r="E36" s="49">
        <f>VLOOKUP($B$7&amp;$D$7&amp;$A36,MOTIVOS_DATOS!$A:$M,E$8,0)</f>
        <v>9.3448226124203249</v>
      </c>
      <c r="F36" s="49">
        <f>VLOOKUP($B$7&amp;$D$7&amp;$A36,MOTIVOS_DATOS!$A:$M,F$8,0)</f>
        <v>8.0331796366771062</v>
      </c>
      <c r="G36" s="49">
        <f>VLOOKUP($B$7&amp;$D$7&amp;$A36,MOTIVOS_DATOS!$A:$M,G$8,0)</f>
        <v>10.475891198033379</v>
      </c>
      <c r="H36" s="49">
        <f>VLOOKUP($B$7&amp;$D$7&amp;$A36,MOTIVOS_DATOS!$A:$M,H$8,0)</f>
        <v>14.000745259265818</v>
      </c>
      <c r="I36" s="49">
        <f>VLOOKUP($B$7&amp;$D$7&amp;$A36,MOTIVOS_DATOS!$A:$M,I$8,0)</f>
        <v>9.3478548991656325</v>
      </c>
      <c r="J36" s="49">
        <f>VLOOKUP($B$7&amp;$D$7&amp;$A36,MOTIVOS_DATOS!$A:$M,J$8,0)</f>
        <v>8.8713127005270316</v>
      </c>
      <c r="K36" s="49">
        <f>VLOOKUP($B$7&amp;$D$7&amp;$A36,MOTIVOS_DATOS!$A:$M,K$8,0)</f>
        <v>9.8040676822161554</v>
      </c>
      <c r="L36" s="3"/>
      <c r="M36" s="3"/>
      <c r="N36" s="76"/>
      <c r="O36" s="85"/>
    </row>
    <row r="37" spans="1:15" s="5" customFormat="1" ht="15" customHeight="1" x14ac:dyDescent="0.35">
      <c r="A37" s="87" t="s">
        <v>59</v>
      </c>
      <c r="B37" s="14" t="s">
        <v>61</v>
      </c>
      <c r="C37" s="49">
        <f>VLOOKUP($B$7&amp;$D$7&amp;$A37,MOTIVOS_DATOS!$A:$M,C$8,0)</f>
        <v>1.2426802320817716</v>
      </c>
      <c r="D37" s="49">
        <f>VLOOKUP($B$7&amp;$D$7&amp;$A37,MOTIVOS_DATOS!$A:$M,D$8,0)</f>
        <v>3.0177538589931303</v>
      </c>
      <c r="E37" s="49">
        <f>VLOOKUP($B$7&amp;$D$7&amp;$A37,MOTIVOS_DATOS!$A:$M,E$8,0)</f>
        <v>2.4800921674131229</v>
      </c>
      <c r="F37" s="49">
        <f>VLOOKUP($B$7&amp;$D$7&amp;$A37,MOTIVOS_DATOS!$A:$M,F$8,0)</f>
        <v>2.074634502640976</v>
      </c>
      <c r="G37" s="49">
        <f>VLOOKUP($B$7&amp;$D$7&amp;$A37,MOTIVOS_DATOS!$A:$M,G$8,0)</f>
        <v>2.4782161254881045</v>
      </c>
      <c r="H37" s="49">
        <f>VLOOKUP($B$7&amp;$D$7&amp;$A37,MOTIVOS_DATOS!$A:$M,H$8,0)</f>
        <v>3.4382338590636499</v>
      </c>
      <c r="I37" s="49">
        <f>VLOOKUP($B$7&amp;$D$7&amp;$A37,MOTIVOS_DATOS!$A:$M,I$8,0)</f>
        <v>2.3927871011165407</v>
      </c>
      <c r="J37" s="49">
        <f>VLOOKUP($B$7&amp;$D$7&amp;$A37,MOTIVOS_DATOS!$A:$M,J$8,0)</f>
        <v>2.2578745071584696</v>
      </c>
      <c r="K37" s="49">
        <f>VLOOKUP($B$7&amp;$D$7&amp;$A37,MOTIVOS_DATOS!$A:$M,K$8,0)</f>
        <v>2.4564982817642433</v>
      </c>
      <c r="L37" s="3"/>
      <c r="M37" s="3"/>
      <c r="N37" s="76"/>
      <c r="O37" s="85"/>
    </row>
    <row r="38" spans="1:15" ht="15" customHeight="1" x14ac:dyDescent="0.35">
      <c r="A38" s="89" t="s">
        <v>60</v>
      </c>
      <c r="B38" s="56" t="s">
        <v>62</v>
      </c>
      <c r="C38" s="73">
        <f>VLOOKUP($B$7&amp;$D$7&amp;$A38,MOTIVOS_DATOS!$A:$M,C$8,0)</f>
        <v>3.4884804072185007</v>
      </c>
      <c r="D38" s="73">
        <f>VLOOKUP($B$7&amp;$D$7&amp;$A38,MOTIVOS_DATOS!$A:$M,D$8,0)</f>
        <v>3.6801553477972933</v>
      </c>
      <c r="E38" s="73">
        <f>VLOOKUP($B$7&amp;$D$7&amp;$A38,MOTIVOS_DATOS!$A:$M,E$8,0)</f>
        <v>3.2625572318615395</v>
      </c>
      <c r="F38" s="73">
        <f>VLOOKUP($B$7&amp;$D$7&amp;$A38,MOTIVOS_DATOS!$A:$M,F$8,0)</f>
        <v>3.6121411325030355</v>
      </c>
      <c r="G38" s="73">
        <f>VLOOKUP($B$7&amp;$D$7&amp;$A38,MOTIVOS_DATOS!$A:$M,G$8,0)</f>
        <v>3.8446304901770367</v>
      </c>
      <c r="H38" s="73">
        <f>VLOOKUP($B$7&amp;$D$7&amp;$A38,MOTIVOS_DATOS!$A:$M,H$8,0)</f>
        <v>4.409023813298143</v>
      </c>
      <c r="I38" s="73">
        <f>VLOOKUP($B$7&amp;$D$7&amp;$A38,MOTIVOS_DATOS!$A:$M,I$8,0)</f>
        <v>3.6007192377155164</v>
      </c>
      <c r="J38" s="73">
        <f>VLOOKUP($B$7&amp;$D$7&amp;$A38,MOTIVOS_DATOS!$A:$M,J$8,0)</f>
        <v>3.356892540060942</v>
      </c>
      <c r="K38" s="73">
        <f>VLOOKUP($B$7&amp;$D$7&amp;$A38,MOTIVOS_DATOS!$A:$M,K$8,0)</f>
        <v>3.6016851500356375</v>
      </c>
      <c r="O38" s="85"/>
    </row>
    <row r="39" spans="1:15" x14ac:dyDescent="0.35">
      <c r="A39" s="87" t="s">
        <v>61</v>
      </c>
      <c r="B39" s="14" t="s">
        <v>63</v>
      </c>
      <c r="C39" s="49">
        <f>VLOOKUP($B$7&amp;$D$7&amp;$A39,MOTIVOS_DATOS!$A:$M,C$8,0)</f>
        <v>29.250215080194188</v>
      </c>
      <c r="D39" s="49">
        <f>VLOOKUP($B$7&amp;$D$7&amp;$A39,MOTIVOS_DATOS!$A:$M,D$8,0)</f>
        <v>28.527527606815902</v>
      </c>
      <c r="E39" s="49">
        <f>VLOOKUP($B$7&amp;$D$7&amp;$A39,MOTIVOS_DATOS!$A:$M,E$8,0)</f>
        <v>30.263380676855959</v>
      </c>
      <c r="F39" s="49">
        <f>VLOOKUP($B$7&amp;$D$7&amp;$A39,MOTIVOS_DATOS!$A:$M,F$8,0)</f>
        <v>29.18585939143351</v>
      </c>
      <c r="G39" s="49">
        <f>VLOOKUP($B$7&amp;$D$7&amp;$A39,MOTIVOS_DATOS!$A:$M,G$8,0)</f>
        <v>29.649707064938529</v>
      </c>
      <c r="H39" s="49">
        <f>VLOOKUP($B$7&amp;$D$7&amp;$A39,MOTIVOS_DATOS!$A:$M,H$8,0)</f>
        <v>28.834188048264803</v>
      </c>
      <c r="I39" s="49">
        <f>VLOOKUP($B$7&amp;$D$7&amp;$A39,MOTIVOS_DATOS!$A:$M,I$8,0)</f>
        <v>29.901892701899303</v>
      </c>
      <c r="J39" s="49">
        <f>VLOOKUP($B$7&amp;$D$7&amp;$A39,MOTIVOS_DATOS!$A:$M,J$8,0)</f>
        <v>30.115328252944661</v>
      </c>
      <c r="K39" s="49">
        <f>VLOOKUP($B$7&amp;$D$7&amp;$A39,MOTIVOS_DATOS!$A:$M,K$8,0)</f>
        <v>28.900419185875098</v>
      </c>
      <c r="O39" s="85"/>
    </row>
    <row r="40" spans="1:15" ht="15" customHeight="1" x14ac:dyDescent="0.35">
      <c r="A40" s="87" t="s">
        <v>62</v>
      </c>
      <c r="B40" s="14" t="s">
        <v>64</v>
      </c>
      <c r="C40" s="49">
        <f>VLOOKUP($B$7&amp;$D$7&amp;$A40,MOTIVOS_DATOS!$A:$M,C$8,0)</f>
        <v>0.98300226346299602</v>
      </c>
      <c r="D40" s="49">
        <f>VLOOKUP($B$7&amp;$D$7&amp;$A40,MOTIVOS_DATOS!$A:$M,D$8,0)</f>
        <v>0.69706077133317046</v>
      </c>
      <c r="E40" s="49">
        <f>VLOOKUP($B$7&amp;$D$7&amp;$A40,MOTIVOS_DATOS!$A:$M,E$8,0)</f>
        <v>0.67150569929833726</v>
      </c>
      <c r="F40" s="49">
        <f>VLOOKUP($B$7&amp;$D$7&amp;$A40,MOTIVOS_DATOS!$A:$M,F$8,0)</f>
        <v>0.7555119802091359</v>
      </c>
      <c r="G40" s="49">
        <f>VLOOKUP($B$7&amp;$D$7&amp;$A40,MOTIVOS_DATOS!$A:$M,G$8,0)</f>
        <v>0.66549280055195281</v>
      </c>
      <c r="H40" s="49">
        <f>VLOOKUP($B$7&amp;$D$7&amp;$A40,MOTIVOS_DATOS!$A:$M,H$8,0)</f>
        <v>0.53795119581172524</v>
      </c>
      <c r="I40" s="49">
        <f>VLOOKUP($B$7&amp;$D$7&amp;$A40,MOTIVOS_DATOS!$A:$M,I$8,0)</f>
        <v>0.65774215792080681</v>
      </c>
      <c r="J40" s="49">
        <f>VLOOKUP($B$7&amp;$D$7&amp;$A40,MOTIVOS_DATOS!$A:$M,J$8,0)</f>
        <v>0.65445162863997641</v>
      </c>
      <c r="K40" s="49">
        <f>VLOOKUP($B$7&amp;$D$7&amp;$A40,MOTIVOS_DATOS!$A:$M,K$8,0)</f>
        <v>0.57985523946315864</v>
      </c>
      <c r="O40" s="85"/>
    </row>
    <row r="41" spans="1:15" x14ac:dyDescent="0.35">
      <c r="A41" s="87" t="s">
        <v>63</v>
      </c>
      <c r="B41" s="14" t="s">
        <v>65</v>
      </c>
      <c r="C41" s="49">
        <f>VLOOKUP($B$7&amp;$D$7&amp;$A41,MOTIVOS_DATOS!$A:$M,C$8,0)</f>
        <v>10.49380108154612</v>
      </c>
      <c r="D41" s="49">
        <f>VLOOKUP($B$7&amp;$D$7&amp;$A41,MOTIVOS_DATOS!$A:$M,D$8,0)</f>
        <v>7.6884461708940091</v>
      </c>
      <c r="E41" s="49">
        <f>VLOOKUP($B$7&amp;$D$7&amp;$A41,MOTIVOS_DATOS!$A:$M,E$8,0)</f>
        <v>9.8314463479636327</v>
      </c>
      <c r="F41" s="49">
        <f>VLOOKUP($B$7&amp;$D$7&amp;$A41,MOTIVOS_DATOS!$A:$M,F$8,0)</f>
        <v>10.681956322275175</v>
      </c>
      <c r="G41" s="49">
        <f>VLOOKUP($B$7&amp;$D$7&amp;$A41,MOTIVOS_DATOS!$A:$M,G$8,0)</f>
        <v>9.3710230550474414</v>
      </c>
      <c r="H41" s="49">
        <f>VLOOKUP($B$7&amp;$D$7&amp;$A41,MOTIVOS_DATOS!$A:$M,H$8,0)</f>
        <v>8.1934956571148589</v>
      </c>
      <c r="I41" s="49">
        <f>VLOOKUP($B$7&amp;$D$7&amp;$A41,MOTIVOS_DATOS!$A:$M,I$8,0)</f>
        <v>10.079100268797994</v>
      </c>
      <c r="J41" s="49">
        <f>VLOOKUP($B$7&amp;$D$7&amp;$A41,MOTIVOS_DATOS!$A:$M,J$8,0)</f>
        <v>10.743516597016177</v>
      </c>
      <c r="K41" s="49">
        <f>VLOOKUP($B$7&amp;$D$7&amp;$A41,MOTIVOS_DATOS!$A:$M,K$8,0)</f>
        <v>9.5934419417655281</v>
      </c>
      <c r="O41" s="85"/>
    </row>
    <row r="42" spans="1:15" x14ac:dyDescent="0.35">
      <c r="A42" s="87" t="s">
        <v>64</v>
      </c>
      <c r="B42" s="14" t="s">
        <v>66</v>
      </c>
      <c r="C42" s="49">
        <f>VLOOKUP($B$7&amp;$D$7&amp;$A42,MOTIVOS_DATOS!$A:$M,C$8,0)</f>
        <v>0.38059880630492227</v>
      </c>
      <c r="D42" s="49">
        <f>VLOOKUP($B$7&amp;$D$7&amp;$A42,MOTIVOS_DATOS!$A:$M,D$8,0)</f>
        <v>0.25267334744942666</v>
      </c>
      <c r="E42" s="49">
        <f>VLOOKUP($B$7&amp;$D$7&amp;$A42,MOTIVOS_DATOS!$A:$M,E$8,0)</f>
        <v>0.42128285792013503</v>
      </c>
      <c r="F42" s="49">
        <f>VLOOKUP($B$7&amp;$D$7&amp;$A42,MOTIVOS_DATOS!$A:$M,F$8,0)</f>
        <v>0.35789944031704618</v>
      </c>
      <c r="G42" s="49">
        <f>VLOOKUP($B$7&amp;$D$7&amp;$A42,MOTIVOS_DATOS!$A:$M,G$8,0)</f>
        <v>0.35421023489884246</v>
      </c>
      <c r="H42" s="49">
        <f>VLOOKUP($B$7&amp;$D$7&amp;$A42,MOTIVOS_DATOS!$A:$M,H$8,0)</f>
        <v>0.24873200929721229</v>
      </c>
      <c r="I42" s="49">
        <f>VLOOKUP($B$7&amp;$D$7&amp;$A42,MOTIVOS_DATOS!$A:$M,I$8,0)</f>
        <v>0.42755915418719603</v>
      </c>
      <c r="J42" s="49">
        <f>VLOOKUP($B$7&amp;$D$7&amp;$A42,MOTIVOS_DATOS!$A:$M,J$8,0)</f>
        <v>0.42470308818774699</v>
      </c>
      <c r="K42" s="49">
        <f>VLOOKUP($B$7&amp;$D$7&amp;$A42,MOTIVOS_DATOS!$A:$M,K$8,0)</f>
        <v>0.37287685446666241</v>
      </c>
      <c r="O42" s="85"/>
    </row>
    <row r="43" spans="1:15" x14ac:dyDescent="0.35">
      <c r="A43" s="87" t="s">
        <v>65</v>
      </c>
      <c r="B43" s="14" t="s">
        <v>67</v>
      </c>
      <c r="C43" s="49">
        <f>VLOOKUP($B$7&amp;$D$7&amp;$A43,MOTIVOS_DATOS!$A:$M,C$8,0)</f>
        <v>22.713467092730287</v>
      </c>
      <c r="D43" s="49">
        <f>VLOOKUP($B$7&amp;$D$7&amp;$A43,MOTIVOS_DATOS!$A:$M,D$8,0)</f>
        <v>27.844141018302199</v>
      </c>
      <c r="E43" s="49">
        <f>VLOOKUP($B$7&amp;$D$7&amp;$A43,MOTIVOS_DATOS!$A:$M,E$8,0)</f>
        <v>23.758700794901337</v>
      </c>
      <c r="F43" s="49">
        <f>VLOOKUP($B$7&amp;$D$7&amp;$A43,MOTIVOS_DATOS!$A:$M,F$8,0)</f>
        <v>22.132705641867435</v>
      </c>
      <c r="G43" s="49">
        <f>VLOOKUP($B$7&amp;$D$7&amp;$A43,MOTIVOS_DATOS!$A:$M,G$8,0)</f>
        <v>24.414208147682174</v>
      </c>
      <c r="H43" s="49">
        <f>VLOOKUP($B$7&amp;$D$7&amp;$A43,MOTIVOS_DATOS!$A:$M,H$8,0)</f>
        <v>28.071721940062211</v>
      </c>
      <c r="I43" s="49">
        <f>VLOOKUP($B$7&amp;$D$7&amp;$A43,MOTIVOS_DATOS!$A:$M,I$8,0)</f>
        <v>24.542673895689767</v>
      </c>
      <c r="J43" s="49">
        <f>VLOOKUP($B$7&amp;$D$7&amp;$A43,MOTIVOS_DATOS!$A:$M,J$8,0)</f>
        <v>21.459058660766857</v>
      </c>
      <c r="K43" s="49">
        <f>VLOOKUP($B$7&amp;$D$7&amp;$A43,MOTIVOS_DATOS!$A:$M,K$8,0)</f>
        <v>23.975102244484862</v>
      </c>
      <c r="O43" s="85"/>
    </row>
    <row r="44" spans="1:15" x14ac:dyDescent="0.35">
      <c r="A44" s="87" t="s">
        <v>66</v>
      </c>
      <c r="B44" s="14" t="s">
        <v>68</v>
      </c>
      <c r="C44" s="49">
        <f>VLOOKUP($B$7&amp;$D$7&amp;$A44,MOTIVOS_DATOS!$A:$M,C$8,0)</f>
        <v>15.568010149736782</v>
      </c>
      <c r="D44" s="49">
        <f>VLOOKUP($B$7&amp;$D$7&amp;$A44,MOTIVOS_DATOS!$A:$M,D$8,0)</f>
        <v>16.69185297813911</v>
      </c>
      <c r="E44" s="49">
        <f>VLOOKUP($B$7&amp;$D$7&amp;$A44,MOTIVOS_DATOS!$A:$M,E$8,0)</f>
        <v>15.885452897789964</v>
      </c>
      <c r="F44" s="49">
        <f>VLOOKUP($B$7&amp;$D$7&amp;$A44,MOTIVOS_DATOS!$A:$M,F$8,0)</f>
        <v>15.923709161017573</v>
      </c>
      <c r="G44" s="49">
        <f>VLOOKUP($B$7&amp;$D$7&amp;$A44,MOTIVOS_DATOS!$A:$M,G$8,0)</f>
        <v>16.449441524595819</v>
      </c>
      <c r="H44" s="49">
        <f>VLOOKUP($B$7&amp;$D$7&amp;$A44,MOTIVOS_DATOS!$A:$M,H$8,0)</f>
        <v>16.103162822679764</v>
      </c>
      <c r="I44" s="49">
        <f>VLOOKUP($B$7&amp;$D$7&amp;$A44,MOTIVOS_DATOS!$A:$M,I$8,0)</f>
        <v>15.411011739527963</v>
      </c>
      <c r="J44" s="49">
        <f>VLOOKUP($B$7&amp;$D$7&amp;$A44,MOTIVOS_DATOS!$A:$M,J$8,0)</f>
        <v>16.277868930037624</v>
      </c>
      <c r="K44" s="49">
        <f>VLOOKUP($B$7&amp;$D$7&amp;$A44,MOTIVOS_DATOS!$A:$M,K$8,0)</f>
        <v>17.399402295344398</v>
      </c>
      <c r="O44" s="85"/>
    </row>
    <row r="45" spans="1:15" x14ac:dyDescent="0.35">
      <c r="A45" s="87" t="s">
        <v>67</v>
      </c>
      <c r="B45" s="14" t="s">
        <v>69</v>
      </c>
      <c r="C45" s="49">
        <f>VLOOKUP($B$7&amp;$D$7&amp;$A45,MOTIVOS_DATOS!$A:$M,C$8,0)</f>
        <v>20.064972141993895</v>
      </c>
      <c r="D45" s="49">
        <f>VLOOKUP($B$7&amp;$D$7&amp;$A45,MOTIVOS_DATOS!$A:$M,D$8,0)</f>
        <v>17.722657146333475</v>
      </c>
      <c r="E45" s="49">
        <f>VLOOKUP($B$7&amp;$D$7&amp;$A45,MOTIVOS_DATOS!$A:$M,E$8,0)</f>
        <v>18.659251401469298</v>
      </c>
      <c r="F45" s="49">
        <f>VLOOKUP($B$7&amp;$D$7&amp;$A45,MOTIVOS_DATOS!$A:$M,F$8,0)</f>
        <v>20.422969068386625</v>
      </c>
      <c r="G45" s="49">
        <f>VLOOKUP($B$7&amp;$D$7&amp;$A45,MOTIVOS_DATOS!$A:$M,G$8,0)</f>
        <v>18.503465649341802</v>
      </c>
      <c r="H45" s="49">
        <f>VLOOKUP($B$7&amp;$D$7&amp;$A45,MOTIVOS_DATOS!$A:$M,H$8,0)</f>
        <v>17.392634285631935</v>
      </c>
      <c r="I45" s="49">
        <f>VLOOKUP($B$7&amp;$D$7&amp;$A45,MOTIVOS_DATOS!$A:$M,I$8,0)</f>
        <v>18.379528598799602</v>
      </c>
      <c r="J45" s="49">
        <f>VLOOKUP($B$7&amp;$D$7&amp;$A45,MOTIVOS_DATOS!$A:$M,J$8,0)</f>
        <v>19.681856380880511</v>
      </c>
      <c r="K45" s="49">
        <f>VLOOKUP($B$7&amp;$D$7&amp;$A45,MOTIVOS_DATOS!$A:$M,K$8,0)</f>
        <v>18.631728305584762</v>
      </c>
      <c r="O45" s="85"/>
    </row>
    <row r="46" spans="1:15" x14ac:dyDescent="0.35">
      <c r="A46" s="89" t="s">
        <v>68</v>
      </c>
      <c r="B46" s="56" t="s">
        <v>70</v>
      </c>
      <c r="C46" s="73">
        <f>VLOOKUP($B$7&amp;$D$7&amp;$A46,MOTIVOS_DATOS!$A:$M,C$8,0)</f>
        <v>0.54595181947602367</v>
      </c>
      <c r="D46" s="73">
        <f>VLOOKUP($B$7&amp;$D$7&amp;$A46,MOTIVOS_DATOS!$A:$M,D$8,0)</f>
        <v>0.57563038591156179</v>
      </c>
      <c r="E46" s="73">
        <f>VLOOKUP($B$7&amp;$D$7&amp;$A46,MOTIVOS_DATOS!$A:$M,E$8,0)</f>
        <v>0.50900013815374257</v>
      </c>
      <c r="F46" s="73">
        <f>VLOOKUP($B$7&amp;$D$7&amp;$A46,MOTIVOS_DATOS!$A:$M,F$8,0)</f>
        <v>0.53940628698043502</v>
      </c>
      <c r="G46" s="73">
        <f>VLOOKUP($B$7&amp;$D$7&amp;$A46,MOTIVOS_DATOS!$A:$M,G$8,0)</f>
        <v>0.5924419565337129</v>
      </c>
      <c r="H46" s="73">
        <f>VLOOKUP($B$7&amp;$D$7&amp;$A46,MOTIVOS_DATOS!$A:$M,H$8,0)</f>
        <v>0.61812585823192379</v>
      </c>
      <c r="I46" s="73">
        <f>VLOOKUP($B$7&amp;$D$7&amp;$A46,MOTIVOS_DATOS!$A:$M,I$8,0)</f>
        <v>0.60050846246447631</v>
      </c>
      <c r="J46" s="73">
        <f>VLOOKUP($B$7&amp;$D$7&amp;$A46,MOTIVOS_DATOS!$A:$M,J$8,0)</f>
        <v>0.64320210583952508</v>
      </c>
      <c r="K46" s="73">
        <f>VLOOKUP($B$7&amp;$D$7&amp;$A46,MOTIVOS_DATOS!$A:$M,K$8,0)</f>
        <v>0.54718173908396384</v>
      </c>
      <c r="O46" s="85"/>
    </row>
    <row r="47" spans="1:15" ht="15" customHeight="1" x14ac:dyDescent="0.35">
      <c r="A47" s="87" t="s">
        <v>69</v>
      </c>
      <c r="B47" s="14" t="s">
        <v>71</v>
      </c>
      <c r="C47" s="49">
        <f>VLOOKUP($B$7&amp;$D$7&amp;$A47,MOTIVOS_DATOS!$A:$M,C$8,0)</f>
        <v>16.243227534361619</v>
      </c>
      <c r="D47" s="49">
        <f>VLOOKUP($B$7&amp;$D$7&amp;$A47,MOTIVOS_DATOS!$A:$M,D$8,0)</f>
        <v>11.78921482565427</v>
      </c>
      <c r="E47" s="49">
        <f>VLOOKUP($B$7&amp;$D$7&amp;$A47,MOTIVOS_DATOS!$A:$M,E$8,0)</f>
        <v>13.400596556381029</v>
      </c>
      <c r="F47" s="49">
        <f>VLOOKUP($B$7&amp;$D$7&amp;$A47,MOTIVOS_DATOS!$A:$M,F$8,0)</f>
        <v>15.390113343218442</v>
      </c>
      <c r="G47" s="49">
        <f>VLOOKUP($B$7&amp;$D$7&amp;$A47,MOTIVOS_DATOS!$A:$M,G$8,0)</f>
        <v>14.087158689343889</v>
      </c>
      <c r="H47" s="49">
        <f>VLOOKUP($B$7&amp;$D$7&amp;$A47,MOTIVOS_DATOS!$A:$M,H$8,0)</f>
        <v>12.217681584890588</v>
      </c>
      <c r="I47" s="49">
        <f>VLOOKUP($B$7&amp;$D$7&amp;$A47,MOTIVOS_DATOS!$A:$M,I$8,0)</f>
        <v>13.893112333864089</v>
      </c>
      <c r="J47" s="49">
        <f>VLOOKUP($B$7&amp;$D$7&amp;$A47,MOTIVOS_DATOS!$A:$M,J$8,0)</f>
        <v>16.065449228191266</v>
      </c>
      <c r="K47" s="49">
        <f>VLOOKUP($B$7&amp;$D$7&amp;$A47,MOTIVOS_DATOS!$A:$M,K$8,0)</f>
        <v>14.466127967882233</v>
      </c>
      <c r="O47" s="85"/>
    </row>
    <row r="48" spans="1:15" x14ac:dyDescent="0.35">
      <c r="A48" s="87" t="s">
        <v>70</v>
      </c>
      <c r="B48" s="14" t="s">
        <v>72</v>
      </c>
      <c r="C48" s="49">
        <f>VLOOKUP($B$7&amp;$D$7&amp;$A48,MOTIVOS_DATOS!$A:$M,C$8,0)</f>
        <v>0.21676697341199125</v>
      </c>
      <c r="D48" s="49">
        <f>VLOOKUP($B$7&amp;$D$7&amp;$A48,MOTIVOS_DATOS!$A:$M,D$8,0)</f>
        <v>0.18729674091361553</v>
      </c>
      <c r="E48" s="49">
        <f>VLOOKUP($B$7&amp;$D$7&amp;$A48,MOTIVOS_DATOS!$A:$M,E$8,0)</f>
        <v>0.43832482196729711</v>
      </c>
      <c r="F48" s="49">
        <f>VLOOKUP($B$7&amp;$D$7&amp;$A48,MOTIVOS_DATOS!$A:$M,F$8,0)</f>
        <v>0.17286202273058693</v>
      </c>
      <c r="G48" s="49">
        <f>VLOOKUP($B$7&amp;$D$7&amp;$A48,MOTIVOS_DATOS!$A:$M,G$8,0)</f>
        <v>0.19752450305400385</v>
      </c>
      <c r="H48" s="49">
        <f>VLOOKUP($B$7&amp;$D$7&amp;$A48,MOTIVOS_DATOS!$A:$M,H$8,0)</f>
        <v>0.15012012673524974</v>
      </c>
      <c r="I48" s="49">
        <f>VLOOKUP($B$7&amp;$D$7&amp;$A48,MOTIVOS_DATOS!$A:$M,I$8,0)</f>
        <v>0.46535388682144696</v>
      </c>
      <c r="J48" s="49">
        <f>VLOOKUP($B$7&amp;$D$7&amp;$A48,MOTIVOS_DATOS!$A:$M,J$8,0)</f>
        <v>0.20171715612571769</v>
      </c>
      <c r="K48" s="49">
        <f>VLOOKUP($B$7&amp;$D$7&amp;$A48,MOTIVOS_DATOS!$A:$M,K$8,0)</f>
        <v>0.20016626925772096</v>
      </c>
      <c r="O48" s="85"/>
    </row>
    <row r="49" spans="1:15" x14ac:dyDescent="0.35">
      <c r="A49" s="87" t="s">
        <v>71</v>
      </c>
      <c r="B49" s="14" t="s">
        <v>73</v>
      </c>
      <c r="C49" s="49">
        <f>VLOOKUP($B$7&amp;$D$7&amp;$A49,MOTIVOS_DATOS!$A:$M,C$8,0)</f>
        <v>15.330487361478113</v>
      </c>
      <c r="D49" s="49">
        <f>VLOOKUP($B$7&amp;$D$7&amp;$A49,MOTIVOS_DATOS!$A:$M,D$8,0)</f>
        <v>18.728387964465334</v>
      </c>
      <c r="E49" s="49">
        <f>VLOOKUP($B$7&amp;$D$7&amp;$A49,MOTIVOS_DATOS!$A:$M,E$8,0)</f>
        <v>15.530178680869113</v>
      </c>
      <c r="F49" s="49">
        <f>VLOOKUP($B$7&amp;$D$7&amp;$A49,MOTIVOS_DATOS!$A:$M,F$8,0)</f>
        <v>14.368824227032286</v>
      </c>
      <c r="G49" s="49">
        <f>VLOOKUP($B$7&amp;$D$7&amp;$A49,MOTIVOS_DATOS!$A:$M,G$8,0)</f>
        <v>17.04269227758822</v>
      </c>
      <c r="H49" s="49">
        <f>VLOOKUP($B$7&amp;$D$7&amp;$A49,MOTIVOS_DATOS!$A:$M,H$8,0)</f>
        <v>18.269561511682248</v>
      </c>
      <c r="I49" s="49">
        <f>VLOOKUP($B$7&amp;$D$7&amp;$A49,MOTIVOS_DATOS!$A:$M,I$8,0)</f>
        <v>14.886669366251162</v>
      </c>
      <c r="J49" s="49">
        <f>VLOOKUP($B$7&amp;$D$7&amp;$A49,MOTIVOS_DATOS!$A:$M,J$8,0)</f>
        <v>14.628533896889326</v>
      </c>
      <c r="K49" s="49">
        <f>VLOOKUP($B$7&amp;$D$7&amp;$A49,MOTIVOS_DATOS!$A:$M,K$8,0)</f>
        <v>15.661753447129797</v>
      </c>
      <c r="O49" s="85"/>
    </row>
    <row r="50" spans="1:15" x14ac:dyDescent="0.35">
      <c r="A50" s="87" t="s">
        <v>72</v>
      </c>
      <c r="B50" s="14" t="s">
        <v>74</v>
      </c>
      <c r="C50" s="49">
        <f>VLOOKUP($B$7&amp;$D$7&amp;$A50,MOTIVOS_DATOS!$A:$M,C$8,0)</f>
        <v>27.369818871750752</v>
      </c>
      <c r="D50" s="49">
        <f>VLOOKUP($B$7&amp;$D$7&amp;$A50,MOTIVOS_DATOS!$A:$M,D$8,0)</f>
        <v>29.065692095504925</v>
      </c>
      <c r="E50" s="49">
        <f>VLOOKUP($B$7&amp;$D$7&amp;$A50,MOTIVOS_DATOS!$A:$M,E$8,0)</f>
        <v>28.89466659606828</v>
      </c>
      <c r="F50" s="49">
        <f>VLOOKUP($B$7&amp;$D$7&amp;$A50,MOTIVOS_DATOS!$A:$M,F$8,0)</f>
        <v>29.619881456130635</v>
      </c>
      <c r="G50" s="49">
        <f>VLOOKUP($B$7&amp;$D$7&amp;$A50,MOTIVOS_DATOS!$A:$M,G$8,0)</f>
        <v>24.000742121481807</v>
      </c>
      <c r="H50" s="49">
        <f>VLOOKUP($B$7&amp;$D$7&amp;$A50,MOTIVOS_DATOS!$A:$M,H$8,0)</f>
        <v>24.256220959078675</v>
      </c>
      <c r="I50" s="49">
        <f>VLOOKUP($B$7&amp;$D$7&amp;$A50,MOTIVOS_DATOS!$A:$M,I$8,0)</f>
        <v>23.456995069288318</v>
      </c>
      <c r="J50" s="49">
        <f>VLOOKUP($B$7&amp;$D$7&amp;$A50,MOTIVOS_DATOS!$A:$M,J$8,0)</f>
        <v>23.61114763553579</v>
      </c>
      <c r="K50" s="49">
        <f>VLOOKUP($B$7&amp;$D$7&amp;$A50,MOTIVOS_DATOS!$A:$M,K$8,0)</f>
        <v>23.875917137983066</v>
      </c>
      <c r="O50" s="85"/>
    </row>
    <row r="51" spans="1:15" x14ac:dyDescent="0.35">
      <c r="A51" s="87" t="s">
        <v>73</v>
      </c>
      <c r="B51" s="14" t="s">
        <v>75</v>
      </c>
      <c r="C51" s="49">
        <f>VLOOKUP($B$7&amp;$D$7&amp;$A51,MOTIVOS_DATOS!$A:$M,C$8,0)</f>
        <v>2.7329113664761673</v>
      </c>
      <c r="D51" s="49">
        <f>VLOOKUP($B$7&amp;$D$7&amp;$A51,MOTIVOS_DATOS!$A:$M,D$8,0)</f>
        <v>2.5341615718348827</v>
      </c>
      <c r="E51" s="49">
        <f>VLOOKUP($B$7&amp;$D$7&amp;$A51,MOTIVOS_DATOS!$A:$M,E$8,0)</f>
        <v>2.9205329934872988</v>
      </c>
      <c r="F51" s="49">
        <f>VLOOKUP($B$7&amp;$D$7&amp;$A51,MOTIVOS_DATOS!$A:$M,F$8,0)</f>
        <v>2.7371051602587677</v>
      </c>
      <c r="G51" s="49">
        <f>VLOOKUP($B$7&amp;$D$7&amp;$A51,MOTIVOS_DATOS!$A:$M,G$8,0)</f>
        <v>2.3078308310890923</v>
      </c>
      <c r="H51" s="49">
        <f>VLOOKUP($B$7&amp;$D$7&amp;$A51,MOTIVOS_DATOS!$A:$M,H$8,0)</f>
        <v>2.3518068419741551</v>
      </c>
      <c r="I51" s="49">
        <f>VLOOKUP($B$7&amp;$D$7&amp;$A51,MOTIVOS_DATOS!$A:$M,I$8,0)</f>
        <v>2.7121314563281129</v>
      </c>
      <c r="J51" s="49">
        <f>VLOOKUP($B$7&amp;$D$7&amp;$A51,MOTIVOS_DATOS!$A:$M,J$8,0)</f>
        <v>2.9916914873952627</v>
      </c>
      <c r="K51" s="49">
        <f>VLOOKUP($B$7&amp;$D$7&amp;$A51,MOTIVOS_DATOS!$A:$M,K$8,0)</f>
        <v>2.4890219656761166</v>
      </c>
      <c r="O51" s="85"/>
    </row>
    <row r="52" spans="1:15" x14ac:dyDescent="0.35">
      <c r="A52" s="87" t="s">
        <v>74</v>
      </c>
      <c r="B52" s="14" t="s">
        <v>76</v>
      </c>
      <c r="C52" s="49">
        <f>VLOOKUP($B$7&amp;$D$7&amp;$A52,MOTIVOS_DATOS!$A:$M,C$8,0)</f>
        <v>2.9153236956922508</v>
      </c>
      <c r="D52" s="49">
        <f>VLOOKUP($B$7&amp;$D$7&amp;$A52,MOTIVOS_DATOS!$A:$M,D$8,0)</f>
        <v>2.7539520842196716</v>
      </c>
      <c r="E52" s="49">
        <f>VLOOKUP($B$7&amp;$D$7&amp;$A52,MOTIVOS_DATOS!$A:$M,E$8,0)</f>
        <v>2.8375896249582344</v>
      </c>
      <c r="F52" s="49">
        <f>VLOOKUP($B$7&amp;$D$7&amp;$A52,MOTIVOS_DATOS!$A:$M,F$8,0)</f>
        <v>2.6761484985862749</v>
      </c>
      <c r="G52" s="49">
        <f>VLOOKUP($B$7&amp;$D$7&amp;$A52,MOTIVOS_DATOS!$A:$M,G$8,0)</f>
        <v>3.0012871169450106</v>
      </c>
      <c r="H52" s="49">
        <f>VLOOKUP($B$7&amp;$D$7&amp;$A52,MOTIVOS_DATOS!$A:$M,H$8,0)</f>
        <v>2.711494080129782</v>
      </c>
      <c r="I52" s="49">
        <f>VLOOKUP($B$7&amp;$D$7&amp;$A52,MOTIVOS_DATOS!$A:$M,I$8,0)</f>
        <v>2.7925967865172243</v>
      </c>
      <c r="J52" s="49">
        <f>VLOOKUP($B$7&amp;$D$7&amp;$A52,MOTIVOS_DATOS!$A:$M,J$8,0)</f>
        <v>2.5431836213046015</v>
      </c>
      <c r="K52" s="49">
        <f>VLOOKUP($B$7&amp;$D$7&amp;$A52,MOTIVOS_DATOS!$A:$M,K$8,0)</f>
        <v>2.6044695146006505</v>
      </c>
      <c r="O52" s="85"/>
    </row>
    <row r="53" spans="1:15" x14ac:dyDescent="0.35">
      <c r="A53" s="87" t="s">
        <v>75</v>
      </c>
      <c r="B53" s="14" t="s">
        <v>77</v>
      </c>
      <c r="C53" s="49">
        <f>VLOOKUP($B$7&amp;$D$7&amp;$A53,MOTIVOS_DATOS!$A:$M,C$8,0)</f>
        <v>28.827697720149942</v>
      </c>
      <c r="D53" s="49">
        <f>VLOOKUP($B$7&amp;$D$7&amp;$A53,MOTIVOS_DATOS!$A:$M,D$8,0)</f>
        <v>28.555332445429432</v>
      </c>
      <c r="E53" s="49">
        <f>VLOOKUP($B$7&amp;$D$7&amp;$A53,MOTIVOS_DATOS!$A:$M,E$8,0)</f>
        <v>29.303869461145631</v>
      </c>
      <c r="F53" s="49">
        <f>VLOOKUP($B$7&amp;$D$7&amp;$A53,MOTIVOS_DATOS!$A:$M,F$8,0)</f>
        <v>27.817726863878445</v>
      </c>
      <c r="G53" s="49">
        <f>VLOOKUP($B$7&amp;$D$7&amp;$A53,MOTIVOS_DATOS!$A:$M,G$8,0)</f>
        <v>31.998550543980841</v>
      </c>
      <c r="H53" s="49">
        <f>VLOOKUP($B$7&amp;$D$7&amp;$A53,MOTIVOS_DATOS!$A:$M,H$8,0)</f>
        <v>33.124884453932893</v>
      </c>
      <c r="I53" s="49">
        <f>VLOOKUP($B$7&amp;$D$7&amp;$A53,MOTIVOS_DATOS!$A:$M,I$8,0)</f>
        <v>34.308103212078016</v>
      </c>
      <c r="J53" s="49">
        <f>VLOOKUP($B$7&amp;$D$7&amp;$A53,MOTIVOS_DATOS!$A:$M,J$8,0)</f>
        <v>32.629695055990354</v>
      </c>
      <c r="K53" s="49">
        <f>VLOOKUP($B$7&amp;$D$7&amp;$A53,MOTIVOS_DATOS!$A:$M,K$8,0)</f>
        <v>33.487967545970236</v>
      </c>
      <c r="O53" s="85"/>
    </row>
    <row r="54" spans="1:15" x14ac:dyDescent="0.35">
      <c r="A54" s="87" t="s">
        <v>76</v>
      </c>
      <c r="B54" s="14"/>
      <c r="C54" s="49">
        <f>VLOOKUP($B$7&amp;$D$7&amp;$A54,MOTIVOS_DATOS!$A:$M,C$8,0)</f>
        <v>1.3121991437759888</v>
      </c>
      <c r="D54" s="49">
        <f>VLOOKUP($B$7&amp;$D$7&amp;$A54,MOTIVOS_DATOS!$A:$M,D$8,0)</f>
        <v>1.0664935771231097</v>
      </c>
      <c r="E54" s="49">
        <f>VLOOKUP($B$7&amp;$D$7&amp;$A54,MOTIVOS_DATOS!$A:$M,E$8,0)</f>
        <v>1.2902123246527746</v>
      </c>
      <c r="F54" s="49">
        <f>VLOOKUP($B$7&amp;$D$7&amp;$A54,MOTIVOS_DATOS!$A:$M,F$8,0)</f>
        <v>1.9391110887427201</v>
      </c>
      <c r="G54" s="49">
        <f>VLOOKUP($B$7&amp;$D$7&amp;$A54,MOTIVOS_DATOS!$A:$M,G$8,0)</f>
        <v>1.8495609597717975</v>
      </c>
      <c r="H54" s="49">
        <f>VLOOKUP($B$7&amp;$D$7&amp;$A54,MOTIVOS_DATOS!$A:$M,H$8,0)</f>
        <v>1.3414493851611058</v>
      </c>
      <c r="I54" s="49">
        <f>VLOOKUP($B$7&amp;$D$7&amp;$A54,MOTIVOS_DATOS!$A:$M,I$8,0)</f>
        <v>2.244568307733088</v>
      </c>
      <c r="J54" s="49">
        <f>VLOOKUP($B$7&amp;$D$7&amp;$A54,MOTIVOS_DATOS!$A:$M,J$8,0)</f>
        <v>1.8428128507535784</v>
      </c>
      <c r="K54" s="49">
        <f>VLOOKUP($B$7&amp;$D$7&amp;$A54,MOTIVOS_DATOS!$A:$M,K$8,0)</f>
        <v>1.410876615480875</v>
      </c>
      <c r="O54" s="85"/>
    </row>
    <row r="55" spans="1:15" x14ac:dyDescent="0.35">
      <c r="A55" s="89" t="s">
        <v>77</v>
      </c>
      <c r="B55" s="56"/>
      <c r="C55" s="73">
        <f>VLOOKUP($B$7&amp;$D$7&amp;$A55,MOTIVOS_DATOS!$A:$M,C$8,0)</f>
        <v>5.0515885208627793</v>
      </c>
      <c r="D55" s="73">
        <f>VLOOKUP($B$7&amp;$D$7&amp;$A55,MOTIVOS_DATOS!$A:$M,D$8,0)</f>
        <v>5.3194575892510816</v>
      </c>
      <c r="E55" s="73">
        <f>VLOOKUP($B$7&amp;$D$7&amp;$A55,MOTIVOS_DATOS!$A:$M,E$8,0)</f>
        <v>5.3840448859683878</v>
      </c>
      <c r="F55" s="73">
        <f>VLOOKUP($B$7&amp;$D$7&amp;$A55,MOTIVOS_DATOS!$A:$M,F$8,0)</f>
        <v>5.278237405197812</v>
      </c>
      <c r="G55" s="73">
        <f>VLOOKUP($B$7&amp;$D$7&amp;$A55,MOTIVOS_DATOS!$A:$M,G$8,0)</f>
        <v>5.5146467530735714</v>
      </c>
      <c r="H55" s="73">
        <f>VLOOKUP($B$7&amp;$D$7&amp;$A55,MOTIVOS_DATOS!$A:$M,H$8,0)</f>
        <v>5.5767915559242969</v>
      </c>
      <c r="I55" s="73">
        <f>VLOOKUP($B$7&amp;$D$7&amp;$A55,MOTIVOS_DATOS!$A:$M,I$8,0)</f>
        <v>5.2404792312169688</v>
      </c>
      <c r="J55" s="73">
        <f>VLOOKUP($B$7&amp;$D$7&amp;$A55,MOTIVOS_DATOS!$A:$M,J$8,0)</f>
        <v>5.4857570623945158</v>
      </c>
      <c r="K55" s="73">
        <f>VLOOKUP($B$7&amp;$D$7&amp;$A55,MOTIVOS_DATOS!$A:$M,K$8,0)</f>
        <v>5.8037025983999957</v>
      </c>
      <c r="O55" s="85"/>
    </row>
    <row r="56" spans="1:15" x14ac:dyDescent="0.35">
      <c r="B56" s="14"/>
    </row>
    <row r="57" spans="1:15" x14ac:dyDescent="0.35">
      <c r="B57" s="14"/>
    </row>
    <row r="58" spans="1:15" x14ac:dyDescent="0.35">
      <c r="B58" s="14"/>
    </row>
    <row r="59" spans="1:15" x14ac:dyDescent="0.35">
      <c r="B59" s="14"/>
    </row>
    <row r="60" spans="1:15" x14ac:dyDescent="0.35">
      <c r="B60" s="14"/>
    </row>
    <row r="61" spans="1:15" x14ac:dyDescent="0.35">
      <c r="B61" s="14"/>
    </row>
    <row r="62" spans="1:15" x14ac:dyDescent="0.35">
      <c r="B62" s="14"/>
    </row>
    <row r="63" spans="1:15" x14ac:dyDescent="0.35">
      <c r="B63" s="14"/>
    </row>
    <row r="64" spans="1:15"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row r="501" spans="2:2" x14ac:dyDescent="0.35">
      <c r="B501" s="14"/>
    </row>
    <row r="502" spans="2:2" x14ac:dyDescent="0.35">
      <c r="B502" s="14"/>
    </row>
    <row r="503" spans="2:2" x14ac:dyDescent="0.35">
      <c r="B503"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73" orientation="landscape" r:id="rId1"/>
  <ignoredErrors>
    <ignoredError sqref="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107950</xdr:colOff>
                    <xdr:row>5</xdr:row>
                    <xdr:rowOff>298450</xdr:rowOff>
                  </from>
                  <to>
                    <xdr:col>1</xdr:col>
                    <xdr:colOff>317500</xdr:colOff>
                    <xdr:row>6</xdr:row>
                    <xdr:rowOff>222250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31750</xdr:colOff>
                    <xdr:row>5</xdr:row>
                    <xdr:rowOff>285750</xdr:rowOff>
                  </from>
                  <to>
                    <xdr:col>5</xdr:col>
                    <xdr:colOff>546100</xdr:colOff>
                    <xdr:row>6</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C67B-7529-41FC-8B55-1ADF0CAA3B6F}">
  <sheetPr>
    <pageSetUpPr fitToPage="1"/>
  </sheetPr>
  <dimension ref="A1:G26"/>
  <sheetViews>
    <sheetView showGridLines="0" showRowColHeaders="0" zoomScale="85" zoomScaleNormal="85" zoomScaleSheetLayoutView="100" workbookViewId="0">
      <selection activeCell="E1" sqref="E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5" t="s">
        <v>208</v>
      </c>
      <c r="B1" s="95"/>
      <c r="C1" s="15"/>
      <c r="D1" s="15"/>
      <c r="E1" s="15"/>
      <c r="F1" s="15"/>
      <c r="G1" s="15"/>
    </row>
    <row r="2" spans="1:7" ht="15" thickBot="1" x14ac:dyDescent="0.4"/>
    <row r="3" spans="1:7" ht="18.75" customHeight="1" thickTop="1" thickBot="1" x14ac:dyDescent="0.4">
      <c r="A3" s="96" t="s">
        <v>207</v>
      </c>
      <c r="B3" s="97"/>
      <c r="C3" s="16"/>
      <c r="D3" s="16"/>
      <c r="E3" s="16"/>
      <c r="F3" s="16"/>
      <c r="G3" s="17"/>
    </row>
    <row r="4" spans="1:7" ht="3" customHeight="1" thickTop="1" x14ac:dyDescent="0.35"/>
    <row r="5" spans="1:7" s="18" customFormat="1" ht="38" customHeight="1" thickBot="1" x14ac:dyDescent="0.4">
      <c r="B5" s="91" t="s">
        <v>255</v>
      </c>
    </row>
    <row r="6" spans="1:7" ht="5.25" customHeight="1" thickTop="1" x14ac:dyDescent="0.35"/>
    <row r="7" spans="1:7" s="19" customFormat="1" ht="273.5" customHeight="1" x14ac:dyDescent="0.35">
      <c r="B7" s="92" t="s">
        <v>253</v>
      </c>
    </row>
    <row r="8" spans="1:7" s="19" customFormat="1" ht="5.5" customHeight="1" x14ac:dyDescent="0.35">
      <c r="B8" s="20"/>
    </row>
    <row r="9" spans="1:7" s="93" customFormat="1" ht="191.5" customHeight="1" x14ac:dyDescent="0.35">
      <c r="B9" s="92" t="s">
        <v>254</v>
      </c>
    </row>
    <row r="10" spans="1:7" s="19" customFormat="1" ht="14.5" customHeight="1" x14ac:dyDescent="0.35">
      <c r="B10" s="20"/>
    </row>
    <row r="11" spans="1:7" s="19" customFormat="1" ht="175.5" customHeight="1" x14ac:dyDescent="0.35">
      <c r="B11" s="20"/>
    </row>
    <row r="12" spans="1:7" s="19" customFormat="1" x14ac:dyDescent="0.35">
      <c r="B12" s="20"/>
    </row>
    <row r="13" spans="1:7" s="19" customFormat="1" ht="43.5" customHeight="1" x14ac:dyDescent="0.35">
      <c r="B13" s="20"/>
    </row>
    <row r="14" spans="1:7" ht="55.5" customHeight="1" x14ac:dyDescent="0.35">
      <c r="B14" s="20"/>
    </row>
    <row r="15" spans="1:7" ht="53" customHeight="1" x14ac:dyDescent="0.35">
      <c r="B15" s="20"/>
    </row>
    <row r="16" spans="1:7" x14ac:dyDescent="0.35">
      <c r="B16" s="20"/>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s="18" customFormat="1" ht="18.75" customHeight="1" x14ac:dyDescent="0.35">
      <c r="B25" s="27"/>
    </row>
    <row r="26" spans="2:2" x14ac:dyDescent="0.35">
      <c r="B26" s="27"/>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8" t="s">
        <v>208</v>
      </c>
      <c r="B1" s="98"/>
      <c r="C1" s="15"/>
      <c r="D1" s="15"/>
      <c r="E1" s="15"/>
      <c r="F1" s="15"/>
      <c r="G1" s="15"/>
    </row>
    <row r="2" spans="1:7" ht="15" thickBot="1" x14ac:dyDescent="0.4"/>
    <row r="3" spans="1:7" ht="18.75" customHeight="1" thickTop="1" thickBot="1" x14ac:dyDescent="0.4">
      <c r="A3" s="96" t="s">
        <v>84</v>
      </c>
      <c r="B3" s="97"/>
      <c r="C3" s="16"/>
      <c r="D3" s="16"/>
      <c r="E3" s="16"/>
      <c r="F3" s="16"/>
      <c r="G3" s="17"/>
    </row>
    <row r="4" spans="1:7" ht="3" customHeight="1" thickTop="1" x14ac:dyDescent="0.35"/>
    <row r="5" spans="1:7" s="18" customFormat="1" ht="18.75" customHeight="1" thickBot="1" x14ac:dyDescent="0.4">
      <c r="B5" s="31" t="s">
        <v>85</v>
      </c>
    </row>
    <row r="6" spans="1:7" ht="5.25" customHeight="1" thickTop="1" x14ac:dyDescent="0.35"/>
    <row r="7" spans="1:7" s="19" customFormat="1" x14ac:dyDescent="0.35">
      <c r="B7" s="20" t="s">
        <v>86</v>
      </c>
    </row>
    <row r="8" spans="1:7" s="19" customFormat="1" x14ac:dyDescent="0.35">
      <c r="B8" s="20" t="s">
        <v>87</v>
      </c>
    </row>
    <row r="9" spans="1:7" s="19" customFormat="1" x14ac:dyDescent="0.35">
      <c r="B9" s="20" t="s">
        <v>88</v>
      </c>
    </row>
    <row r="10" spans="1:7" s="19" customFormat="1" x14ac:dyDescent="0.35">
      <c r="B10" s="20" t="s">
        <v>89</v>
      </c>
    </row>
    <row r="11" spans="1:7" s="19" customFormat="1" x14ac:dyDescent="0.35">
      <c r="B11" s="20" t="s">
        <v>90</v>
      </c>
    </row>
    <row r="12" spans="1:7" s="19" customFormat="1" x14ac:dyDescent="0.35">
      <c r="B12" s="20"/>
    </row>
    <row r="13" spans="1:7" s="18" customFormat="1" ht="18.75" customHeight="1" thickBot="1" x14ac:dyDescent="0.4">
      <c r="B13" s="31" t="s">
        <v>91</v>
      </c>
    </row>
    <row r="14" spans="1:7" ht="5.25" customHeight="1" thickTop="1" x14ac:dyDescent="0.35"/>
    <row r="15" spans="1:7" s="21" customFormat="1" ht="32.25" customHeight="1" x14ac:dyDescent="0.35">
      <c r="B15" s="22" t="s">
        <v>92</v>
      </c>
    </row>
    <row r="16" spans="1:7" s="21" customFormat="1" ht="32.25" customHeight="1" x14ac:dyDescent="0.35">
      <c r="B16" s="22" t="s">
        <v>112</v>
      </c>
    </row>
    <row r="17" spans="2:2" s="21" customFormat="1" ht="32.25" customHeight="1" x14ac:dyDescent="0.35">
      <c r="B17" s="22" t="s">
        <v>93</v>
      </c>
    </row>
    <row r="18" spans="2:2" s="21" customFormat="1" ht="32.25" customHeight="1" x14ac:dyDescent="0.35">
      <c r="B18" s="22" t="s">
        <v>94</v>
      </c>
    </row>
    <row r="19" spans="2:2" s="21" customFormat="1" ht="32.25" customHeight="1" x14ac:dyDescent="0.35">
      <c r="B19" s="22" t="s">
        <v>95</v>
      </c>
    </row>
    <row r="20" spans="2:2" s="21" customFormat="1" ht="32.25" customHeight="1" x14ac:dyDescent="0.35">
      <c r="B20" s="22" t="s">
        <v>96</v>
      </c>
    </row>
    <row r="21" spans="2:2" s="21" customFormat="1" ht="32.25" customHeight="1" x14ac:dyDescent="0.35">
      <c r="B21" s="22" t="s">
        <v>113</v>
      </c>
    </row>
    <row r="22" spans="2:2" s="21" customFormat="1" ht="32.25" customHeight="1" x14ac:dyDescent="0.35">
      <c r="B22" s="22" t="s">
        <v>97</v>
      </c>
    </row>
    <row r="23" spans="2:2" s="21" customFormat="1" ht="32.25" customHeight="1" x14ac:dyDescent="0.35">
      <c r="B23" s="22" t="s">
        <v>114</v>
      </c>
    </row>
    <row r="24" spans="2:2" s="21" customFormat="1" ht="32.25" customHeight="1" x14ac:dyDescent="0.35">
      <c r="B24" s="22" t="s">
        <v>98</v>
      </c>
    </row>
    <row r="25" spans="2:2" s="21" customFormat="1" ht="32.25" customHeight="1" x14ac:dyDescent="0.35">
      <c r="B25" s="22" t="s">
        <v>115</v>
      </c>
    </row>
    <row r="26" spans="2:2" s="18" customFormat="1" ht="18.75" customHeight="1" thickBot="1" x14ac:dyDescent="0.4">
      <c r="B26" s="31" t="s">
        <v>99</v>
      </c>
    </row>
    <row r="27" spans="2:2" ht="5.25" customHeight="1" thickTop="1" x14ac:dyDescent="0.35"/>
    <row r="28" spans="2:2" s="19" customFormat="1" ht="25.5" customHeight="1" x14ac:dyDescent="0.35">
      <c r="B28" s="20" t="s">
        <v>100</v>
      </c>
    </row>
    <row r="29" spans="2:2" s="19" customFormat="1" ht="25.5" customHeight="1" x14ac:dyDescent="0.35">
      <c r="B29" s="20" t="s">
        <v>101</v>
      </c>
    </row>
    <row r="30" spans="2:2" s="19" customFormat="1" ht="25.5" customHeight="1" x14ac:dyDescent="0.35">
      <c r="B30" s="20" t="s">
        <v>102</v>
      </c>
    </row>
    <row r="31" spans="2:2" s="19" customFormat="1" ht="25.5" customHeight="1" x14ac:dyDescent="0.35">
      <c r="B31" s="20" t="s">
        <v>103</v>
      </c>
    </row>
    <row r="32" spans="2:2" s="19" customFormat="1" ht="25.5" customHeight="1" x14ac:dyDescent="0.35">
      <c r="B32" s="20" t="s">
        <v>104</v>
      </c>
    </row>
    <row r="33" spans="2:2" s="19" customFormat="1" ht="34.5" customHeight="1" x14ac:dyDescent="0.35">
      <c r="B33" s="20" t="s">
        <v>105</v>
      </c>
    </row>
    <row r="34" spans="2:2" s="19" customFormat="1" ht="25.5" customHeight="1" x14ac:dyDescent="0.35">
      <c r="B34" s="20" t="s">
        <v>106</v>
      </c>
    </row>
    <row r="35" spans="2:2" s="19" customFormat="1" ht="25.5" customHeight="1" x14ac:dyDescent="0.35">
      <c r="B35" s="20" t="s">
        <v>107</v>
      </c>
    </row>
    <row r="36" spans="2:2" ht="21" customHeight="1" x14ac:dyDescent="0.35">
      <c r="B36" s="23" t="s">
        <v>108</v>
      </c>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98" t="s">
        <v>208</v>
      </c>
      <c r="B1" s="98"/>
      <c r="C1" s="98"/>
      <c r="D1" s="98"/>
      <c r="E1" s="98"/>
      <c r="F1" s="98"/>
      <c r="G1" s="98"/>
      <c r="H1" s="98"/>
      <c r="I1" s="98"/>
      <c r="J1" s="98"/>
      <c r="K1" s="15"/>
      <c r="L1" s="15"/>
    </row>
    <row r="2" spans="1:12" ht="15" thickBot="1" x14ac:dyDescent="0.4"/>
    <row r="3" spans="1:12" ht="18.75" customHeight="1" thickTop="1" thickBot="1" x14ac:dyDescent="0.4">
      <c r="A3" s="96" t="s">
        <v>109</v>
      </c>
      <c r="B3" s="97"/>
      <c r="C3" s="97"/>
      <c r="D3" s="97"/>
      <c r="E3" s="97"/>
      <c r="F3" s="97"/>
      <c r="G3" s="97"/>
      <c r="H3" s="97"/>
      <c r="I3" s="97"/>
      <c r="J3" s="97"/>
      <c r="K3" s="17"/>
      <c r="L3" s="17"/>
    </row>
    <row r="4" spans="1:12" ht="15" thickTop="1" x14ac:dyDescent="0.35"/>
    <row r="5" spans="1:12" ht="15" customHeight="1" x14ac:dyDescent="0.35">
      <c r="B5" s="99" t="s">
        <v>209</v>
      </c>
      <c r="C5" s="99"/>
      <c r="D5" s="99"/>
      <c r="E5" s="99"/>
      <c r="F5" s="99"/>
      <c r="G5" s="99"/>
      <c r="H5" s="99"/>
      <c r="I5" s="99"/>
    </row>
    <row r="6" spans="1:12" ht="14.5" customHeight="1" x14ac:dyDescent="0.35">
      <c r="B6" s="99"/>
      <c r="C6" s="99"/>
      <c r="D6" s="99"/>
      <c r="E6" s="99"/>
      <c r="F6" s="99"/>
      <c r="G6" s="99"/>
      <c r="H6" s="99"/>
      <c r="I6" s="99"/>
    </row>
    <row r="7" spans="1:12" ht="14.5" customHeight="1" x14ac:dyDescent="0.35">
      <c r="B7" s="99"/>
      <c r="C7" s="99"/>
      <c r="D7" s="99"/>
      <c r="E7" s="99"/>
      <c r="F7" s="99"/>
      <c r="G7" s="99"/>
      <c r="H7" s="99"/>
      <c r="I7" s="99"/>
    </row>
    <row r="8" spans="1:12" ht="14.5" customHeight="1" x14ac:dyDescent="0.35">
      <c r="B8" s="99"/>
      <c r="C8" s="99"/>
      <c r="D8" s="99"/>
      <c r="E8" s="99"/>
      <c r="F8" s="99"/>
      <c r="G8" s="99"/>
      <c r="H8" s="99"/>
      <c r="I8" s="99"/>
    </row>
    <row r="9" spans="1:12" ht="14.5" customHeight="1" x14ac:dyDescent="0.35">
      <c r="B9" s="99"/>
      <c r="C9" s="99"/>
      <c r="D9" s="99"/>
      <c r="E9" s="99"/>
      <c r="F9" s="99"/>
      <c r="G9" s="99"/>
      <c r="H9" s="99"/>
      <c r="I9" s="99"/>
    </row>
    <row r="10" spans="1:12" ht="14.5" customHeight="1" x14ac:dyDescent="0.35">
      <c r="B10" s="99"/>
      <c r="C10" s="99"/>
      <c r="D10" s="99"/>
      <c r="E10" s="99"/>
      <c r="F10" s="99"/>
      <c r="G10" s="99"/>
      <c r="H10" s="99"/>
      <c r="I10" s="99"/>
    </row>
    <row r="11" spans="1:12" ht="14.5" customHeight="1" x14ac:dyDescent="0.35">
      <c r="B11" s="99"/>
      <c r="C11" s="99"/>
      <c r="D11" s="99"/>
      <c r="E11" s="99"/>
      <c r="F11" s="99"/>
      <c r="G11" s="99"/>
      <c r="H11" s="99"/>
      <c r="I11" s="99"/>
    </row>
    <row r="12" spans="1:12" ht="14.5" customHeight="1" x14ac:dyDescent="0.35">
      <c r="B12" s="99"/>
      <c r="C12" s="99"/>
      <c r="D12" s="99"/>
      <c r="E12" s="99"/>
      <c r="F12" s="99"/>
      <c r="G12" s="99"/>
      <c r="H12" s="99"/>
      <c r="I12" s="99"/>
    </row>
    <row r="13" spans="1:12" ht="14.5" customHeight="1" x14ac:dyDescent="0.35">
      <c r="B13" s="99"/>
      <c r="C13" s="99"/>
      <c r="D13" s="99"/>
      <c r="E13" s="99"/>
      <c r="F13" s="99"/>
      <c r="G13" s="99"/>
      <c r="H13" s="99"/>
      <c r="I13" s="99"/>
    </row>
    <row r="14" spans="1:12" ht="14.5" customHeight="1" x14ac:dyDescent="0.35">
      <c r="B14" s="99"/>
      <c r="C14" s="99"/>
      <c r="D14" s="99"/>
      <c r="E14" s="99"/>
      <c r="F14" s="99"/>
      <c r="G14" s="99"/>
      <c r="H14" s="99"/>
      <c r="I14" s="99"/>
    </row>
    <row r="15" spans="1:12" ht="14.5" customHeight="1" x14ac:dyDescent="0.35">
      <c r="B15" s="99"/>
      <c r="C15" s="99"/>
      <c r="D15" s="99"/>
      <c r="E15" s="99"/>
      <c r="F15" s="99"/>
      <c r="G15" s="99"/>
      <c r="H15" s="99"/>
      <c r="I15" s="99"/>
    </row>
    <row r="16" spans="1:12" ht="14.5" customHeight="1" x14ac:dyDescent="0.35">
      <c r="B16" s="99"/>
      <c r="C16" s="99"/>
      <c r="D16" s="99"/>
      <c r="E16" s="99"/>
      <c r="F16" s="99"/>
      <c r="G16" s="99"/>
      <c r="H16" s="99"/>
      <c r="I16" s="99"/>
    </row>
    <row r="17" spans="2:9" ht="14.5" customHeight="1" x14ac:dyDescent="0.35">
      <c r="B17" s="99"/>
      <c r="C17" s="99"/>
      <c r="D17" s="99"/>
      <c r="E17" s="99"/>
      <c r="F17" s="99"/>
      <c r="G17" s="99"/>
      <c r="H17" s="99"/>
      <c r="I17" s="99"/>
    </row>
    <row r="18" spans="2:9" ht="14.5" customHeight="1" x14ac:dyDescent="0.35">
      <c r="B18" s="99"/>
      <c r="C18" s="99"/>
      <c r="D18" s="99"/>
      <c r="E18" s="99"/>
      <c r="F18" s="99"/>
      <c r="G18" s="99"/>
      <c r="H18" s="99"/>
      <c r="I18" s="99"/>
    </row>
    <row r="19" spans="2:9" ht="14.5" customHeight="1" x14ac:dyDescent="0.35">
      <c r="B19" s="99"/>
      <c r="C19" s="99"/>
      <c r="D19" s="99"/>
      <c r="E19" s="99"/>
      <c r="F19" s="99"/>
      <c r="G19" s="99"/>
      <c r="H19" s="99"/>
      <c r="I19" s="99"/>
    </row>
    <row r="20" spans="2:9" ht="14.5" customHeight="1" x14ac:dyDescent="0.35">
      <c r="B20" s="99"/>
      <c r="C20" s="99"/>
      <c r="D20" s="99"/>
      <c r="E20" s="99"/>
      <c r="F20" s="99"/>
      <c r="G20" s="99"/>
      <c r="H20" s="99"/>
      <c r="I20" s="99"/>
    </row>
    <row r="21" spans="2:9" ht="14.5" customHeight="1" x14ac:dyDescent="0.35">
      <c r="B21" s="99"/>
      <c r="C21" s="99"/>
      <c r="D21" s="99"/>
      <c r="E21" s="99"/>
      <c r="F21" s="99"/>
      <c r="G21" s="99"/>
      <c r="H21" s="99"/>
      <c r="I21" s="99"/>
    </row>
    <row r="22" spans="2:9" ht="14.5" customHeight="1" x14ac:dyDescent="0.35">
      <c r="B22" s="99"/>
      <c r="C22" s="99"/>
      <c r="D22" s="99"/>
      <c r="E22" s="99"/>
      <c r="F22" s="99"/>
      <c r="G22" s="99"/>
      <c r="H22" s="99"/>
      <c r="I22" s="99"/>
    </row>
    <row r="23" spans="2:9" ht="14.5" customHeight="1" x14ac:dyDescent="0.35">
      <c r="B23" s="99"/>
      <c r="C23" s="99"/>
      <c r="D23" s="99"/>
      <c r="E23" s="99"/>
      <c r="F23" s="99"/>
      <c r="G23" s="99"/>
      <c r="H23" s="99"/>
      <c r="I23" s="99"/>
    </row>
    <row r="24" spans="2:9" ht="14.5" customHeight="1" x14ac:dyDescent="0.35">
      <c r="B24" s="99"/>
      <c r="C24" s="99"/>
      <c r="D24" s="99"/>
      <c r="E24" s="99"/>
      <c r="F24" s="99"/>
      <c r="G24" s="99"/>
      <c r="H24" s="99"/>
      <c r="I24" s="99"/>
    </row>
    <row r="25" spans="2:9" ht="14.5" customHeight="1" x14ac:dyDescent="0.35">
      <c r="B25" s="99"/>
      <c r="C25" s="99"/>
      <c r="D25" s="99"/>
      <c r="E25" s="99"/>
      <c r="F25" s="99"/>
      <c r="G25" s="99"/>
      <c r="H25" s="99"/>
      <c r="I25" s="99"/>
    </row>
    <row r="26" spans="2:9" ht="14.5" customHeight="1" x14ac:dyDescent="0.35">
      <c r="B26" s="99"/>
      <c r="C26" s="99"/>
      <c r="D26" s="99"/>
      <c r="E26" s="99"/>
      <c r="F26" s="99"/>
      <c r="G26" s="99"/>
      <c r="H26" s="99"/>
      <c r="I26" s="99"/>
    </row>
    <row r="27" spans="2:9" ht="14.5" customHeight="1" x14ac:dyDescent="0.35">
      <c r="B27" s="99"/>
      <c r="C27" s="99"/>
      <c r="D27" s="99"/>
      <c r="E27" s="99"/>
      <c r="F27" s="99"/>
      <c r="G27" s="99"/>
      <c r="H27" s="99"/>
      <c r="I27" s="99"/>
    </row>
    <row r="28" spans="2:9" ht="14.5" customHeight="1" x14ac:dyDescent="0.35">
      <c r="B28" s="99"/>
      <c r="C28" s="99"/>
      <c r="D28" s="99"/>
      <c r="E28" s="99"/>
      <c r="F28" s="99"/>
      <c r="G28" s="99"/>
      <c r="H28" s="99"/>
      <c r="I28" s="99"/>
    </row>
    <row r="29" spans="2:9" ht="14.5" customHeight="1" x14ac:dyDescent="0.35">
      <c r="B29" s="99"/>
      <c r="C29" s="99"/>
      <c r="D29" s="99"/>
      <c r="E29" s="99"/>
      <c r="F29" s="99"/>
      <c r="G29" s="99"/>
      <c r="H29" s="99"/>
      <c r="I29" s="99"/>
    </row>
    <row r="30" spans="2:9" ht="14.5" customHeight="1" x14ac:dyDescent="0.35">
      <c r="B30" s="99"/>
      <c r="C30" s="99"/>
      <c r="D30" s="99"/>
      <c r="E30" s="99"/>
      <c r="F30" s="99"/>
      <c r="G30" s="99"/>
      <c r="H30" s="99"/>
      <c r="I30" s="99"/>
    </row>
    <row r="31" spans="2:9" ht="14.5" customHeight="1" x14ac:dyDescent="0.35">
      <c r="B31" s="99"/>
      <c r="C31" s="99"/>
      <c r="D31" s="99"/>
      <c r="E31" s="99"/>
      <c r="F31" s="99"/>
      <c r="G31" s="99"/>
      <c r="H31" s="99"/>
      <c r="I31" s="99"/>
    </row>
    <row r="32" spans="2:9" ht="14.5" customHeight="1" x14ac:dyDescent="0.35">
      <c r="B32" s="99"/>
      <c r="C32" s="99"/>
      <c r="D32" s="99"/>
      <c r="E32" s="99"/>
      <c r="F32" s="99"/>
      <c r="G32" s="99"/>
      <c r="H32" s="99"/>
      <c r="I32" s="99"/>
    </row>
    <row r="33" spans="2:9" ht="14.5" customHeight="1" x14ac:dyDescent="0.35">
      <c r="B33" s="99"/>
      <c r="C33" s="99"/>
      <c r="D33" s="99"/>
      <c r="E33" s="99"/>
      <c r="F33" s="99"/>
      <c r="G33" s="99"/>
      <c r="H33" s="99"/>
      <c r="I33" s="99"/>
    </row>
    <row r="34" spans="2:9" ht="14.5" customHeight="1" x14ac:dyDescent="0.35">
      <c r="B34" s="99"/>
      <c r="C34" s="99"/>
      <c r="D34" s="99"/>
      <c r="E34" s="99"/>
      <c r="F34" s="99"/>
      <c r="G34" s="99"/>
      <c r="H34" s="99"/>
      <c r="I34" s="99"/>
    </row>
    <row r="35" spans="2:9" ht="14.5" customHeight="1" x14ac:dyDescent="0.35">
      <c r="B35" s="99"/>
      <c r="C35" s="99"/>
      <c r="D35" s="99"/>
      <c r="E35" s="99"/>
      <c r="F35" s="99"/>
      <c r="G35" s="99"/>
      <c r="H35" s="99"/>
      <c r="I35" s="99"/>
    </row>
    <row r="36" spans="2:9" ht="14.5" customHeight="1" x14ac:dyDescent="0.35">
      <c r="B36" s="99"/>
      <c r="C36" s="99"/>
      <c r="D36" s="99"/>
      <c r="E36" s="99"/>
      <c r="F36" s="99"/>
      <c r="G36" s="99"/>
      <c r="H36" s="99"/>
      <c r="I36" s="99"/>
    </row>
    <row r="37" spans="2:9" ht="14.5" customHeight="1" x14ac:dyDescent="0.35">
      <c r="B37" s="99"/>
      <c r="C37" s="99"/>
      <c r="D37" s="99"/>
      <c r="E37" s="99"/>
      <c r="F37" s="99"/>
      <c r="G37" s="99"/>
      <c r="H37" s="99"/>
      <c r="I37" s="99"/>
    </row>
    <row r="38" spans="2:9" ht="14.5" customHeight="1" x14ac:dyDescent="0.35">
      <c r="B38" s="99"/>
      <c r="C38" s="99"/>
      <c r="D38" s="99"/>
      <c r="E38" s="99"/>
      <c r="F38" s="99"/>
      <c r="G38" s="99"/>
      <c r="H38" s="99"/>
      <c r="I38" s="99"/>
    </row>
    <row r="39" spans="2:9" ht="14.5" customHeight="1" x14ac:dyDescent="0.35">
      <c r="B39" s="99"/>
      <c r="C39" s="99"/>
      <c r="D39" s="99"/>
      <c r="E39" s="99"/>
      <c r="F39" s="99"/>
      <c r="G39" s="99"/>
      <c r="H39" s="99"/>
      <c r="I39" s="99"/>
    </row>
    <row r="40" spans="2:9" ht="14.5" customHeight="1" x14ac:dyDescent="0.35">
      <c r="B40" s="99"/>
      <c r="C40" s="99"/>
      <c r="D40" s="99"/>
      <c r="E40" s="99"/>
      <c r="F40" s="99"/>
      <c r="G40" s="99"/>
      <c r="H40" s="99"/>
      <c r="I40" s="99"/>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zoomScale="60" zoomScaleNormal="60" workbookViewId="0">
      <selection activeCell="C1" sqref="C1:C1048576"/>
    </sheetView>
  </sheetViews>
  <sheetFormatPr baseColWidth="10" defaultColWidth="11.453125" defaultRowHeight="14.5" x14ac:dyDescent="0.35"/>
  <cols>
    <col min="1" max="1" width="53.453125" style="11" customWidth="1"/>
    <col min="2" max="2" width="30.36328125" style="11" customWidth="1"/>
    <col min="3" max="3" width="31.26953125" style="11" customWidth="1"/>
    <col min="4" max="8" width="18.453125" style="11" bestFit="1" customWidth="1"/>
    <col min="9" max="12" width="16.26953125" style="11" customWidth="1"/>
    <col min="13" max="14" width="12" style="11" bestFit="1" customWidth="1"/>
    <col min="15" max="16384" width="11.453125" style="11"/>
  </cols>
  <sheetData>
    <row r="2" spans="1:14" x14ac:dyDescent="0.35">
      <c r="D2" s="11" t="s">
        <v>210</v>
      </c>
      <c r="E2" s="11" t="s">
        <v>211</v>
      </c>
      <c r="F2" s="11" t="s">
        <v>212</v>
      </c>
      <c r="G2" s="11" t="s">
        <v>213</v>
      </c>
      <c r="H2" s="11" t="s">
        <v>214</v>
      </c>
      <c r="I2" s="11" t="s">
        <v>215</v>
      </c>
      <c r="J2" s="11" t="s">
        <v>216</v>
      </c>
      <c r="K2" s="11" t="s">
        <v>217</v>
      </c>
      <c r="L2" s="11" t="s">
        <v>218</v>
      </c>
    </row>
    <row r="3" spans="1:14" x14ac:dyDescent="0.35">
      <c r="A3" s="11" t="str">
        <f>B3&amp;C3</f>
        <v>VOLUMEN (miles Consumiciones)TOTAL BEBIDAS</v>
      </c>
      <c r="B3" s="11" t="s">
        <v>183</v>
      </c>
      <c r="C3" s="11" t="s">
        <v>122</v>
      </c>
      <c r="D3" s="12">
        <v>1562208</v>
      </c>
      <c r="E3" s="12">
        <v>2449214</v>
      </c>
      <c r="F3" s="12">
        <v>1643097</v>
      </c>
      <c r="G3" s="12">
        <v>1549806</v>
      </c>
      <c r="H3" s="12">
        <v>1724785</v>
      </c>
      <c r="I3" s="12">
        <v>2428685</v>
      </c>
      <c r="J3" s="12">
        <v>1637289</v>
      </c>
      <c r="K3" s="12">
        <v>1574289</v>
      </c>
      <c r="L3" s="12">
        <v>1665371</v>
      </c>
      <c r="M3" s="12"/>
      <c r="N3" s="12"/>
    </row>
    <row r="4" spans="1:14" x14ac:dyDescent="0.35">
      <c r="A4" s="11" t="str">
        <f t="shared" ref="A4:A67" si="0">B4&amp;C4</f>
        <v>VOLUMEN (miles Consumiciones).Total Bebidas Caliente</v>
      </c>
      <c r="B4" s="11" t="s">
        <v>183</v>
      </c>
      <c r="C4" s="11" t="s">
        <v>123</v>
      </c>
      <c r="D4" s="12">
        <v>616717.6</v>
      </c>
      <c r="E4" s="12">
        <v>828418</v>
      </c>
      <c r="F4" s="12">
        <v>673636.5</v>
      </c>
      <c r="G4" s="12">
        <v>679178.7</v>
      </c>
      <c r="H4" s="12">
        <v>647888.80000000005</v>
      </c>
      <c r="I4" s="12">
        <v>808874.4</v>
      </c>
      <c r="J4" s="12">
        <v>675755.8</v>
      </c>
      <c r="K4" s="12">
        <v>692704.1</v>
      </c>
      <c r="L4" s="12">
        <v>649159</v>
      </c>
      <c r="M4" s="12"/>
      <c r="N4" s="12"/>
    </row>
    <row r="5" spans="1:14" x14ac:dyDescent="0.35">
      <c r="A5" s="11" t="str">
        <f t="shared" si="0"/>
        <v>VOLUMEN (miles Consumiciones)Cafe</v>
      </c>
      <c r="B5" s="11" t="s">
        <v>183</v>
      </c>
      <c r="C5" s="11" t="s">
        <v>124</v>
      </c>
      <c r="D5" s="12">
        <v>257454.6</v>
      </c>
      <c r="E5" s="12">
        <v>357200.1</v>
      </c>
      <c r="F5" s="12">
        <v>270373.40000000002</v>
      </c>
      <c r="G5" s="12">
        <v>272103.59999999998</v>
      </c>
      <c r="H5" s="12">
        <v>275833.40000000002</v>
      </c>
      <c r="I5" s="12">
        <v>357810.6</v>
      </c>
      <c r="J5" s="12">
        <v>273670.90000000002</v>
      </c>
      <c r="K5" s="12">
        <v>279583.3</v>
      </c>
      <c r="L5" s="12">
        <v>269956.40000000002</v>
      </c>
      <c r="M5" s="12"/>
      <c r="N5" s="12"/>
    </row>
    <row r="6" spans="1:14" x14ac:dyDescent="0.35">
      <c r="A6" s="11" t="str">
        <f t="shared" si="0"/>
        <v>VOLUMEN (miles Consumiciones)Leche+bebidas vegetales</v>
      </c>
      <c r="B6" s="11" t="s">
        <v>183</v>
      </c>
      <c r="C6" s="11" t="s">
        <v>175</v>
      </c>
      <c r="D6" s="12">
        <v>328970.40000000002</v>
      </c>
      <c r="E6" s="12">
        <v>428541.4</v>
      </c>
      <c r="F6" s="12">
        <v>354838.3</v>
      </c>
      <c r="G6" s="12">
        <v>357873.1</v>
      </c>
      <c r="H6" s="12">
        <v>333517.7</v>
      </c>
      <c r="I6" s="12">
        <v>405814.9</v>
      </c>
      <c r="J6" s="12">
        <v>348647.3</v>
      </c>
      <c r="K6" s="12">
        <v>360682.3</v>
      </c>
      <c r="L6" s="12">
        <v>341899.8</v>
      </c>
      <c r="M6" s="12"/>
      <c r="N6" s="12"/>
    </row>
    <row r="7" spans="1:14" x14ac:dyDescent="0.35">
      <c r="A7" s="11" t="str">
        <f t="shared" si="0"/>
        <v>VOLUMEN (miles Consumiciones)Leche</v>
      </c>
      <c r="B7" s="11" t="s">
        <v>183</v>
      </c>
      <c r="C7" s="11" t="s">
        <v>125</v>
      </c>
      <c r="D7" s="12">
        <v>321488.5</v>
      </c>
      <c r="E7" s="12">
        <v>418057.8</v>
      </c>
      <c r="F7" s="12">
        <v>344061.3</v>
      </c>
      <c r="G7" s="12">
        <v>346171.9</v>
      </c>
      <c r="H7" s="12">
        <v>323082.90000000002</v>
      </c>
      <c r="I7" s="12">
        <v>392942</v>
      </c>
      <c r="J7" s="12">
        <v>336096.2</v>
      </c>
      <c r="K7" s="12">
        <v>344757.6</v>
      </c>
      <c r="L7" s="12">
        <v>325676</v>
      </c>
      <c r="M7" s="12"/>
      <c r="N7" s="12"/>
    </row>
    <row r="8" spans="1:14" x14ac:dyDescent="0.35">
      <c r="A8" s="11" t="str">
        <f t="shared" si="0"/>
        <v>VOLUMEN (miles Consumiciones)Leche Sola</v>
      </c>
      <c r="B8" s="11" t="s">
        <v>183</v>
      </c>
      <c r="C8" s="11" t="s">
        <v>126</v>
      </c>
      <c r="D8" s="12">
        <v>2684.9290000000001</v>
      </c>
      <c r="E8" s="12">
        <v>6710.2709999999997</v>
      </c>
      <c r="F8" s="12">
        <v>7421.2749999999996</v>
      </c>
      <c r="G8" s="12">
        <v>8271.6509999999998</v>
      </c>
      <c r="H8" s="12">
        <v>3181.3780000000002</v>
      </c>
      <c r="I8" s="12">
        <v>3316.9560000000001</v>
      </c>
      <c r="J8" s="12">
        <v>3668.5050000000001</v>
      </c>
      <c r="K8" s="12">
        <v>2887.8090000000002</v>
      </c>
      <c r="L8" s="12">
        <v>2208.8679999999999</v>
      </c>
      <c r="M8" s="12"/>
      <c r="N8" s="12"/>
    </row>
    <row r="9" spans="1:14" x14ac:dyDescent="0.35">
      <c r="A9" s="11" t="str">
        <f t="shared" si="0"/>
        <v>VOLUMEN (miles Consumiciones)Leche Con Cacao</v>
      </c>
      <c r="B9" s="11" t="s">
        <v>183</v>
      </c>
      <c r="C9" s="11" t="s">
        <v>127</v>
      </c>
      <c r="D9" s="12">
        <v>10002.16</v>
      </c>
      <c r="E9" s="12">
        <v>15366.11</v>
      </c>
      <c r="F9" s="12">
        <v>12789.1</v>
      </c>
      <c r="G9" s="12">
        <v>11178.04</v>
      </c>
      <c r="H9" s="12">
        <v>9930.7440000000006</v>
      </c>
      <c r="I9" s="12">
        <v>13964.77</v>
      </c>
      <c r="J9" s="12">
        <v>11159.2</v>
      </c>
      <c r="K9" s="12">
        <v>11055.23</v>
      </c>
      <c r="L9" s="12">
        <v>9541.348</v>
      </c>
      <c r="M9" s="12"/>
      <c r="N9" s="12"/>
    </row>
    <row r="10" spans="1:14" x14ac:dyDescent="0.35">
      <c r="A10" s="11" t="str">
        <f t="shared" si="0"/>
        <v>VOLUMEN (miles Consumiciones)Leche Con Cafe</v>
      </c>
      <c r="B10" s="11" t="s">
        <v>183</v>
      </c>
      <c r="C10" s="11" t="s">
        <v>128</v>
      </c>
      <c r="D10" s="12">
        <v>308801.40000000002</v>
      </c>
      <c r="E10" s="12">
        <v>395981.4</v>
      </c>
      <c r="F10" s="12">
        <v>323850.90000000002</v>
      </c>
      <c r="G10" s="12">
        <v>326722.2</v>
      </c>
      <c r="H10" s="12">
        <v>309970.8</v>
      </c>
      <c r="I10" s="12">
        <v>375660.3</v>
      </c>
      <c r="J10" s="12">
        <v>321268.5</v>
      </c>
      <c r="K10" s="12">
        <v>330814.59999999998</v>
      </c>
      <c r="L10" s="12">
        <v>313925.8</v>
      </c>
      <c r="M10" s="12"/>
      <c r="N10" s="12"/>
    </row>
    <row r="11" spans="1:14" x14ac:dyDescent="0.35">
      <c r="A11" s="11" t="str">
        <f t="shared" si="0"/>
        <v>VOLUMEN (miles Consumiciones)Bebidas Vegetales</v>
      </c>
      <c r="B11" s="11" t="s">
        <v>183</v>
      </c>
      <c r="C11" s="11" t="s">
        <v>176</v>
      </c>
      <c r="D11" s="12">
        <v>7481.9260000000004</v>
      </c>
      <c r="E11" s="12">
        <v>10483.67</v>
      </c>
      <c r="F11" s="12">
        <v>10777</v>
      </c>
      <c r="G11" s="12">
        <v>11701.22</v>
      </c>
      <c r="H11" s="12">
        <v>10434.82</v>
      </c>
      <c r="I11" s="12">
        <v>12872.87</v>
      </c>
      <c r="J11" s="12">
        <v>12551.1</v>
      </c>
      <c r="K11" s="12">
        <v>15924.69</v>
      </c>
      <c r="L11" s="12">
        <v>16223.78</v>
      </c>
      <c r="M11" s="12"/>
      <c r="N11" s="12"/>
    </row>
    <row r="12" spans="1:14" x14ac:dyDescent="0.35">
      <c r="A12" s="11" t="str">
        <f t="shared" si="0"/>
        <v>VOLUMEN (miles Consumiciones)Infusiones</v>
      </c>
      <c r="B12" s="11" t="s">
        <v>183</v>
      </c>
      <c r="C12" s="11" t="s">
        <v>129</v>
      </c>
      <c r="D12" s="12">
        <v>20852.8</v>
      </c>
      <c r="E12" s="12">
        <v>29377.39</v>
      </c>
      <c r="F12" s="12">
        <v>26445.98</v>
      </c>
      <c r="G12" s="12">
        <v>26255.43</v>
      </c>
      <c r="H12" s="12">
        <v>25645.14</v>
      </c>
      <c r="I12" s="12">
        <v>28933</v>
      </c>
      <c r="J12" s="12">
        <v>26916.799999999999</v>
      </c>
      <c r="K12" s="12">
        <v>28511.94</v>
      </c>
      <c r="L12" s="12">
        <v>23280.67</v>
      </c>
      <c r="M12" s="12"/>
      <c r="N12" s="12"/>
    </row>
    <row r="13" spans="1:14" x14ac:dyDescent="0.35">
      <c r="A13" s="11" t="str">
        <f t="shared" si="0"/>
        <v>VOLUMEN (miles Consumiciones)Resto Bebidas Caliente</v>
      </c>
      <c r="B13" s="11" t="s">
        <v>183</v>
      </c>
      <c r="C13" s="11" t="s">
        <v>130</v>
      </c>
      <c r="D13" s="12">
        <v>9439.7469999999994</v>
      </c>
      <c r="E13" s="12">
        <v>13299.05</v>
      </c>
      <c r="F13" s="12">
        <v>21978.76</v>
      </c>
      <c r="G13" s="12">
        <v>22946.560000000001</v>
      </c>
      <c r="H13" s="12">
        <v>12892.49</v>
      </c>
      <c r="I13" s="12">
        <v>16315.98</v>
      </c>
      <c r="J13" s="12">
        <v>26520.85</v>
      </c>
      <c r="K13" s="12">
        <v>23926.55</v>
      </c>
      <c r="L13" s="12">
        <v>14022.11</v>
      </c>
      <c r="M13" s="12"/>
      <c r="N13" s="12"/>
    </row>
    <row r="14" spans="1:14" x14ac:dyDescent="0.35">
      <c r="A14" s="11" t="str">
        <f t="shared" si="0"/>
        <v>VOLUMEN (miles Consumiciones).Total Bebidas Frias</v>
      </c>
      <c r="B14" s="11" t="s">
        <v>183</v>
      </c>
      <c r="C14" s="11" t="s">
        <v>131</v>
      </c>
      <c r="D14" s="12">
        <v>945490.7</v>
      </c>
      <c r="E14" s="12">
        <v>1620796</v>
      </c>
      <c r="F14" s="12">
        <v>969460.8</v>
      </c>
      <c r="G14" s="12">
        <v>870627.5</v>
      </c>
      <c r="H14" s="12">
        <v>1076896</v>
      </c>
      <c r="I14" s="12">
        <v>1619811</v>
      </c>
      <c r="J14" s="12">
        <v>961533.4</v>
      </c>
      <c r="K14" s="12">
        <v>881584.7</v>
      </c>
      <c r="L14" s="12">
        <v>1016212</v>
      </c>
      <c r="M14" s="12"/>
      <c r="N14" s="12"/>
    </row>
    <row r="15" spans="1:14" x14ac:dyDescent="0.35">
      <c r="A15" s="11" t="str">
        <f t="shared" si="0"/>
        <v>VOLUMEN (miles Consumiciones)Total bebidas de vino</v>
      </c>
      <c r="B15" s="11" t="s">
        <v>183</v>
      </c>
      <c r="C15" s="11" t="s">
        <v>132</v>
      </c>
      <c r="D15" s="12">
        <v>66484.81</v>
      </c>
      <c r="E15" s="12">
        <v>105246.7</v>
      </c>
      <c r="F15" s="12">
        <v>81213.16</v>
      </c>
      <c r="G15" s="12">
        <v>68648.56</v>
      </c>
      <c r="H15" s="12">
        <v>77389.77</v>
      </c>
      <c r="I15" s="12">
        <v>103235.7</v>
      </c>
      <c r="J15" s="12">
        <v>80573.84</v>
      </c>
      <c r="K15" s="12">
        <v>73244.22</v>
      </c>
      <c r="L15" s="12">
        <v>72645.86</v>
      </c>
      <c r="M15" s="12"/>
      <c r="N15" s="12"/>
    </row>
    <row r="16" spans="1:14" x14ac:dyDescent="0.35">
      <c r="A16" s="11" t="str">
        <f t="shared" si="0"/>
        <v>VOLUMEN (miles Consumiciones)Vino</v>
      </c>
      <c r="B16" s="11" t="s">
        <v>183</v>
      </c>
      <c r="C16" s="11" t="s">
        <v>133</v>
      </c>
      <c r="D16" s="12">
        <v>52067.76</v>
      </c>
      <c r="E16" s="12">
        <v>68251.34</v>
      </c>
      <c r="F16" s="12">
        <v>66607.710000000006</v>
      </c>
      <c r="G16" s="12">
        <v>58093.27</v>
      </c>
      <c r="H16" s="12">
        <v>57282</v>
      </c>
      <c r="I16" s="12">
        <v>64133.74</v>
      </c>
      <c r="J16" s="12">
        <v>65560.88</v>
      </c>
      <c r="K16" s="12">
        <v>61797.08</v>
      </c>
      <c r="L16" s="12">
        <v>54965.72</v>
      </c>
      <c r="M16" s="12"/>
      <c r="N16" s="12"/>
    </row>
    <row r="17" spans="1:14" x14ac:dyDescent="0.35">
      <c r="A17" s="11" t="str">
        <f t="shared" si="0"/>
        <v>VOLUMEN (miles Consumiciones)Tinto</v>
      </c>
      <c r="B17" s="11" t="s">
        <v>183</v>
      </c>
      <c r="C17" s="11" t="s">
        <v>134</v>
      </c>
      <c r="D17" s="12">
        <v>27461.9</v>
      </c>
      <c r="E17" s="12">
        <v>34509.5</v>
      </c>
      <c r="F17" s="12">
        <v>39875.22</v>
      </c>
      <c r="G17" s="12">
        <v>34161.4</v>
      </c>
      <c r="H17" s="12">
        <v>32129.9</v>
      </c>
      <c r="I17" s="12">
        <v>30322.3</v>
      </c>
      <c r="J17" s="12">
        <v>36027.93</v>
      </c>
      <c r="K17" s="12">
        <v>35264.92</v>
      </c>
      <c r="L17" s="12">
        <v>27030.78</v>
      </c>
      <c r="M17" s="12"/>
      <c r="N17" s="12"/>
    </row>
    <row r="18" spans="1:14" x14ac:dyDescent="0.35">
      <c r="A18" s="11" t="str">
        <f t="shared" si="0"/>
        <v>VOLUMEN (miles Consumiciones)Blanco</v>
      </c>
      <c r="B18" s="11" t="s">
        <v>183</v>
      </c>
      <c r="C18" s="11" t="s">
        <v>135</v>
      </c>
      <c r="D18" s="12">
        <v>21835.37</v>
      </c>
      <c r="E18" s="12">
        <v>29471.91</v>
      </c>
      <c r="F18" s="12">
        <v>22882.1</v>
      </c>
      <c r="G18" s="12">
        <v>20493.560000000001</v>
      </c>
      <c r="H18" s="12">
        <v>21366.81</v>
      </c>
      <c r="I18" s="12">
        <v>29473.45</v>
      </c>
      <c r="J18" s="12">
        <v>25762.79</v>
      </c>
      <c r="K18" s="12">
        <v>23135.06</v>
      </c>
      <c r="L18" s="12">
        <v>24818.71</v>
      </c>
      <c r="M18" s="12"/>
      <c r="N18" s="12"/>
    </row>
    <row r="19" spans="1:14" x14ac:dyDescent="0.35">
      <c r="A19" s="11" t="str">
        <f t="shared" si="0"/>
        <v>VOLUMEN (miles Consumiciones)Rosado</v>
      </c>
      <c r="B19" s="11" t="s">
        <v>183</v>
      </c>
      <c r="C19" s="11" t="s">
        <v>136</v>
      </c>
      <c r="D19" s="12">
        <v>2320.9070000000002</v>
      </c>
      <c r="E19" s="12">
        <v>3712.777</v>
      </c>
      <c r="F19" s="12">
        <v>2772.402</v>
      </c>
      <c r="G19" s="12">
        <v>2327.8110000000001</v>
      </c>
      <c r="H19" s="12">
        <v>2539.2860000000001</v>
      </c>
      <c r="I19" s="12">
        <v>3297.1790000000001</v>
      </c>
      <c r="J19" s="12">
        <v>2748.35</v>
      </c>
      <c r="K19" s="12">
        <v>2478.0630000000001</v>
      </c>
      <c r="L19" s="12">
        <v>2488.3710000000001</v>
      </c>
      <c r="M19" s="12"/>
      <c r="N19" s="12"/>
    </row>
    <row r="20" spans="1:14" x14ac:dyDescent="0.35">
      <c r="A20" s="11" t="str">
        <f t="shared" si="0"/>
        <v>VOLUMEN (miles Consumiciones)Resto vino</v>
      </c>
      <c r="B20" s="11" t="s">
        <v>183</v>
      </c>
      <c r="C20" s="11" t="s">
        <v>137</v>
      </c>
      <c r="D20" s="12">
        <v>449.58449999999999</v>
      </c>
      <c r="E20" s="12">
        <v>557.16230000000007</v>
      </c>
      <c r="F20" s="12">
        <v>1077.9829999999999</v>
      </c>
      <c r="G20" s="12">
        <v>1110.5060000000001</v>
      </c>
      <c r="H20" s="12">
        <v>1246.008</v>
      </c>
      <c r="I20" s="12">
        <v>1040.8219999999999</v>
      </c>
      <c r="J20" s="12">
        <v>1021.809</v>
      </c>
      <c r="K20" s="12">
        <v>919.02589999999998</v>
      </c>
      <c r="L20" s="12">
        <v>627.84890000000007</v>
      </c>
      <c r="M20" s="12"/>
      <c r="N20" s="12"/>
    </row>
    <row r="21" spans="1:14" x14ac:dyDescent="0.35">
      <c r="A21" s="11" t="str">
        <f t="shared" si="0"/>
        <v>VOLUMEN (miles Consumiciones)Cava</v>
      </c>
      <c r="B21" s="11" t="s">
        <v>183</v>
      </c>
      <c r="C21" s="11" t="s">
        <v>138</v>
      </c>
      <c r="D21" s="12">
        <v>809.35109999999997</v>
      </c>
      <c r="E21" s="12">
        <v>1959.6220000000001</v>
      </c>
      <c r="F21" s="12">
        <v>2745.9450000000002</v>
      </c>
      <c r="G21" s="12">
        <v>1205.914</v>
      </c>
      <c r="H21" s="12">
        <v>1055.5329999999999</v>
      </c>
      <c r="I21" s="12">
        <v>1528.4939999999999</v>
      </c>
      <c r="J21" s="12">
        <v>2907.424</v>
      </c>
      <c r="K21" s="12">
        <v>1132.3430000000001</v>
      </c>
      <c r="L21" s="12">
        <v>1216.8320000000001</v>
      </c>
      <c r="M21" s="12"/>
      <c r="N21" s="12"/>
    </row>
    <row r="22" spans="1:14" x14ac:dyDescent="0.35">
      <c r="A22" s="11" t="str">
        <f t="shared" si="0"/>
        <v>VOLUMEN (miles Consumiciones)Otr.Bebidas Deri.Vino</v>
      </c>
      <c r="B22" s="11" t="s">
        <v>183</v>
      </c>
      <c r="C22" s="11" t="s">
        <v>139</v>
      </c>
      <c r="D22" s="12">
        <v>13607.7</v>
      </c>
      <c r="E22" s="12">
        <v>35035.78</v>
      </c>
      <c r="F22" s="12">
        <v>11859.5</v>
      </c>
      <c r="G22" s="12">
        <v>9349.3799999999992</v>
      </c>
      <c r="H22" s="12">
        <v>19052.240000000002</v>
      </c>
      <c r="I22" s="12">
        <v>37573.49</v>
      </c>
      <c r="J22" s="12">
        <v>12105.53</v>
      </c>
      <c r="K22" s="12">
        <v>10314.799999999999</v>
      </c>
      <c r="L22" s="12">
        <v>16463.32</v>
      </c>
      <c r="M22" s="12"/>
      <c r="N22" s="12"/>
    </row>
    <row r="23" spans="1:14" x14ac:dyDescent="0.35">
      <c r="A23" s="11" t="str">
        <f t="shared" si="0"/>
        <v>VOLUMEN (miles Consumiciones)Tinto de Verano</v>
      </c>
      <c r="B23" s="11" t="s">
        <v>183</v>
      </c>
      <c r="C23" s="11" t="s">
        <v>140</v>
      </c>
      <c r="D23" s="12">
        <v>10272.459999999999</v>
      </c>
      <c r="E23" s="12">
        <v>27412.92</v>
      </c>
      <c r="F23" s="12">
        <v>7555.5339999999997</v>
      </c>
      <c r="G23" s="12">
        <v>6283.192</v>
      </c>
      <c r="H23" s="12">
        <v>13913.7</v>
      </c>
      <c r="I23" s="12">
        <v>29342.69</v>
      </c>
      <c r="J23" s="12">
        <v>7908.3909999999996</v>
      </c>
      <c r="K23" s="12">
        <v>6461.9520000000002</v>
      </c>
      <c r="L23" s="12">
        <v>11963.23</v>
      </c>
      <c r="M23" s="12"/>
      <c r="N23" s="12"/>
    </row>
    <row r="24" spans="1:14" x14ac:dyDescent="0.35">
      <c r="A24" s="11" t="str">
        <f t="shared" si="0"/>
        <v>VOLUMEN (miles Consumiciones)Sangria de Vino</v>
      </c>
      <c r="B24" s="11" t="s">
        <v>183</v>
      </c>
      <c r="C24" s="11" t="s">
        <v>141</v>
      </c>
      <c r="D24" s="12">
        <v>706.07960000000003</v>
      </c>
      <c r="E24" s="12">
        <v>2361.2269999999999</v>
      </c>
      <c r="F24" s="12">
        <v>756.31080000000009</v>
      </c>
      <c r="G24" s="12">
        <v>703.22050000000002</v>
      </c>
      <c r="H24" s="12">
        <v>1591.876</v>
      </c>
      <c r="I24" s="12">
        <v>3202.0740000000001</v>
      </c>
      <c r="J24" s="12">
        <v>624.97209999999995</v>
      </c>
      <c r="K24" s="12">
        <v>562.88509999999997</v>
      </c>
      <c r="L24" s="12">
        <v>1002.534</v>
      </c>
      <c r="M24" s="12"/>
      <c r="N24" s="12"/>
    </row>
    <row r="25" spans="1:14" x14ac:dyDescent="0.35">
      <c r="A25" s="11" t="str">
        <f t="shared" si="0"/>
        <v>VOLUMEN (miles Consumiciones)Sangria de Cava</v>
      </c>
      <c r="B25" s="11" t="s">
        <v>183</v>
      </c>
      <c r="C25" s="11" t="s">
        <v>142</v>
      </c>
      <c r="D25" s="12">
        <v>506.04820000000001</v>
      </c>
      <c r="E25" s="12">
        <v>1044.02</v>
      </c>
      <c r="F25" s="12">
        <v>483.38529999999997</v>
      </c>
      <c r="G25" s="12">
        <v>274.29399999999998</v>
      </c>
      <c r="H25" s="12">
        <v>631.01890000000003</v>
      </c>
      <c r="I25" s="12">
        <v>1425.8219999999999</v>
      </c>
      <c r="J25" s="12">
        <v>520.12109999999996</v>
      </c>
      <c r="K25" s="12">
        <v>289.91030000000001</v>
      </c>
      <c r="L25" s="12">
        <v>392.2038</v>
      </c>
      <c r="M25" s="12"/>
      <c r="N25" s="12"/>
    </row>
    <row r="26" spans="1:14" x14ac:dyDescent="0.35">
      <c r="A26" s="11" t="str">
        <f t="shared" si="0"/>
        <v>VOLUMEN (miles Consumiciones)Calimocho</v>
      </c>
      <c r="B26" s="11" t="s">
        <v>183</v>
      </c>
      <c r="C26" s="11" t="s">
        <v>143</v>
      </c>
      <c r="D26" s="12">
        <v>921.51900000000001</v>
      </c>
      <c r="E26" s="12">
        <v>1527.576</v>
      </c>
      <c r="F26" s="12">
        <v>764.55080000000009</v>
      </c>
      <c r="G26" s="12">
        <v>575.12189999999998</v>
      </c>
      <c r="H26" s="12">
        <v>1012.418</v>
      </c>
      <c r="I26" s="12">
        <v>1796.9680000000001</v>
      </c>
      <c r="J26" s="12">
        <v>1089.575</v>
      </c>
      <c r="K26" s="12">
        <v>1471.58</v>
      </c>
      <c r="L26" s="12">
        <v>943.99080000000004</v>
      </c>
      <c r="M26" s="12"/>
      <c r="N26" s="12"/>
    </row>
    <row r="27" spans="1:14" x14ac:dyDescent="0.35">
      <c r="A27" s="11" t="str">
        <f t="shared" si="0"/>
        <v>VOLUMEN (miles Consumiciones)Rebujito</v>
      </c>
      <c r="B27" s="11" t="s">
        <v>183</v>
      </c>
      <c r="C27" s="11" t="s">
        <v>177</v>
      </c>
      <c r="D27" s="12">
        <v>103.88669999999999</v>
      </c>
      <c r="E27" s="12">
        <v>197.2775</v>
      </c>
      <c r="F27" s="12">
        <v>116.8364</v>
      </c>
      <c r="G27" s="12">
        <v>59.340600000000002</v>
      </c>
      <c r="H27" s="12">
        <v>614.71209999999996</v>
      </c>
      <c r="I27" s="12">
        <v>209.9211</v>
      </c>
      <c r="J27" s="12">
        <v>58.011969999999998</v>
      </c>
      <c r="K27" s="12">
        <v>45.2562</v>
      </c>
      <c r="L27" s="12">
        <v>628.93430000000001</v>
      </c>
      <c r="M27" s="12"/>
      <c r="N27" s="12"/>
    </row>
    <row r="28" spans="1:14" x14ac:dyDescent="0.35">
      <c r="A28" s="11" t="str">
        <f t="shared" si="0"/>
        <v>VOLUMEN (miles Consumiciones)Espum/Lambrusc/Mosca</v>
      </c>
      <c r="B28" s="11" t="s">
        <v>183</v>
      </c>
      <c r="C28" s="11" t="s">
        <v>178</v>
      </c>
      <c r="D28" s="12">
        <v>1097.704</v>
      </c>
      <c r="E28" s="12">
        <v>2492.7620000000002</v>
      </c>
      <c r="F28" s="12">
        <v>2182.8870000000002</v>
      </c>
      <c r="G28" s="12">
        <v>1454.212</v>
      </c>
      <c r="H28" s="12">
        <v>1288.5070000000001</v>
      </c>
      <c r="I28" s="12">
        <v>1596.0139999999999</v>
      </c>
      <c r="J28" s="12">
        <v>1904.461</v>
      </c>
      <c r="K28" s="12">
        <v>1483.213</v>
      </c>
      <c r="L28" s="12">
        <v>1532.4259999999999</v>
      </c>
      <c r="M28" s="12"/>
      <c r="N28" s="12"/>
    </row>
    <row r="29" spans="1:14" x14ac:dyDescent="0.35">
      <c r="A29" s="11" t="str">
        <f t="shared" si="0"/>
        <v>VOLUMEN (miles Consumiciones)Sidra</v>
      </c>
      <c r="B29" s="11" t="s">
        <v>183</v>
      </c>
      <c r="C29" s="11" t="s">
        <v>144</v>
      </c>
      <c r="D29" s="12">
        <v>5898.51</v>
      </c>
      <c r="E29" s="12">
        <v>9369.9639999999999</v>
      </c>
      <c r="F29" s="12">
        <v>5604.9679999999998</v>
      </c>
      <c r="G29" s="12">
        <v>5167.8149999999996</v>
      </c>
      <c r="H29" s="12">
        <v>5930.4709999999995</v>
      </c>
      <c r="I29" s="12">
        <v>9483.1489999999994</v>
      </c>
      <c r="J29" s="12">
        <v>6678.8180000000002</v>
      </c>
      <c r="K29" s="12">
        <v>6608.1750000000002</v>
      </c>
      <c r="L29" s="12">
        <v>7163.9189999999999</v>
      </c>
      <c r="M29" s="12"/>
      <c r="N29" s="12"/>
    </row>
    <row r="30" spans="1:14" x14ac:dyDescent="0.35">
      <c r="A30" s="11" t="str">
        <f t="shared" si="0"/>
        <v>VOLUMEN (miles Consumiciones)Cerveza</v>
      </c>
      <c r="B30" s="11" t="s">
        <v>183</v>
      </c>
      <c r="C30" s="11" t="s">
        <v>145</v>
      </c>
      <c r="D30" s="12">
        <v>447808.3</v>
      </c>
      <c r="E30" s="12">
        <v>730934.1</v>
      </c>
      <c r="F30" s="12">
        <v>437891.1</v>
      </c>
      <c r="G30" s="12">
        <v>386255.6</v>
      </c>
      <c r="H30" s="12">
        <v>486667</v>
      </c>
      <c r="I30" s="12">
        <v>696266.1</v>
      </c>
      <c r="J30" s="12">
        <v>414871.3</v>
      </c>
      <c r="K30" s="12">
        <v>366445.1</v>
      </c>
      <c r="L30" s="12">
        <v>446498.4</v>
      </c>
      <c r="M30" s="12"/>
      <c r="N30" s="12"/>
    </row>
    <row r="31" spans="1:14" x14ac:dyDescent="0.35">
      <c r="A31" s="11" t="str">
        <f t="shared" si="0"/>
        <v>VOLUMEN (miles Consumiciones)Con alcohol</v>
      </c>
      <c r="B31" s="11" t="s">
        <v>183</v>
      </c>
      <c r="C31" s="11" t="s">
        <v>146</v>
      </c>
      <c r="D31" s="12">
        <v>404058</v>
      </c>
      <c r="E31" s="12">
        <v>649891.80000000005</v>
      </c>
      <c r="F31" s="12">
        <v>396076.79999999999</v>
      </c>
      <c r="G31" s="12">
        <v>347886.9</v>
      </c>
      <c r="H31" s="12">
        <v>435869.2</v>
      </c>
      <c r="I31" s="12">
        <v>620592</v>
      </c>
      <c r="J31" s="12">
        <v>369459.4</v>
      </c>
      <c r="K31" s="12">
        <v>326046.5</v>
      </c>
      <c r="L31" s="12">
        <v>389722.9</v>
      </c>
      <c r="M31" s="12"/>
      <c r="N31" s="12"/>
    </row>
    <row r="32" spans="1:14" x14ac:dyDescent="0.35">
      <c r="A32" s="11" t="str">
        <f t="shared" si="0"/>
        <v>VOLUMEN (miles Consumiciones)Sin alcohol</v>
      </c>
      <c r="B32" s="11" t="s">
        <v>183</v>
      </c>
      <c r="C32" s="11" t="s">
        <v>147</v>
      </c>
      <c r="D32" s="12">
        <v>43391.15</v>
      </c>
      <c r="E32" s="12">
        <v>80353.87</v>
      </c>
      <c r="F32" s="12">
        <v>41283.14</v>
      </c>
      <c r="G32" s="12">
        <v>38096.1</v>
      </c>
      <c r="H32" s="12">
        <v>50010.14</v>
      </c>
      <c r="I32" s="12">
        <v>74697.66</v>
      </c>
      <c r="J32" s="12">
        <v>44967.46</v>
      </c>
      <c r="K32" s="12">
        <v>39985.370000000003</v>
      </c>
      <c r="L32" s="12">
        <v>56352.86</v>
      </c>
      <c r="M32" s="12"/>
      <c r="N32" s="12"/>
    </row>
    <row r="33" spans="1:14" x14ac:dyDescent="0.35">
      <c r="A33" s="11" t="str">
        <f t="shared" si="0"/>
        <v>VOLUMEN (miles Consumiciones)Cerveza Envasada</v>
      </c>
      <c r="B33" s="11" t="s">
        <v>183</v>
      </c>
      <c r="C33" s="11" t="s">
        <v>179</v>
      </c>
      <c r="D33" s="12">
        <v>246245.3</v>
      </c>
      <c r="E33" s="12">
        <v>381557.7</v>
      </c>
      <c r="F33" s="12">
        <v>230318.5</v>
      </c>
      <c r="G33" s="12">
        <v>201923</v>
      </c>
      <c r="H33" s="12">
        <v>243200.6</v>
      </c>
      <c r="I33" s="12">
        <v>346998.5</v>
      </c>
      <c r="J33" s="12">
        <v>208440.3</v>
      </c>
      <c r="K33" s="12">
        <v>189168.3</v>
      </c>
      <c r="L33" s="12">
        <v>226509.1</v>
      </c>
      <c r="M33" s="12"/>
      <c r="N33" s="12"/>
    </row>
    <row r="34" spans="1:14" x14ac:dyDescent="0.35">
      <c r="A34" s="11" t="str">
        <f t="shared" si="0"/>
        <v>VOLUMEN (miles Consumiciones)Cerveza Surtidor</v>
      </c>
      <c r="B34" s="11" t="s">
        <v>183</v>
      </c>
      <c r="C34" s="11" t="s">
        <v>180</v>
      </c>
      <c r="D34" s="12">
        <v>201562.9</v>
      </c>
      <c r="E34" s="12">
        <v>349376.5</v>
      </c>
      <c r="F34" s="12">
        <v>207572.6</v>
      </c>
      <c r="G34" s="12">
        <v>184332.6</v>
      </c>
      <c r="H34" s="12">
        <v>243466.4</v>
      </c>
      <c r="I34" s="12">
        <v>349267.6</v>
      </c>
      <c r="J34" s="12">
        <v>206431</v>
      </c>
      <c r="K34" s="12">
        <v>177276.79999999999</v>
      </c>
      <c r="L34" s="12">
        <v>219989.3</v>
      </c>
      <c r="M34" s="12"/>
      <c r="N34" s="12"/>
    </row>
    <row r="35" spans="1:14" x14ac:dyDescent="0.35">
      <c r="A35" s="11" t="str">
        <f t="shared" si="0"/>
        <v>VOLUMEN (miles Consumiciones)Otras Cervezas</v>
      </c>
      <c r="B35" s="11" t="s">
        <v>183</v>
      </c>
      <c r="C35" s="11" t="s">
        <v>148</v>
      </c>
      <c r="D35" s="12">
        <v>359.08249999999998</v>
      </c>
      <c r="E35" s="12">
        <v>688.42830000000004</v>
      </c>
      <c r="F35" s="12">
        <v>531.12149999999997</v>
      </c>
      <c r="G35" s="12">
        <v>272.5521</v>
      </c>
      <c r="H35" s="12">
        <v>787.62599999999998</v>
      </c>
      <c r="I35" s="12">
        <v>976.4396999999999</v>
      </c>
      <c r="J35" s="12">
        <v>444.43009999999998</v>
      </c>
      <c r="K35" s="12">
        <v>413.25509999999997</v>
      </c>
      <c r="L35" s="12">
        <v>422.62959999999998</v>
      </c>
      <c r="M35" s="12"/>
      <c r="N35" s="12"/>
    </row>
    <row r="36" spans="1:14" x14ac:dyDescent="0.35">
      <c r="A36" s="11" t="str">
        <f t="shared" si="0"/>
        <v>VOLUMEN (miles Consumiciones)Espirituosas</v>
      </c>
      <c r="B36" s="11" t="s">
        <v>183</v>
      </c>
      <c r="C36" s="11" t="s">
        <v>149</v>
      </c>
      <c r="D36" s="12">
        <v>59228.83</v>
      </c>
      <c r="E36" s="12">
        <v>95859.77</v>
      </c>
      <c r="F36" s="12">
        <v>74780.3</v>
      </c>
      <c r="G36" s="12">
        <v>55515.33</v>
      </c>
      <c r="H36" s="12">
        <v>64176.51</v>
      </c>
      <c r="I36" s="12">
        <v>95219.98</v>
      </c>
      <c r="J36" s="12">
        <v>67891.86</v>
      </c>
      <c r="K36" s="12">
        <v>61641.760000000002</v>
      </c>
      <c r="L36" s="12">
        <v>60393.25</v>
      </c>
      <c r="M36" s="12"/>
      <c r="N36" s="12"/>
    </row>
    <row r="37" spans="1:14" x14ac:dyDescent="0.35">
      <c r="A37" s="11" t="str">
        <f t="shared" si="0"/>
        <v>VOLUMEN (miles Consumiciones)Whisky</v>
      </c>
      <c r="B37" s="11" t="s">
        <v>183</v>
      </c>
      <c r="C37" s="11" t="s">
        <v>150</v>
      </c>
      <c r="D37" s="12">
        <v>7648.9030000000002</v>
      </c>
      <c r="E37" s="12">
        <v>13584.62</v>
      </c>
      <c r="F37" s="12">
        <v>12988.01</v>
      </c>
      <c r="G37" s="12">
        <v>9430.7790000000005</v>
      </c>
      <c r="H37" s="12">
        <v>9615.4580000000005</v>
      </c>
      <c r="I37" s="12">
        <v>13711.4</v>
      </c>
      <c r="J37" s="12">
        <v>11766.5</v>
      </c>
      <c r="K37" s="12">
        <v>10640.55</v>
      </c>
      <c r="L37" s="12">
        <v>8389.7440000000006</v>
      </c>
      <c r="M37" s="12"/>
      <c r="N37" s="12"/>
    </row>
    <row r="38" spans="1:14" x14ac:dyDescent="0.35">
      <c r="A38" s="11" t="str">
        <f t="shared" si="0"/>
        <v>VOLUMEN (miles Consumiciones)Brandy</v>
      </c>
      <c r="B38" s="11" t="s">
        <v>183</v>
      </c>
      <c r="C38" s="11" t="s">
        <v>151</v>
      </c>
      <c r="D38" s="12">
        <v>2338.3510000000001</v>
      </c>
      <c r="E38" s="12">
        <v>1142.665</v>
      </c>
      <c r="F38" s="12">
        <v>1164.5909999999999</v>
      </c>
      <c r="G38" s="12">
        <v>858.68669999999997</v>
      </c>
      <c r="H38" s="12">
        <v>786.9221</v>
      </c>
      <c r="I38" s="12">
        <v>1057.731</v>
      </c>
      <c r="J38" s="12">
        <v>765.29130000000009</v>
      </c>
      <c r="K38" s="12">
        <v>1450.644</v>
      </c>
      <c r="L38" s="12">
        <v>803.47890000000007</v>
      </c>
      <c r="M38" s="12"/>
      <c r="N38" s="12"/>
    </row>
    <row r="39" spans="1:14" x14ac:dyDescent="0.35">
      <c r="A39" s="11" t="str">
        <f t="shared" si="0"/>
        <v>VOLUMEN (miles Consumiciones)Ginebra</v>
      </c>
      <c r="B39" s="11" t="s">
        <v>183</v>
      </c>
      <c r="C39" s="11" t="s">
        <v>152</v>
      </c>
      <c r="D39" s="12">
        <v>14683.16</v>
      </c>
      <c r="E39" s="12">
        <v>22567.54</v>
      </c>
      <c r="F39" s="12">
        <v>16911.73</v>
      </c>
      <c r="G39" s="12">
        <v>12955.67</v>
      </c>
      <c r="H39" s="12">
        <v>15112.46</v>
      </c>
      <c r="I39" s="12">
        <v>23649.81</v>
      </c>
      <c r="J39" s="12">
        <v>15690.96</v>
      </c>
      <c r="K39" s="12">
        <v>13252.08</v>
      </c>
      <c r="L39" s="12">
        <v>14948.95</v>
      </c>
      <c r="M39" s="12"/>
      <c r="N39" s="12"/>
    </row>
    <row r="40" spans="1:14" x14ac:dyDescent="0.35">
      <c r="A40" s="11" t="str">
        <f t="shared" si="0"/>
        <v>VOLUMEN (miles Consumiciones)Ron</v>
      </c>
      <c r="B40" s="11" t="s">
        <v>183</v>
      </c>
      <c r="C40" s="11" t="s">
        <v>153</v>
      </c>
      <c r="D40" s="12">
        <v>6167.9970000000003</v>
      </c>
      <c r="E40" s="12">
        <v>10968.9</v>
      </c>
      <c r="F40" s="12">
        <v>10068.049999999999</v>
      </c>
      <c r="G40" s="12">
        <v>6145.723</v>
      </c>
      <c r="H40" s="12">
        <v>6296.1859999999997</v>
      </c>
      <c r="I40" s="12">
        <v>11477.86</v>
      </c>
      <c r="J40" s="12">
        <v>8110.62</v>
      </c>
      <c r="K40" s="12">
        <v>6664.0159999999996</v>
      </c>
      <c r="L40" s="12">
        <v>5590.1360000000004</v>
      </c>
      <c r="M40" s="12"/>
      <c r="N40" s="12"/>
    </row>
    <row r="41" spans="1:14" x14ac:dyDescent="0.35">
      <c r="A41" s="11" t="str">
        <f t="shared" si="0"/>
        <v>VOLUMEN (miles Consumiciones)Anis</v>
      </c>
      <c r="B41" s="11" t="s">
        <v>183</v>
      </c>
      <c r="C41" s="11" t="s">
        <v>154</v>
      </c>
      <c r="D41" s="12">
        <v>404.09320000000002</v>
      </c>
      <c r="E41" s="12">
        <v>490.3141</v>
      </c>
      <c r="F41" s="12">
        <v>626.92160000000001</v>
      </c>
      <c r="G41" s="12">
        <v>493.49309999999997</v>
      </c>
      <c r="H41" s="12">
        <v>701.57690000000002</v>
      </c>
      <c r="I41" s="12">
        <v>919.20799999999997</v>
      </c>
      <c r="J41" s="12">
        <v>1039.7329999999999</v>
      </c>
      <c r="K41" s="12">
        <v>938.26189999999997</v>
      </c>
      <c r="L41" s="12">
        <v>590.95960000000002</v>
      </c>
      <c r="M41" s="12"/>
      <c r="N41" s="12"/>
    </row>
    <row r="42" spans="1:14" x14ac:dyDescent="0.35">
      <c r="A42" s="11" t="str">
        <f t="shared" si="0"/>
        <v>VOLUMEN (miles Consumiciones)Otras Espirituosas</v>
      </c>
      <c r="B42" s="11" t="s">
        <v>183</v>
      </c>
      <c r="C42" s="11" t="s">
        <v>155</v>
      </c>
      <c r="D42" s="12">
        <v>27986.33</v>
      </c>
      <c r="E42" s="12">
        <v>47105.72</v>
      </c>
      <c r="F42" s="12">
        <v>33021</v>
      </c>
      <c r="G42" s="12">
        <v>25630.98</v>
      </c>
      <c r="H42" s="12">
        <v>31663.91</v>
      </c>
      <c r="I42" s="12">
        <v>44403.97</v>
      </c>
      <c r="J42" s="12">
        <v>30518.75</v>
      </c>
      <c r="K42" s="12">
        <v>28696.21</v>
      </c>
      <c r="L42" s="12">
        <v>30069.98</v>
      </c>
      <c r="M42" s="12"/>
      <c r="N42" s="12"/>
    </row>
    <row r="43" spans="1:14" x14ac:dyDescent="0.35">
      <c r="A43" s="11" t="str">
        <f t="shared" si="0"/>
        <v>VOLUMEN (miles Consumiciones)T.Zumo+Horchata+Mosto</v>
      </c>
      <c r="B43" s="11" t="s">
        <v>183</v>
      </c>
      <c r="C43" s="11" t="s">
        <v>156</v>
      </c>
      <c r="D43" s="12">
        <v>27194.27</v>
      </c>
      <c r="E43" s="12">
        <v>48603.08</v>
      </c>
      <c r="F43" s="12">
        <v>26619.71</v>
      </c>
      <c r="G43" s="12">
        <v>25479.34</v>
      </c>
      <c r="H43" s="12">
        <v>29657.279999999999</v>
      </c>
      <c r="I43" s="12">
        <v>49125.440000000002</v>
      </c>
      <c r="J43" s="12">
        <v>29022.560000000001</v>
      </c>
      <c r="K43" s="12">
        <v>27217.82</v>
      </c>
      <c r="L43" s="12">
        <v>30918.080000000002</v>
      </c>
      <c r="M43" s="12"/>
      <c r="N43" s="12"/>
    </row>
    <row r="44" spans="1:14" x14ac:dyDescent="0.35">
      <c r="A44" s="11" t="str">
        <f t="shared" si="0"/>
        <v>VOLUMEN (miles Consumiciones)Agua Envasada</v>
      </c>
      <c r="B44" s="11" t="s">
        <v>183</v>
      </c>
      <c r="C44" s="11" t="s">
        <v>157</v>
      </c>
      <c r="D44" s="12">
        <v>118722.1</v>
      </c>
      <c r="E44" s="12">
        <v>242239.5</v>
      </c>
      <c r="F44" s="12">
        <v>126155.5</v>
      </c>
      <c r="G44" s="12">
        <v>125733.3</v>
      </c>
      <c r="H44" s="12">
        <v>153077.4</v>
      </c>
      <c r="I44" s="12">
        <v>258524.7</v>
      </c>
      <c r="J44" s="12">
        <v>135754.4</v>
      </c>
      <c r="K44" s="12">
        <v>131054.39999999999</v>
      </c>
      <c r="L44" s="12">
        <v>151087</v>
      </c>
      <c r="M44" s="12"/>
      <c r="N44" s="12"/>
    </row>
    <row r="45" spans="1:14" x14ac:dyDescent="0.35">
      <c r="A45" s="11" t="str">
        <f t="shared" si="0"/>
        <v>VOLUMEN (miles Consumiciones)Bebidas Refrescantes</v>
      </c>
      <c r="B45" s="11" t="s">
        <v>183</v>
      </c>
      <c r="C45" s="11" t="s">
        <v>158</v>
      </c>
      <c r="D45" s="12">
        <v>220154</v>
      </c>
      <c r="E45" s="12">
        <v>388542.5</v>
      </c>
      <c r="F45" s="12">
        <v>217196.1</v>
      </c>
      <c r="G45" s="12">
        <v>203827.6</v>
      </c>
      <c r="H45" s="12">
        <v>259997.8</v>
      </c>
      <c r="I45" s="12">
        <v>407955.7</v>
      </c>
      <c r="J45" s="12">
        <v>226740.5</v>
      </c>
      <c r="K45" s="12">
        <v>215373.2</v>
      </c>
      <c r="L45" s="12">
        <v>247505.5</v>
      </c>
      <c r="M45" s="12"/>
      <c r="N45" s="12"/>
    </row>
    <row r="46" spans="1:14" x14ac:dyDescent="0.35">
      <c r="A46" s="11" t="str">
        <f t="shared" si="0"/>
        <v>VOLUMEN (miles Consumiciones)Colas</v>
      </c>
      <c r="B46" s="11" t="s">
        <v>183</v>
      </c>
      <c r="C46" s="11" t="s">
        <v>159</v>
      </c>
      <c r="D46" s="12">
        <v>135991</v>
      </c>
      <c r="E46" s="12">
        <v>232165.1</v>
      </c>
      <c r="F46" s="12">
        <v>134170.6</v>
      </c>
      <c r="G46" s="12">
        <v>129149.1</v>
      </c>
      <c r="H46" s="12">
        <v>161452.9</v>
      </c>
      <c r="I46" s="12">
        <v>238632.6</v>
      </c>
      <c r="J46" s="12">
        <v>141556.4</v>
      </c>
      <c r="K46" s="12">
        <v>138785.70000000001</v>
      </c>
      <c r="L46" s="12">
        <v>150121.60000000001</v>
      </c>
      <c r="M46" s="12"/>
      <c r="N46" s="12"/>
    </row>
    <row r="47" spans="1:14" x14ac:dyDescent="0.35">
      <c r="A47" s="11" t="str">
        <f t="shared" si="0"/>
        <v>VOLUMEN (miles Consumiciones)Cola Regular</v>
      </c>
      <c r="B47" s="11" t="s">
        <v>183</v>
      </c>
      <c r="C47" s="11" t="s">
        <v>160</v>
      </c>
      <c r="D47" s="12">
        <v>66432.210000000006</v>
      </c>
      <c r="E47" s="12">
        <v>112704.3</v>
      </c>
      <c r="F47" s="12">
        <v>66004.7</v>
      </c>
      <c r="G47" s="12">
        <v>64250.75</v>
      </c>
      <c r="H47" s="12">
        <v>79399.47</v>
      </c>
      <c r="I47" s="12">
        <v>120600.8</v>
      </c>
      <c r="J47" s="12">
        <v>66482.38</v>
      </c>
      <c r="K47" s="12">
        <v>66647.45</v>
      </c>
      <c r="L47" s="12">
        <v>71247.509999999995</v>
      </c>
      <c r="M47" s="12"/>
      <c r="N47" s="12"/>
    </row>
    <row r="48" spans="1:14" x14ac:dyDescent="0.35">
      <c r="A48" s="11" t="str">
        <f t="shared" si="0"/>
        <v>VOLUMEN (miles Consumiciones)Light/Zero</v>
      </c>
      <c r="B48" s="11" t="s">
        <v>183</v>
      </c>
      <c r="C48" s="11" t="s">
        <v>161</v>
      </c>
      <c r="D48" s="12">
        <v>69558.820000000007</v>
      </c>
      <c r="E48" s="12">
        <v>119460.7</v>
      </c>
      <c r="F48" s="12">
        <v>68165.919999999998</v>
      </c>
      <c r="G48" s="12">
        <v>64898.35</v>
      </c>
      <c r="H48" s="12">
        <v>82053.38</v>
      </c>
      <c r="I48" s="12">
        <v>118031.8</v>
      </c>
      <c r="J48" s="12">
        <v>75074.02</v>
      </c>
      <c r="K48" s="12">
        <v>72138.259999999995</v>
      </c>
      <c r="L48" s="12">
        <v>78874.06</v>
      </c>
      <c r="M48" s="12"/>
      <c r="N48" s="12"/>
    </row>
    <row r="49" spans="1:14" x14ac:dyDescent="0.35">
      <c r="A49" s="11" t="str">
        <f t="shared" si="0"/>
        <v>VOLUMEN (miles Consumiciones)Otra Variedad Cola</v>
      </c>
      <c r="B49" s="11" t="s">
        <v>183</v>
      </c>
      <c r="C49" s="11" t="s">
        <v>162</v>
      </c>
      <c r="D49" s="12" t="s">
        <v>219</v>
      </c>
      <c r="E49" s="12" t="s">
        <v>219</v>
      </c>
      <c r="F49" s="12" t="s">
        <v>219</v>
      </c>
      <c r="G49" s="12" t="s">
        <v>219</v>
      </c>
      <c r="H49" s="12" t="s">
        <v>219</v>
      </c>
      <c r="I49" s="12" t="s">
        <v>219</v>
      </c>
      <c r="J49" s="12" t="s">
        <v>219</v>
      </c>
      <c r="K49" s="12" t="s">
        <v>219</v>
      </c>
      <c r="L49" s="12" t="s">
        <v>219</v>
      </c>
      <c r="M49" s="12"/>
      <c r="N49" s="12"/>
    </row>
    <row r="50" spans="1:14" x14ac:dyDescent="0.35">
      <c r="A50" s="11" t="str">
        <f t="shared" si="0"/>
        <v>VOLUMEN (miles Consumiciones)Con Cafeina</v>
      </c>
      <c r="B50" s="11" t="s">
        <v>183</v>
      </c>
      <c r="C50" s="11" t="s">
        <v>163</v>
      </c>
      <c r="D50" s="12">
        <v>111108.2</v>
      </c>
      <c r="E50" s="12">
        <v>193940</v>
      </c>
      <c r="F50" s="12">
        <v>111427.8</v>
      </c>
      <c r="G50" s="12">
        <v>102535.1</v>
      </c>
      <c r="H50" s="12">
        <v>128486.5</v>
      </c>
      <c r="I50" s="12">
        <v>194003.5</v>
      </c>
      <c r="J50" s="12">
        <v>112551.2</v>
      </c>
      <c r="K50" s="12">
        <v>109425.7</v>
      </c>
      <c r="L50" s="12">
        <v>119241.1</v>
      </c>
      <c r="M50" s="12"/>
      <c r="N50" s="12"/>
    </row>
    <row r="51" spans="1:14" x14ac:dyDescent="0.35">
      <c r="A51" s="11" t="str">
        <f t="shared" si="0"/>
        <v>VOLUMEN (miles Consumiciones)Sin Cafeina</v>
      </c>
      <c r="B51" s="11" t="s">
        <v>183</v>
      </c>
      <c r="C51" s="11" t="s">
        <v>164</v>
      </c>
      <c r="D51" s="12">
        <v>20763.240000000002</v>
      </c>
      <c r="E51" s="12">
        <v>31791.23</v>
      </c>
      <c r="F51" s="12">
        <v>20295.68</v>
      </c>
      <c r="G51" s="12">
        <v>22828.400000000001</v>
      </c>
      <c r="H51" s="12">
        <v>28412.03</v>
      </c>
      <c r="I51" s="12">
        <v>37167.879999999997</v>
      </c>
      <c r="J51" s="12">
        <v>22946.46</v>
      </c>
      <c r="K51" s="12">
        <v>25567.05</v>
      </c>
      <c r="L51" s="12">
        <v>26984.31</v>
      </c>
      <c r="M51" s="12"/>
      <c r="N51" s="12"/>
    </row>
    <row r="52" spans="1:14" x14ac:dyDescent="0.35">
      <c r="A52" s="11" t="str">
        <f t="shared" si="0"/>
        <v>VOLUMEN (miles Consumiciones)Frutas con gas</v>
      </c>
      <c r="B52" s="11" t="s">
        <v>183</v>
      </c>
      <c r="C52" s="11" t="s">
        <v>165</v>
      </c>
      <c r="D52" s="12">
        <v>21543.49</v>
      </c>
      <c r="E52" s="12">
        <v>42028.47</v>
      </c>
      <c r="F52" s="12">
        <v>22289.35</v>
      </c>
      <c r="G52" s="12">
        <v>23017.58</v>
      </c>
      <c r="H52" s="12">
        <v>29289.66</v>
      </c>
      <c r="I52" s="12">
        <v>52131.77</v>
      </c>
      <c r="J52" s="12">
        <v>24938.09</v>
      </c>
      <c r="K52" s="12">
        <v>21986.39</v>
      </c>
      <c r="L52" s="12">
        <v>28478.97</v>
      </c>
      <c r="M52" s="12"/>
      <c r="N52" s="12"/>
    </row>
    <row r="53" spans="1:14" x14ac:dyDescent="0.35">
      <c r="A53" s="11" t="str">
        <f t="shared" si="0"/>
        <v>VOLUMEN (miles Consumiciones)Frutas sin gas</v>
      </c>
      <c r="B53" s="11" t="s">
        <v>183</v>
      </c>
      <c r="C53" s="11" t="s">
        <v>166</v>
      </c>
      <c r="D53" s="12">
        <v>7678.63</v>
      </c>
      <c r="E53" s="12">
        <v>15611.1</v>
      </c>
      <c r="F53" s="12">
        <v>6241.3680000000004</v>
      </c>
      <c r="G53" s="12">
        <v>5156.6880000000001</v>
      </c>
      <c r="H53" s="12">
        <v>6769.6840000000002</v>
      </c>
      <c r="I53" s="12">
        <v>12131.56</v>
      </c>
      <c r="J53" s="12">
        <v>5102.0929999999998</v>
      </c>
      <c r="K53" s="12">
        <v>4601.04</v>
      </c>
      <c r="L53" s="12">
        <v>6461.3649999999998</v>
      </c>
      <c r="M53" s="12"/>
      <c r="N53" s="12"/>
    </row>
    <row r="54" spans="1:14" x14ac:dyDescent="0.35">
      <c r="A54" s="11" t="str">
        <f t="shared" si="0"/>
        <v>VOLUMEN (miles Consumiciones)Mixers</v>
      </c>
      <c r="B54" s="11" t="s">
        <v>183</v>
      </c>
      <c r="C54" s="11" t="s">
        <v>167</v>
      </c>
      <c r="D54" s="12">
        <v>2483.819</v>
      </c>
      <c r="E54" s="12">
        <v>7232.8310000000001</v>
      </c>
      <c r="F54" s="12">
        <v>3292.8969999999999</v>
      </c>
      <c r="G54" s="12">
        <v>1876.2739999999999</v>
      </c>
      <c r="H54" s="12">
        <v>3845.7190000000001</v>
      </c>
      <c r="I54" s="12">
        <v>6504.69</v>
      </c>
      <c r="J54" s="12">
        <v>2667.922</v>
      </c>
      <c r="K54" s="12">
        <v>2293.7800000000002</v>
      </c>
      <c r="L54" s="12">
        <v>4365.2839999999997</v>
      </c>
      <c r="M54" s="12"/>
      <c r="N54" s="12"/>
    </row>
    <row r="55" spans="1:14" x14ac:dyDescent="0.35">
      <c r="A55" s="11" t="str">
        <f t="shared" si="0"/>
        <v>VOLUMEN (miles Consumiciones)Isotonicas</v>
      </c>
      <c r="B55" s="11" t="s">
        <v>183</v>
      </c>
      <c r="C55" s="11" t="s">
        <v>181</v>
      </c>
      <c r="D55" s="12">
        <v>22635.14</v>
      </c>
      <c r="E55" s="12">
        <v>41652.980000000003</v>
      </c>
      <c r="F55" s="12">
        <v>22419.1</v>
      </c>
      <c r="G55" s="12">
        <v>19028.599999999999</v>
      </c>
      <c r="H55" s="12">
        <v>26160.6</v>
      </c>
      <c r="I55" s="12">
        <v>46783.26</v>
      </c>
      <c r="J55" s="12">
        <v>22481.29</v>
      </c>
      <c r="K55" s="12">
        <v>20797.009999999998</v>
      </c>
      <c r="L55" s="12">
        <v>27257</v>
      </c>
      <c r="M55" s="12"/>
      <c r="N55" s="12"/>
    </row>
    <row r="56" spans="1:14" x14ac:dyDescent="0.35">
      <c r="A56" s="11" t="str">
        <f t="shared" si="0"/>
        <v>VOLUMEN (miles Consumiciones)Energeticas</v>
      </c>
      <c r="B56" s="11" t="s">
        <v>183</v>
      </c>
      <c r="C56" s="11" t="s">
        <v>182</v>
      </c>
      <c r="D56" s="12">
        <v>9195.268</v>
      </c>
      <c r="E56" s="12">
        <v>12954.01</v>
      </c>
      <c r="F56" s="12">
        <v>8571.6139999999996</v>
      </c>
      <c r="G56" s="12">
        <v>6756.3440000000001</v>
      </c>
      <c r="H56" s="12">
        <v>8132.4889999999996</v>
      </c>
      <c r="I56" s="12">
        <v>11995.94</v>
      </c>
      <c r="J56" s="12">
        <v>8666.9419999999991</v>
      </c>
      <c r="K56" s="12">
        <v>8859.2729999999992</v>
      </c>
      <c r="L56" s="12">
        <v>9657.4809999999998</v>
      </c>
      <c r="M56" s="12"/>
      <c r="N56" s="12"/>
    </row>
    <row r="57" spans="1:14" x14ac:dyDescent="0.35">
      <c r="A57" s="11" t="str">
        <f t="shared" si="0"/>
        <v>VOLUMEN (miles Consumiciones)Gaseosas</v>
      </c>
      <c r="B57" s="11" t="s">
        <v>183</v>
      </c>
      <c r="C57" s="11" t="s">
        <v>168</v>
      </c>
      <c r="D57" s="12">
        <v>4285.9560000000001</v>
      </c>
      <c r="E57" s="12">
        <v>7671.9880000000003</v>
      </c>
      <c r="F57" s="12">
        <v>4566.5910000000003</v>
      </c>
      <c r="G57" s="12">
        <v>3635.94</v>
      </c>
      <c r="H57" s="12">
        <v>4899.7979999999998</v>
      </c>
      <c r="I57" s="12">
        <v>7248.924</v>
      </c>
      <c r="J57" s="12">
        <v>4362.95</v>
      </c>
      <c r="K57" s="12">
        <v>3453.29</v>
      </c>
      <c r="L57" s="12">
        <v>3933.761</v>
      </c>
      <c r="M57" s="12"/>
      <c r="N57" s="12"/>
    </row>
    <row r="58" spans="1:14" x14ac:dyDescent="0.35">
      <c r="A58" s="11" t="str">
        <f t="shared" si="0"/>
        <v>VOLUMEN (miles Consumiciones)Bebidas Zumo+Leche</v>
      </c>
      <c r="B58" s="11" t="s">
        <v>183</v>
      </c>
      <c r="C58" s="11" t="s">
        <v>169</v>
      </c>
      <c r="D58" s="12">
        <v>1933.779</v>
      </c>
      <c r="E58" s="12">
        <v>2311.7060000000001</v>
      </c>
      <c r="F58" s="12">
        <v>1680.4749999999999</v>
      </c>
      <c r="G58" s="12">
        <v>1705.115</v>
      </c>
      <c r="H58" s="12">
        <v>1941.087</v>
      </c>
      <c r="I58" s="12">
        <v>3292.1970000000001</v>
      </c>
      <c r="J58" s="12">
        <v>1817.7190000000001</v>
      </c>
      <c r="K58" s="12">
        <v>1836.538</v>
      </c>
      <c r="L58" s="12">
        <v>1468.2809999999999</v>
      </c>
      <c r="M58" s="12"/>
      <c r="N58" s="12"/>
    </row>
    <row r="59" spans="1:14" x14ac:dyDescent="0.35">
      <c r="A59" s="11" t="str">
        <f t="shared" si="0"/>
        <v>VOLUMEN (miles Consumiciones)Resto</v>
      </c>
      <c r="B59" s="11" t="s">
        <v>183</v>
      </c>
      <c r="C59" s="11" t="s">
        <v>78</v>
      </c>
      <c r="D59" s="12">
        <v>14406.86</v>
      </c>
      <c r="E59" s="12">
        <v>26914.39</v>
      </c>
      <c r="F59" s="12">
        <v>13964.07</v>
      </c>
      <c r="G59" s="12">
        <v>13501.95</v>
      </c>
      <c r="H59" s="12">
        <v>17505.939999999999</v>
      </c>
      <c r="I59" s="12">
        <v>29234.76</v>
      </c>
      <c r="J59" s="12">
        <v>15147.12</v>
      </c>
      <c r="K59" s="12">
        <v>12760.19</v>
      </c>
      <c r="L59" s="12">
        <v>15761.78</v>
      </c>
      <c r="M59" s="12"/>
      <c r="N59" s="12"/>
    </row>
    <row r="60" spans="1:14" x14ac:dyDescent="0.35">
      <c r="A60" s="11" t="str">
        <f t="shared" si="0"/>
        <v>VOLUMEN (Miles kg ó litros)TOTAL BEBIDAS</v>
      </c>
      <c r="B60" s="11" t="s">
        <v>184</v>
      </c>
      <c r="C60" s="11" t="s">
        <v>122</v>
      </c>
      <c r="D60" s="12">
        <v>475092.87953580997</v>
      </c>
      <c r="E60" s="12">
        <v>844068.19216600002</v>
      </c>
      <c r="F60" s="12">
        <v>497981.31125875999</v>
      </c>
      <c r="G60" s="12">
        <v>447284.52856523002</v>
      </c>
      <c r="H60" s="12">
        <v>538759.01486687502</v>
      </c>
      <c r="I60" s="12">
        <v>833162.12294439995</v>
      </c>
      <c r="J60" s="12">
        <v>492934.44096091902</v>
      </c>
      <c r="K60" s="12">
        <v>456416.74836996698</v>
      </c>
      <c r="L60" s="12">
        <v>520448.64909820003</v>
      </c>
      <c r="M60" s="12"/>
      <c r="N60" s="12"/>
    </row>
    <row r="61" spans="1:14" x14ac:dyDescent="0.35">
      <c r="A61" s="11" t="str">
        <f t="shared" si="0"/>
        <v>VOLUMEN (Miles kg ó litros).Total Bebidas Caliente</v>
      </c>
      <c r="B61" s="11" t="s">
        <v>184</v>
      </c>
      <c r="C61" s="11" t="s">
        <v>123</v>
      </c>
      <c r="D61" s="12">
        <v>61894.224179999997</v>
      </c>
      <c r="E61" s="12">
        <v>82851.382872500006</v>
      </c>
      <c r="F61" s="12">
        <v>68905.861090000006</v>
      </c>
      <c r="G61" s="12">
        <v>69655.373859999992</v>
      </c>
      <c r="H61" s="12">
        <v>64812.624369999998</v>
      </c>
      <c r="I61" s="12">
        <v>80285.68002249999</v>
      </c>
      <c r="J61" s="12">
        <v>68606.575150000004</v>
      </c>
      <c r="K61" s="12">
        <v>70493.509644999998</v>
      </c>
      <c r="L61" s="12">
        <v>65795.132584999999</v>
      </c>
      <c r="M61" s="12"/>
      <c r="N61" s="12"/>
    </row>
    <row r="62" spans="1:14" x14ac:dyDescent="0.35">
      <c r="A62" s="11" t="str">
        <f t="shared" si="0"/>
        <v>VOLUMEN (Miles kg ó litros)Cafe</v>
      </c>
      <c r="B62" s="11" t="s">
        <v>184</v>
      </c>
      <c r="C62" s="11" t="s">
        <v>124</v>
      </c>
      <c r="D62" s="12">
        <v>15400.946400000001</v>
      </c>
      <c r="E62" s="12">
        <v>21399.543300000001</v>
      </c>
      <c r="F62" s="12">
        <v>16084.962949999999</v>
      </c>
      <c r="G62" s="12">
        <v>16300.9161</v>
      </c>
      <c r="H62" s="12">
        <v>16441.283100000001</v>
      </c>
      <c r="I62" s="12">
        <v>21469.89975</v>
      </c>
      <c r="J62" s="12">
        <v>16186.063099999999</v>
      </c>
      <c r="K62" s="12">
        <v>16516.096799999999</v>
      </c>
      <c r="L62" s="12">
        <v>16184.35635</v>
      </c>
      <c r="M62" s="12"/>
      <c r="N62" s="12"/>
    </row>
    <row r="63" spans="1:14" x14ac:dyDescent="0.35">
      <c r="A63" s="11" t="str">
        <f t="shared" si="0"/>
        <v>VOLUMEN (Miles kg ó litros)Leche+bebidas vegetales</v>
      </c>
      <c r="B63" s="11" t="s">
        <v>184</v>
      </c>
      <c r="C63" s="11" t="s">
        <v>175</v>
      </c>
      <c r="D63" s="12">
        <v>42633.978000000003</v>
      </c>
      <c r="E63" s="12">
        <v>56009.684600000001</v>
      </c>
      <c r="F63" s="12">
        <v>46678.837700000004</v>
      </c>
      <c r="G63" s="12">
        <v>47070.457600000002</v>
      </c>
      <c r="H63" s="12">
        <v>43455.739200000004</v>
      </c>
      <c r="I63" s="12">
        <v>52988.455700000006</v>
      </c>
      <c r="J63" s="12">
        <v>45634.323700000001</v>
      </c>
      <c r="K63" s="12">
        <v>47325.370999999999</v>
      </c>
      <c r="L63" s="12">
        <v>44835.524799999999</v>
      </c>
      <c r="M63" s="12"/>
      <c r="N63" s="12"/>
    </row>
    <row r="64" spans="1:14" x14ac:dyDescent="0.35">
      <c r="A64" s="11" t="str">
        <f t="shared" si="0"/>
        <v>VOLUMEN (Miles kg ó litros)Leche</v>
      </c>
      <c r="B64" s="11" t="s">
        <v>184</v>
      </c>
      <c r="C64" s="11" t="s">
        <v>125</v>
      </c>
      <c r="D64" s="12">
        <v>41137.592799999999</v>
      </c>
      <c r="E64" s="12">
        <v>53912.951200000003</v>
      </c>
      <c r="F64" s="12">
        <v>44523.4375</v>
      </c>
      <c r="G64" s="12">
        <v>44730.213200000006</v>
      </c>
      <c r="H64" s="12">
        <v>41368.774400000002</v>
      </c>
      <c r="I64" s="12">
        <v>50413.882700000002</v>
      </c>
      <c r="J64" s="12">
        <v>43124.103499999997</v>
      </c>
      <c r="K64" s="12">
        <v>44140.432799999995</v>
      </c>
      <c r="L64" s="12">
        <v>41590.768200000006</v>
      </c>
      <c r="M64" s="12"/>
      <c r="N64" s="12"/>
    </row>
    <row r="65" spans="1:14" x14ac:dyDescent="0.35">
      <c r="A65" s="11" t="str">
        <f t="shared" si="0"/>
        <v>VOLUMEN (Miles kg ó litros)Leche Sola</v>
      </c>
      <c r="B65" s="11" t="s">
        <v>184</v>
      </c>
      <c r="C65" s="11" t="s">
        <v>126</v>
      </c>
      <c r="D65" s="12">
        <v>536.98580000000004</v>
      </c>
      <c r="E65" s="12">
        <v>1342.0542</v>
      </c>
      <c r="F65" s="12">
        <v>1484.2550000000001</v>
      </c>
      <c r="G65" s="12">
        <v>1654.3301999999999</v>
      </c>
      <c r="H65" s="12">
        <v>636.27559999999994</v>
      </c>
      <c r="I65" s="12">
        <v>663.39119999999991</v>
      </c>
      <c r="J65" s="12">
        <v>733.70100000000002</v>
      </c>
      <c r="K65" s="12">
        <v>577.56180000000006</v>
      </c>
      <c r="L65" s="12">
        <v>441.77359999999999</v>
      </c>
      <c r="M65" s="12"/>
      <c r="N65" s="12"/>
    </row>
    <row r="66" spans="1:14" x14ac:dyDescent="0.35">
      <c r="A66" s="11" t="str">
        <f t="shared" si="0"/>
        <v>VOLUMEN (Miles kg ó litros)Leche Con Cacao</v>
      </c>
      <c r="B66" s="11" t="s">
        <v>184</v>
      </c>
      <c r="C66" s="11" t="s">
        <v>127</v>
      </c>
      <c r="D66" s="12">
        <v>2000.432</v>
      </c>
      <c r="E66" s="12">
        <v>3073.2220000000002</v>
      </c>
      <c r="F66" s="12">
        <v>2557.8200000000002</v>
      </c>
      <c r="G66" s="12">
        <v>2235.6080000000002</v>
      </c>
      <c r="H66" s="12">
        <v>1986.1487999999999</v>
      </c>
      <c r="I66" s="12">
        <v>2792.9540000000002</v>
      </c>
      <c r="J66" s="12">
        <v>2231.84</v>
      </c>
      <c r="K66" s="12">
        <v>2211.0459999999998</v>
      </c>
      <c r="L66" s="12">
        <v>1908.2696000000001</v>
      </c>
      <c r="M66" s="12"/>
      <c r="N66" s="12"/>
    </row>
    <row r="67" spans="1:14" x14ac:dyDescent="0.35">
      <c r="A67" s="11" t="str">
        <f t="shared" si="0"/>
        <v>VOLUMEN (Miles kg ó litros)Leche Con Cafe</v>
      </c>
      <c r="B67" s="11" t="s">
        <v>184</v>
      </c>
      <c r="C67" s="11" t="s">
        <v>128</v>
      </c>
      <c r="D67" s="12">
        <v>38600.175000000003</v>
      </c>
      <c r="E67" s="12">
        <v>49497.675000000003</v>
      </c>
      <c r="F67" s="12">
        <v>40481.362500000003</v>
      </c>
      <c r="G67" s="12">
        <v>40840.275000000001</v>
      </c>
      <c r="H67" s="12">
        <v>38746.35</v>
      </c>
      <c r="I67" s="12">
        <v>46957.537499999999</v>
      </c>
      <c r="J67" s="12">
        <v>40158.5625</v>
      </c>
      <c r="K67" s="12">
        <v>41351.824999999997</v>
      </c>
      <c r="L67" s="12">
        <v>39240.724999999999</v>
      </c>
      <c r="M67" s="12"/>
      <c r="N67" s="12"/>
    </row>
    <row r="68" spans="1:14" x14ac:dyDescent="0.35">
      <c r="A68" s="11" t="str">
        <f t="shared" ref="A68:A131" si="1">B68&amp;C68</f>
        <v>VOLUMEN (Miles kg ó litros)Bebidas Vegetales</v>
      </c>
      <c r="B68" s="11" t="s">
        <v>184</v>
      </c>
      <c r="C68" s="11" t="s">
        <v>176</v>
      </c>
      <c r="D68" s="12">
        <v>1496.3851999999999</v>
      </c>
      <c r="E68" s="12">
        <v>2096.7334000000001</v>
      </c>
      <c r="F68" s="12">
        <v>2155.4002</v>
      </c>
      <c r="G68" s="12">
        <v>2340.2444</v>
      </c>
      <c r="H68" s="12">
        <v>2086.9648000000002</v>
      </c>
      <c r="I68" s="12">
        <v>2574.5729999999999</v>
      </c>
      <c r="J68" s="12">
        <v>2510.2202000000002</v>
      </c>
      <c r="K68" s="12">
        <v>3184.9382000000001</v>
      </c>
      <c r="L68" s="12">
        <v>3244.7566000000002</v>
      </c>
      <c r="M68" s="12"/>
      <c r="N68" s="12"/>
    </row>
    <row r="69" spans="1:14" x14ac:dyDescent="0.35">
      <c r="A69" s="11" t="str">
        <f t="shared" si="1"/>
        <v>VOLUMEN (Miles kg ó litros)Infusiones</v>
      </c>
      <c r="B69" s="11" t="s">
        <v>184</v>
      </c>
      <c r="C69" s="11" t="s">
        <v>129</v>
      </c>
      <c r="D69" s="12">
        <v>2606.599925</v>
      </c>
      <c r="E69" s="12">
        <v>3672.1746125</v>
      </c>
      <c r="F69" s="12">
        <v>3305.7469000000001</v>
      </c>
      <c r="G69" s="12">
        <v>3281.9292999999998</v>
      </c>
      <c r="H69" s="12">
        <v>3205.6424999999999</v>
      </c>
      <c r="I69" s="12">
        <v>3616.6253624999999</v>
      </c>
      <c r="J69" s="12">
        <v>3364.60005</v>
      </c>
      <c r="K69" s="12">
        <v>3563.9927250000001</v>
      </c>
      <c r="L69" s="12">
        <v>2910.0842749999997</v>
      </c>
      <c r="M69" s="12"/>
      <c r="N69" s="12"/>
    </row>
    <row r="70" spans="1:14" x14ac:dyDescent="0.35">
      <c r="A70" s="11" t="str">
        <f t="shared" si="1"/>
        <v>VOLUMEN (Miles kg ó litros)Resto Bebidas Caliente</v>
      </c>
      <c r="B70" s="11" t="s">
        <v>184</v>
      </c>
      <c r="C70" s="11" t="s">
        <v>130</v>
      </c>
      <c r="D70" s="12">
        <v>1252.6998550000001</v>
      </c>
      <c r="E70" s="12">
        <v>1769.98036</v>
      </c>
      <c r="F70" s="12">
        <v>2836.3135400000001</v>
      </c>
      <c r="G70" s="12">
        <v>3002.0708599999998</v>
      </c>
      <c r="H70" s="12">
        <v>1709.95957</v>
      </c>
      <c r="I70" s="12">
        <v>2210.6992099999998</v>
      </c>
      <c r="J70" s="12">
        <v>3421.5882999999999</v>
      </c>
      <c r="K70" s="12">
        <v>3088.0491200000001</v>
      </c>
      <c r="L70" s="12">
        <v>1865.16716</v>
      </c>
      <c r="M70" s="12"/>
      <c r="N70" s="12"/>
    </row>
    <row r="71" spans="1:14" x14ac:dyDescent="0.35">
      <c r="A71" s="11" t="str">
        <f t="shared" si="1"/>
        <v>VOLUMEN (Miles kg ó litros).Total Bebidas Frias</v>
      </c>
      <c r="B71" s="11" t="s">
        <v>184</v>
      </c>
      <c r="C71" s="11" t="s">
        <v>131</v>
      </c>
      <c r="D71" s="12">
        <v>413198.65535581001</v>
      </c>
      <c r="E71" s="12">
        <v>761216.80929349991</v>
      </c>
      <c r="F71" s="12">
        <v>429075.45016876003</v>
      </c>
      <c r="G71" s="12">
        <v>377629.15470522997</v>
      </c>
      <c r="H71" s="12">
        <v>473946.39049687498</v>
      </c>
      <c r="I71" s="12">
        <v>752876.44292190007</v>
      </c>
      <c r="J71" s="12">
        <v>424327.86581091897</v>
      </c>
      <c r="K71" s="12">
        <v>385923.238724967</v>
      </c>
      <c r="L71" s="12">
        <v>454653.51651320001</v>
      </c>
      <c r="M71" s="12"/>
      <c r="N71" s="12"/>
    </row>
    <row r="72" spans="1:14" x14ac:dyDescent="0.35">
      <c r="A72" s="11" t="str">
        <f t="shared" si="1"/>
        <v>VOLUMEN (Miles kg ó litros)Total bebidas de vino</v>
      </c>
      <c r="B72" s="11" t="s">
        <v>184</v>
      </c>
      <c r="C72" s="11" t="s">
        <v>132</v>
      </c>
      <c r="D72" s="12">
        <v>28027.009894999999</v>
      </c>
      <c r="E72" s="12">
        <v>49017.099795000002</v>
      </c>
      <c r="F72" s="12">
        <v>34184.047910499998</v>
      </c>
      <c r="G72" s="12">
        <v>27243.2249295</v>
      </c>
      <c r="H72" s="12">
        <v>33687.822807500001</v>
      </c>
      <c r="I72" s="12">
        <v>48759.880775749996</v>
      </c>
      <c r="J72" s="12">
        <v>33810.411274999999</v>
      </c>
      <c r="K72" s="12">
        <v>29582.160104999999</v>
      </c>
      <c r="L72" s="12">
        <v>31142.355157499998</v>
      </c>
      <c r="M72" s="12"/>
      <c r="N72" s="12"/>
    </row>
    <row r="73" spans="1:14" x14ac:dyDescent="0.35">
      <c r="A73" s="11" t="str">
        <f t="shared" si="1"/>
        <v>VOLUMEN (Miles kg ó litros)Vino</v>
      </c>
      <c r="B73" s="11" t="s">
        <v>184</v>
      </c>
      <c r="C73" s="11" t="s">
        <v>133</v>
      </c>
      <c r="D73" s="12">
        <v>20022.289765000001</v>
      </c>
      <c r="E73" s="12">
        <v>27596.264425000001</v>
      </c>
      <c r="F73" s="12">
        <v>26048.287270000001</v>
      </c>
      <c r="G73" s="12">
        <v>21691.302562500001</v>
      </c>
      <c r="H73" s="12">
        <v>21931.918945000001</v>
      </c>
      <c r="I73" s="12">
        <v>25784.686934999998</v>
      </c>
      <c r="J73" s="12">
        <v>25174.534520000001</v>
      </c>
      <c r="K73" s="12">
        <v>23513.630850000001</v>
      </c>
      <c r="L73" s="12">
        <v>20939.622824999999</v>
      </c>
      <c r="M73" s="12"/>
      <c r="N73" s="12"/>
    </row>
    <row r="74" spans="1:14" x14ac:dyDescent="0.35">
      <c r="A74" s="11" t="str">
        <f t="shared" si="1"/>
        <v>VOLUMEN (Miles kg ó litros)Tinto</v>
      </c>
      <c r="B74" s="11" t="s">
        <v>184</v>
      </c>
      <c r="C74" s="11" t="s">
        <v>134</v>
      </c>
      <c r="D74" s="12">
        <v>11687.1121</v>
      </c>
      <c r="E74" s="12">
        <v>15124.56646</v>
      </c>
      <c r="F74" s="12">
        <v>16500.909759999999</v>
      </c>
      <c r="G74" s="12">
        <v>13881.244000000001</v>
      </c>
      <c r="H74" s="12">
        <v>13313.345170000001</v>
      </c>
      <c r="I74" s="12">
        <v>13487.924660000001</v>
      </c>
      <c r="J74" s="12">
        <v>14885.013919999999</v>
      </c>
      <c r="K74" s="12">
        <v>14441.877359999999</v>
      </c>
      <c r="L74" s="12">
        <v>11211.377199999999</v>
      </c>
      <c r="M74" s="12"/>
      <c r="N74" s="12"/>
    </row>
    <row r="75" spans="1:14" x14ac:dyDescent="0.35">
      <c r="A75" s="11" t="str">
        <f t="shared" si="1"/>
        <v>VOLUMEN (Miles kg ó litros)Blanco</v>
      </c>
      <c r="B75" s="11" t="s">
        <v>184</v>
      </c>
      <c r="C75" s="11" t="s">
        <v>135</v>
      </c>
      <c r="D75" s="12">
        <v>7212.1783099999993</v>
      </c>
      <c r="E75" s="12">
        <v>10776.754989999999</v>
      </c>
      <c r="F75" s="12">
        <v>8061.0863600000002</v>
      </c>
      <c r="G75" s="12">
        <v>6617.9206399999994</v>
      </c>
      <c r="H75" s="12">
        <v>7314.9225999999999</v>
      </c>
      <c r="I75" s="12">
        <v>10556.81545</v>
      </c>
      <c r="J75" s="12">
        <v>9028.3210999999992</v>
      </c>
      <c r="K75" s="12">
        <v>7756.4073399999997</v>
      </c>
      <c r="L75" s="12">
        <v>8510.9211899999991</v>
      </c>
      <c r="M75" s="12"/>
      <c r="N75" s="12"/>
    </row>
    <row r="76" spans="1:14" x14ac:dyDescent="0.35">
      <c r="A76" s="11" t="str">
        <f t="shared" si="1"/>
        <v>VOLUMEN (Miles kg ó litros)Rosado</v>
      </c>
      <c r="B76" s="11" t="s">
        <v>184</v>
      </c>
      <c r="C76" s="11" t="s">
        <v>136</v>
      </c>
      <c r="D76" s="12">
        <v>980.844245</v>
      </c>
      <c r="E76" s="12">
        <v>1500.7637500000001</v>
      </c>
      <c r="F76" s="12">
        <v>1079.8298500000001</v>
      </c>
      <c r="G76" s="12">
        <v>865.80317500000001</v>
      </c>
      <c r="H76" s="12">
        <v>948.31479999999999</v>
      </c>
      <c r="I76" s="12">
        <v>1389.4156499999999</v>
      </c>
      <c r="J76" s="12">
        <v>940.12142500000004</v>
      </c>
      <c r="K76" s="12">
        <v>952.96344999999997</v>
      </c>
      <c r="L76" s="12">
        <v>1042.072805</v>
      </c>
      <c r="M76" s="12"/>
      <c r="N76" s="12"/>
    </row>
    <row r="77" spans="1:14" x14ac:dyDescent="0.35">
      <c r="A77" s="11" t="str">
        <f t="shared" si="1"/>
        <v>VOLUMEN (Miles kg ó litros)Resto vino</v>
      </c>
      <c r="B77" s="11" t="s">
        <v>184</v>
      </c>
      <c r="C77" s="11" t="s">
        <v>137</v>
      </c>
      <c r="D77" s="12">
        <v>142.15510999999998</v>
      </c>
      <c r="E77" s="12">
        <v>194.179225</v>
      </c>
      <c r="F77" s="12">
        <v>406.46129999999999</v>
      </c>
      <c r="G77" s="12">
        <v>326.33474749999999</v>
      </c>
      <c r="H77" s="12">
        <v>355.33637499999998</v>
      </c>
      <c r="I77" s="12">
        <v>350.53117499999996</v>
      </c>
      <c r="J77" s="12">
        <v>321.07807500000001</v>
      </c>
      <c r="K77" s="12">
        <v>362.3827</v>
      </c>
      <c r="L77" s="12">
        <v>175.25163000000001</v>
      </c>
      <c r="M77" s="12"/>
      <c r="N77" s="12"/>
    </row>
    <row r="78" spans="1:14" x14ac:dyDescent="0.35">
      <c r="A78" s="11" t="str">
        <f t="shared" si="1"/>
        <v>VOLUMEN (Miles kg ó litros)Cava</v>
      </c>
      <c r="B78" s="11" t="s">
        <v>184</v>
      </c>
      <c r="C78" s="11" t="s">
        <v>138</v>
      </c>
      <c r="D78" s="12">
        <v>506.96207500000003</v>
      </c>
      <c r="E78" s="12">
        <v>1218.1285500000001</v>
      </c>
      <c r="F78" s="12">
        <v>1826.2728500000001</v>
      </c>
      <c r="G78" s="12">
        <v>744.41814999999997</v>
      </c>
      <c r="H78" s="12">
        <v>672.6311750000001</v>
      </c>
      <c r="I78" s="12">
        <v>970.88434999999993</v>
      </c>
      <c r="J78" s="12">
        <v>1863.598575</v>
      </c>
      <c r="K78" s="12">
        <v>707.96400000000006</v>
      </c>
      <c r="L78" s="12">
        <v>647.61605000000009</v>
      </c>
      <c r="M78" s="12"/>
      <c r="N78" s="12"/>
    </row>
    <row r="79" spans="1:14" x14ac:dyDescent="0.35">
      <c r="A79" s="11" t="str">
        <f t="shared" si="1"/>
        <v>VOLUMEN (Miles kg ó litros)Otr.Bebidas Deri.Vino</v>
      </c>
      <c r="B79" s="11" t="s">
        <v>184</v>
      </c>
      <c r="C79" s="11" t="s">
        <v>139</v>
      </c>
      <c r="D79" s="12">
        <v>7497.7580549999993</v>
      </c>
      <c r="E79" s="12">
        <v>20202.706819999999</v>
      </c>
      <c r="F79" s="12">
        <v>6309.4877905000003</v>
      </c>
      <c r="G79" s="12">
        <v>4807.5042170000006</v>
      </c>
      <c r="H79" s="12">
        <v>11083.272687500001</v>
      </c>
      <c r="I79" s="12">
        <v>22004.309490749998</v>
      </c>
      <c r="J79" s="12">
        <v>6772.2781799999993</v>
      </c>
      <c r="K79" s="12">
        <v>5360.5652549999995</v>
      </c>
      <c r="L79" s="12">
        <v>9555.116282500001</v>
      </c>
      <c r="M79" s="12"/>
      <c r="N79" s="12"/>
    </row>
    <row r="80" spans="1:14" x14ac:dyDescent="0.35">
      <c r="A80" s="11" t="str">
        <f t="shared" si="1"/>
        <v>VOLUMEN (Miles kg ó litros)Tinto de Verano</v>
      </c>
      <c r="B80" s="11" t="s">
        <v>184</v>
      </c>
      <c r="C80" s="11" t="s">
        <v>140</v>
      </c>
      <c r="D80" s="12">
        <v>5650.4709999999995</v>
      </c>
      <c r="E80" s="12">
        <v>15409.0695</v>
      </c>
      <c r="F80" s="12">
        <v>3700.2617500000001</v>
      </c>
      <c r="G80" s="12">
        <v>3115.7766000000001</v>
      </c>
      <c r="H80" s="12">
        <v>7750.6504999999997</v>
      </c>
      <c r="I80" s="12">
        <v>16228.893</v>
      </c>
      <c r="J80" s="12">
        <v>4333.3162499999999</v>
      </c>
      <c r="K80" s="12">
        <v>3430.3033500000001</v>
      </c>
      <c r="L80" s="12">
        <v>6766.3220000000001</v>
      </c>
      <c r="M80" s="12"/>
      <c r="N80" s="12"/>
    </row>
    <row r="81" spans="1:14" x14ac:dyDescent="0.35">
      <c r="A81" s="11" t="str">
        <f t="shared" si="1"/>
        <v>VOLUMEN (Miles kg ó litros)Sangria de Vino</v>
      </c>
      <c r="B81" s="11" t="s">
        <v>184</v>
      </c>
      <c r="C81" s="11" t="s">
        <v>141</v>
      </c>
      <c r="D81" s="12">
        <v>512.06620250000003</v>
      </c>
      <c r="E81" s="12">
        <v>1823.5286274999999</v>
      </c>
      <c r="F81" s="12">
        <v>627.09508749999998</v>
      </c>
      <c r="G81" s="12">
        <v>575.84406249999995</v>
      </c>
      <c r="H81" s="12">
        <v>1172.774275</v>
      </c>
      <c r="I81" s="12">
        <v>2649.6137250000002</v>
      </c>
      <c r="J81" s="12">
        <v>507.05540000000002</v>
      </c>
      <c r="K81" s="12">
        <v>426.11211750000001</v>
      </c>
      <c r="L81" s="12">
        <v>655.54393749999997</v>
      </c>
      <c r="M81" s="12"/>
      <c r="N81" s="12"/>
    </row>
    <row r="82" spans="1:14" x14ac:dyDescent="0.35">
      <c r="A82" s="11" t="str">
        <f t="shared" si="1"/>
        <v>VOLUMEN (Miles kg ó litros)Sangria de Cava</v>
      </c>
      <c r="B82" s="11" t="s">
        <v>184</v>
      </c>
      <c r="C82" s="11" t="s">
        <v>142</v>
      </c>
      <c r="D82" s="12">
        <v>442.63568500000002</v>
      </c>
      <c r="E82" s="12">
        <v>902.66349250000007</v>
      </c>
      <c r="F82" s="12">
        <v>419.14168999999998</v>
      </c>
      <c r="G82" s="12">
        <v>233.83427950000001</v>
      </c>
      <c r="H82" s="12">
        <v>494.02070000000003</v>
      </c>
      <c r="I82" s="12">
        <v>1265.5502749999998</v>
      </c>
      <c r="J82" s="12">
        <v>470.49181249999998</v>
      </c>
      <c r="K82" s="12">
        <v>247.84258750000001</v>
      </c>
      <c r="L82" s="12">
        <v>327.05497499999996</v>
      </c>
      <c r="M82" s="12"/>
      <c r="N82" s="12"/>
    </row>
    <row r="83" spans="1:14" x14ac:dyDescent="0.35">
      <c r="A83" s="11" t="str">
        <f t="shared" si="1"/>
        <v>VOLUMEN (Miles kg ó litros)Calimocho</v>
      </c>
      <c r="B83" s="11" t="s">
        <v>184</v>
      </c>
      <c r="C83" s="11" t="s">
        <v>143</v>
      </c>
      <c r="D83" s="12">
        <v>302.72203000000002</v>
      </c>
      <c r="E83" s="12">
        <v>761.92160000000001</v>
      </c>
      <c r="F83" s="12">
        <v>404.75187499999998</v>
      </c>
      <c r="G83" s="12">
        <v>235.86337499999999</v>
      </c>
      <c r="H83" s="12">
        <v>537.970325</v>
      </c>
      <c r="I83" s="12">
        <v>921.11959999999999</v>
      </c>
      <c r="J83" s="12">
        <v>383.853475</v>
      </c>
      <c r="K83" s="12">
        <v>523.73704999999995</v>
      </c>
      <c r="L83" s="12">
        <v>399.06442499999997</v>
      </c>
      <c r="M83" s="12"/>
      <c r="N83" s="12"/>
    </row>
    <row r="84" spans="1:14" x14ac:dyDescent="0.35">
      <c r="A84" s="11" t="str">
        <f t="shared" si="1"/>
        <v>VOLUMEN (Miles kg ó litros)Rebujito</v>
      </c>
      <c r="B84" s="11" t="s">
        <v>184</v>
      </c>
      <c r="C84" s="11" t="s">
        <v>177</v>
      </c>
      <c r="D84" s="12">
        <v>76.110712499999991</v>
      </c>
      <c r="E84" s="12">
        <v>106.49860000000001</v>
      </c>
      <c r="F84" s="12">
        <v>33.718137999999996</v>
      </c>
      <c r="G84" s="12">
        <v>14.835150000000001</v>
      </c>
      <c r="H84" s="12">
        <v>534.71761250000009</v>
      </c>
      <c r="I84" s="12">
        <v>131.04806575000001</v>
      </c>
      <c r="J84" s="12">
        <v>14.5029925</v>
      </c>
      <c r="K84" s="12">
        <v>11.31405</v>
      </c>
      <c r="L84" s="12">
        <v>591.62824000000001</v>
      </c>
      <c r="M84" s="12"/>
      <c r="N84" s="12"/>
    </row>
    <row r="85" spans="1:14" x14ac:dyDescent="0.35">
      <c r="A85" s="11" t="str">
        <f t="shared" si="1"/>
        <v>VOLUMEN (Miles kg ó litros)Espum/Lambrusc/Mosca</v>
      </c>
      <c r="B85" s="11" t="s">
        <v>184</v>
      </c>
      <c r="C85" s="11" t="s">
        <v>178</v>
      </c>
      <c r="D85" s="12">
        <v>513.75242500000002</v>
      </c>
      <c r="E85" s="12">
        <v>1199.0250000000001</v>
      </c>
      <c r="F85" s="12">
        <v>1124.5192500000001</v>
      </c>
      <c r="G85" s="12">
        <v>631.35074999999995</v>
      </c>
      <c r="H85" s="12">
        <v>593.139275</v>
      </c>
      <c r="I85" s="12">
        <v>808.08482499999991</v>
      </c>
      <c r="J85" s="12">
        <v>1063.05825</v>
      </c>
      <c r="K85" s="12">
        <v>721.25609999999995</v>
      </c>
      <c r="L85" s="12">
        <v>815.50270499999999</v>
      </c>
      <c r="M85" s="12"/>
      <c r="N85" s="12"/>
    </row>
    <row r="86" spans="1:14" x14ac:dyDescent="0.35">
      <c r="A86" s="11" t="str">
        <f t="shared" si="1"/>
        <v>VOLUMEN (Miles kg ó litros)Sidra</v>
      </c>
      <c r="B86" s="11" t="s">
        <v>184</v>
      </c>
      <c r="C86" s="11" t="s">
        <v>144</v>
      </c>
      <c r="D86" s="12">
        <v>4044.8476811999999</v>
      </c>
      <c r="E86" s="12">
        <v>6357.1789859999999</v>
      </c>
      <c r="F86" s="12">
        <v>3955.7624988000002</v>
      </c>
      <c r="G86" s="12">
        <v>3584.0663289999998</v>
      </c>
      <c r="H86" s="12">
        <v>3999.6884989999999</v>
      </c>
      <c r="I86" s="12">
        <v>6524.2213360000005</v>
      </c>
      <c r="J86" s="12">
        <v>4704.7648436999998</v>
      </c>
      <c r="K86" s="12">
        <v>4551.8749371999993</v>
      </c>
      <c r="L86" s="12">
        <v>4986.3392260000001</v>
      </c>
      <c r="M86" s="12"/>
      <c r="N86" s="12"/>
    </row>
    <row r="87" spans="1:14" x14ac:dyDescent="0.35">
      <c r="A87" s="11" t="str">
        <f t="shared" si="1"/>
        <v>VOLUMEN (Miles kg ó litros)Cerveza</v>
      </c>
      <c r="B87" s="11" t="s">
        <v>184</v>
      </c>
      <c r="C87" s="11" t="s">
        <v>145</v>
      </c>
      <c r="D87" s="12">
        <v>173132.05620620001</v>
      </c>
      <c r="E87" s="12">
        <v>291823.74353250006</v>
      </c>
      <c r="F87" s="12">
        <v>169306.90361523</v>
      </c>
      <c r="G87" s="12">
        <v>148902.02713960002</v>
      </c>
      <c r="H87" s="12">
        <v>189879.3727262</v>
      </c>
      <c r="I87" s="12">
        <v>280877.16764249996</v>
      </c>
      <c r="J87" s="12">
        <v>163832.97745585997</v>
      </c>
      <c r="K87" s="12">
        <v>143366.7466282</v>
      </c>
      <c r="L87" s="12">
        <v>175726.14525716001</v>
      </c>
      <c r="M87" s="12"/>
      <c r="N87" s="12"/>
    </row>
    <row r="88" spans="1:14" x14ac:dyDescent="0.35">
      <c r="A88" s="11" t="str">
        <f t="shared" si="1"/>
        <v>VOLUMEN (Miles kg ó litros)Con alcohol</v>
      </c>
      <c r="B88" s="11" t="s">
        <v>184</v>
      </c>
      <c r="C88" s="11" t="s">
        <v>146</v>
      </c>
      <c r="D88" s="12">
        <v>158549.27565</v>
      </c>
      <c r="E88" s="12">
        <v>264275.90713000001</v>
      </c>
      <c r="F88" s="12">
        <v>154758.01772999999</v>
      </c>
      <c r="G88" s="12">
        <v>136164.29624</v>
      </c>
      <c r="H88" s="12">
        <v>171667.38881</v>
      </c>
      <c r="I88" s="12">
        <v>254770.85626</v>
      </c>
      <c r="J88" s="12">
        <v>147915.29443000001</v>
      </c>
      <c r="K88" s="12">
        <v>129099.72344</v>
      </c>
      <c r="L88" s="12">
        <v>155604.17645</v>
      </c>
      <c r="M88" s="12"/>
      <c r="N88" s="12"/>
    </row>
    <row r="89" spans="1:14" x14ac:dyDescent="0.35">
      <c r="A89" s="11" t="str">
        <f t="shared" si="1"/>
        <v>VOLUMEN (Miles kg ó litros)Sin alcohol</v>
      </c>
      <c r="B89" s="11" t="s">
        <v>184</v>
      </c>
      <c r="C89" s="11" t="s">
        <v>147</v>
      </c>
      <c r="D89" s="12">
        <v>14437.863746500001</v>
      </c>
      <c r="E89" s="12">
        <v>27271.596008</v>
      </c>
      <c r="F89" s="12">
        <v>14241.814568</v>
      </c>
      <c r="G89" s="12">
        <v>12650.148246999999</v>
      </c>
      <c r="H89" s="12">
        <v>17728.998951999998</v>
      </c>
      <c r="I89" s="12">
        <v>25678.614061</v>
      </c>
      <c r="J89" s="12">
        <v>15685.224988</v>
      </c>
      <c r="K89" s="12">
        <v>14049.969787</v>
      </c>
      <c r="L89" s="12">
        <v>19945.685883000002</v>
      </c>
      <c r="M89" s="12"/>
      <c r="N89" s="12"/>
    </row>
    <row r="90" spans="1:14" x14ac:dyDescent="0.35">
      <c r="A90" s="11" t="str">
        <f t="shared" si="1"/>
        <v>VOLUMEN (Miles kg ó litros)Cerveza Envasada</v>
      </c>
      <c r="B90" s="11" t="s">
        <v>184</v>
      </c>
      <c r="C90" s="11" t="s">
        <v>179</v>
      </c>
      <c r="D90" s="12">
        <v>79974.289400000009</v>
      </c>
      <c r="E90" s="12">
        <v>123396.5295</v>
      </c>
      <c r="F90" s="12">
        <v>74751.464000000007</v>
      </c>
      <c r="G90" s="12">
        <v>64843.911950000002</v>
      </c>
      <c r="H90" s="12">
        <v>77333.710299999992</v>
      </c>
      <c r="I90" s="12">
        <v>111757.52679999999</v>
      </c>
      <c r="J90" s="12">
        <v>67463.394150000007</v>
      </c>
      <c r="K90" s="12">
        <v>61237.353450000002</v>
      </c>
      <c r="L90" s="12">
        <v>73655.308550000002</v>
      </c>
      <c r="M90" s="12"/>
      <c r="N90" s="12"/>
    </row>
    <row r="91" spans="1:14" x14ac:dyDescent="0.35">
      <c r="A91" s="11" t="str">
        <f t="shared" si="1"/>
        <v>VOLUMEN (Miles kg ó litros)Cerveza Surtidor</v>
      </c>
      <c r="B91" s="11" t="s">
        <v>184</v>
      </c>
      <c r="C91" s="11" t="s">
        <v>180</v>
      </c>
      <c r="D91" s="12">
        <v>93157.776089999999</v>
      </c>
      <c r="E91" s="12">
        <v>168427.25118000002</v>
      </c>
      <c r="F91" s="12">
        <v>94555.429980000001</v>
      </c>
      <c r="G91" s="12">
        <v>84058.127519999995</v>
      </c>
      <c r="H91" s="12">
        <v>112545.64434</v>
      </c>
      <c r="I91" s="12">
        <v>169119.67152999999</v>
      </c>
      <c r="J91" s="12">
        <v>96369.573010000007</v>
      </c>
      <c r="K91" s="12">
        <v>82129.418470000004</v>
      </c>
      <c r="L91" s="12">
        <v>102070.83631999999</v>
      </c>
      <c r="M91" s="12"/>
      <c r="N91" s="12"/>
    </row>
    <row r="92" spans="1:14" x14ac:dyDescent="0.35">
      <c r="A92" s="11" t="str">
        <f t="shared" si="1"/>
        <v>VOLUMEN (Miles kg ó litros)Otras Cervezas</v>
      </c>
      <c r="B92" s="11" t="s">
        <v>184</v>
      </c>
      <c r="C92" s="11" t="s">
        <v>148</v>
      </c>
      <c r="D92" s="12">
        <v>144.91680970000002</v>
      </c>
      <c r="E92" s="12">
        <v>276.24039449999998</v>
      </c>
      <c r="F92" s="12">
        <v>307.07131722999998</v>
      </c>
      <c r="G92" s="12">
        <v>87.582652600000003</v>
      </c>
      <c r="H92" s="12">
        <v>482.98496419999998</v>
      </c>
      <c r="I92" s="12">
        <v>427.69732150000004</v>
      </c>
      <c r="J92" s="12">
        <v>232.45803786000002</v>
      </c>
      <c r="K92" s="12">
        <v>217.0534012</v>
      </c>
      <c r="L92" s="12">
        <v>176.28292415999999</v>
      </c>
      <c r="M92" s="12"/>
      <c r="N92" s="12"/>
    </row>
    <row r="93" spans="1:14" x14ac:dyDescent="0.35">
      <c r="A93" s="11" t="str">
        <f t="shared" si="1"/>
        <v>VOLUMEN (Miles kg ó litros)Espirituosas</v>
      </c>
      <c r="B93" s="11" t="s">
        <v>184</v>
      </c>
      <c r="C93" s="11" t="s">
        <v>149</v>
      </c>
      <c r="D93" s="12">
        <v>9187.6811850000013</v>
      </c>
      <c r="E93" s="12">
        <v>19903.692821100001</v>
      </c>
      <c r="F93" s="12">
        <v>13149.801836999999</v>
      </c>
      <c r="G93" s="12">
        <v>7972.1923935000004</v>
      </c>
      <c r="H93" s="12">
        <v>10925.697548</v>
      </c>
      <c r="I93" s="12">
        <v>18853.258728000001</v>
      </c>
      <c r="J93" s="12">
        <v>10763.6567982</v>
      </c>
      <c r="K93" s="12">
        <v>7972.7652307999997</v>
      </c>
      <c r="L93" s="12">
        <v>9457.6082915499992</v>
      </c>
      <c r="M93" s="12"/>
      <c r="N93" s="12"/>
    </row>
    <row r="94" spans="1:14" x14ac:dyDescent="0.35">
      <c r="A94" s="11" t="str">
        <f t="shared" si="1"/>
        <v>VOLUMEN (Miles kg ó litros)Whisky</v>
      </c>
      <c r="B94" s="11" t="s">
        <v>184</v>
      </c>
      <c r="C94" s="11" t="s">
        <v>150</v>
      </c>
      <c r="D94" s="12">
        <v>705.58075499999995</v>
      </c>
      <c r="E94" s="12">
        <v>1358.2641299999998</v>
      </c>
      <c r="F94" s="12">
        <v>1136.34925</v>
      </c>
      <c r="G94" s="12">
        <v>763.408635</v>
      </c>
      <c r="H94" s="12">
        <v>1000.03271</v>
      </c>
      <c r="I94" s="12">
        <v>1300.811355</v>
      </c>
      <c r="J94" s="12">
        <v>1172.3969550000002</v>
      </c>
      <c r="K94" s="12">
        <v>845.58506999999997</v>
      </c>
      <c r="L94" s="12">
        <v>677.02331499999991</v>
      </c>
      <c r="M94" s="12"/>
      <c r="N94" s="12"/>
    </row>
    <row r="95" spans="1:14" x14ac:dyDescent="0.35">
      <c r="A95" s="11" t="str">
        <f t="shared" si="1"/>
        <v>VOLUMEN (Miles kg ó litros)Brandy</v>
      </c>
      <c r="B95" s="11" t="s">
        <v>184</v>
      </c>
      <c r="C95" s="11" t="s">
        <v>151</v>
      </c>
      <c r="D95" s="12">
        <v>195.05696900000001</v>
      </c>
      <c r="E95" s="12">
        <v>98.732459000000006</v>
      </c>
      <c r="F95" s="12">
        <v>145.93167000000003</v>
      </c>
      <c r="G95" s="12">
        <v>64.688404000000006</v>
      </c>
      <c r="H95" s="12">
        <v>58.570323999999999</v>
      </c>
      <c r="I95" s="12">
        <v>75.556600000000003</v>
      </c>
      <c r="J95" s="12">
        <v>97.748426999999992</v>
      </c>
      <c r="K95" s="12">
        <v>94.724235000000007</v>
      </c>
      <c r="L95" s="12">
        <v>45.342751750000005</v>
      </c>
      <c r="M95" s="12"/>
      <c r="N95" s="12"/>
    </row>
    <row r="96" spans="1:14" x14ac:dyDescent="0.35">
      <c r="A96" s="11" t="str">
        <f t="shared" si="1"/>
        <v>VOLUMEN (Miles kg ó litros)Ginebra</v>
      </c>
      <c r="B96" s="11" t="s">
        <v>184</v>
      </c>
      <c r="C96" s="11" t="s">
        <v>152</v>
      </c>
      <c r="D96" s="12">
        <v>1409.0507930000001</v>
      </c>
      <c r="E96" s="12">
        <v>2356.3827249999999</v>
      </c>
      <c r="F96" s="12">
        <v>1648.1064249999999</v>
      </c>
      <c r="G96" s="12">
        <v>1190.5071799999998</v>
      </c>
      <c r="H96" s="12">
        <v>1347.5529860000001</v>
      </c>
      <c r="I96" s="12">
        <v>2321.3841159999997</v>
      </c>
      <c r="J96" s="12">
        <v>1497.8342601999998</v>
      </c>
      <c r="K96" s="12">
        <v>1354.4026328</v>
      </c>
      <c r="L96" s="12">
        <v>1308.5949428000001</v>
      </c>
      <c r="M96" s="12"/>
      <c r="N96" s="12"/>
    </row>
    <row r="97" spans="1:14" x14ac:dyDescent="0.35">
      <c r="A97" s="11" t="str">
        <f t="shared" si="1"/>
        <v>VOLUMEN (Miles kg ó litros)Ron</v>
      </c>
      <c r="B97" s="11" t="s">
        <v>184</v>
      </c>
      <c r="C97" s="11" t="s">
        <v>153</v>
      </c>
      <c r="D97" s="12">
        <v>655.48148500000002</v>
      </c>
      <c r="E97" s="12">
        <v>1531.029526</v>
      </c>
      <c r="F97" s="12">
        <v>1753.876452</v>
      </c>
      <c r="G97" s="12">
        <v>838.35809299999994</v>
      </c>
      <c r="H97" s="12">
        <v>692.02720099999999</v>
      </c>
      <c r="I97" s="12">
        <v>1175.948854</v>
      </c>
      <c r="J97" s="12">
        <v>933.813355</v>
      </c>
      <c r="K97" s="12">
        <v>726.86716999999999</v>
      </c>
      <c r="L97" s="12">
        <v>719.80318149999994</v>
      </c>
      <c r="M97" s="12"/>
      <c r="N97" s="12"/>
    </row>
    <row r="98" spans="1:14" x14ac:dyDescent="0.35">
      <c r="A98" s="11" t="str">
        <f t="shared" si="1"/>
        <v>VOLUMEN (Miles kg ó litros)Anis</v>
      </c>
      <c r="B98" s="11" t="s">
        <v>184</v>
      </c>
      <c r="C98" s="11" t="s">
        <v>154</v>
      </c>
      <c r="D98" s="12">
        <v>55.286228000000001</v>
      </c>
      <c r="E98" s="12">
        <v>55.654495499999996</v>
      </c>
      <c r="F98" s="12">
        <v>87.875619999999998</v>
      </c>
      <c r="G98" s="12">
        <v>84.1080465</v>
      </c>
      <c r="H98" s="12">
        <v>48.198836999999997</v>
      </c>
      <c r="I98" s="12">
        <v>113.217349</v>
      </c>
      <c r="J98" s="12">
        <v>67.159941000000003</v>
      </c>
      <c r="K98" s="12">
        <v>64.974683999999996</v>
      </c>
      <c r="L98" s="12">
        <v>69.520475500000003</v>
      </c>
      <c r="M98" s="12"/>
      <c r="N98" s="12"/>
    </row>
    <row r="99" spans="1:14" x14ac:dyDescent="0.35">
      <c r="A99" s="11" t="str">
        <f t="shared" si="1"/>
        <v>VOLUMEN (Miles kg ó litros)Otras Espirituosas</v>
      </c>
      <c r="B99" s="11" t="s">
        <v>184</v>
      </c>
      <c r="C99" s="11" t="s">
        <v>155</v>
      </c>
      <c r="D99" s="12">
        <v>6167.2249549999997</v>
      </c>
      <c r="E99" s="12">
        <v>14503.6294856</v>
      </c>
      <c r="F99" s="12">
        <v>8377.6624200000006</v>
      </c>
      <c r="G99" s="12">
        <v>5031.1220350000003</v>
      </c>
      <c r="H99" s="12">
        <v>7779.31549</v>
      </c>
      <c r="I99" s="12">
        <v>13866.340453999999</v>
      </c>
      <c r="J99" s="12">
        <v>6994.7038600000005</v>
      </c>
      <c r="K99" s="12">
        <v>4886.2114390000006</v>
      </c>
      <c r="L99" s="12">
        <v>6637.323625</v>
      </c>
      <c r="M99" s="12"/>
      <c r="N99" s="12"/>
    </row>
    <row r="100" spans="1:14" x14ac:dyDescent="0.35">
      <c r="A100" s="11" t="str">
        <f t="shared" si="1"/>
        <v>VOLUMEN (Miles kg ó litros)T.Zumo+Horchata+Mosto</v>
      </c>
      <c r="B100" s="11" t="s">
        <v>184</v>
      </c>
      <c r="C100" s="11" t="s">
        <v>156</v>
      </c>
      <c r="D100" s="12">
        <v>8793.6266799999994</v>
      </c>
      <c r="E100" s="12">
        <v>16411.52246</v>
      </c>
      <c r="F100" s="12">
        <v>8554.8720974999997</v>
      </c>
      <c r="G100" s="12">
        <v>8000.0289349999994</v>
      </c>
      <c r="H100" s="12">
        <v>9602.7103774999996</v>
      </c>
      <c r="I100" s="12">
        <v>16598.158554999998</v>
      </c>
      <c r="J100" s="12">
        <v>9776.8495050000001</v>
      </c>
      <c r="K100" s="12">
        <v>8868.0367449999994</v>
      </c>
      <c r="L100" s="12">
        <v>10509.710365000001</v>
      </c>
      <c r="M100" s="12"/>
      <c r="N100" s="12"/>
    </row>
    <row r="101" spans="1:14" x14ac:dyDescent="0.35">
      <c r="A101" s="11" t="str">
        <f t="shared" si="1"/>
        <v>VOLUMEN (Miles kg ó litros)Agua Envasada</v>
      </c>
      <c r="B101" s="11" t="s">
        <v>184</v>
      </c>
      <c r="C101" s="11" t="s">
        <v>157</v>
      </c>
      <c r="D101" s="12">
        <v>111874.56849999999</v>
      </c>
      <c r="E101" s="12">
        <v>242801.82665</v>
      </c>
      <c r="F101" s="12">
        <v>123075.54715000001</v>
      </c>
      <c r="G101" s="12">
        <v>116095.60175</v>
      </c>
      <c r="H101" s="12">
        <v>142494.52784999998</v>
      </c>
      <c r="I101" s="12">
        <v>246907.97333000001</v>
      </c>
      <c r="J101" s="12">
        <v>128482.21836499999</v>
      </c>
      <c r="K101" s="12">
        <v>122338.90831</v>
      </c>
      <c r="L101" s="12">
        <v>143688.79897</v>
      </c>
      <c r="M101" s="12"/>
      <c r="N101" s="12"/>
    </row>
    <row r="102" spans="1:14" x14ac:dyDescent="0.35">
      <c r="A102" s="11" t="str">
        <f t="shared" si="1"/>
        <v>VOLUMEN (Miles kg ó litros)Bebidas Refrescantes</v>
      </c>
      <c r="B102" s="11" t="s">
        <v>184</v>
      </c>
      <c r="C102" s="11" t="s">
        <v>158</v>
      </c>
      <c r="D102" s="12">
        <v>78138.865208409989</v>
      </c>
      <c r="E102" s="12">
        <v>134901.74504890002</v>
      </c>
      <c r="F102" s="12">
        <v>76848.515059729994</v>
      </c>
      <c r="G102" s="12">
        <v>65832.013228629992</v>
      </c>
      <c r="H102" s="12">
        <v>83356.570688674998</v>
      </c>
      <c r="I102" s="12">
        <v>134355.78255465001</v>
      </c>
      <c r="J102" s="12">
        <v>72956.987568159006</v>
      </c>
      <c r="K102" s="12">
        <v>69242.746768767</v>
      </c>
      <c r="L102" s="12">
        <v>79142.559245989993</v>
      </c>
      <c r="M102" s="12"/>
      <c r="N102" s="12"/>
    </row>
    <row r="103" spans="1:14" x14ac:dyDescent="0.35">
      <c r="A103" s="11" t="str">
        <f t="shared" si="1"/>
        <v>VOLUMEN (Miles kg ó litros)Colas</v>
      </c>
      <c r="B103" s="11" t="s">
        <v>184</v>
      </c>
      <c r="C103" s="11" t="s">
        <v>159</v>
      </c>
      <c r="D103" s="12">
        <v>47339.077488499999</v>
      </c>
      <c r="E103" s="12">
        <v>78848.828924000001</v>
      </c>
      <c r="F103" s="12">
        <v>47131.3803978</v>
      </c>
      <c r="G103" s="12">
        <v>36530.260368299998</v>
      </c>
      <c r="H103" s="12">
        <v>45774.857389799996</v>
      </c>
      <c r="I103" s="12">
        <v>67521.636577000012</v>
      </c>
      <c r="J103" s="12">
        <v>40152.857563199999</v>
      </c>
      <c r="K103" s="12">
        <v>39392.543526900001</v>
      </c>
      <c r="L103" s="12">
        <v>42351.273249700003</v>
      </c>
      <c r="M103" s="12"/>
      <c r="N103" s="12"/>
    </row>
    <row r="104" spans="1:14" x14ac:dyDescent="0.35">
      <c r="A104" s="11" t="str">
        <f t="shared" si="1"/>
        <v>VOLUMEN (Miles kg ó litros)Cola Regular</v>
      </c>
      <c r="B104" s="11" t="s">
        <v>184</v>
      </c>
      <c r="C104" s="11" t="s">
        <v>160</v>
      </c>
      <c r="D104" s="12">
        <v>23648.001287999999</v>
      </c>
      <c r="E104" s="12">
        <v>38583.605905000004</v>
      </c>
      <c r="F104" s="12">
        <v>23032.295364999998</v>
      </c>
      <c r="G104" s="12">
        <v>16895.603084600003</v>
      </c>
      <c r="H104" s="12">
        <v>20816.588876400001</v>
      </c>
      <c r="I104" s="12">
        <v>31467.572355</v>
      </c>
      <c r="J104" s="12">
        <v>17579.053111200003</v>
      </c>
      <c r="K104" s="12">
        <v>17330.975651700002</v>
      </c>
      <c r="L104" s="12">
        <v>18769.887108999999</v>
      </c>
      <c r="M104" s="12"/>
      <c r="N104" s="12"/>
    </row>
    <row r="105" spans="1:14" x14ac:dyDescent="0.35">
      <c r="A105" s="11" t="str">
        <f t="shared" si="1"/>
        <v>VOLUMEN (Miles kg ó litros)Light/Zero</v>
      </c>
      <c r="B105" s="11" t="s">
        <v>184</v>
      </c>
      <c r="C105" s="11" t="s">
        <v>161</v>
      </c>
      <c r="D105" s="12">
        <v>23691.0762005</v>
      </c>
      <c r="E105" s="12">
        <v>40265.223019000005</v>
      </c>
      <c r="F105" s="12">
        <v>24099.085032800001</v>
      </c>
      <c r="G105" s="12">
        <v>19634.657283700002</v>
      </c>
      <c r="H105" s="12">
        <v>24958.268513399998</v>
      </c>
      <c r="I105" s="12">
        <v>36054.064222000001</v>
      </c>
      <c r="J105" s="12">
        <v>22573.804452</v>
      </c>
      <c r="K105" s="12">
        <v>22061.567875199999</v>
      </c>
      <c r="L105" s="12">
        <v>23581.3861407</v>
      </c>
      <c r="M105" s="12"/>
      <c r="N105" s="12"/>
    </row>
    <row r="106" spans="1:14" x14ac:dyDescent="0.35">
      <c r="A106" s="11" t="str">
        <f t="shared" si="1"/>
        <v>VOLUMEN (Miles kg ó litros)Otra Variedad Cola</v>
      </c>
      <c r="B106" s="11" t="s">
        <v>184</v>
      </c>
      <c r="C106" s="11" t="s">
        <v>162</v>
      </c>
      <c r="D106" s="12" t="s">
        <v>219</v>
      </c>
      <c r="E106" s="12" t="s">
        <v>219</v>
      </c>
      <c r="F106" s="12" t="s">
        <v>219</v>
      </c>
      <c r="G106" s="12" t="s">
        <v>219</v>
      </c>
      <c r="H106" s="12" t="s">
        <v>219</v>
      </c>
      <c r="I106" s="12" t="s">
        <v>219</v>
      </c>
      <c r="J106" s="12" t="s">
        <v>219</v>
      </c>
      <c r="K106" s="12" t="s">
        <v>219</v>
      </c>
      <c r="L106" s="12" t="s">
        <v>219</v>
      </c>
      <c r="M106" s="12"/>
      <c r="N106" s="12"/>
    </row>
    <row r="107" spans="1:14" x14ac:dyDescent="0.35">
      <c r="A107" s="11" t="str">
        <f t="shared" si="1"/>
        <v>VOLUMEN (Miles kg ó litros)Con Cafeina</v>
      </c>
      <c r="B107" s="11" t="s">
        <v>184</v>
      </c>
      <c r="C107" s="11" t="s">
        <v>163</v>
      </c>
      <c r="D107" s="12">
        <v>24683.931195000001</v>
      </c>
      <c r="E107" s="12">
        <v>41597.259922999998</v>
      </c>
      <c r="F107" s="12">
        <v>25953.310184800001</v>
      </c>
      <c r="G107" s="12">
        <v>37239.473240599997</v>
      </c>
      <c r="H107" s="12">
        <v>44996.567152999996</v>
      </c>
      <c r="I107" s="12">
        <v>68348.952935000008</v>
      </c>
      <c r="J107" s="12">
        <v>39753.817454299999</v>
      </c>
      <c r="K107" s="12">
        <v>38793.906603699994</v>
      </c>
      <c r="L107" s="12">
        <v>42389.689900300007</v>
      </c>
      <c r="M107" s="12"/>
      <c r="N107" s="12"/>
    </row>
    <row r="108" spans="1:14" x14ac:dyDescent="0.35">
      <c r="A108" s="11" t="str">
        <f t="shared" si="1"/>
        <v>VOLUMEN (Miles kg ó litros)Sin Cafeina</v>
      </c>
      <c r="B108" s="11" t="s">
        <v>184</v>
      </c>
      <c r="C108" s="11" t="s">
        <v>164</v>
      </c>
      <c r="D108" s="12">
        <v>7293.3289949999998</v>
      </c>
      <c r="E108" s="12">
        <v>11037.471977399999</v>
      </c>
      <c r="F108" s="12">
        <v>7274.4870939999992</v>
      </c>
      <c r="G108" s="12">
        <v>7063.8838069000003</v>
      </c>
      <c r="H108" s="12">
        <v>9374.2757827999994</v>
      </c>
      <c r="I108" s="12">
        <v>12031.4084654</v>
      </c>
      <c r="J108" s="12">
        <v>7987.5995745999999</v>
      </c>
      <c r="K108" s="12">
        <v>8943.1208167000004</v>
      </c>
      <c r="L108" s="12">
        <v>9953.8368542999997</v>
      </c>
      <c r="M108" s="12"/>
      <c r="N108" s="12"/>
    </row>
    <row r="109" spans="1:14" x14ac:dyDescent="0.35">
      <c r="A109" s="11" t="str">
        <f t="shared" si="1"/>
        <v>VOLUMEN (Miles kg ó litros)Frutas con gas</v>
      </c>
      <c r="B109" s="11" t="s">
        <v>184</v>
      </c>
      <c r="C109" s="11" t="s">
        <v>165</v>
      </c>
      <c r="D109" s="12">
        <v>8333.6160760000002</v>
      </c>
      <c r="E109" s="12">
        <v>16624.664738200001</v>
      </c>
      <c r="F109" s="12">
        <v>8552.5305919000002</v>
      </c>
      <c r="G109" s="12">
        <v>9920.2158882000003</v>
      </c>
      <c r="H109" s="12">
        <v>12460.911604499999</v>
      </c>
      <c r="I109" s="12">
        <v>22553.8185601</v>
      </c>
      <c r="J109" s="12">
        <v>10065.7951116</v>
      </c>
      <c r="K109" s="12">
        <v>8620.9917388000013</v>
      </c>
      <c r="L109" s="12">
        <v>11008.095165500001</v>
      </c>
      <c r="M109" s="12"/>
      <c r="N109" s="12"/>
    </row>
    <row r="110" spans="1:14" x14ac:dyDescent="0.35">
      <c r="A110" s="11" t="str">
        <f t="shared" si="1"/>
        <v>VOLUMEN (Miles kg ó litros)Frutas sin gas</v>
      </c>
      <c r="B110" s="11" t="s">
        <v>184</v>
      </c>
      <c r="C110" s="11" t="s">
        <v>166</v>
      </c>
      <c r="D110" s="12">
        <v>2946.8175328000002</v>
      </c>
      <c r="E110" s="12">
        <v>6188.2193304000002</v>
      </c>
      <c r="F110" s="12">
        <v>2676.2368937000001</v>
      </c>
      <c r="G110" s="12">
        <v>2606.8868390799998</v>
      </c>
      <c r="H110" s="12">
        <v>2875.1731653950001</v>
      </c>
      <c r="I110" s="12">
        <v>5068.9687583999994</v>
      </c>
      <c r="J110" s="12">
        <v>1865.5748042999999</v>
      </c>
      <c r="K110" s="12">
        <v>1968.354461117</v>
      </c>
      <c r="L110" s="12">
        <v>2844.3062502700004</v>
      </c>
      <c r="M110" s="12"/>
      <c r="N110" s="12"/>
    </row>
    <row r="111" spans="1:14" x14ac:dyDescent="0.35">
      <c r="A111" s="11" t="str">
        <f t="shared" si="1"/>
        <v>VOLUMEN (Miles kg ó litros)Mixers</v>
      </c>
      <c r="B111" s="11" t="s">
        <v>184</v>
      </c>
      <c r="C111" s="11" t="s">
        <v>167</v>
      </c>
      <c r="D111" s="12">
        <v>658.13938037000003</v>
      </c>
      <c r="E111" s="12">
        <v>1929.3248537000002</v>
      </c>
      <c r="F111" s="12">
        <v>967.47844399999997</v>
      </c>
      <c r="G111" s="12">
        <v>516.31654749999996</v>
      </c>
      <c r="H111" s="12">
        <v>1112.6779531099999</v>
      </c>
      <c r="I111" s="12">
        <v>1683.7411403000001</v>
      </c>
      <c r="J111" s="12">
        <v>694.09025430899999</v>
      </c>
      <c r="K111" s="12">
        <v>810.35690020000004</v>
      </c>
      <c r="L111" s="12">
        <v>1203.0133970000002</v>
      </c>
      <c r="M111" s="12"/>
      <c r="N111" s="12"/>
    </row>
    <row r="112" spans="1:14" x14ac:dyDescent="0.35">
      <c r="A112" s="11" t="str">
        <f t="shared" si="1"/>
        <v>VOLUMEN (Miles kg ó litros)Isotonicas</v>
      </c>
      <c r="B112" s="11" t="s">
        <v>184</v>
      </c>
      <c r="C112" s="11" t="s">
        <v>181</v>
      </c>
      <c r="D112" s="12">
        <v>8499.8439813999994</v>
      </c>
      <c r="E112" s="12">
        <v>14808.3117076</v>
      </c>
      <c r="F112" s="12">
        <v>7786.2723470999999</v>
      </c>
      <c r="G112" s="12">
        <v>6817.0808279000003</v>
      </c>
      <c r="H112" s="12">
        <v>9117.6087625</v>
      </c>
      <c r="I112" s="12">
        <v>16809.693823900001</v>
      </c>
      <c r="J112" s="12">
        <v>8443.0578504000005</v>
      </c>
      <c r="K112" s="12">
        <v>7725.3776919000002</v>
      </c>
      <c r="L112" s="12">
        <v>9663.4298385000002</v>
      </c>
      <c r="M112" s="12"/>
      <c r="N112" s="12"/>
    </row>
    <row r="113" spans="1:14" x14ac:dyDescent="0.35">
      <c r="A113" s="11" t="str">
        <f t="shared" si="1"/>
        <v>VOLUMEN (Miles kg ó litros)Energeticas</v>
      </c>
      <c r="B113" s="11" t="s">
        <v>184</v>
      </c>
      <c r="C113" s="11" t="s">
        <v>182</v>
      </c>
      <c r="D113" s="12">
        <v>4190.22780504</v>
      </c>
      <c r="E113" s="12">
        <v>5950.3893152000001</v>
      </c>
      <c r="F113" s="12">
        <v>3696.18744113</v>
      </c>
      <c r="G113" s="12">
        <v>2924.6245810999999</v>
      </c>
      <c r="H113" s="12">
        <v>3640.0895461200003</v>
      </c>
      <c r="I113" s="12">
        <v>5383.7804890500001</v>
      </c>
      <c r="J113" s="12">
        <v>3962.6761960100002</v>
      </c>
      <c r="K113" s="12">
        <v>4072.7899802500001</v>
      </c>
      <c r="L113" s="12">
        <v>4293.4413254199999</v>
      </c>
      <c r="M113" s="12"/>
      <c r="N113" s="12"/>
    </row>
    <row r="114" spans="1:14" x14ac:dyDescent="0.35">
      <c r="A114" s="11" t="str">
        <f t="shared" si="1"/>
        <v>VOLUMEN (Miles kg ó litros)Gaseosas</v>
      </c>
      <c r="B114" s="11" t="s">
        <v>184</v>
      </c>
      <c r="C114" s="11" t="s">
        <v>168</v>
      </c>
      <c r="D114" s="12">
        <v>675.42499010000006</v>
      </c>
      <c r="E114" s="12">
        <v>797.3466833</v>
      </c>
      <c r="F114" s="12">
        <v>678.58370709999997</v>
      </c>
      <c r="G114" s="12">
        <v>1633.4330017</v>
      </c>
      <c r="H114" s="12">
        <v>2299.7718247500002</v>
      </c>
      <c r="I114" s="12">
        <v>4097.9153713000005</v>
      </c>
      <c r="J114" s="12">
        <v>2348.8842057299998</v>
      </c>
      <c r="K114" s="12">
        <v>1944.4719399000001</v>
      </c>
      <c r="L114" s="12">
        <v>1921.428858</v>
      </c>
      <c r="M114" s="12"/>
      <c r="N114" s="12"/>
    </row>
    <row r="115" spans="1:14" x14ac:dyDescent="0.35">
      <c r="A115" s="11" t="str">
        <f t="shared" si="1"/>
        <v>VOLUMEN (Miles kg ó litros)Bebidas Zumo+Leche</v>
      </c>
      <c r="B115" s="11" t="s">
        <v>184</v>
      </c>
      <c r="C115" s="11" t="s">
        <v>169</v>
      </c>
      <c r="D115" s="12">
        <v>659.81206900000006</v>
      </c>
      <c r="E115" s="12">
        <v>768.58717000000001</v>
      </c>
      <c r="F115" s="12">
        <v>613.39567699999998</v>
      </c>
      <c r="G115" s="12">
        <v>539.18575899999996</v>
      </c>
      <c r="H115" s="12">
        <v>635.30681200000004</v>
      </c>
      <c r="I115" s="12">
        <v>1558.1518550000001</v>
      </c>
      <c r="J115" s="12">
        <v>704.77652399999999</v>
      </c>
      <c r="K115" s="12">
        <v>686.92791899999997</v>
      </c>
      <c r="L115" s="12">
        <v>605.56162100000006</v>
      </c>
      <c r="M115" s="12"/>
      <c r="N115" s="12"/>
    </row>
    <row r="116" spans="1:14" x14ac:dyDescent="0.35">
      <c r="A116" s="11" t="str">
        <f t="shared" si="1"/>
        <v>VOLUMEN (Miles kg ó litros)Resto</v>
      </c>
      <c r="B116" s="11" t="s">
        <v>184</v>
      </c>
      <c r="C116" s="11" t="s">
        <v>78</v>
      </c>
      <c r="D116" s="12">
        <v>4835.9058852000007</v>
      </c>
      <c r="E116" s="12">
        <v>8986.0723264999997</v>
      </c>
      <c r="F116" s="12">
        <v>4746.44956</v>
      </c>
      <c r="G116" s="12">
        <v>4344.0094158500006</v>
      </c>
      <c r="H116" s="12">
        <v>5440.1736305000004</v>
      </c>
      <c r="I116" s="12">
        <v>9678.0759795999984</v>
      </c>
      <c r="J116" s="12">
        <v>4719.2750586100001</v>
      </c>
      <c r="K116" s="12">
        <v>4020.9326107000002</v>
      </c>
      <c r="L116" s="12">
        <v>5252.0095406</v>
      </c>
      <c r="M116" s="12"/>
      <c r="N116" s="12"/>
    </row>
    <row r="117" spans="1:14" x14ac:dyDescent="0.35">
      <c r="A117" s="11" t="str">
        <f t="shared" si="1"/>
        <v>VALOR (Miles Euros)TOTAL BEBIDAS</v>
      </c>
      <c r="B117" s="11" t="s">
        <v>185</v>
      </c>
      <c r="C117" s="11" t="s">
        <v>122</v>
      </c>
      <c r="D117" s="12">
        <v>2343830</v>
      </c>
      <c r="E117" s="12">
        <v>3767679</v>
      </c>
      <c r="F117" s="12">
        <v>2548904</v>
      </c>
      <c r="G117" s="12">
        <v>2319850</v>
      </c>
      <c r="H117" s="12">
        <v>2668799</v>
      </c>
      <c r="I117" s="12">
        <v>3851656</v>
      </c>
      <c r="J117" s="12">
        <v>2584620</v>
      </c>
      <c r="K117" s="12">
        <v>2432348</v>
      </c>
      <c r="L117" s="12">
        <v>2638830</v>
      </c>
      <c r="M117" s="12"/>
      <c r="N117" s="12"/>
    </row>
    <row r="118" spans="1:14" x14ac:dyDescent="0.35">
      <c r="A118" s="11" t="str">
        <f t="shared" si="1"/>
        <v>VALOR (Miles Euros).Total Bebidas Caliente</v>
      </c>
      <c r="B118" s="11" t="s">
        <v>185</v>
      </c>
      <c r="C118" s="11" t="s">
        <v>123</v>
      </c>
      <c r="D118" s="12">
        <v>687090</v>
      </c>
      <c r="E118" s="12">
        <v>925682.9</v>
      </c>
      <c r="F118" s="12">
        <v>761259.3</v>
      </c>
      <c r="G118" s="12">
        <v>769135.2</v>
      </c>
      <c r="H118" s="12">
        <v>734654</v>
      </c>
      <c r="I118" s="12">
        <v>920801.3</v>
      </c>
      <c r="J118" s="12">
        <v>778450.8</v>
      </c>
      <c r="K118" s="12">
        <v>794469.4</v>
      </c>
      <c r="L118" s="12">
        <v>742958</v>
      </c>
      <c r="M118" s="12"/>
      <c r="N118" s="12"/>
    </row>
    <row r="119" spans="1:14" x14ac:dyDescent="0.35">
      <c r="A119" s="11" t="str">
        <f t="shared" si="1"/>
        <v>VALOR (Miles Euros)Cafe</v>
      </c>
      <c r="B119" s="11" t="s">
        <v>185</v>
      </c>
      <c r="C119" s="11" t="s">
        <v>124</v>
      </c>
      <c r="D119" s="12">
        <v>281276.59999999998</v>
      </c>
      <c r="E119" s="12">
        <v>393577.3</v>
      </c>
      <c r="F119" s="12">
        <v>297077.09999999998</v>
      </c>
      <c r="G119" s="12">
        <v>302171.40000000002</v>
      </c>
      <c r="H119" s="12">
        <v>309857.59999999998</v>
      </c>
      <c r="I119" s="12">
        <v>400406.4</v>
      </c>
      <c r="J119" s="12">
        <v>306208.2</v>
      </c>
      <c r="K119" s="12">
        <v>314196</v>
      </c>
      <c r="L119" s="12">
        <v>309227</v>
      </c>
      <c r="M119" s="12"/>
      <c r="N119" s="12"/>
    </row>
    <row r="120" spans="1:14" x14ac:dyDescent="0.35">
      <c r="A120" s="11" t="str">
        <f t="shared" si="1"/>
        <v>VALOR (Miles Euros)Leche+bebidas vegetales</v>
      </c>
      <c r="B120" s="11" t="s">
        <v>185</v>
      </c>
      <c r="C120" s="11" t="s">
        <v>175</v>
      </c>
      <c r="D120" s="12">
        <v>366799.4</v>
      </c>
      <c r="E120" s="12">
        <v>476158.8</v>
      </c>
      <c r="F120" s="12">
        <v>394172.5</v>
      </c>
      <c r="G120" s="12">
        <v>396139</v>
      </c>
      <c r="H120" s="12">
        <v>373383</v>
      </c>
      <c r="I120" s="12">
        <v>458333.4</v>
      </c>
      <c r="J120" s="12">
        <v>391782.2</v>
      </c>
      <c r="K120" s="12">
        <v>404588.9</v>
      </c>
      <c r="L120" s="12">
        <v>383335.9</v>
      </c>
      <c r="M120" s="12"/>
      <c r="N120" s="12"/>
    </row>
    <row r="121" spans="1:14" x14ac:dyDescent="0.35">
      <c r="A121" s="11" t="str">
        <f t="shared" si="1"/>
        <v>VALOR (Miles Euros)Leche</v>
      </c>
      <c r="B121" s="11" t="s">
        <v>185</v>
      </c>
      <c r="C121" s="11" t="s">
        <v>125</v>
      </c>
      <c r="D121" s="12">
        <v>357490.5</v>
      </c>
      <c r="E121" s="12">
        <v>462954.8</v>
      </c>
      <c r="F121" s="12">
        <v>380609</v>
      </c>
      <c r="G121" s="12">
        <v>380717.4</v>
      </c>
      <c r="H121" s="12">
        <v>359589.3</v>
      </c>
      <c r="I121" s="12">
        <v>441579.5</v>
      </c>
      <c r="J121" s="12">
        <v>375560.5</v>
      </c>
      <c r="K121" s="12">
        <v>383581.1</v>
      </c>
      <c r="L121" s="12">
        <v>361867.8</v>
      </c>
      <c r="M121" s="12"/>
      <c r="N121" s="12"/>
    </row>
    <row r="122" spans="1:14" x14ac:dyDescent="0.35">
      <c r="A122" s="11" t="str">
        <f t="shared" si="1"/>
        <v>VALOR (Miles Euros)Leche Sola</v>
      </c>
      <c r="B122" s="11" t="s">
        <v>185</v>
      </c>
      <c r="C122" s="11" t="s">
        <v>126</v>
      </c>
      <c r="D122" s="12">
        <v>2340.0729999999999</v>
      </c>
      <c r="E122" s="12">
        <v>3956.0430000000001</v>
      </c>
      <c r="F122" s="12">
        <v>3441.701</v>
      </c>
      <c r="G122" s="12">
        <v>3754.4549999999999</v>
      </c>
      <c r="H122" s="12">
        <v>2204.1640000000002</v>
      </c>
      <c r="I122" s="12">
        <v>3026.3380000000002</v>
      </c>
      <c r="J122" s="12">
        <v>3736.1680000000001</v>
      </c>
      <c r="K122" s="12">
        <v>2739.85</v>
      </c>
      <c r="L122" s="12">
        <v>2253.5340000000001</v>
      </c>
      <c r="M122" s="12"/>
      <c r="N122" s="12"/>
    </row>
    <row r="123" spans="1:14" x14ac:dyDescent="0.35">
      <c r="A123" s="11" t="str">
        <f t="shared" si="1"/>
        <v>VALOR (Miles Euros)Leche Con Cacao</v>
      </c>
      <c r="B123" s="11" t="s">
        <v>185</v>
      </c>
      <c r="C123" s="11" t="s">
        <v>127</v>
      </c>
      <c r="D123" s="12">
        <v>11423.96</v>
      </c>
      <c r="E123" s="12">
        <v>17789.18</v>
      </c>
      <c r="F123" s="12">
        <v>14928.33</v>
      </c>
      <c r="G123" s="12">
        <v>13198.98</v>
      </c>
      <c r="H123" s="12">
        <v>11651.62</v>
      </c>
      <c r="I123" s="12">
        <v>16742.18</v>
      </c>
      <c r="J123" s="12">
        <v>13298.11</v>
      </c>
      <c r="K123" s="12">
        <v>13139.54</v>
      </c>
      <c r="L123" s="12">
        <v>10903.56</v>
      </c>
      <c r="M123" s="12"/>
      <c r="N123" s="12"/>
    </row>
    <row r="124" spans="1:14" x14ac:dyDescent="0.35">
      <c r="A124" s="11" t="str">
        <f t="shared" si="1"/>
        <v>VALOR (Miles Euros)Leche Con Cafe</v>
      </c>
      <c r="B124" s="11" t="s">
        <v>185</v>
      </c>
      <c r="C124" s="11" t="s">
        <v>128</v>
      </c>
      <c r="D124" s="12">
        <v>343726.5</v>
      </c>
      <c r="E124" s="12">
        <v>441209.59999999998</v>
      </c>
      <c r="F124" s="12">
        <v>362238.9</v>
      </c>
      <c r="G124" s="12">
        <v>363764</v>
      </c>
      <c r="H124" s="12">
        <v>345733.5</v>
      </c>
      <c r="I124" s="12">
        <v>421811</v>
      </c>
      <c r="J124" s="12">
        <v>358526.2</v>
      </c>
      <c r="K124" s="12">
        <v>367701.7</v>
      </c>
      <c r="L124" s="12">
        <v>348710.7</v>
      </c>
      <c r="M124" s="12"/>
      <c r="N124" s="12"/>
    </row>
    <row r="125" spans="1:14" x14ac:dyDescent="0.35">
      <c r="A125" s="11" t="str">
        <f t="shared" si="1"/>
        <v>VALOR (Miles Euros)Bebidas Vegetales</v>
      </c>
      <c r="B125" s="11" t="s">
        <v>185</v>
      </c>
      <c r="C125" s="11" t="s">
        <v>176</v>
      </c>
      <c r="D125" s="12">
        <v>9308.8709999999992</v>
      </c>
      <c r="E125" s="12">
        <v>13203.93</v>
      </c>
      <c r="F125" s="12">
        <v>13563.52</v>
      </c>
      <c r="G125" s="12">
        <v>15421.58</v>
      </c>
      <c r="H125" s="12">
        <v>13793.73</v>
      </c>
      <c r="I125" s="12">
        <v>16753.88</v>
      </c>
      <c r="J125" s="12">
        <v>16221.69</v>
      </c>
      <c r="K125" s="12">
        <v>21007.81</v>
      </c>
      <c r="L125" s="12">
        <v>21468.07</v>
      </c>
      <c r="M125" s="12"/>
      <c r="N125" s="12"/>
    </row>
    <row r="126" spans="1:14" x14ac:dyDescent="0.35">
      <c r="A126" s="11" t="str">
        <f t="shared" si="1"/>
        <v>VALOR (Miles Euros)Infusiones</v>
      </c>
      <c r="B126" s="11" t="s">
        <v>185</v>
      </c>
      <c r="C126" s="11" t="s">
        <v>129</v>
      </c>
      <c r="D126" s="12">
        <v>23421.64</v>
      </c>
      <c r="E126" s="12">
        <v>32984.6</v>
      </c>
      <c r="F126" s="12">
        <v>30163.200000000001</v>
      </c>
      <c r="G126" s="12">
        <v>30459.79</v>
      </c>
      <c r="H126" s="12">
        <v>28625.439999999999</v>
      </c>
      <c r="I126" s="12">
        <v>34304.230000000003</v>
      </c>
      <c r="J126" s="12">
        <v>32622.14</v>
      </c>
      <c r="K126" s="12">
        <v>32697.9</v>
      </c>
      <c r="L126" s="12">
        <v>26106.31</v>
      </c>
      <c r="M126" s="12"/>
      <c r="N126" s="12"/>
    </row>
    <row r="127" spans="1:14" x14ac:dyDescent="0.35">
      <c r="A127" s="11" t="str">
        <f t="shared" si="1"/>
        <v>VALOR (Miles Euros)Resto Bebidas Caliente</v>
      </c>
      <c r="B127" s="11" t="s">
        <v>185</v>
      </c>
      <c r="C127" s="11" t="s">
        <v>130</v>
      </c>
      <c r="D127" s="12">
        <v>15592.41</v>
      </c>
      <c r="E127" s="12">
        <v>22962.25</v>
      </c>
      <c r="F127" s="12">
        <v>39846.54</v>
      </c>
      <c r="G127" s="12">
        <v>40365.050000000003</v>
      </c>
      <c r="H127" s="12">
        <v>22787.93</v>
      </c>
      <c r="I127" s="12">
        <v>27757.39</v>
      </c>
      <c r="J127" s="12">
        <v>47838.3</v>
      </c>
      <c r="K127" s="12">
        <v>42986.58</v>
      </c>
      <c r="L127" s="12">
        <v>24288.83</v>
      </c>
      <c r="M127" s="12"/>
      <c r="N127" s="12"/>
    </row>
    <row r="128" spans="1:14" x14ac:dyDescent="0.35">
      <c r="A128" s="11" t="str">
        <f t="shared" si="1"/>
        <v>VALOR (Miles Euros).Total Bebidas Frias</v>
      </c>
      <c r="B128" s="11" t="s">
        <v>185</v>
      </c>
      <c r="C128" s="11" t="s">
        <v>131</v>
      </c>
      <c r="D128" s="12">
        <v>1656740</v>
      </c>
      <c r="E128" s="12">
        <v>2841997</v>
      </c>
      <c r="F128" s="12">
        <v>1787645</v>
      </c>
      <c r="G128" s="12">
        <v>1550715</v>
      </c>
      <c r="H128" s="12">
        <v>1934145</v>
      </c>
      <c r="I128" s="12">
        <v>2930854</v>
      </c>
      <c r="J128" s="12">
        <v>1806169</v>
      </c>
      <c r="K128" s="12">
        <v>1637878</v>
      </c>
      <c r="L128" s="12">
        <v>1895872</v>
      </c>
      <c r="M128" s="12"/>
      <c r="N128" s="12"/>
    </row>
    <row r="129" spans="1:14" x14ac:dyDescent="0.35">
      <c r="A129" s="11" t="str">
        <f t="shared" si="1"/>
        <v>VALOR (Miles Euros)Total bebidas de vino</v>
      </c>
      <c r="B129" s="11" t="s">
        <v>185</v>
      </c>
      <c r="C129" s="11" t="s">
        <v>132</v>
      </c>
      <c r="D129" s="12">
        <v>210993.8</v>
      </c>
      <c r="E129" s="12">
        <v>327194.40000000002</v>
      </c>
      <c r="F129" s="12">
        <v>271546.59999999998</v>
      </c>
      <c r="G129" s="12">
        <v>215759.6</v>
      </c>
      <c r="H129" s="12">
        <v>240196.3</v>
      </c>
      <c r="I129" s="12">
        <v>318146.8</v>
      </c>
      <c r="J129" s="12">
        <v>268397.3</v>
      </c>
      <c r="K129" s="12">
        <v>231226.4</v>
      </c>
      <c r="L129" s="12">
        <v>237903</v>
      </c>
      <c r="M129" s="12"/>
      <c r="N129" s="12"/>
    </row>
    <row r="130" spans="1:14" x14ac:dyDescent="0.35">
      <c r="A130" s="11" t="str">
        <f t="shared" si="1"/>
        <v>VALOR (Miles Euros)Vino</v>
      </c>
      <c r="B130" s="11" t="s">
        <v>185</v>
      </c>
      <c r="C130" s="11" t="s">
        <v>133</v>
      </c>
      <c r="D130" s="12">
        <v>175283.3</v>
      </c>
      <c r="E130" s="12">
        <v>240442.5</v>
      </c>
      <c r="F130" s="12">
        <v>230547.8</v>
      </c>
      <c r="G130" s="12">
        <v>187193.3</v>
      </c>
      <c r="H130" s="12">
        <v>190514.8</v>
      </c>
      <c r="I130" s="12">
        <v>223238</v>
      </c>
      <c r="J130" s="12">
        <v>223889.3</v>
      </c>
      <c r="K130" s="12">
        <v>199619.6</v>
      </c>
      <c r="L130" s="12">
        <v>183444.7</v>
      </c>
      <c r="M130" s="12"/>
      <c r="N130" s="12"/>
    </row>
    <row r="131" spans="1:14" x14ac:dyDescent="0.35">
      <c r="A131" s="11" t="str">
        <f t="shared" si="1"/>
        <v>VALOR (Miles Euros)Tinto</v>
      </c>
      <c r="B131" s="11" t="s">
        <v>185</v>
      </c>
      <c r="C131" s="11" t="s">
        <v>134</v>
      </c>
      <c r="D131" s="12">
        <v>102869.6</v>
      </c>
      <c r="E131" s="12">
        <v>126162.8</v>
      </c>
      <c r="F131" s="12">
        <v>147023.29999999999</v>
      </c>
      <c r="G131" s="12">
        <v>122299</v>
      </c>
      <c r="H131" s="12">
        <v>115356.5</v>
      </c>
      <c r="I131" s="12">
        <v>113934.3</v>
      </c>
      <c r="J131" s="12">
        <v>132058.4</v>
      </c>
      <c r="K131" s="12">
        <v>121661.7</v>
      </c>
      <c r="L131" s="12">
        <v>96157.62</v>
      </c>
      <c r="M131" s="12"/>
      <c r="N131" s="12"/>
    </row>
    <row r="132" spans="1:14" x14ac:dyDescent="0.35">
      <c r="A132" s="11" t="str">
        <f t="shared" ref="A132:A195" si="2">B132&amp;C132</f>
        <v>VALOR (Miles Euros)Blanco</v>
      </c>
      <c r="B132" s="11" t="s">
        <v>185</v>
      </c>
      <c r="C132" s="11" t="s">
        <v>135</v>
      </c>
      <c r="D132" s="12">
        <v>63207.23</v>
      </c>
      <c r="E132" s="12">
        <v>100575.7</v>
      </c>
      <c r="F132" s="12">
        <v>72742.22</v>
      </c>
      <c r="G132" s="12">
        <v>55876.639999999999</v>
      </c>
      <c r="H132" s="12">
        <v>64864.08</v>
      </c>
      <c r="I132" s="12">
        <v>94272.98</v>
      </c>
      <c r="J132" s="12">
        <v>82080.56</v>
      </c>
      <c r="K132" s="12">
        <v>66918.559999999998</v>
      </c>
      <c r="L132" s="12">
        <v>76639.179999999993</v>
      </c>
      <c r="M132" s="12"/>
      <c r="N132" s="12"/>
    </row>
    <row r="133" spans="1:14" x14ac:dyDescent="0.35">
      <c r="A133" s="11" t="str">
        <f t="shared" si="2"/>
        <v>VALOR (Miles Euros)Rosado</v>
      </c>
      <c r="B133" s="11" t="s">
        <v>185</v>
      </c>
      <c r="C133" s="11" t="s">
        <v>136</v>
      </c>
      <c r="D133" s="12">
        <v>8033.7539999999999</v>
      </c>
      <c r="E133" s="12">
        <v>12039.4</v>
      </c>
      <c r="F133" s="12">
        <v>8276.5650000000005</v>
      </c>
      <c r="G133" s="12">
        <v>6872.1559999999999</v>
      </c>
      <c r="H133" s="12">
        <v>7992.6220000000003</v>
      </c>
      <c r="I133" s="12">
        <v>11877.89</v>
      </c>
      <c r="J133" s="12">
        <v>7407.4480000000003</v>
      </c>
      <c r="K133" s="12">
        <v>8194.8889999999992</v>
      </c>
      <c r="L133" s="12">
        <v>9294.4609999999993</v>
      </c>
      <c r="M133" s="12"/>
      <c r="N133" s="12"/>
    </row>
    <row r="134" spans="1:14" x14ac:dyDescent="0.35">
      <c r="A134" s="11" t="str">
        <f t="shared" si="2"/>
        <v>VALOR (Miles Euros)Resto vino</v>
      </c>
      <c r="B134" s="11" t="s">
        <v>185</v>
      </c>
      <c r="C134" s="11" t="s">
        <v>137</v>
      </c>
      <c r="D134" s="12">
        <v>1172.732</v>
      </c>
      <c r="E134" s="12">
        <v>1664.5830000000001</v>
      </c>
      <c r="F134" s="12">
        <v>2505.739</v>
      </c>
      <c r="G134" s="12">
        <v>2145.4960000000001</v>
      </c>
      <c r="H134" s="12">
        <v>2301.6460000000002</v>
      </c>
      <c r="I134" s="12">
        <v>3152.837</v>
      </c>
      <c r="J134" s="12">
        <v>2342.9490000000001</v>
      </c>
      <c r="K134" s="12">
        <v>2844.451</v>
      </c>
      <c r="L134" s="12">
        <v>1353.442</v>
      </c>
      <c r="M134" s="12"/>
      <c r="N134" s="12"/>
    </row>
    <row r="135" spans="1:14" x14ac:dyDescent="0.35">
      <c r="A135" s="11" t="str">
        <f t="shared" si="2"/>
        <v>VALOR (Miles Euros)Cava</v>
      </c>
      <c r="B135" s="11" t="s">
        <v>185</v>
      </c>
      <c r="C135" s="11" t="s">
        <v>138</v>
      </c>
      <c r="D135" s="12">
        <v>3143.1469999999999</v>
      </c>
      <c r="E135" s="12">
        <v>7178.9139999999998</v>
      </c>
      <c r="F135" s="12">
        <v>10986.6</v>
      </c>
      <c r="G135" s="12">
        <v>4805.7569999999996</v>
      </c>
      <c r="H135" s="12">
        <v>3724.7249999999999</v>
      </c>
      <c r="I135" s="12">
        <v>5509.2839999999997</v>
      </c>
      <c r="J135" s="12">
        <v>11248.14</v>
      </c>
      <c r="K135" s="12">
        <v>4266.299</v>
      </c>
      <c r="L135" s="12">
        <v>10460.48</v>
      </c>
      <c r="M135" s="12"/>
      <c r="N135" s="12"/>
    </row>
    <row r="136" spans="1:14" x14ac:dyDescent="0.35">
      <c r="A136" s="11" t="str">
        <f t="shared" si="2"/>
        <v>VALOR (Miles Euros)Otr.Bebidas Deri.Vino</v>
      </c>
      <c r="B136" s="11" t="s">
        <v>185</v>
      </c>
      <c r="C136" s="11" t="s">
        <v>139</v>
      </c>
      <c r="D136" s="12">
        <v>32567.37</v>
      </c>
      <c r="E136" s="12">
        <v>79573.009999999995</v>
      </c>
      <c r="F136" s="12">
        <v>30012.17</v>
      </c>
      <c r="G136" s="12">
        <v>23760.57</v>
      </c>
      <c r="H136" s="12">
        <v>45956.75</v>
      </c>
      <c r="I136" s="12">
        <v>89399.46</v>
      </c>
      <c r="J136" s="12">
        <v>33259.82</v>
      </c>
      <c r="K136" s="12">
        <v>27340.52</v>
      </c>
      <c r="L136" s="12">
        <v>43997.8</v>
      </c>
      <c r="M136" s="12"/>
      <c r="N136" s="12"/>
    </row>
    <row r="137" spans="1:14" x14ac:dyDescent="0.35">
      <c r="A137" s="11" t="str">
        <f t="shared" si="2"/>
        <v>VALOR (Miles Euros)Tinto de Verano</v>
      </c>
      <c r="B137" s="11" t="s">
        <v>185</v>
      </c>
      <c r="C137" s="11" t="s">
        <v>140</v>
      </c>
      <c r="D137" s="12">
        <v>23187.73</v>
      </c>
      <c r="E137" s="12">
        <v>58730.080000000002</v>
      </c>
      <c r="F137" s="12">
        <v>16803.849999999999</v>
      </c>
      <c r="G137" s="12">
        <v>15168.56</v>
      </c>
      <c r="H137" s="12">
        <v>31897.41</v>
      </c>
      <c r="I137" s="12">
        <v>66539.17</v>
      </c>
      <c r="J137" s="12">
        <v>18529.09</v>
      </c>
      <c r="K137" s="12">
        <v>15371.68</v>
      </c>
      <c r="L137" s="12">
        <v>28396.46</v>
      </c>
      <c r="M137" s="12"/>
      <c r="N137" s="12"/>
    </row>
    <row r="138" spans="1:14" x14ac:dyDescent="0.35">
      <c r="A138" s="11" t="str">
        <f t="shared" si="2"/>
        <v>VALOR (Miles Euros)Sangria de Vino</v>
      </c>
      <c r="B138" s="11" t="s">
        <v>185</v>
      </c>
      <c r="C138" s="11" t="s">
        <v>141</v>
      </c>
      <c r="D138" s="12">
        <v>1316.654</v>
      </c>
      <c r="E138" s="12">
        <v>4357.17</v>
      </c>
      <c r="F138" s="12">
        <v>1657.184</v>
      </c>
      <c r="G138" s="12">
        <v>1358.461</v>
      </c>
      <c r="H138" s="12">
        <v>3295.9169999999999</v>
      </c>
      <c r="I138" s="12">
        <v>6007.3720000000003</v>
      </c>
      <c r="J138" s="12">
        <v>1694.6120000000001</v>
      </c>
      <c r="K138" s="12">
        <v>1251.481</v>
      </c>
      <c r="L138" s="12">
        <v>1967.0250000000001</v>
      </c>
      <c r="M138" s="12"/>
      <c r="N138" s="12"/>
    </row>
    <row r="139" spans="1:14" x14ac:dyDescent="0.35">
      <c r="A139" s="11" t="str">
        <f t="shared" si="2"/>
        <v>VALOR (Miles Euros)Sangria de Cava</v>
      </c>
      <c r="B139" s="11" t="s">
        <v>185</v>
      </c>
      <c r="C139" s="11" t="s">
        <v>142</v>
      </c>
      <c r="D139" s="12">
        <v>2052.3180000000002</v>
      </c>
      <c r="E139" s="12">
        <v>3865.46</v>
      </c>
      <c r="F139" s="12">
        <v>1923.385</v>
      </c>
      <c r="G139" s="12">
        <v>1077.0340000000001</v>
      </c>
      <c r="H139" s="12">
        <v>2426.6039999999998</v>
      </c>
      <c r="I139" s="12">
        <v>5775.03</v>
      </c>
      <c r="J139" s="12">
        <v>2138.3510000000001</v>
      </c>
      <c r="K139" s="12">
        <v>1045.5830000000001</v>
      </c>
      <c r="L139" s="12">
        <v>4202.6909999999998</v>
      </c>
      <c r="M139" s="12"/>
      <c r="N139" s="12"/>
    </row>
    <row r="140" spans="1:14" x14ac:dyDescent="0.35">
      <c r="A140" s="11" t="str">
        <f t="shared" si="2"/>
        <v>VALOR (Miles Euros)Calimocho</v>
      </c>
      <c r="B140" s="11" t="s">
        <v>185</v>
      </c>
      <c r="C140" s="11" t="s">
        <v>143</v>
      </c>
      <c r="D140" s="12">
        <v>2628.143</v>
      </c>
      <c r="E140" s="12">
        <v>3863.1120000000001</v>
      </c>
      <c r="F140" s="12">
        <v>1928.585</v>
      </c>
      <c r="G140" s="12">
        <v>1676.8489999999999</v>
      </c>
      <c r="H140" s="12">
        <v>2761.52</v>
      </c>
      <c r="I140" s="12">
        <v>4908.6469999999999</v>
      </c>
      <c r="J140" s="12">
        <v>3079.297</v>
      </c>
      <c r="K140" s="12">
        <v>4283.1220000000003</v>
      </c>
      <c r="L140" s="12">
        <v>2925.799</v>
      </c>
      <c r="M140" s="12"/>
      <c r="N140" s="12"/>
    </row>
    <row r="141" spans="1:14" x14ac:dyDescent="0.35">
      <c r="A141" s="11" t="str">
        <f t="shared" si="2"/>
        <v>VALOR (Miles Euros)Rebujito</v>
      </c>
      <c r="B141" s="11" t="s">
        <v>185</v>
      </c>
      <c r="C141" s="11" t="s">
        <v>177</v>
      </c>
      <c r="D141" s="12">
        <v>232.74799999999999</v>
      </c>
      <c r="E141" s="12">
        <v>795.87840000000006</v>
      </c>
      <c r="F141" s="12">
        <v>255.11829999999998</v>
      </c>
      <c r="G141" s="12">
        <v>148.7749</v>
      </c>
      <c r="H141" s="12">
        <v>1192.3869999999999</v>
      </c>
      <c r="I141" s="12">
        <v>462.5428</v>
      </c>
      <c r="J141" s="12">
        <v>117.2182</v>
      </c>
      <c r="K141" s="12">
        <v>99.432509999999994</v>
      </c>
      <c r="L141" s="12">
        <v>1000.412</v>
      </c>
      <c r="M141" s="12"/>
      <c r="N141" s="12"/>
    </row>
    <row r="142" spans="1:14" x14ac:dyDescent="0.35">
      <c r="A142" s="11" t="str">
        <f t="shared" si="2"/>
        <v>VALOR (Miles Euros)Espum/Lambrusc/Mosca</v>
      </c>
      <c r="B142" s="11" t="s">
        <v>185</v>
      </c>
      <c r="C142" s="11" t="s">
        <v>178</v>
      </c>
      <c r="D142" s="12">
        <v>3149.7779999999998</v>
      </c>
      <c r="E142" s="12">
        <v>7961.3109999999997</v>
      </c>
      <c r="F142" s="12">
        <v>7444.0460000000003</v>
      </c>
      <c r="G142" s="12">
        <v>4330.8879999999999</v>
      </c>
      <c r="H142" s="12">
        <v>4382.9080000000004</v>
      </c>
      <c r="I142" s="12">
        <v>5706.7089999999998</v>
      </c>
      <c r="J142" s="12">
        <v>7701.2560000000003</v>
      </c>
      <c r="K142" s="12">
        <v>5289.2209999999995</v>
      </c>
      <c r="L142" s="12">
        <v>5505.4120000000003</v>
      </c>
      <c r="M142" s="12"/>
      <c r="N142" s="12"/>
    </row>
    <row r="143" spans="1:14" x14ac:dyDescent="0.35">
      <c r="A143" s="11" t="str">
        <f t="shared" si="2"/>
        <v>VALOR (Miles Euros)Sidra</v>
      </c>
      <c r="B143" s="11" t="s">
        <v>185</v>
      </c>
      <c r="C143" s="11" t="s">
        <v>144</v>
      </c>
      <c r="D143" s="12">
        <v>14388.87</v>
      </c>
      <c r="E143" s="12">
        <v>23324.46</v>
      </c>
      <c r="F143" s="12">
        <v>12987.21</v>
      </c>
      <c r="G143" s="12">
        <v>12609.65</v>
      </c>
      <c r="H143" s="12">
        <v>14308.75</v>
      </c>
      <c r="I143" s="12">
        <v>24095.49</v>
      </c>
      <c r="J143" s="12">
        <v>16764.82</v>
      </c>
      <c r="K143" s="12">
        <v>17271.47</v>
      </c>
      <c r="L143" s="12">
        <v>19403.349999999999</v>
      </c>
      <c r="M143" s="12"/>
      <c r="N143" s="12"/>
    </row>
    <row r="144" spans="1:14" x14ac:dyDescent="0.35">
      <c r="A144" s="11" t="str">
        <f t="shared" si="2"/>
        <v>VALOR (Miles Euros)Cerveza</v>
      </c>
      <c r="B144" s="11" t="s">
        <v>185</v>
      </c>
      <c r="C144" s="11" t="s">
        <v>145</v>
      </c>
      <c r="D144" s="12">
        <v>739311.4</v>
      </c>
      <c r="E144" s="12">
        <v>1230089</v>
      </c>
      <c r="F144" s="12">
        <v>739448.8</v>
      </c>
      <c r="G144" s="12">
        <v>650950.69999999995</v>
      </c>
      <c r="H144" s="12">
        <v>827577.5</v>
      </c>
      <c r="I144" s="12">
        <v>1206050</v>
      </c>
      <c r="J144" s="12">
        <v>717945</v>
      </c>
      <c r="K144" s="12">
        <v>645219.9</v>
      </c>
      <c r="L144" s="12">
        <v>797619.9</v>
      </c>
      <c r="M144" s="12"/>
      <c r="N144" s="12"/>
    </row>
    <row r="145" spans="1:14" x14ac:dyDescent="0.35">
      <c r="A145" s="11" t="str">
        <f t="shared" si="2"/>
        <v>VALOR (Miles Euros)Con alcohol</v>
      </c>
      <c r="B145" s="11" t="s">
        <v>185</v>
      </c>
      <c r="C145" s="11" t="s">
        <v>146</v>
      </c>
      <c r="D145" s="12">
        <v>667694.80000000005</v>
      </c>
      <c r="E145" s="12">
        <v>1093361</v>
      </c>
      <c r="F145" s="12">
        <v>669249.69999999995</v>
      </c>
      <c r="G145" s="12">
        <v>588449.69999999995</v>
      </c>
      <c r="H145" s="12">
        <v>742097.5</v>
      </c>
      <c r="I145" s="12">
        <v>1075784</v>
      </c>
      <c r="J145" s="12">
        <v>639201.30000000005</v>
      </c>
      <c r="K145" s="12">
        <v>573092.4</v>
      </c>
      <c r="L145" s="12">
        <v>697193.3</v>
      </c>
      <c r="M145" s="12"/>
      <c r="N145" s="12"/>
    </row>
    <row r="146" spans="1:14" x14ac:dyDescent="0.35">
      <c r="A146" s="11" t="str">
        <f t="shared" si="2"/>
        <v>VALOR (Miles Euros)Sin alcohol</v>
      </c>
      <c r="B146" s="11" t="s">
        <v>185</v>
      </c>
      <c r="C146" s="11" t="s">
        <v>147</v>
      </c>
      <c r="D146" s="12">
        <v>71033.89</v>
      </c>
      <c r="E146" s="12">
        <v>135619.6</v>
      </c>
      <c r="F146" s="12">
        <v>69396.94</v>
      </c>
      <c r="G146" s="12">
        <v>62093.13</v>
      </c>
      <c r="H146" s="12">
        <v>83995.87</v>
      </c>
      <c r="I146" s="12">
        <v>128560.3</v>
      </c>
      <c r="J146" s="12">
        <v>77987.520000000004</v>
      </c>
      <c r="K146" s="12">
        <v>71435.710000000006</v>
      </c>
      <c r="L146" s="12">
        <v>99760.02</v>
      </c>
      <c r="M146" s="12"/>
      <c r="N146" s="12"/>
    </row>
    <row r="147" spans="1:14" x14ac:dyDescent="0.35">
      <c r="A147" s="11" t="str">
        <f t="shared" si="2"/>
        <v>VALOR (Miles Euros)Cerveza Envasada</v>
      </c>
      <c r="B147" s="11" t="s">
        <v>185</v>
      </c>
      <c r="C147" s="11" t="s">
        <v>179</v>
      </c>
      <c r="D147" s="12">
        <v>409285.5</v>
      </c>
      <c r="E147" s="12">
        <v>651381.30000000005</v>
      </c>
      <c r="F147" s="12">
        <v>398164.7</v>
      </c>
      <c r="G147" s="12">
        <v>345853.1</v>
      </c>
      <c r="H147" s="12">
        <v>423655.8</v>
      </c>
      <c r="I147" s="12">
        <v>609803.19999999995</v>
      </c>
      <c r="J147" s="12">
        <v>367692.7</v>
      </c>
      <c r="K147" s="12">
        <v>342093.2</v>
      </c>
      <c r="L147" s="12">
        <v>418547.7</v>
      </c>
      <c r="M147" s="12"/>
      <c r="N147" s="12"/>
    </row>
    <row r="148" spans="1:14" x14ac:dyDescent="0.35">
      <c r="A148" s="11" t="str">
        <f t="shared" si="2"/>
        <v>VALOR (Miles Euros)Cerveza Surtidor</v>
      </c>
      <c r="B148" s="11" t="s">
        <v>185</v>
      </c>
      <c r="C148" s="11" t="s">
        <v>180</v>
      </c>
      <c r="D148" s="12">
        <v>330025.90000000002</v>
      </c>
      <c r="E148" s="12">
        <v>578707.5</v>
      </c>
      <c r="F148" s="12">
        <v>341284.1</v>
      </c>
      <c r="G148" s="12">
        <v>305097.7</v>
      </c>
      <c r="H148" s="12">
        <v>403921.7</v>
      </c>
      <c r="I148" s="12">
        <v>596246.5</v>
      </c>
      <c r="J148" s="12">
        <v>350252.4</v>
      </c>
      <c r="K148" s="12">
        <v>303126.7</v>
      </c>
      <c r="L148" s="12">
        <v>379072.3</v>
      </c>
      <c r="M148" s="12"/>
      <c r="N148" s="12"/>
    </row>
    <row r="149" spans="1:14" x14ac:dyDescent="0.35">
      <c r="A149" s="11" t="str">
        <f t="shared" si="2"/>
        <v>VALOR (Miles Euros)Otras Cervezas</v>
      </c>
      <c r="B149" s="11" t="s">
        <v>185</v>
      </c>
      <c r="C149" s="11" t="s">
        <v>148</v>
      </c>
      <c r="D149" s="12">
        <v>582.74290000000008</v>
      </c>
      <c r="E149" s="12">
        <v>1108.529</v>
      </c>
      <c r="F149" s="12">
        <v>802.08299999999997</v>
      </c>
      <c r="G149" s="12">
        <v>407.83259999999996</v>
      </c>
      <c r="H149" s="12">
        <v>1484.1</v>
      </c>
      <c r="I149" s="12">
        <v>1705.691</v>
      </c>
      <c r="J149" s="12">
        <v>756.2115</v>
      </c>
      <c r="K149" s="12">
        <v>691.77880000000005</v>
      </c>
      <c r="L149" s="12">
        <v>666.54459999999995</v>
      </c>
      <c r="M149" s="12"/>
      <c r="N149" s="12"/>
    </row>
    <row r="150" spans="1:14" x14ac:dyDescent="0.35">
      <c r="A150" s="11" t="str">
        <f t="shared" si="2"/>
        <v>VALOR (Miles Euros)Espirituosas</v>
      </c>
      <c r="B150" s="11" t="s">
        <v>185</v>
      </c>
      <c r="C150" s="11" t="s">
        <v>149</v>
      </c>
      <c r="D150" s="12">
        <v>212170.2</v>
      </c>
      <c r="E150" s="12">
        <v>366144.1</v>
      </c>
      <c r="F150" s="12">
        <v>279680</v>
      </c>
      <c r="G150" s="12">
        <v>199524.7</v>
      </c>
      <c r="H150" s="12">
        <v>243685.3</v>
      </c>
      <c r="I150" s="12">
        <v>386651.5</v>
      </c>
      <c r="J150" s="12">
        <v>258458.9</v>
      </c>
      <c r="K150" s="12">
        <v>224447.9</v>
      </c>
      <c r="L150" s="12">
        <v>235999.9</v>
      </c>
      <c r="M150" s="12"/>
      <c r="N150" s="12"/>
    </row>
    <row r="151" spans="1:14" x14ac:dyDescent="0.35">
      <c r="A151" s="11" t="str">
        <f t="shared" si="2"/>
        <v>VALOR (Miles Euros)Whisky</v>
      </c>
      <c r="B151" s="11" t="s">
        <v>185</v>
      </c>
      <c r="C151" s="11" t="s">
        <v>150</v>
      </c>
      <c r="D151" s="12">
        <v>28676.83</v>
      </c>
      <c r="E151" s="12">
        <v>53410.81</v>
      </c>
      <c r="F151" s="12">
        <v>47307.18</v>
      </c>
      <c r="G151" s="12">
        <v>33940.839999999997</v>
      </c>
      <c r="H151" s="12">
        <v>37320.050000000003</v>
      </c>
      <c r="I151" s="12">
        <v>57096.72</v>
      </c>
      <c r="J151" s="12">
        <v>47110.53</v>
      </c>
      <c r="K151" s="12">
        <v>37388</v>
      </c>
      <c r="L151" s="12">
        <v>33251.519999999997</v>
      </c>
      <c r="M151" s="12"/>
      <c r="N151" s="12"/>
    </row>
    <row r="152" spans="1:14" x14ac:dyDescent="0.35">
      <c r="A152" s="11" t="str">
        <f t="shared" si="2"/>
        <v>VALOR (Miles Euros)Brandy</v>
      </c>
      <c r="B152" s="11" t="s">
        <v>185</v>
      </c>
      <c r="C152" s="11" t="s">
        <v>151</v>
      </c>
      <c r="D152" s="12">
        <v>4088.0030000000002</v>
      </c>
      <c r="E152" s="12">
        <v>2647.6550000000002</v>
      </c>
      <c r="F152" s="12">
        <v>2450.6759999999999</v>
      </c>
      <c r="G152" s="12">
        <v>2028.105</v>
      </c>
      <c r="H152" s="12">
        <v>1582.366</v>
      </c>
      <c r="I152" s="12">
        <v>2498.2660000000001</v>
      </c>
      <c r="J152" s="12">
        <v>1830.982</v>
      </c>
      <c r="K152" s="12">
        <v>4525.7640000000001</v>
      </c>
      <c r="L152" s="12">
        <v>2249.8470000000002</v>
      </c>
      <c r="M152" s="12"/>
      <c r="N152" s="12"/>
    </row>
    <row r="153" spans="1:14" x14ac:dyDescent="0.35">
      <c r="A153" s="11" t="str">
        <f t="shared" si="2"/>
        <v>VALOR (Miles Euros)Ginebra</v>
      </c>
      <c r="B153" s="11" t="s">
        <v>185</v>
      </c>
      <c r="C153" s="11" t="s">
        <v>152</v>
      </c>
      <c r="D153" s="12">
        <v>69177.600000000006</v>
      </c>
      <c r="E153" s="12">
        <v>108178</v>
      </c>
      <c r="F153" s="12">
        <v>84602.26</v>
      </c>
      <c r="G153" s="12">
        <v>62567.25</v>
      </c>
      <c r="H153" s="12">
        <v>74936.86</v>
      </c>
      <c r="I153" s="12">
        <v>115745.3</v>
      </c>
      <c r="J153" s="12">
        <v>76710.710000000006</v>
      </c>
      <c r="K153" s="12">
        <v>66766.679999999993</v>
      </c>
      <c r="L153" s="12">
        <v>76378.429999999993</v>
      </c>
      <c r="M153" s="12"/>
      <c r="N153" s="12"/>
    </row>
    <row r="154" spans="1:14" x14ac:dyDescent="0.35">
      <c r="A154" s="11" t="str">
        <f t="shared" si="2"/>
        <v>VALOR (Miles Euros)Ron</v>
      </c>
      <c r="B154" s="11" t="s">
        <v>185</v>
      </c>
      <c r="C154" s="11" t="s">
        <v>153</v>
      </c>
      <c r="D154" s="12">
        <v>28197.25</v>
      </c>
      <c r="E154" s="12">
        <v>50984.99</v>
      </c>
      <c r="F154" s="12">
        <v>47591.93</v>
      </c>
      <c r="G154" s="12">
        <v>28675.360000000001</v>
      </c>
      <c r="H154" s="12">
        <v>29386.25</v>
      </c>
      <c r="I154" s="12">
        <v>57993.24</v>
      </c>
      <c r="J154" s="12">
        <v>40683.120000000003</v>
      </c>
      <c r="K154" s="12">
        <v>34620.74</v>
      </c>
      <c r="L154" s="12">
        <v>30082.03</v>
      </c>
      <c r="M154" s="12"/>
      <c r="N154" s="12"/>
    </row>
    <row r="155" spans="1:14" x14ac:dyDescent="0.35">
      <c r="A155" s="11" t="str">
        <f t="shared" si="2"/>
        <v>VALOR (Miles Euros)Anis</v>
      </c>
      <c r="B155" s="11" t="s">
        <v>185</v>
      </c>
      <c r="C155" s="11" t="s">
        <v>154</v>
      </c>
      <c r="D155" s="12">
        <v>984.93009999999992</v>
      </c>
      <c r="E155" s="12">
        <v>1211.3440000000001</v>
      </c>
      <c r="F155" s="12">
        <v>1458.586</v>
      </c>
      <c r="G155" s="12">
        <v>1188.4780000000001</v>
      </c>
      <c r="H155" s="12">
        <v>1462.779</v>
      </c>
      <c r="I155" s="12">
        <v>2033.741</v>
      </c>
      <c r="J155" s="12">
        <v>2422.8150000000001</v>
      </c>
      <c r="K155" s="12">
        <v>1723.9929999999999</v>
      </c>
      <c r="L155" s="12">
        <v>1396.338</v>
      </c>
      <c r="M155" s="12"/>
      <c r="N155" s="12"/>
    </row>
    <row r="156" spans="1:14" x14ac:dyDescent="0.35">
      <c r="A156" s="11" t="str">
        <f t="shared" si="2"/>
        <v>VALOR (Miles Euros)Otras Espirituosas</v>
      </c>
      <c r="B156" s="11" t="s">
        <v>185</v>
      </c>
      <c r="C156" s="11" t="s">
        <v>155</v>
      </c>
      <c r="D156" s="12">
        <v>81045.58</v>
      </c>
      <c r="E156" s="12">
        <v>149711.29999999999</v>
      </c>
      <c r="F156" s="12">
        <v>96269.38</v>
      </c>
      <c r="G156" s="12">
        <v>71124.66</v>
      </c>
      <c r="H156" s="12">
        <v>98997.04</v>
      </c>
      <c r="I156" s="12">
        <v>151284.20000000001</v>
      </c>
      <c r="J156" s="12">
        <v>89700.76</v>
      </c>
      <c r="K156" s="12">
        <v>79422.73</v>
      </c>
      <c r="L156" s="12">
        <v>92641.74</v>
      </c>
      <c r="M156" s="12"/>
      <c r="N156" s="12"/>
    </row>
    <row r="157" spans="1:14" x14ac:dyDescent="0.35">
      <c r="A157" s="11" t="str">
        <f t="shared" si="2"/>
        <v>VALOR (Miles Euros)T.Zumo+Horchata+Mosto</v>
      </c>
      <c r="B157" s="11" t="s">
        <v>185</v>
      </c>
      <c r="C157" s="11" t="s">
        <v>156</v>
      </c>
      <c r="D157" s="12">
        <v>45094.27</v>
      </c>
      <c r="E157" s="12">
        <v>82765.679999999993</v>
      </c>
      <c r="F157" s="12">
        <v>41517.15</v>
      </c>
      <c r="G157" s="12">
        <v>41931.72</v>
      </c>
      <c r="H157" s="12">
        <v>50987.76</v>
      </c>
      <c r="I157" s="12">
        <v>89951.88</v>
      </c>
      <c r="J157" s="12">
        <v>48512.63</v>
      </c>
      <c r="K157" s="12">
        <v>45004.27</v>
      </c>
      <c r="L157" s="12">
        <v>53063.7</v>
      </c>
      <c r="M157" s="12"/>
      <c r="N157" s="12"/>
    </row>
    <row r="158" spans="1:14" x14ac:dyDescent="0.35">
      <c r="A158" s="11" t="str">
        <f t="shared" si="2"/>
        <v>VALOR (Miles Euros)Agua Envasada</v>
      </c>
      <c r="B158" s="11" t="s">
        <v>185</v>
      </c>
      <c r="C158" s="11" t="s">
        <v>157</v>
      </c>
      <c r="D158" s="12">
        <v>110286.8</v>
      </c>
      <c r="E158" s="12">
        <v>231863.3</v>
      </c>
      <c r="F158" s="12">
        <v>121159.5</v>
      </c>
      <c r="G158" s="12">
        <v>117822.9</v>
      </c>
      <c r="H158" s="12">
        <v>144967.5</v>
      </c>
      <c r="I158" s="12">
        <v>249605.8</v>
      </c>
      <c r="J158" s="12">
        <v>134117.1</v>
      </c>
      <c r="K158" s="12">
        <v>128540.9</v>
      </c>
      <c r="L158" s="12">
        <v>149489.9</v>
      </c>
      <c r="M158" s="12"/>
      <c r="N158" s="12"/>
    </row>
    <row r="159" spans="1:14" x14ac:dyDescent="0.35">
      <c r="A159" s="11" t="str">
        <f t="shared" si="2"/>
        <v>VALOR (Miles Euros)Bebidas Refrescantes</v>
      </c>
      <c r="B159" s="11" t="s">
        <v>185</v>
      </c>
      <c r="C159" s="11" t="s">
        <v>158</v>
      </c>
      <c r="D159" s="12">
        <v>324494.5</v>
      </c>
      <c r="E159" s="12">
        <v>580615.69999999995</v>
      </c>
      <c r="F159" s="12">
        <v>321305.7</v>
      </c>
      <c r="G159" s="12">
        <v>312115.5</v>
      </c>
      <c r="H159" s="12">
        <v>412422</v>
      </c>
      <c r="I159" s="12">
        <v>656353.5</v>
      </c>
      <c r="J159" s="12">
        <v>361973</v>
      </c>
      <c r="K159" s="12">
        <v>346167.5</v>
      </c>
      <c r="L159" s="12">
        <v>402391.9</v>
      </c>
      <c r="M159" s="12"/>
      <c r="N159" s="12"/>
    </row>
    <row r="160" spans="1:14" x14ac:dyDescent="0.35">
      <c r="A160" s="11" t="str">
        <f t="shared" si="2"/>
        <v>VALOR (Miles Euros)Colas</v>
      </c>
      <c r="B160" s="11" t="s">
        <v>185</v>
      </c>
      <c r="C160" s="11" t="s">
        <v>159</v>
      </c>
      <c r="D160" s="12">
        <v>196688.2</v>
      </c>
      <c r="E160" s="12">
        <v>339064.9</v>
      </c>
      <c r="F160" s="12">
        <v>195464.6</v>
      </c>
      <c r="G160" s="12">
        <v>196069.5</v>
      </c>
      <c r="H160" s="12">
        <v>254364.79999999999</v>
      </c>
      <c r="I160" s="12">
        <v>382831.2</v>
      </c>
      <c r="J160" s="12">
        <v>225535.3</v>
      </c>
      <c r="K160" s="12">
        <v>219620.5</v>
      </c>
      <c r="L160" s="12">
        <v>239599.6</v>
      </c>
      <c r="M160" s="12"/>
      <c r="N160" s="12"/>
    </row>
    <row r="161" spans="1:14" x14ac:dyDescent="0.35">
      <c r="A161" s="11" t="str">
        <f t="shared" si="2"/>
        <v>VALOR (Miles Euros)Cola Regular</v>
      </c>
      <c r="B161" s="11" t="s">
        <v>185</v>
      </c>
      <c r="C161" s="11" t="s">
        <v>160</v>
      </c>
      <c r="D161" s="12">
        <v>96216.8</v>
      </c>
      <c r="E161" s="12">
        <v>165220.5</v>
      </c>
      <c r="F161" s="12">
        <v>96971.88</v>
      </c>
      <c r="G161" s="12">
        <v>97340.79</v>
      </c>
      <c r="H161" s="12">
        <v>123460.4</v>
      </c>
      <c r="I161" s="12">
        <v>192938.7</v>
      </c>
      <c r="J161" s="12">
        <v>104146.8</v>
      </c>
      <c r="K161" s="12">
        <v>104687.8</v>
      </c>
      <c r="L161" s="12">
        <v>112992.2</v>
      </c>
      <c r="M161" s="12"/>
      <c r="N161" s="12"/>
    </row>
    <row r="162" spans="1:14" x14ac:dyDescent="0.35">
      <c r="A162" s="11" t="str">
        <f t="shared" si="2"/>
        <v>VALOR (Miles Euros)Light/Zero</v>
      </c>
      <c r="B162" s="11" t="s">
        <v>185</v>
      </c>
      <c r="C162" s="11" t="s">
        <v>161</v>
      </c>
      <c r="D162" s="12">
        <v>100471.4</v>
      </c>
      <c r="E162" s="12">
        <v>173844.4</v>
      </c>
      <c r="F162" s="12">
        <v>98492.74</v>
      </c>
      <c r="G162" s="12">
        <v>98728.72</v>
      </c>
      <c r="H162" s="12">
        <v>130904.4</v>
      </c>
      <c r="I162" s="12">
        <v>189892.5</v>
      </c>
      <c r="J162" s="12">
        <v>121388.4</v>
      </c>
      <c r="K162" s="12">
        <v>114932.7</v>
      </c>
      <c r="L162" s="12">
        <v>126607.4</v>
      </c>
      <c r="M162" s="12"/>
      <c r="N162" s="12"/>
    </row>
    <row r="163" spans="1:14" x14ac:dyDescent="0.35">
      <c r="A163" s="11" t="str">
        <f t="shared" si="2"/>
        <v>VALOR (Miles Euros)Otra Variedad Cola</v>
      </c>
      <c r="B163" s="11" t="s">
        <v>185</v>
      </c>
      <c r="C163" s="11" t="s">
        <v>162</v>
      </c>
      <c r="D163" s="12" t="s">
        <v>219</v>
      </c>
      <c r="E163" s="12" t="s">
        <v>219</v>
      </c>
      <c r="F163" s="12" t="s">
        <v>219</v>
      </c>
      <c r="G163" s="12" t="s">
        <v>219</v>
      </c>
      <c r="H163" s="12" t="s">
        <v>219</v>
      </c>
      <c r="I163" s="12" t="s">
        <v>219</v>
      </c>
      <c r="J163" s="12" t="s">
        <v>219</v>
      </c>
      <c r="K163" s="12" t="s">
        <v>219</v>
      </c>
      <c r="L163" s="12" t="s">
        <v>219</v>
      </c>
      <c r="M163" s="12"/>
      <c r="N163" s="12"/>
    </row>
    <row r="164" spans="1:14" x14ac:dyDescent="0.35">
      <c r="A164" s="11" t="str">
        <f t="shared" si="2"/>
        <v>VALOR (Miles Euros)Con Cafeina</v>
      </c>
      <c r="B164" s="11" t="s">
        <v>185</v>
      </c>
      <c r="C164" s="11" t="s">
        <v>163</v>
      </c>
      <c r="D164" s="12">
        <v>160021.79999999999</v>
      </c>
      <c r="E164" s="12">
        <v>284542.2</v>
      </c>
      <c r="F164" s="12">
        <v>163155.5</v>
      </c>
      <c r="G164" s="12">
        <v>153665.70000000001</v>
      </c>
      <c r="H164" s="12">
        <v>200309.6</v>
      </c>
      <c r="I164" s="12">
        <v>311230.5</v>
      </c>
      <c r="J164" s="12">
        <v>179465.2</v>
      </c>
      <c r="K164" s="12">
        <v>174150.3</v>
      </c>
      <c r="L164" s="12">
        <v>190980.8</v>
      </c>
      <c r="M164" s="12"/>
      <c r="N164" s="12"/>
    </row>
    <row r="165" spans="1:14" x14ac:dyDescent="0.35">
      <c r="A165" s="11" t="str">
        <f t="shared" si="2"/>
        <v>VALOR (Miles Euros)Sin Cafeina</v>
      </c>
      <c r="B165" s="11" t="s">
        <v>185</v>
      </c>
      <c r="C165" s="11" t="s">
        <v>164</v>
      </c>
      <c r="D165" s="12">
        <v>30135.8</v>
      </c>
      <c r="E165" s="12">
        <v>44884.14</v>
      </c>
      <c r="F165" s="12">
        <v>28457.91</v>
      </c>
      <c r="G165" s="12">
        <v>36924.9</v>
      </c>
      <c r="H165" s="12">
        <v>47022.81</v>
      </c>
      <c r="I165" s="12">
        <v>59907.64</v>
      </c>
      <c r="J165" s="12">
        <v>36097.15</v>
      </c>
      <c r="K165" s="12">
        <v>39282.769999999997</v>
      </c>
      <c r="L165" s="12">
        <v>42287.839999999997</v>
      </c>
      <c r="M165" s="12"/>
      <c r="N165" s="12"/>
    </row>
    <row r="166" spans="1:14" x14ac:dyDescent="0.35">
      <c r="A166" s="11" t="str">
        <f t="shared" si="2"/>
        <v>VALOR (Miles Euros)Frutas con gas</v>
      </c>
      <c r="B166" s="11" t="s">
        <v>185</v>
      </c>
      <c r="C166" s="11" t="s">
        <v>165</v>
      </c>
      <c r="D166" s="12">
        <v>30261.84</v>
      </c>
      <c r="E166" s="12">
        <v>59441.73</v>
      </c>
      <c r="F166" s="12">
        <v>31878.81</v>
      </c>
      <c r="G166" s="12">
        <v>31622.85</v>
      </c>
      <c r="H166" s="12">
        <v>40397.279999999999</v>
      </c>
      <c r="I166" s="12">
        <v>71593.240000000005</v>
      </c>
      <c r="J166" s="12">
        <v>34777.93</v>
      </c>
      <c r="K166" s="12">
        <v>32913.15</v>
      </c>
      <c r="L166" s="12">
        <v>42586.43</v>
      </c>
      <c r="M166" s="12"/>
      <c r="N166" s="12"/>
    </row>
    <row r="167" spans="1:14" x14ac:dyDescent="0.35">
      <c r="A167" s="11" t="str">
        <f t="shared" si="2"/>
        <v>VALOR (Miles Euros)Frutas sin gas</v>
      </c>
      <c r="B167" s="11" t="s">
        <v>185</v>
      </c>
      <c r="C167" s="11" t="s">
        <v>166</v>
      </c>
      <c r="D167" s="12">
        <v>12490.92</v>
      </c>
      <c r="E167" s="12">
        <v>25244.77</v>
      </c>
      <c r="F167" s="12">
        <v>10226.75</v>
      </c>
      <c r="G167" s="12">
        <v>8249.3469999999998</v>
      </c>
      <c r="H167" s="12">
        <v>12223.1</v>
      </c>
      <c r="I167" s="12">
        <v>21602.48</v>
      </c>
      <c r="J167" s="12">
        <v>8813.0220000000008</v>
      </c>
      <c r="K167" s="12">
        <v>7852.0240000000003</v>
      </c>
      <c r="L167" s="12">
        <v>11317.13</v>
      </c>
      <c r="M167" s="12"/>
      <c r="N167" s="12"/>
    </row>
    <row r="168" spans="1:14" x14ac:dyDescent="0.35">
      <c r="A168" s="11" t="str">
        <f t="shared" si="2"/>
        <v>VALOR (Miles Euros)Mixers</v>
      </c>
      <c r="B168" s="11" t="s">
        <v>185</v>
      </c>
      <c r="C168" s="11" t="s">
        <v>167</v>
      </c>
      <c r="D168" s="12">
        <v>4478.03</v>
      </c>
      <c r="E168" s="12">
        <v>13031.03</v>
      </c>
      <c r="F168" s="12">
        <v>6030.8810000000003</v>
      </c>
      <c r="G168" s="12">
        <v>3461.25</v>
      </c>
      <c r="H168" s="12">
        <v>6651.8249999999998</v>
      </c>
      <c r="I168" s="12">
        <v>11213.39</v>
      </c>
      <c r="J168" s="12">
        <v>5203.72</v>
      </c>
      <c r="K168" s="12">
        <v>4218.3670000000002</v>
      </c>
      <c r="L168" s="12">
        <v>7896.89</v>
      </c>
      <c r="M168" s="12"/>
      <c r="N168" s="12"/>
    </row>
    <row r="169" spans="1:14" x14ac:dyDescent="0.35">
      <c r="A169" s="11" t="str">
        <f t="shared" si="2"/>
        <v>VALOR (Miles Euros)Isotonicas</v>
      </c>
      <c r="B169" s="11" t="s">
        <v>185</v>
      </c>
      <c r="C169" s="11" t="s">
        <v>181</v>
      </c>
      <c r="D169" s="12">
        <v>37534.15</v>
      </c>
      <c r="E169" s="12">
        <v>69523.78</v>
      </c>
      <c r="F169" s="12">
        <v>37255.26</v>
      </c>
      <c r="G169" s="12">
        <v>33156.43</v>
      </c>
      <c r="H169" s="12">
        <v>46818.400000000001</v>
      </c>
      <c r="I169" s="12">
        <v>84925.6</v>
      </c>
      <c r="J169" s="12">
        <v>40915.730000000003</v>
      </c>
      <c r="K169" s="12">
        <v>37727.11</v>
      </c>
      <c r="L169" s="12">
        <v>50285.82</v>
      </c>
      <c r="M169" s="12"/>
      <c r="N169" s="12"/>
    </row>
    <row r="170" spans="1:14" x14ac:dyDescent="0.35">
      <c r="A170" s="11" t="str">
        <f t="shared" si="2"/>
        <v>VALOR (Miles Euros)Energeticas</v>
      </c>
      <c r="B170" s="11" t="s">
        <v>185</v>
      </c>
      <c r="C170" s="11" t="s">
        <v>182</v>
      </c>
      <c r="D170" s="12">
        <v>10699.87</v>
      </c>
      <c r="E170" s="12">
        <v>14967.43</v>
      </c>
      <c r="F170" s="12">
        <v>8413.7749999999996</v>
      </c>
      <c r="G170" s="12">
        <v>7405.6629999999996</v>
      </c>
      <c r="H170" s="12">
        <v>10062.77</v>
      </c>
      <c r="I170" s="12">
        <v>15285.25</v>
      </c>
      <c r="J170" s="12">
        <v>10775.36</v>
      </c>
      <c r="K170" s="12">
        <v>11318.45</v>
      </c>
      <c r="L170" s="12">
        <v>12972.94</v>
      </c>
      <c r="M170" s="12"/>
      <c r="N170" s="12"/>
    </row>
    <row r="171" spans="1:14" x14ac:dyDescent="0.35">
      <c r="A171" s="11" t="str">
        <f t="shared" si="2"/>
        <v>VALOR (Miles Euros)Gaseosas</v>
      </c>
      <c r="B171" s="11" t="s">
        <v>185</v>
      </c>
      <c r="C171" s="11" t="s">
        <v>168</v>
      </c>
      <c r="D171" s="12">
        <v>6236.4369999999999</v>
      </c>
      <c r="E171" s="12">
        <v>8625.3799999999992</v>
      </c>
      <c r="F171" s="12">
        <v>5215.9210000000003</v>
      </c>
      <c r="G171" s="12">
        <v>4426.76</v>
      </c>
      <c r="H171" s="12">
        <v>6228.2349999999997</v>
      </c>
      <c r="I171" s="12">
        <v>8580.5609999999997</v>
      </c>
      <c r="J171" s="12">
        <v>4780.4350000000004</v>
      </c>
      <c r="K171" s="12">
        <v>4187.0060000000003</v>
      </c>
      <c r="L171" s="12">
        <v>3971.7159999999999</v>
      </c>
      <c r="M171" s="12"/>
      <c r="N171" s="12"/>
    </row>
    <row r="172" spans="1:14" x14ac:dyDescent="0.35">
      <c r="A172" s="11" t="str">
        <f t="shared" si="2"/>
        <v>VALOR (Miles Euros)Bebidas Zumo+Leche</v>
      </c>
      <c r="B172" s="11" t="s">
        <v>185</v>
      </c>
      <c r="C172" s="11" t="s">
        <v>169</v>
      </c>
      <c r="D172" s="12">
        <v>2411.0250000000001</v>
      </c>
      <c r="E172" s="12">
        <v>2868.2530000000002</v>
      </c>
      <c r="F172" s="12">
        <v>2453.625</v>
      </c>
      <c r="G172" s="12">
        <v>2306.7919999999999</v>
      </c>
      <c r="H172" s="12">
        <v>2677.1819999999998</v>
      </c>
      <c r="I172" s="12">
        <v>4935.29</v>
      </c>
      <c r="J172" s="12">
        <v>2609.8330000000001</v>
      </c>
      <c r="K172" s="12">
        <v>2462.7759999999998</v>
      </c>
      <c r="L172" s="12">
        <v>2066.9059999999999</v>
      </c>
      <c r="M172" s="12"/>
      <c r="N172" s="12"/>
    </row>
    <row r="173" spans="1:14" x14ac:dyDescent="0.35">
      <c r="A173" s="11" t="str">
        <f t="shared" si="2"/>
        <v>VALOR (Miles Euros)Resto</v>
      </c>
      <c r="B173" s="11" t="s">
        <v>185</v>
      </c>
      <c r="C173" s="11" t="s">
        <v>78</v>
      </c>
      <c r="D173" s="12">
        <v>23694</v>
      </c>
      <c r="E173" s="12">
        <v>47848.4</v>
      </c>
      <c r="F173" s="12">
        <v>24366.02</v>
      </c>
      <c r="G173" s="12">
        <v>25416.87</v>
      </c>
      <c r="H173" s="12">
        <v>32998.33</v>
      </c>
      <c r="I173" s="12">
        <v>55386.47</v>
      </c>
      <c r="J173" s="12">
        <v>28561.75</v>
      </c>
      <c r="K173" s="12">
        <v>25868.1</v>
      </c>
      <c r="L173" s="12">
        <v>31694.5</v>
      </c>
      <c r="M173" s="12"/>
      <c r="N173" s="12"/>
    </row>
    <row r="174" spans="1:14" x14ac:dyDescent="0.35">
      <c r="A174" s="11" t="str">
        <f t="shared" si="2"/>
        <v>PENETRACION (%)TOTAL BEBIDAS</v>
      </c>
      <c r="B174" s="11" t="s">
        <v>186</v>
      </c>
      <c r="C174" s="11" t="s">
        <v>122</v>
      </c>
      <c r="D174" s="12">
        <v>86.46951</v>
      </c>
      <c r="E174" s="12">
        <v>90.338899999999995</v>
      </c>
      <c r="F174" s="12">
        <v>88.326909999999998</v>
      </c>
      <c r="G174" s="12">
        <v>86.822429999999997</v>
      </c>
      <c r="H174" s="12">
        <v>88.781869999999998</v>
      </c>
      <c r="I174" s="12">
        <v>90.626649999999998</v>
      </c>
      <c r="J174" s="12">
        <v>87.686499999999995</v>
      </c>
      <c r="K174" s="12">
        <v>88.121049999999997</v>
      </c>
      <c r="L174" s="12">
        <v>88.259559999999993</v>
      </c>
      <c r="M174" s="12"/>
      <c r="N174" s="12"/>
    </row>
    <row r="175" spans="1:14" x14ac:dyDescent="0.35">
      <c r="A175" s="11" t="str">
        <f t="shared" si="2"/>
        <v>PENETRACION (%).Total Bebidas Caliente</v>
      </c>
      <c r="B175" s="11" t="s">
        <v>186</v>
      </c>
      <c r="C175" s="11" t="s">
        <v>123</v>
      </c>
      <c r="D175" s="12">
        <v>65.655029999999996</v>
      </c>
      <c r="E175" s="12">
        <v>70.567959999999999</v>
      </c>
      <c r="F175" s="12">
        <v>69.590950000000007</v>
      </c>
      <c r="G175" s="12">
        <v>68.27</v>
      </c>
      <c r="H175" s="12">
        <v>68.397480000000002</v>
      </c>
      <c r="I175" s="12">
        <v>71.255170000000007</v>
      </c>
      <c r="J175" s="12">
        <v>70.721069999999997</v>
      </c>
      <c r="K175" s="12">
        <v>70.974360000000004</v>
      </c>
      <c r="L175" s="12">
        <v>68.987920000000003</v>
      </c>
      <c r="M175" s="12"/>
      <c r="N175" s="12"/>
    </row>
    <row r="176" spans="1:14" x14ac:dyDescent="0.35">
      <c r="A176" s="11" t="str">
        <f t="shared" si="2"/>
        <v>PENETRACION (%)Cafe</v>
      </c>
      <c r="B176" s="11" t="s">
        <v>186</v>
      </c>
      <c r="C176" s="11" t="s">
        <v>124</v>
      </c>
      <c r="D176" s="12">
        <v>42.59995</v>
      </c>
      <c r="E176" s="12">
        <v>50.426169999999999</v>
      </c>
      <c r="F176" s="12">
        <v>45.096049999999998</v>
      </c>
      <c r="G176" s="12">
        <v>44.047609999999999</v>
      </c>
      <c r="H176" s="12">
        <v>46.90202</v>
      </c>
      <c r="I176" s="12">
        <v>49.986829999999998</v>
      </c>
      <c r="J176" s="12">
        <v>45.727409999999999</v>
      </c>
      <c r="K176" s="12">
        <v>45.072009999999999</v>
      </c>
      <c r="L176" s="12">
        <v>44.81964</v>
      </c>
      <c r="M176" s="12"/>
      <c r="N176" s="12"/>
    </row>
    <row r="177" spans="1:14" x14ac:dyDescent="0.35">
      <c r="A177" s="11" t="str">
        <f t="shared" si="2"/>
        <v>PENETRACION (%)Leche+bebidas vegetales</v>
      </c>
      <c r="B177" s="11" t="s">
        <v>186</v>
      </c>
      <c r="C177" s="11" t="s">
        <v>175</v>
      </c>
      <c r="D177" s="12">
        <v>49.302970000000002</v>
      </c>
      <c r="E177" s="12">
        <v>53.921869999999998</v>
      </c>
      <c r="F177" s="12">
        <v>53.65061</v>
      </c>
      <c r="G177" s="12">
        <v>52.187559999999998</v>
      </c>
      <c r="H177" s="12">
        <v>50.775010000000002</v>
      </c>
      <c r="I177" s="12">
        <v>54.332340000000002</v>
      </c>
      <c r="J177" s="12">
        <v>54.655029999999996</v>
      </c>
      <c r="K177" s="12">
        <v>54.728580000000001</v>
      </c>
      <c r="L177" s="12">
        <v>53.23471</v>
      </c>
      <c r="M177" s="12"/>
      <c r="N177" s="12"/>
    </row>
    <row r="178" spans="1:14" x14ac:dyDescent="0.35">
      <c r="A178" s="11" t="str">
        <f t="shared" si="2"/>
        <v>PENETRACION (%)Leche</v>
      </c>
      <c r="B178" s="11" t="s">
        <v>186</v>
      </c>
      <c r="C178" s="11" t="s">
        <v>125</v>
      </c>
      <c r="D178" s="12">
        <v>48.188749999999999</v>
      </c>
      <c r="E178" s="12">
        <v>52.760100000000001</v>
      </c>
      <c r="F178" s="12">
        <v>52.265770000000003</v>
      </c>
      <c r="G178" s="12">
        <v>50.903640000000003</v>
      </c>
      <c r="H178" s="12">
        <v>49.760559999999998</v>
      </c>
      <c r="I178" s="12">
        <v>53.000839999999997</v>
      </c>
      <c r="J178" s="12">
        <v>53.490180000000002</v>
      </c>
      <c r="K178" s="12">
        <v>53.407629999999997</v>
      </c>
      <c r="L178" s="12">
        <v>51.59843</v>
      </c>
      <c r="M178" s="12"/>
      <c r="N178" s="12"/>
    </row>
    <row r="179" spans="1:14" x14ac:dyDescent="0.35">
      <c r="A179" s="11" t="str">
        <f t="shared" si="2"/>
        <v>PENETRACION (%)Leche Sola</v>
      </c>
      <c r="B179" s="11" t="s">
        <v>186</v>
      </c>
      <c r="C179" s="11" t="s">
        <v>126</v>
      </c>
      <c r="D179" s="12">
        <v>2.076282</v>
      </c>
      <c r="E179" s="12">
        <v>3.0382359999999999</v>
      </c>
      <c r="F179" s="12">
        <v>1.9691669999999999</v>
      </c>
      <c r="G179" s="12">
        <v>2.276869</v>
      </c>
      <c r="H179" s="12">
        <v>2.1787969999999999</v>
      </c>
      <c r="I179" s="12">
        <v>2.7232699999999999</v>
      </c>
      <c r="J179" s="12">
        <v>2.4802870000000001</v>
      </c>
      <c r="K179" s="12">
        <v>2.4547409999999998</v>
      </c>
      <c r="L179" s="12">
        <v>2.1971980000000002</v>
      </c>
      <c r="M179" s="12"/>
      <c r="N179" s="12"/>
    </row>
    <row r="180" spans="1:14" x14ac:dyDescent="0.35">
      <c r="A180" s="11" t="str">
        <f t="shared" si="2"/>
        <v>PENETRACION (%)Leche Con Cacao</v>
      </c>
      <c r="B180" s="11" t="s">
        <v>186</v>
      </c>
      <c r="C180" s="11" t="s">
        <v>127</v>
      </c>
      <c r="D180" s="12">
        <v>4.9934269999999996</v>
      </c>
      <c r="E180" s="12">
        <v>7.2371460000000001</v>
      </c>
      <c r="F180" s="12">
        <v>7.1480430000000004</v>
      </c>
      <c r="G180" s="12">
        <v>6.6475020000000002</v>
      </c>
      <c r="H180" s="12">
        <v>6.2475480000000001</v>
      </c>
      <c r="I180" s="12">
        <v>7.8424829999999996</v>
      </c>
      <c r="J180" s="12">
        <v>7.3833310000000001</v>
      </c>
      <c r="K180" s="12">
        <v>7.2528800000000002</v>
      </c>
      <c r="L180" s="12">
        <v>6.3608960000000003</v>
      </c>
      <c r="M180" s="12"/>
      <c r="N180" s="12"/>
    </row>
    <row r="181" spans="1:14" x14ac:dyDescent="0.35">
      <c r="A181" s="11" t="str">
        <f t="shared" si="2"/>
        <v>PENETRACION (%)Leche Con Cafe</v>
      </c>
      <c r="B181" s="11" t="s">
        <v>186</v>
      </c>
      <c r="C181" s="11" t="s">
        <v>128</v>
      </c>
      <c r="D181" s="12">
        <v>46.277470000000001</v>
      </c>
      <c r="E181" s="12">
        <v>50.80639</v>
      </c>
      <c r="F181" s="12">
        <v>50.424770000000002</v>
      </c>
      <c r="G181" s="12">
        <v>49.094769999999997</v>
      </c>
      <c r="H181" s="12">
        <v>47.817050000000002</v>
      </c>
      <c r="I181" s="12">
        <v>51.025109999999998</v>
      </c>
      <c r="J181" s="12">
        <v>51.329459999999997</v>
      </c>
      <c r="K181" s="12">
        <v>51.620190000000001</v>
      </c>
      <c r="L181" s="12">
        <v>49.72683</v>
      </c>
      <c r="M181" s="12"/>
      <c r="N181" s="12"/>
    </row>
    <row r="182" spans="1:14" x14ac:dyDescent="0.35">
      <c r="A182" s="11" t="str">
        <f t="shared" si="2"/>
        <v>PENETRACION (%)Bebidas Vegetales</v>
      </c>
      <c r="B182" s="11" t="s">
        <v>186</v>
      </c>
      <c r="C182" s="11" t="s">
        <v>176</v>
      </c>
      <c r="D182" s="12">
        <v>4.1104469999999997</v>
      </c>
      <c r="E182" s="12">
        <v>5.212936</v>
      </c>
      <c r="F182" s="12">
        <v>5.552333</v>
      </c>
      <c r="G182" s="12">
        <v>4.9142359999999998</v>
      </c>
      <c r="H182" s="12">
        <v>4.5867040000000001</v>
      </c>
      <c r="I182" s="12">
        <v>5.3334140000000003</v>
      </c>
      <c r="J182" s="12">
        <v>5.3302490000000002</v>
      </c>
      <c r="K182" s="12">
        <v>5.6046050000000003</v>
      </c>
      <c r="L182" s="12">
        <v>5.7410410000000001</v>
      </c>
      <c r="M182" s="12"/>
      <c r="N182" s="12"/>
    </row>
    <row r="183" spans="1:14" x14ac:dyDescent="0.35">
      <c r="A183" s="11" t="str">
        <f t="shared" si="2"/>
        <v>PENETRACION (%)Infusiones</v>
      </c>
      <c r="B183" s="11" t="s">
        <v>186</v>
      </c>
      <c r="C183" s="11" t="s">
        <v>129</v>
      </c>
      <c r="D183" s="12">
        <v>15.25141</v>
      </c>
      <c r="E183" s="12">
        <v>16.856670000000001</v>
      </c>
      <c r="F183" s="12">
        <v>18.310320000000001</v>
      </c>
      <c r="G183" s="12">
        <v>17.225069999999999</v>
      </c>
      <c r="H183" s="12">
        <v>16.186389999999999</v>
      </c>
      <c r="I183" s="12">
        <v>16.685390000000002</v>
      </c>
      <c r="J183" s="12">
        <v>18.386690000000002</v>
      </c>
      <c r="K183" s="12">
        <v>18.807189999999999</v>
      </c>
      <c r="L183" s="12">
        <v>15.064870000000001</v>
      </c>
      <c r="M183" s="12"/>
      <c r="N183" s="12"/>
    </row>
    <row r="184" spans="1:14" x14ac:dyDescent="0.35">
      <c r="A184" s="11" t="str">
        <f t="shared" si="2"/>
        <v>PENETRACION (%)Resto Bebidas Caliente</v>
      </c>
      <c r="B184" s="11" t="s">
        <v>186</v>
      </c>
      <c r="C184" s="11" t="s">
        <v>130</v>
      </c>
      <c r="D184" s="12">
        <v>7.800834</v>
      </c>
      <c r="E184" s="12">
        <v>10.14232</v>
      </c>
      <c r="F184" s="12">
        <v>15.96809</v>
      </c>
      <c r="G184" s="12">
        <v>14.45998</v>
      </c>
      <c r="H184" s="12">
        <v>9.6492159999999991</v>
      </c>
      <c r="I184" s="12">
        <v>9.7328790000000005</v>
      </c>
      <c r="J184" s="12">
        <v>16.56907</v>
      </c>
      <c r="K184" s="12">
        <v>15.628909999999999</v>
      </c>
      <c r="L184" s="12">
        <v>9.9731609999999993</v>
      </c>
      <c r="M184" s="12"/>
      <c r="N184" s="12"/>
    </row>
    <row r="185" spans="1:14" x14ac:dyDescent="0.35">
      <c r="A185" s="11" t="str">
        <f t="shared" si="2"/>
        <v>PENETRACION (%).Total Bebidas Frias</v>
      </c>
      <c r="B185" s="11" t="s">
        <v>186</v>
      </c>
      <c r="C185" s="11" t="s">
        <v>131</v>
      </c>
      <c r="D185" s="12">
        <v>80.864609999999999</v>
      </c>
      <c r="E185" s="12">
        <v>86.912090000000006</v>
      </c>
      <c r="F185" s="12">
        <v>82.104489999999998</v>
      </c>
      <c r="G185" s="12">
        <v>79.901539999999997</v>
      </c>
      <c r="H185" s="12">
        <v>83.996420000000001</v>
      </c>
      <c r="I185" s="12">
        <v>87.254360000000005</v>
      </c>
      <c r="J185" s="12">
        <v>81.878919999999994</v>
      </c>
      <c r="K185" s="12">
        <v>81.534729999999996</v>
      </c>
      <c r="L185" s="12">
        <v>83.39761</v>
      </c>
      <c r="M185" s="12"/>
      <c r="N185" s="12"/>
    </row>
    <row r="186" spans="1:14" x14ac:dyDescent="0.35">
      <c r="A186" s="11" t="str">
        <f t="shared" si="2"/>
        <v>PENETRACION (%)Total bebidas de vino</v>
      </c>
      <c r="B186" s="11" t="s">
        <v>186</v>
      </c>
      <c r="C186" s="11" t="s">
        <v>132</v>
      </c>
      <c r="D186" s="12">
        <v>27.334910000000001</v>
      </c>
      <c r="E186" s="12">
        <v>35.358029999999999</v>
      </c>
      <c r="F186" s="12">
        <v>31.13007</v>
      </c>
      <c r="G186" s="12">
        <v>26.69265</v>
      </c>
      <c r="H186" s="12">
        <v>30.00872</v>
      </c>
      <c r="I186" s="12">
        <v>34.687240000000003</v>
      </c>
      <c r="J186" s="12">
        <v>28.828009999999999</v>
      </c>
      <c r="K186" s="12">
        <v>27.381830000000001</v>
      </c>
      <c r="L186" s="12">
        <v>28.509910000000001</v>
      </c>
      <c r="M186" s="12"/>
      <c r="N186" s="12"/>
    </row>
    <row r="187" spans="1:14" x14ac:dyDescent="0.35">
      <c r="A187" s="11" t="str">
        <f t="shared" si="2"/>
        <v>PENETRACION (%)Vino</v>
      </c>
      <c r="B187" s="11" t="s">
        <v>186</v>
      </c>
      <c r="C187" s="11" t="s">
        <v>133</v>
      </c>
      <c r="D187" s="12">
        <v>20.888089999999998</v>
      </c>
      <c r="E187" s="12">
        <v>25.526289999999999</v>
      </c>
      <c r="F187" s="12">
        <v>25.90541</v>
      </c>
      <c r="G187" s="12">
        <v>22.840620000000001</v>
      </c>
      <c r="H187" s="12">
        <v>22.92672</v>
      </c>
      <c r="I187" s="12">
        <v>24.054369999999999</v>
      </c>
      <c r="J187" s="12">
        <v>24.708279999999998</v>
      </c>
      <c r="K187" s="12">
        <v>23.100339999999999</v>
      </c>
      <c r="L187" s="12">
        <v>21.570129999999999</v>
      </c>
      <c r="M187" s="12"/>
      <c r="N187" s="12"/>
    </row>
    <row r="188" spans="1:14" x14ac:dyDescent="0.35">
      <c r="A188" s="11" t="str">
        <f t="shared" si="2"/>
        <v>PENETRACION (%)Tinto</v>
      </c>
      <c r="B188" s="11" t="s">
        <v>186</v>
      </c>
      <c r="C188" s="11" t="s">
        <v>134</v>
      </c>
      <c r="D188" s="12">
        <v>14.48781</v>
      </c>
      <c r="E188" s="12">
        <v>17.338550000000001</v>
      </c>
      <c r="F188" s="12">
        <v>18.71668</v>
      </c>
      <c r="G188" s="12">
        <v>16.345289999999999</v>
      </c>
      <c r="H188" s="12">
        <v>16.038499999999999</v>
      </c>
      <c r="I188" s="12">
        <v>15.981640000000001</v>
      </c>
      <c r="J188" s="12">
        <v>17.88494</v>
      </c>
      <c r="K188" s="12">
        <v>17.470210000000002</v>
      </c>
      <c r="L188" s="12">
        <v>14.87256</v>
      </c>
      <c r="M188" s="12"/>
      <c r="N188" s="12"/>
    </row>
    <row r="189" spans="1:14" x14ac:dyDescent="0.35">
      <c r="A189" s="11" t="str">
        <f t="shared" si="2"/>
        <v>PENETRACION (%)Blanco</v>
      </c>
      <c r="B189" s="11" t="s">
        <v>186</v>
      </c>
      <c r="C189" s="11" t="s">
        <v>135</v>
      </c>
      <c r="D189" s="12">
        <v>11.34361</v>
      </c>
      <c r="E189" s="12">
        <v>15.1203</v>
      </c>
      <c r="F189" s="12">
        <v>13.58623</v>
      </c>
      <c r="G189" s="12">
        <v>10.97411</v>
      </c>
      <c r="H189" s="12">
        <v>12.09395</v>
      </c>
      <c r="I189" s="12">
        <v>14.23057</v>
      </c>
      <c r="J189" s="12">
        <v>13.18221</v>
      </c>
      <c r="K189" s="12">
        <v>11.404540000000001</v>
      </c>
      <c r="L189" s="12">
        <v>12.283049999999999</v>
      </c>
      <c r="M189" s="12"/>
      <c r="N189" s="12"/>
    </row>
    <row r="190" spans="1:14" x14ac:dyDescent="0.35">
      <c r="A190" s="11" t="str">
        <f t="shared" si="2"/>
        <v>PENETRACION (%)Rosado</v>
      </c>
      <c r="B190" s="11" t="s">
        <v>186</v>
      </c>
      <c r="C190" s="11" t="s">
        <v>136</v>
      </c>
      <c r="D190" s="12">
        <v>2.2405349999999999</v>
      </c>
      <c r="E190" s="12">
        <v>3.0869499999999999</v>
      </c>
      <c r="F190" s="12">
        <v>2.292548</v>
      </c>
      <c r="G190" s="12">
        <v>2.0441009999999999</v>
      </c>
      <c r="H190" s="12">
        <v>2.206137</v>
      </c>
      <c r="I190" s="12">
        <v>2.549013</v>
      </c>
      <c r="J190" s="12">
        <v>1.891502</v>
      </c>
      <c r="K190" s="12">
        <v>1.97797</v>
      </c>
      <c r="L190" s="12">
        <v>1.952129</v>
      </c>
      <c r="M190" s="12"/>
      <c r="N190" s="12"/>
    </row>
    <row r="191" spans="1:14" x14ac:dyDescent="0.35">
      <c r="A191" s="11" t="str">
        <f t="shared" si="2"/>
        <v>PENETRACION (%)Resto vino</v>
      </c>
      <c r="B191" s="11" t="s">
        <v>186</v>
      </c>
      <c r="C191" s="11" t="s">
        <v>137</v>
      </c>
      <c r="D191" s="12">
        <v>0.57858089999999995</v>
      </c>
      <c r="E191" s="12">
        <v>0.74425799999999998</v>
      </c>
      <c r="F191" s="12">
        <v>1.089094</v>
      </c>
      <c r="G191" s="12">
        <v>1.0904309999999999</v>
      </c>
      <c r="H191" s="12">
        <v>0.95399809999999996</v>
      </c>
      <c r="I191" s="12">
        <v>1.176963</v>
      </c>
      <c r="J191" s="12">
        <v>0.82158279999999995</v>
      </c>
      <c r="K191" s="12">
        <v>1.1223289999999999</v>
      </c>
      <c r="L191" s="12">
        <v>0.7212942</v>
      </c>
      <c r="M191" s="12"/>
      <c r="N191" s="12"/>
    </row>
    <row r="192" spans="1:14" x14ac:dyDescent="0.35">
      <c r="A192" s="11" t="str">
        <f t="shared" si="2"/>
        <v>PENETRACION (%)Cava</v>
      </c>
      <c r="B192" s="11" t="s">
        <v>186</v>
      </c>
      <c r="C192" s="11" t="s">
        <v>138</v>
      </c>
      <c r="D192" s="12">
        <v>1.0160800000000001</v>
      </c>
      <c r="E192" s="12">
        <v>1.6853640000000001</v>
      </c>
      <c r="F192" s="12">
        <v>3.7223109999999999</v>
      </c>
      <c r="G192" s="12">
        <v>1.3864110000000001</v>
      </c>
      <c r="H192" s="12">
        <v>1.6382319999999999</v>
      </c>
      <c r="I192" s="12">
        <v>1.7602739999999999</v>
      </c>
      <c r="J192" s="12">
        <v>2.7603339999999998</v>
      </c>
      <c r="K192" s="12">
        <v>1.7012039999999999</v>
      </c>
      <c r="L192" s="12">
        <v>1.3281069999999999</v>
      </c>
      <c r="M192" s="12"/>
      <c r="N192" s="12"/>
    </row>
    <row r="193" spans="1:14" x14ac:dyDescent="0.35">
      <c r="A193" s="11" t="str">
        <f t="shared" si="2"/>
        <v>PENETRACION (%)Otr.Bebidas Deri.Vino</v>
      </c>
      <c r="B193" s="11" t="s">
        <v>186</v>
      </c>
      <c r="C193" s="11" t="s">
        <v>139</v>
      </c>
      <c r="D193" s="12">
        <v>10.940480000000001</v>
      </c>
      <c r="E193" s="12">
        <v>18.371079999999999</v>
      </c>
      <c r="F193" s="12">
        <v>9.2035350000000005</v>
      </c>
      <c r="G193" s="12">
        <v>7.2962009999999999</v>
      </c>
      <c r="H193" s="12">
        <v>13.392749999999999</v>
      </c>
      <c r="I193" s="12">
        <v>19.28838</v>
      </c>
      <c r="J193" s="12">
        <v>8.4250000000000007</v>
      </c>
      <c r="K193" s="12">
        <v>8.2186749999999993</v>
      </c>
      <c r="L193" s="12">
        <v>12.421519999999999</v>
      </c>
      <c r="M193" s="12"/>
      <c r="N193" s="12"/>
    </row>
    <row r="194" spans="1:14" x14ac:dyDescent="0.35">
      <c r="A194" s="11" t="str">
        <f t="shared" si="2"/>
        <v>PENETRACION (%)Tinto de Verano</v>
      </c>
      <c r="B194" s="11" t="s">
        <v>186</v>
      </c>
      <c r="C194" s="11" t="s">
        <v>140</v>
      </c>
      <c r="D194" s="12">
        <v>7.5152700000000001</v>
      </c>
      <c r="E194" s="12">
        <v>13.621079999999999</v>
      </c>
      <c r="F194" s="12">
        <v>5.4495979999999999</v>
      </c>
      <c r="G194" s="12">
        <v>4.5597560000000001</v>
      </c>
      <c r="H194" s="12">
        <v>9.5536860000000008</v>
      </c>
      <c r="I194" s="12">
        <v>14.954890000000001</v>
      </c>
      <c r="J194" s="12">
        <v>5.1309189999999996</v>
      </c>
      <c r="K194" s="12">
        <v>4.8513859999999998</v>
      </c>
      <c r="L194" s="12">
        <v>8.3673380000000002</v>
      </c>
      <c r="M194" s="12"/>
      <c r="N194" s="12"/>
    </row>
    <row r="195" spans="1:14" x14ac:dyDescent="0.35">
      <c r="A195" s="11" t="str">
        <f t="shared" si="2"/>
        <v>PENETRACION (%)Sangria de Vino</v>
      </c>
      <c r="B195" s="11" t="s">
        <v>186</v>
      </c>
      <c r="C195" s="11" t="s">
        <v>141</v>
      </c>
      <c r="D195" s="12">
        <v>1.0832029999999999</v>
      </c>
      <c r="E195" s="12">
        <v>2.6647110000000001</v>
      </c>
      <c r="F195" s="12">
        <v>1.2568630000000001</v>
      </c>
      <c r="G195" s="12">
        <v>0.87494989999999995</v>
      </c>
      <c r="H195" s="12">
        <v>1.666973</v>
      </c>
      <c r="I195" s="12">
        <v>3.3766440000000002</v>
      </c>
      <c r="J195" s="12">
        <v>0.93058870000000005</v>
      </c>
      <c r="K195" s="12">
        <v>0.95936829999999995</v>
      </c>
      <c r="L195" s="12">
        <v>1.6460030000000001</v>
      </c>
      <c r="M195" s="12"/>
      <c r="N195" s="12"/>
    </row>
    <row r="196" spans="1:14" x14ac:dyDescent="0.35">
      <c r="A196" s="11" t="str">
        <f t="shared" ref="A196:A259" si="3">B196&amp;C196</f>
        <v>PENETRACION (%)Sangria de Cava</v>
      </c>
      <c r="B196" s="11" t="s">
        <v>186</v>
      </c>
      <c r="C196" s="11" t="s">
        <v>142</v>
      </c>
      <c r="D196" s="12">
        <v>0.76106149999999995</v>
      </c>
      <c r="E196" s="12">
        <v>1.131464</v>
      </c>
      <c r="F196" s="12">
        <v>0.68819140000000001</v>
      </c>
      <c r="G196" s="12">
        <v>0.40066600000000002</v>
      </c>
      <c r="H196" s="12">
        <v>0.93372489999999997</v>
      </c>
      <c r="I196" s="12">
        <v>1.561407</v>
      </c>
      <c r="J196" s="12">
        <v>0.53147900000000003</v>
      </c>
      <c r="K196" s="12">
        <v>0.64881250000000001</v>
      </c>
      <c r="L196" s="12">
        <v>0.633378</v>
      </c>
      <c r="M196" s="12"/>
      <c r="N196" s="12"/>
    </row>
    <row r="197" spans="1:14" x14ac:dyDescent="0.35">
      <c r="A197" s="11" t="str">
        <f t="shared" si="3"/>
        <v>PENETRACION (%)Calimocho</v>
      </c>
      <c r="B197" s="11" t="s">
        <v>186</v>
      </c>
      <c r="C197" s="11" t="s">
        <v>143</v>
      </c>
      <c r="D197" s="12">
        <v>0.54768989999999995</v>
      </c>
      <c r="E197" s="12">
        <v>1.0450630000000001</v>
      </c>
      <c r="F197" s="12">
        <v>0.55585770000000001</v>
      </c>
      <c r="G197" s="12">
        <v>0.35028550000000003</v>
      </c>
      <c r="H197" s="12">
        <v>0.80599299999999996</v>
      </c>
      <c r="I197" s="12">
        <v>1.3460129999999999</v>
      </c>
      <c r="J197" s="12">
        <v>0.67203310000000005</v>
      </c>
      <c r="K197" s="12">
        <v>0.90332270000000003</v>
      </c>
      <c r="L197" s="12">
        <v>0.78840670000000002</v>
      </c>
      <c r="M197" s="12"/>
      <c r="N197" s="12"/>
    </row>
    <row r="198" spans="1:14" x14ac:dyDescent="0.35">
      <c r="A198" s="11" t="str">
        <f t="shared" si="3"/>
        <v>PENETRACION (%)Rebujito</v>
      </c>
      <c r="B198" s="11" t="s">
        <v>186</v>
      </c>
      <c r="C198" s="11" t="s">
        <v>177</v>
      </c>
      <c r="D198" s="12">
        <v>0.13387679999999999</v>
      </c>
      <c r="E198" s="12">
        <v>0.12772040000000001</v>
      </c>
      <c r="F198" s="12">
        <v>5.5349809999999999E-2</v>
      </c>
      <c r="G198" s="12">
        <v>0.12857450000000001</v>
      </c>
      <c r="H198" s="12">
        <v>0.54896350000000005</v>
      </c>
      <c r="I198" s="12">
        <v>0.21561910000000001</v>
      </c>
      <c r="J198" s="12">
        <v>0.13461790000000001</v>
      </c>
      <c r="K198" s="12">
        <v>4.611196E-2</v>
      </c>
      <c r="L198" s="12">
        <v>0.47642289999999998</v>
      </c>
      <c r="M198" s="12"/>
      <c r="N198" s="12"/>
    </row>
    <row r="199" spans="1:14" x14ac:dyDescent="0.35">
      <c r="A199" s="11" t="str">
        <f t="shared" si="3"/>
        <v>PENETRACION (%)Espum/Lambrusc/Mosca</v>
      </c>
      <c r="B199" s="11" t="s">
        <v>186</v>
      </c>
      <c r="C199" s="11" t="s">
        <v>178</v>
      </c>
      <c r="D199" s="12">
        <v>1.5822510000000001</v>
      </c>
      <c r="E199" s="12">
        <v>2.6867709999999998</v>
      </c>
      <c r="F199" s="12">
        <v>2.3034330000000001</v>
      </c>
      <c r="G199" s="12">
        <v>1.853952</v>
      </c>
      <c r="H199" s="12">
        <v>1.7179679999999999</v>
      </c>
      <c r="I199" s="12">
        <v>1.9573670000000001</v>
      </c>
      <c r="J199" s="12">
        <v>2.030643</v>
      </c>
      <c r="K199" s="12">
        <v>1.7463580000000001</v>
      </c>
      <c r="L199" s="12">
        <v>1.98472</v>
      </c>
      <c r="M199" s="12"/>
      <c r="N199" s="12"/>
    </row>
    <row r="200" spans="1:14" x14ac:dyDescent="0.35">
      <c r="A200" s="11" t="str">
        <f t="shared" si="3"/>
        <v>PENETRACION (%)Sidra</v>
      </c>
      <c r="B200" s="11" t="s">
        <v>186</v>
      </c>
      <c r="C200" s="11" t="s">
        <v>144</v>
      </c>
      <c r="D200" s="12">
        <v>2.656266</v>
      </c>
      <c r="E200" s="12">
        <v>4.1684159999999997</v>
      </c>
      <c r="F200" s="12">
        <v>3.2011080000000001</v>
      </c>
      <c r="G200" s="12">
        <v>2.2338460000000002</v>
      </c>
      <c r="H200" s="12">
        <v>2.8641740000000002</v>
      </c>
      <c r="I200" s="12">
        <v>4.0393160000000004</v>
      </c>
      <c r="J200" s="12">
        <v>3.0499239999999999</v>
      </c>
      <c r="K200" s="12">
        <v>2.6742110000000001</v>
      </c>
      <c r="L200" s="12">
        <v>2.3271570000000001</v>
      </c>
      <c r="M200" s="12"/>
      <c r="N200" s="12"/>
    </row>
    <row r="201" spans="1:14" x14ac:dyDescent="0.35">
      <c r="A201" s="11" t="str">
        <f t="shared" si="3"/>
        <v>PENETRACION (%)Cerveza</v>
      </c>
      <c r="B201" s="11" t="s">
        <v>186</v>
      </c>
      <c r="C201" s="11" t="s">
        <v>145</v>
      </c>
      <c r="D201" s="12">
        <v>57.356499999999997</v>
      </c>
      <c r="E201" s="12">
        <v>65.867900000000006</v>
      </c>
      <c r="F201" s="12">
        <v>56.696959999999997</v>
      </c>
      <c r="G201" s="12">
        <v>53.984000000000002</v>
      </c>
      <c r="H201" s="12">
        <v>59.925730000000001</v>
      </c>
      <c r="I201" s="12">
        <v>64.572879999999998</v>
      </c>
      <c r="J201" s="12">
        <v>57.370510000000003</v>
      </c>
      <c r="K201" s="12">
        <v>53.981029999999997</v>
      </c>
      <c r="L201" s="12">
        <v>57.678820000000002</v>
      </c>
      <c r="M201" s="12"/>
      <c r="N201" s="12"/>
    </row>
    <row r="202" spans="1:14" x14ac:dyDescent="0.35">
      <c r="A202" s="11" t="str">
        <f t="shared" si="3"/>
        <v>PENETRACION (%)Con alcohol</v>
      </c>
      <c r="B202" s="11" t="s">
        <v>186</v>
      </c>
      <c r="C202" s="11" t="s">
        <v>146</v>
      </c>
      <c r="D202" s="12">
        <v>54.497480000000003</v>
      </c>
      <c r="E202" s="12">
        <v>63.302770000000002</v>
      </c>
      <c r="F202" s="12">
        <v>53.682229999999997</v>
      </c>
      <c r="G202" s="12">
        <v>51.200330000000001</v>
      </c>
      <c r="H202" s="12">
        <v>57.321829999999999</v>
      </c>
      <c r="I202" s="12">
        <v>62.24389</v>
      </c>
      <c r="J202" s="12">
        <v>54.01135</v>
      </c>
      <c r="K202" s="12">
        <v>50.39734</v>
      </c>
      <c r="L202" s="12">
        <v>54.427799999999998</v>
      </c>
      <c r="M202" s="12"/>
      <c r="N202" s="12"/>
    </row>
    <row r="203" spans="1:14" x14ac:dyDescent="0.35">
      <c r="A203" s="11" t="str">
        <f t="shared" si="3"/>
        <v>PENETRACION (%)Sin alcohol</v>
      </c>
      <c r="B203" s="11" t="s">
        <v>186</v>
      </c>
      <c r="C203" s="11" t="s">
        <v>147</v>
      </c>
      <c r="D203" s="12">
        <v>16.506830000000001</v>
      </c>
      <c r="E203" s="12">
        <v>22.865290000000002</v>
      </c>
      <c r="F203" s="12">
        <v>15.95397</v>
      </c>
      <c r="G203" s="12">
        <v>15.03326</v>
      </c>
      <c r="H203" s="12">
        <v>18.64423</v>
      </c>
      <c r="I203" s="12">
        <v>23.21641</v>
      </c>
      <c r="J203" s="12">
        <v>18.221360000000001</v>
      </c>
      <c r="K203" s="12">
        <v>17.09376</v>
      </c>
      <c r="L203" s="12">
        <v>19.987500000000001</v>
      </c>
      <c r="M203" s="12"/>
      <c r="N203" s="12"/>
    </row>
    <row r="204" spans="1:14" x14ac:dyDescent="0.35">
      <c r="A204" s="11" t="str">
        <f t="shared" si="3"/>
        <v>PENETRACION (%)Cerveza Envasada</v>
      </c>
      <c r="B204" s="11" t="s">
        <v>186</v>
      </c>
      <c r="C204" s="11" t="s">
        <v>179</v>
      </c>
      <c r="D204" s="12">
        <v>42.715629999999997</v>
      </c>
      <c r="E204" s="12">
        <v>51.110140000000001</v>
      </c>
      <c r="F204" s="12">
        <v>41.908729999999998</v>
      </c>
      <c r="G204" s="12">
        <v>39.390369999999997</v>
      </c>
      <c r="H204" s="12">
        <v>44.726669999999999</v>
      </c>
      <c r="I204" s="12">
        <v>50.340409999999999</v>
      </c>
      <c r="J204" s="12">
        <v>41.302129999999998</v>
      </c>
      <c r="K204" s="12">
        <v>39.272019999999998</v>
      </c>
      <c r="L204" s="12">
        <v>43.010120000000001</v>
      </c>
      <c r="M204" s="12"/>
      <c r="N204" s="12"/>
    </row>
    <row r="205" spans="1:14" x14ac:dyDescent="0.35">
      <c r="A205" s="11" t="str">
        <f t="shared" si="3"/>
        <v>PENETRACION (%)Cerveza Surtidor</v>
      </c>
      <c r="B205" s="11" t="s">
        <v>186</v>
      </c>
      <c r="C205" s="11" t="s">
        <v>180</v>
      </c>
      <c r="D205" s="12">
        <v>43.430430000000001</v>
      </c>
      <c r="E205" s="12">
        <v>53.90898</v>
      </c>
      <c r="F205" s="12">
        <v>43.035080000000001</v>
      </c>
      <c r="G205" s="12">
        <v>41.337760000000003</v>
      </c>
      <c r="H205" s="12">
        <v>47.505760000000002</v>
      </c>
      <c r="I205" s="12">
        <v>52.77713</v>
      </c>
      <c r="J205" s="12">
        <v>44.331060000000001</v>
      </c>
      <c r="K205" s="12">
        <v>41.362310000000001</v>
      </c>
      <c r="L205" s="12">
        <v>45.350569999999998</v>
      </c>
      <c r="M205" s="12"/>
      <c r="N205" s="12"/>
    </row>
    <row r="206" spans="1:14" x14ac:dyDescent="0.35">
      <c r="A206" s="11" t="str">
        <f t="shared" si="3"/>
        <v>PENETRACION (%)Otras Cervezas</v>
      </c>
      <c r="B206" s="11" t="s">
        <v>186</v>
      </c>
      <c r="C206" s="11" t="s">
        <v>148</v>
      </c>
      <c r="D206" s="12">
        <v>0.38651020000000003</v>
      </c>
      <c r="E206" s="12">
        <v>0.67820329999999995</v>
      </c>
      <c r="F206" s="12">
        <v>0.2809101</v>
      </c>
      <c r="G206" s="12">
        <v>0.28018140000000002</v>
      </c>
      <c r="H206" s="12">
        <v>0.51001839999999998</v>
      </c>
      <c r="I206" s="12">
        <v>0.835287</v>
      </c>
      <c r="J206" s="12">
        <v>0.25678649999999997</v>
      </c>
      <c r="K206" s="12">
        <v>0.42906240000000001</v>
      </c>
      <c r="L206" s="12">
        <v>0.59659030000000002</v>
      </c>
      <c r="M206" s="12"/>
      <c r="N206" s="12"/>
    </row>
    <row r="207" spans="1:14" x14ac:dyDescent="0.35">
      <c r="A207" s="11" t="str">
        <f t="shared" si="3"/>
        <v>PENETRACION (%)Espirituosas</v>
      </c>
      <c r="B207" s="11" t="s">
        <v>186</v>
      </c>
      <c r="C207" s="11" t="s">
        <v>149</v>
      </c>
      <c r="D207" s="12">
        <v>22.48696</v>
      </c>
      <c r="E207" s="12">
        <v>29.613689999999998</v>
      </c>
      <c r="F207" s="12">
        <v>25.745740000000001</v>
      </c>
      <c r="G207" s="12">
        <v>20.887419999999999</v>
      </c>
      <c r="H207" s="12">
        <v>24.710450000000002</v>
      </c>
      <c r="I207" s="12">
        <v>30.062629999999999</v>
      </c>
      <c r="J207" s="12">
        <v>24.45065</v>
      </c>
      <c r="K207" s="12">
        <v>22.923480000000001</v>
      </c>
      <c r="L207" s="12">
        <v>23.73545</v>
      </c>
      <c r="M207" s="12"/>
      <c r="N207" s="12"/>
    </row>
    <row r="208" spans="1:14" x14ac:dyDescent="0.35">
      <c r="A208" s="11" t="str">
        <f t="shared" si="3"/>
        <v>PENETRACION (%)Whisky</v>
      </c>
      <c r="B208" s="11" t="s">
        <v>186</v>
      </c>
      <c r="C208" s="11" t="s">
        <v>150</v>
      </c>
      <c r="D208" s="12">
        <v>2.917675</v>
      </c>
      <c r="E208" s="12">
        <v>4.1090629999999999</v>
      </c>
      <c r="F208" s="12">
        <v>3.4138769999999998</v>
      </c>
      <c r="G208" s="12">
        <v>3.1862379999999999</v>
      </c>
      <c r="H208" s="12">
        <v>3.465525</v>
      </c>
      <c r="I208" s="12">
        <v>4.313828</v>
      </c>
      <c r="J208" s="12">
        <v>3.6846380000000001</v>
      </c>
      <c r="K208" s="12">
        <v>3.0846480000000001</v>
      </c>
      <c r="L208" s="12">
        <v>2.9912139999999998</v>
      </c>
      <c r="M208" s="12"/>
      <c r="N208" s="12"/>
    </row>
    <row r="209" spans="1:14" x14ac:dyDescent="0.35">
      <c r="A209" s="11" t="str">
        <f t="shared" si="3"/>
        <v>PENETRACION (%)Brandy</v>
      </c>
      <c r="B209" s="11" t="s">
        <v>186</v>
      </c>
      <c r="C209" s="11" t="s">
        <v>151</v>
      </c>
      <c r="D209" s="12">
        <v>0.80657140000000005</v>
      </c>
      <c r="E209" s="12">
        <v>0.825963</v>
      </c>
      <c r="F209" s="12">
        <v>0.95346419999999998</v>
      </c>
      <c r="G209" s="12">
        <v>0.4185989</v>
      </c>
      <c r="H209" s="12">
        <v>0.49510199999999999</v>
      </c>
      <c r="I209" s="12">
        <v>0.80394670000000001</v>
      </c>
      <c r="J209" s="12">
        <v>0.49392900000000001</v>
      </c>
      <c r="K209" s="12">
        <v>0.881795</v>
      </c>
      <c r="L209" s="12">
        <v>0.55609989999999998</v>
      </c>
      <c r="M209" s="12"/>
      <c r="N209" s="12"/>
    </row>
    <row r="210" spans="1:14" x14ac:dyDescent="0.35">
      <c r="A210" s="11" t="str">
        <f t="shared" si="3"/>
        <v>PENETRACION (%)Ginebra</v>
      </c>
      <c r="B210" s="11" t="s">
        <v>186</v>
      </c>
      <c r="C210" s="11" t="s">
        <v>152</v>
      </c>
      <c r="D210" s="12">
        <v>7.9070669999999996</v>
      </c>
      <c r="E210" s="12">
        <v>10.933120000000001</v>
      </c>
      <c r="F210" s="12">
        <v>9.3332610000000003</v>
      </c>
      <c r="G210" s="12">
        <v>7.1829299999999998</v>
      </c>
      <c r="H210" s="12">
        <v>8.6028760000000002</v>
      </c>
      <c r="I210" s="12">
        <v>12.10791</v>
      </c>
      <c r="J210" s="12">
        <v>8.6484939999999995</v>
      </c>
      <c r="K210" s="12">
        <v>7.8236819999999998</v>
      </c>
      <c r="L210" s="12">
        <v>8.1243459999999992</v>
      </c>
      <c r="M210" s="12"/>
      <c r="N210" s="12"/>
    </row>
    <row r="211" spans="1:14" x14ac:dyDescent="0.35">
      <c r="A211" s="11" t="str">
        <f t="shared" si="3"/>
        <v>PENETRACION (%)Ron</v>
      </c>
      <c r="B211" s="11" t="s">
        <v>186</v>
      </c>
      <c r="C211" s="11" t="s">
        <v>153</v>
      </c>
      <c r="D211" s="12">
        <v>3.5246900000000001</v>
      </c>
      <c r="E211" s="12">
        <v>5.5525010000000004</v>
      </c>
      <c r="F211" s="12">
        <v>5.3000769999999999</v>
      </c>
      <c r="G211" s="12">
        <v>3.5708030000000002</v>
      </c>
      <c r="H211" s="12">
        <v>3.7960729999999998</v>
      </c>
      <c r="I211" s="12">
        <v>6.2826550000000001</v>
      </c>
      <c r="J211" s="12">
        <v>5.0017399999999999</v>
      </c>
      <c r="K211" s="12">
        <v>4.1642809999999999</v>
      </c>
      <c r="L211" s="12">
        <v>3.7086640000000002</v>
      </c>
      <c r="M211" s="12"/>
      <c r="N211" s="12"/>
    </row>
    <row r="212" spans="1:14" x14ac:dyDescent="0.35">
      <c r="A212" s="11" t="str">
        <f t="shared" si="3"/>
        <v>PENETRACION (%)Anis</v>
      </c>
      <c r="B212" s="11" t="s">
        <v>186</v>
      </c>
      <c r="C212" s="11" t="s">
        <v>154</v>
      </c>
      <c r="D212" s="12">
        <v>0.54763139999999999</v>
      </c>
      <c r="E212" s="12">
        <v>0.33344059999999998</v>
      </c>
      <c r="F212" s="12">
        <v>0.91988250000000005</v>
      </c>
      <c r="G212" s="12">
        <v>0.65009300000000003</v>
      </c>
      <c r="H212" s="12">
        <v>0.83553489999999997</v>
      </c>
      <c r="I212" s="12">
        <v>0.7075939</v>
      </c>
      <c r="J212" s="12">
        <v>0.97726729999999995</v>
      </c>
      <c r="K212" s="12">
        <v>0.74768380000000001</v>
      </c>
      <c r="L212" s="12">
        <v>0.72700290000000001</v>
      </c>
      <c r="M212" s="12"/>
      <c r="N212" s="12"/>
    </row>
    <row r="213" spans="1:14" x14ac:dyDescent="0.35">
      <c r="A213" s="11" t="str">
        <f t="shared" si="3"/>
        <v>PENETRACION (%)Otras Espirituosas</v>
      </c>
      <c r="B213" s="11" t="s">
        <v>186</v>
      </c>
      <c r="C213" s="11" t="s">
        <v>155</v>
      </c>
      <c r="D213" s="12">
        <v>15.209569999999999</v>
      </c>
      <c r="E213" s="12">
        <v>21.835730000000002</v>
      </c>
      <c r="F213" s="12">
        <v>16.962009999999999</v>
      </c>
      <c r="G213" s="12">
        <v>13.853999999999999</v>
      </c>
      <c r="H213" s="12">
        <v>17.17193</v>
      </c>
      <c r="I213" s="12">
        <v>20.753579999999999</v>
      </c>
      <c r="J213" s="12">
        <v>15.31297</v>
      </c>
      <c r="K213" s="12">
        <v>15.65845</v>
      </c>
      <c r="L213" s="12">
        <v>15.88682</v>
      </c>
      <c r="M213" s="12"/>
      <c r="N213" s="12"/>
    </row>
    <row r="214" spans="1:14" x14ac:dyDescent="0.35">
      <c r="A214" s="11" t="str">
        <f t="shared" si="3"/>
        <v>PENETRACION (%)T.Zumo+Horchata+Mosto</v>
      </c>
      <c r="B214" s="11" t="s">
        <v>186</v>
      </c>
      <c r="C214" s="11" t="s">
        <v>156</v>
      </c>
      <c r="D214" s="12">
        <v>19.336690000000001</v>
      </c>
      <c r="E214" s="12">
        <v>28.932120000000001</v>
      </c>
      <c r="F214" s="12">
        <v>18.165669999999999</v>
      </c>
      <c r="G214" s="12">
        <v>17.795290000000001</v>
      </c>
      <c r="H214" s="12">
        <v>20.733350000000002</v>
      </c>
      <c r="I214" s="12">
        <v>27.57349</v>
      </c>
      <c r="J214" s="12">
        <v>19.465599999999998</v>
      </c>
      <c r="K214" s="12">
        <v>17.754470000000001</v>
      </c>
      <c r="L214" s="12">
        <v>20.961179999999999</v>
      </c>
      <c r="M214" s="12"/>
      <c r="N214" s="12"/>
    </row>
    <row r="215" spans="1:14" x14ac:dyDescent="0.35">
      <c r="A215" s="11" t="str">
        <f t="shared" si="3"/>
        <v>PENETRACION (%)Agua Envasada</v>
      </c>
      <c r="B215" s="11" t="s">
        <v>186</v>
      </c>
      <c r="C215" s="11" t="s">
        <v>157</v>
      </c>
      <c r="D215" s="12">
        <v>44.942590000000003</v>
      </c>
      <c r="E215" s="12">
        <v>59.387909999999998</v>
      </c>
      <c r="F215" s="12">
        <v>47.002659999999999</v>
      </c>
      <c r="G215" s="12">
        <v>45.278199999999998</v>
      </c>
      <c r="H215" s="12">
        <v>51.161459999999998</v>
      </c>
      <c r="I215" s="12">
        <v>60.119210000000002</v>
      </c>
      <c r="J215" s="12">
        <v>50.320709999999998</v>
      </c>
      <c r="K215" s="12">
        <v>48.094520000000003</v>
      </c>
      <c r="L215" s="12">
        <v>51.22945</v>
      </c>
      <c r="M215" s="12"/>
      <c r="N215" s="12"/>
    </row>
    <row r="216" spans="1:14" x14ac:dyDescent="0.35">
      <c r="A216" s="11" t="str">
        <f t="shared" si="3"/>
        <v>PENETRACION (%)Bebidas Refrescantes</v>
      </c>
      <c r="B216" s="11" t="s">
        <v>186</v>
      </c>
      <c r="C216" s="11" t="s">
        <v>158</v>
      </c>
      <c r="D216" s="12">
        <v>58.857770000000002</v>
      </c>
      <c r="E216" s="12">
        <v>68.55771</v>
      </c>
      <c r="F216" s="12">
        <v>58.164540000000002</v>
      </c>
      <c r="G216" s="12">
        <v>56.301540000000003</v>
      </c>
      <c r="H216" s="12">
        <v>63.130659999999999</v>
      </c>
      <c r="I216" s="12">
        <v>69.745059999999995</v>
      </c>
      <c r="J216" s="12">
        <v>60.387929999999997</v>
      </c>
      <c r="K216" s="12">
        <v>59.705030000000001</v>
      </c>
      <c r="L216" s="12">
        <v>62.908529999999999</v>
      </c>
      <c r="M216" s="12"/>
      <c r="N216" s="12"/>
    </row>
    <row r="217" spans="1:14" x14ac:dyDescent="0.35">
      <c r="A217" s="11" t="str">
        <f t="shared" si="3"/>
        <v>PENETRACION (%)Colas</v>
      </c>
      <c r="B217" s="11" t="s">
        <v>186</v>
      </c>
      <c r="C217" s="11" t="s">
        <v>159</v>
      </c>
      <c r="D217" s="12">
        <v>46.348120000000002</v>
      </c>
      <c r="E217" s="12">
        <v>55.228290000000001</v>
      </c>
      <c r="F217" s="12">
        <v>45.887320000000003</v>
      </c>
      <c r="G217" s="12">
        <v>44.436399999999999</v>
      </c>
      <c r="H217" s="12">
        <v>49.882199999999997</v>
      </c>
      <c r="I217" s="12">
        <v>57.124369999999999</v>
      </c>
      <c r="J217" s="12">
        <v>47.120690000000003</v>
      </c>
      <c r="K217" s="12">
        <v>46.141469999999998</v>
      </c>
      <c r="L217" s="12">
        <v>48.942369999999997</v>
      </c>
      <c r="M217" s="12"/>
      <c r="N217" s="12"/>
    </row>
    <row r="218" spans="1:14" x14ac:dyDescent="0.35">
      <c r="A218" s="11" t="str">
        <f t="shared" si="3"/>
        <v>PENETRACION (%)Cola Regular</v>
      </c>
      <c r="B218" s="11" t="s">
        <v>186</v>
      </c>
      <c r="C218" s="11" t="s">
        <v>160</v>
      </c>
      <c r="D218" s="12">
        <v>29.027609999999999</v>
      </c>
      <c r="E218" s="12">
        <v>36.269680000000001</v>
      </c>
      <c r="F218" s="12">
        <v>28.25836</v>
      </c>
      <c r="G218" s="12">
        <v>27.46481</v>
      </c>
      <c r="H218" s="12">
        <v>31.568429999999999</v>
      </c>
      <c r="I218" s="12">
        <v>38.349939999999997</v>
      </c>
      <c r="J218" s="12">
        <v>28.665420000000001</v>
      </c>
      <c r="K218" s="12">
        <v>29.169039999999999</v>
      </c>
      <c r="L218" s="12">
        <v>30.937639999999998</v>
      </c>
      <c r="M218" s="12"/>
      <c r="N218" s="12"/>
    </row>
    <row r="219" spans="1:14" x14ac:dyDescent="0.35">
      <c r="A219" s="11" t="str">
        <f t="shared" si="3"/>
        <v>PENETRACION (%)Light/Zero</v>
      </c>
      <c r="B219" s="11" t="s">
        <v>186</v>
      </c>
      <c r="C219" s="11" t="s">
        <v>161</v>
      </c>
      <c r="D219" s="12">
        <v>29.030819999999999</v>
      </c>
      <c r="E219" s="12">
        <v>36.176250000000003</v>
      </c>
      <c r="F219" s="12">
        <v>28.157489999999999</v>
      </c>
      <c r="G219" s="12">
        <v>26.84769</v>
      </c>
      <c r="H219" s="12">
        <v>30.811129999999999</v>
      </c>
      <c r="I219" s="12">
        <v>36.22166</v>
      </c>
      <c r="J219" s="12">
        <v>30.172170000000001</v>
      </c>
      <c r="K219" s="12">
        <v>27.825379999999999</v>
      </c>
      <c r="L219" s="12">
        <v>30.370850000000001</v>
      </c>
      <c r="M219" s="12"/>
      <c r="N219" s="12"/>
    </row>
    <row r="220" spans="1:14" x14ac:dyDescent="0.35">
      <c r="A220" s="11" t="str">
        <f t="shared" si="3"/>
        <v>PENETRACION (%)Otra Variedad Cola</v>
      </c>
      <c r="B220" s="11" t="s">
        <v>186</v>
      </c>
      <c r="C220" s="11" t="s">
        <v>162</v>
      </c>
      <c r="D220" s="12">
        <v>0</v>
      </c>
      <c r="E220" s="12">
        <v>0</v>
      </c>
      <c r="F220" s="12">
        <v>0</v>
      </c>
      <c r="G220" s="12">
        <v>0</v>
      </c>
      <c r="H220" s="12">
        <v>0</v>
      </c>
      <c r="I220" s="12">
        <v>0</v>
      </c>
      <c r="J220" s="12">
        <v>0</v>
      </c>
      <c r="K220" s="12">
        <v>0</v>
      </c>
      <c r="L220" s="12">
        <v>0</v>
      </c>
      <c r="M220" s="12"/>
      <c r="N220" s="12"/>
    </row>
    <row r="221" spans="1:14" x14ac:dyDescent="0.35">
      <c r="A221" s="11" t="str">
        <f t="shared" si="3"/>
        <v>PENETRACION (%)Con Cafeina</v>
      </c>
      <c r="B221" s="11" t="s">
        <v>186</v>
      </c>
      <c r="C221" s="11" t="s">
        <v>163</v>
      </c>
      <c r="D221" s="12">
        <v>41.109319999999997</v>
      </c>
      <c r="E221" s="12">
        <v>49.314349999999997</v>
      </c>
      <c r="F221" s="12">
        <v>40.634360000000001</v>
      </c>
      <c r="G221" s="12">
        <v>39.13926</v>
      </c>
      <c r="H221" s="12">
        <v>43.817680000000003</v>
      </c>
      <c r="I221" s="12">
        <v>51.585340000000002</v>
      </c>
      <c r="J221" s="12">
        <v>41.686639999999997</v>
      </c>
      <c r="K221" s="12">
        <v>40.525680000000001</v>
      </c>
      <c r="L221" s="12">
        <v>43.416040000000002</v>
      </c>
      <c r="M221" s="12"/>
      <c r="N221" s="12"/>
    </row>
    <row r="222" spans="1:14" x14ac:dyDescent="0.35">
      <c r="A222" s="11" t="str">
        <f t="shared" si="3"/>
        <v>PENETRACION (%)Sin Cafeina</v>
      </c>
      <c r="B222" s="11" t="s">
        <v>186</v>
      </c>
      <c r="C222" s="11" t="s">
        <v>164</v>
      </c>
      <c r="D222" s="12">
        <v>11.97564</v>
      </c>
      <c r="E222" s="12">
        <v>15.862909999999999</v>
      </c>
      <c r="F222" s="12">
        <v>11.01088</v>
      </c>
      <c r="G222" s="12">
        <v>11.11271</v>
      </c>
      <c r="H222" s="12">
        <v>12.4129</v>
      </c>
      <c r="I222" s="12">
        <v>15.83921</v>
      </c>
      <c r="J222" s="12">
        <v>11.94829</v>
      </c>
      <c r="K222" s="12">
        <v>11.84132</v>
      </c>
      <c r="L222" s="12">
        <v>12.34822</v>
      </c>
      <c r="M222" s="12"/>
      <c r="N222" s="12"/>
    </row>
    <row r="223" spans="1:14" x14ac:dyDescent="0.35">
      <c r="A223" s="11" t="str">
        <f t="shared" si="3"/>
        <v>PENETRACION (%)Frutas con gas</v>
      </c>
      <c r="B223" s="11" t="s">
        <v>186</v>
      </c>
      <c r="C223" s="11" t="s">
        <v>165</v>
      </c>
      <c r="D223" s="12">
        <v>17.230239999999998</v>
      </c>
      <c r="E223" s="12">
        <v>23.133700000000001</v>
      </c>
      <c r="F223" s="12">
        <v>15.74483</v>
      </c>
      <c r="G223" s="12">
        <v>15.51656</v>
      </c>
      <c r="H223" s="12">
        <v>18.478629999999999</v>
      </c>
      <c r="I223" s="12">
        <v>25.479669999999999</v>
      </c>
      <c r="J223" s="12">
        <v>17.07302</v>
      </c>
      <c r="K223" s="12">
        <v>16.966100000000001</v>
      </c>
      <c r="L223" s="12">
        <v>19.346830000000001</v>
      </c>
      <c r="M223" s="12"/>
      <c r="N223" s="12"/>
    </row>
    <row r="224" spans="1:14" x14ac:dyDescent="0.35">
      <c r="A224" s="11" t="str">
        <f t="shared" si="3"/>
        <v>PENETRACION (%)Frutas sin gas</v>
      </c>
      <c r="B224" s="11" t="s">
        <v>186</v>
      </c>
      <c r="C224" s="11" t="s">
        <v>166</v>
      </c>
      <c r="D224" s="12">
        <v>6.8806849999999997</v>
      </c>
      <c r="E224" s="12">
        <v>10.390879999999999</v>
      </c>
      <c r="F224" s="12">
        <v>5.6993499999999999</v>
      </c>
      <c r="G224" s="12">
        <v>5.7533320000000003</v>
      </c>
      <c r="H224" s="12">
        <v>7.134042</v>
      </c>
      <c r="I224" s="12">
        <v>10.38092</v>
      </c>
      <c r="J224" s="12">
        <v>6.1343300000000003</v>
      </c>
      <c r="K224" s="12">
        <v>5.5175890000000001</v>
      </c>
      <c r="L224" s="12">
        <v>6.1362920000000001</v>
      </c>
      <c r="M224" s="12"/>
      <c r="N224" s="12"/>
    </row>
    <row r="225" spans="1:14" x14ac:dyDescent="0.35">
      <c r="A225" s="11" t="str">
        <f t="shared" si="3"/>
        <v>PENETRACION (%)Mixers</v>
      </c>
      <c r="B225" s="11" t="s">
        <v>186</v>
      </c>
      <c r="C225" s="11" t="s">
        <v>167</v>
      </c>
      <c r="D225" s="12">
        <v>3.220345</v>
      </c>
      <c r="E225" s="12">
        <v>5.4261980000000003</v>
      </c>
      <c r="F225" s="12">
        <v>2.6797240000000002</v>
      </c>
      <c r="G225" s="12">
        <v>2.5144229999999999</v>
      </c>
      <c r="H225" s="12">
        <v>3.8760590000000001</v>
      </c>
      <c r="I225" s="12">
        <v>5.3066209999999998</v>
      </c>
      <c r="J225" s="12">
        <v>3.583809</v>
      </c>
      <c r="K225" s="12">
        <v>2.814244</v>
      </c>
      <c r="L225" s="12">
        <v>4.3337529999999997</v>
      </c>
      <c r="M225" s="12"/>
      <c r="N225" s="12"/>
    </row>
    <row r="226" spans="1:14" x14ac:dyDescent="0.35">
      <c r="A226" s="11" t="str">
        <f t="shared" si="3"/>
        <v>PENETRACION (%)Isotonicas</v>
      </c>
      <c r="B226" s="11" t="s">
        <v>186</v>
      </c>
      <c r="C226" s="11" t="s">
        <v>181</v>
      </c>
      <c r="D226" s="12">
        <v>16.235250000000001</v>
      </c>
      <c r="E226" s="12">
        <v>23.697019999999998</v>
      </c>
      <c r="F226" s="12">
        <v>14.908429999999999</v>
      </c>
      <c r="G226" s="12">
        <v>13.823840000000001</v>
      </c>
      <c r="H226" s="12">
        <v>19.69744</v>
      </c>
      <c r="I226" s="12">
        <v>25.563870000000001</v>
      </c>
      <c r="J226" s="12">
        <v>15.95984</v>
      </c>
      <c r="K226" s="12">
        <v>16.364190000000001</v>
      </c>
      <c r="L226" s="12">
        <v>19.243929999999999</v>
      </c>
      <c r="M226" s="12"/>
      <c r="N226" s="12"/>
    </row>
    <row r="227" spans="1:14" x14ac:dyDescent="0.35">
      <c r="A227" s="11" t="str">
        <f t="shared" si="3"/>
        <v>PENETRACION (%)Energeticas</v>
      </c>
      <c r="B227" s="11" t="s">
        <v>186</v>
      </c>
      <c r="C227" s="11" t="s">
        <v>182</v>
      </c>
      <c r="D227" s="12">
        <v>4.3633129999999998</v>
      </c>
      <c r="E227" s="12">
        <v>4.6268890000000003</v>
      </c>
      <c r="F227" s="12">
        <v>3.2741099999999999</v>
      </c>
      <c r="G227" s="12">
        <v>2.7724540000000002</v>
      </c>
      <c r="H227" s="12">
        <v>3.3120799999999999</v>
      </c>
      <c r="I227" s="12">
        <v>4.8792460000000002</v>
      </c>
      <c r="J227" s="12">
        <v>3.1905589999999999</v>
      </c>
      <c r="K227" s="12">
        <v>3.733412</v>
      </c>
      <c r="L227" s="12">
        <v>4.2783540000000002</v>
      </c>
      <c r="M227" s="12"/>
      <c r="N227" s="12"/>
    </row>
    <row r="228" spans="1:14" x14ac:dyDescent="0.35">
      <c r="A228" s="11" t="str">
        <f t="shared" si="3"/>
        <v>PENETRACION (%)Gaseosas</v>
      </c>
      <c r="B228" s="11" t="s">
        <v>186</v>
      </c>
      <c r="C228" s="11" t="s">
        <v>168</v>
      </c>
      <c r="D228" s="12">
        <v>2.2387609999999998</v>
      </c>
      <c r="E228" s="12">
        <v>4.4354209999999998</v>
      </c>
      <c r="F228" s="12">
        <v>2.9072619999999998</v>
      </c>
      <c r="G228" s="12">
        <v>2.2320129999999998</v>
      </c>
      <c r="H228" s="12">
        <v>2.84578</v>
      </c>
      <c r="I228" s="12">
        <v>4.1879429999999997</v>
      </c>
      <c r="J228" s="12">
        <v>2.7558259999999999</v>
      </c>
      <c r="K228" s="12">
        <v>2.4558879999999998</v>
      </c>
      <c r="L228" s="12">
        <v>2.3330850000000001</v>
      </c>
      <c r="M228" s="12"/>
      <c r="N228" s="12"/>
    </row>
    <row r="229" spans="1:14" x14ac:dyDescent="0.35">
      <c r="A229" s="11" t="str">
        <f t="shared" si="3"/>
        <v>PENETRACION (%)Bebidas Zumo+Leche</v>
      </c>
      <c r="B229" s="11" t="s">
        <v>186</v>
      </c>
      <c r="C229" s="11" t="s">
        <v>169</v>
      </c>
      <c r="D229" s="12">
        <v>1.633561</v>
      </c>
      <c r="E229" s="12">
        <v>1.727463</v>
      </c>
      <c r="F229" s="12">
        <v>1.674005</v>
      </c>
      <c r="G229" s="12">
        <v>1.542044</v>
      </c>
      <c r="H229" s="12">
        <v>1.7699780000000001</v>
      </c>
      <c r="I229" s="12">
        <v>2.437675</v>
      </c>
      <c r="J229" s="12">
        <v>1.24823</v>
      </c>
      <c r="K229" s="12">
        <v>1.798092</v>
      </c>
      <c r="L229" s="12">
        <v>1.6350979999999999</v>
      </c>
      <c r="M229" s="12"/>
      <c r="N229" s="12"/>
    </row>
    <row r="230" spans="1:14" x14ac:dyDescent="0.35">
      <c r="A230" s="11" t="str">
        <f t="shared" si="3"/>
        <v>PENETRACION (%)Resto</v>
      </c>
      <c r="B230" s="11" t="s">
        <v>186</v>
      </c>
      <c r="C230" s="11" t="s">
        <v>78</v>
      </c>
      <c r="D230" s="12">
        <v>11.55781</v>
      </c>
      <c r="E230" s="12">
        <v>16.596990000000002</v>
      </c>
      <c r="F230" s="12">
        <v>10.862780000000001</v>
      </c>
      <c r="G230" s="12">
        <v>10.408099999999999</v>
      </c>
      <c r="H230" s="12">
        <v>12.213900000000001</v>
      </c>
      <c r="I230" s="12">
        <v>18.92897</v>
      </c>
      <c r="J230" s="12">
        <v>12.59755</v>
      </c>
      <c r="K230" s="12">
        <v>10.32381</v>
      </c>
      <c r="L230" s="12">
        <v>12.710599999999999</v>
      </c>
      <c r="M230" s="12"/>
      <c r="N230" s="12"/>
    </row>
    <row r="231" spans="1:14" x14ac:dyDescent="0.35">
      <c r="A231" s="11" t="str">
        <f t="shared" si="3"/>
        <v>FRECUENCIA COMPRA (Actos)TOTAL BEBIDAS</v>
      </c>
      <c r="B231" s="11" t="s">
        <v>187</v>
      </c>
      <c r="C231" s="11" t="s">
        <v>122</v>
      </c>
      <c r="D231" s="12">
        <v>22.885046560092015</v>
      </c>
      <c r="E231" s="12">
        <v>32.748645939622563</v>
      </c>
      <c r="F231" s="12">
        <v>23.063966042900979</v>
      </c>
      <c r="G231" s="12">
        <v>23.103260773180061</v>
      </c>
      <c r="H231" s="12">
        <v>24.450163078140395</v>
      </c>
      <c r="I231" s="12">
        <v>32.327613842697552</v>
      </c>
      <c r="J231" s="12">
        <v>23.32577360986128</v>
      </c>
      <c r="K231" s="12">
        <v>22.973254379648612</v>
      </c>
      <c r="L231" s="12">
        <v>23.914520190863303</v>
      </c>
      <c r="M231" s="12"/>
      <c r="N231" s="12"/>
    </row>
    <row r="232" spans="1:14" x14ac:dyDescent="0.35">
      <c r="A232" s="11" t="str">
        <f t="shared" si="3"/>
        <v>FRECUENCIA COMPRA (Actos).Total Bebidas Caliente</v>
      </c>
      <c r="B232" s="11" t="s">
        <v>187</v>
      </c>
      <c r="C232" s="11" t="s">
        <v>123</v>
      </c>
      <c r="D232" s="12">
        <v>16.55444695925868</v>
      </c>
      <c r="E232" s="12">
        <v>20.670032635743457</v>
      </c>
      <c r="F232" s="12">
        <v>16.642785286672726</v>
      </c>
      <c r="G232" s="12">
        <v>17.309059480033245</v>
      </c>
      <c r="H232" s="12">
        <v>16.895539619438967</v>
      </c>
      <c r="I232" s="12">
        <v>19.780328880817706</v>
      </c>
      <c r="J232" s="12">
        <v>16.259800824407186</v>
      </c>
      <c r="K232" s="12">
        <v>16.681408046151141</v>
      </c>
      <c r="L232" s="12">
        <v>16.57871615668255</v>
      </c>
      <c r="M232" s="12"/>
      <c r="N232" s="12"/>
    </row>
    <row r="233" spans="1:14" x14ac:dyDescent="0.35">
      <c r="A233" s="11" t="str">
        <f t="shared" si="3"/>
        <v>FRECUENCIA COMPRA (Actos)Cafe</v>
      </c>
      <c r="B233" s="11" t="s">
        <v>187</v>
      </c>
      <c r="C233" s="11" t="s">
        <v>124</v>
      </c>
      <c r="D233" s="12">
        <v>11.477119433028314</v>
      </c>
      <c r="E233" s="12">
        <v>13.445989651644606</v>
      </c>
      <c r="F233" s="12">
        <v>11.165171574779221</v>
      </c>
      <c r="G233" s="12">
        <v>11.565260922990468</v>
      </c>
      <c r="H233" s="12">
        <v>11.123192108925959</v>
      </c>
      <c r="I233" s="12">
        <v>13.183808285563005</v>
      </c>
      <c r="J233" s="12">
        <v>10.901821980028553</v>
      </c>
      <c r="K233" s="12">
        <v>11.261546897851662</v>
      </c>
      <c r="L233" s="12">
        <v>11.432286402264115</v>
      </c>
      <c r="M233" s="12"/>
      <c r="N233" s="12"/>
    </row>
    <row r="234" spans="1:14" x14ac:dyDescent="0.35">
      <c r="A234" s="11" t="str">
        <f t="shared" si="3"/>
        <v>FRECUENCIA COMPRA (Actos)Leche+bebidas vegetales</v>
      </c>
      <c r="B234" s="11" t="s">
        <v>187</v>
      </c>
      <c r="C234" s="11" t="s">
        <v>175</v>
      </c>
      <c r="D234" s="12">
        <v>12.253636334664364</v>
      </c>
      <c r="E234" s="12">
        <v>14.520081287827116</v>
      </c>
      <c r="F234" s="12">
        <v>11.992234722040688</v>
      </c>
      <c r="G234" s="12">
        <v>12.586108131248549</v>
      </c>
      <c r="H234" s="12">
        <v>12.305414575811501</v>
      </c>
      <c r="I234" s="12">
        <v>13.671081147704468</v>
      </c>
      <c r="J234" s="12">
        <v>11.547682961964409</v>
      </c>
      <c r="K234" s="12">
        <v>11.908188984710913</v>
      </c>
      <c r="L234" s="12">
        <v>11.668686418221068</v>
      </c>
      <c r="M234" s="12"/>
      <c r="N234" s="12"/>
    </row>
    <row r="235" spans="1:14" x14ac:dyDescent="0.35">
      <c r="A235" s="11" t="str">
        <f t="shared" si="3"/>
        <v>FRECUENCIA COMPRA (Actos)Leche</v>
      </c>
      <c r="B235" s="11" t="s">
        <v>187</v>
      </c>
      <c r="C235" s="11" t="s">
        <v>125</v>
      </c>
      <c r="D235" s="12">
        <v>12.231584057560594</v>
      </c>
      <c r="E235" s="12">
        <v>14.470668818982142</v>
      </c>
      <c r="F235" s="12">
        <v>11.91964949297288</v>
      </c>
      <c r="G235" s="12">
        <v>12.483676954370809</v>
      </c>
      <c r="H235" s="12">
        <v>12.172780631175293</v>
      </c>
      <c r="I235" s="12">
        <v>13.559311999877213</v>
      </c>
      <c r="J235" s="12">
        <v>11.349172769306893</v>
      </c>
      <c r="K235" s="12">
        <v>11.636300872346627</v>
      </c>
      <c r="L235" s="12">
        <v>11.444769517585902</v>
      </c>
      <c r="M235" s="12"/>
      <c r="N235" s="12"/>
    </row>
    <row r="236" spans="1:14" x14ac:dyDescent="0.35">
      <c r="A236" s="11" t="str">
        <f t="shared" si="3"/>
        <v>FRECUENCIA COMPRA (Actos)Leche Sola</v>
      </c>
      <c r="B236" s="11" t="s">
        <v>187</v>
      </c>
      <c r="C236" s="11" t="s">
        <v>126</v>
      </c>
      <c r="D236" s="12">
        <v>2.1745219241648455</v>
      </c>
      <c r="E236" s="12">
        <v>2.2962072304249017</v>
      </c>
      <c r="F236" s="12">
        <v>3.3495892768695912</v>
      </c>
      <c r="G236" s="12">
        <v>3.0112170647296179</v>
      </c>
      <c r="H236" s="12">
        <v>2.1192706535292243</v>
      </c>
      <c r="I236" s="12">
        <v>2.1692726119387222</v>
      </c>
      <c r="J236" s="12">
        <v>2.4526896936571352</v>
      </c>
      <c r="K236" s="12">
        <v>2.0677955371502534</v>
      </c>
      <c r="L236" s="12">
        <v>1.911919034903905</v>
      </c>
      <c r="M236" s="12"/>
      <c r="N236" s="12"/>
    </row>
    <row r="237" spans="1:14" x14ac:dyDescent="0.35">
      <c r="A237" s="11" t="str">
        <f t="shared" si="3"/>
        <v>FRECUENCIA COMPRA (Actos)Leche Con Cacao</v>
      </c>
      <c r="B237" s="11" t="s">
        <v>187</v>
      </c>
      <c r="C237" s="11" t="s">
        <v>127</v>
      </c>
      <c r="D237" s="12">
        <v>4.6205706820377568</v>
      </c>
      <c r="E237" s="12">
        <v>4.7662708594834911</v>
      </c>
      <c r="F237" s="12">
        <v>4.0679323623515238</v>
      </c>
      <c r="G237" s="12">
        <v>4.0161409240954384</v>
      </c>
      <c r="H237" s="12">
        <v>3.92786213323512</v>
      </c>
      <c r="I237" s="12">
        <v>4.0222263959845934</v>
      </c>
      <c r="J237" s="12">
        <v>3.4992102647482173</v>
      </c>
      <c r="K237" s="12">
        <v>3.5244576325191992</v>
      </c>
      <c r="L237" s="12">
        <v>3.5477041549957944</v>
      </c>
      <c r="M237" s="12"/>
      <c r="N237" s="12"/>
    </row>
    <row r="238" spans="1:14" x14ac:dyDescent="0.35">
      <c r="A238" s="11" t="str">
        <f t="shared" si="3"/>
        <v>FRECUENCIA COMPRA (Actos)Leche Con Cafe</v>
      </c>
      <c r="B238" s="11" t="s">
        <v>187</v>
      </c>
      <c r="C238" s="11" t="s">
        <v>128</v>
      </c>
      <c r="D238" s="12">
        <v>12.313645157619209</v>
      </c>
      <c r="E238" s="12">
        <v>14.499234578605884</v>
      </c>
      <c r="F238" s="12">
        <v>11.876595513865102</v>
      </c>
      <c r="G238" s="12">
        <v>12.453129308783794</v>
      </c>
      <c r="H238" s="12">
        <v>12.273104247765781</v>
      </c>
      <c r="I238" s="12">
        <v>13.622946460649878</v>
      </c>
      <c r="J238" s="12">
        <v>11.403192603908487</v>
      </c>
      <c r="K238" s="12">
        <v>11.650391010127548</v>
      </c>
      <c r="L238" s="12">
        <v>11.546669588080631</v>
      </c>
      <c r="M238" s="12"/>
      <c r="N238" s="12"/>
    </row>
    <row r="239" spans="1:14" x14ac:dyDescent="0.35">
      <c r="A239" s="11" t="str">
        <f t="shared" si="3"/>
        <v>FRECUENCIA COMPRA (Actos)Bebidas Vegetales</v>
      </c>
      <c r="B239" s="11" t="s">
        <v>187</v>
      </c>
      <c r="C239" s="11" t="s">
        <v>176</v>
      </c>
      <c r="D239" s="12">
        <v>4.1873921805837631</v>
      </c>
      <c r="E239" s="12">
        <v>4.4097442234829458</v>
      </c>
      <c r="F239" s="12">
        <v>4.2402712489715491</v>
      </c>
      <c r="G239" s="12">
        <v>5.1068643216080405</v>
      </c>
      <c r="H239" s="12">
        <v>4.9383521339889542</v>
      </c>
      <c r="I239" s="12">
        <v>5.1849496806525854</v>
      </c>
      <c r="J239" s="12">
        <v>5.25097632670058</v>
      </c>
      <c r="K239" s="12">
        <v>6.4031849453828116</v>
      </c>
      <c r="L239" s="12">
        <v>6.139589472107077</v>
      </c>
      <c r="M239" s="12"/>
      <c r="N239" s="12"/>
    </row>
    <row r="240" spans="1:14" x14ac:dyDescent="0.35">
      <c r="A240" s="11" t="str">
        <f t="shared" si="3"/>
        <v>FRECUENCIA COMPRA (Actos)Infusiones</v>
      </c>
      <c r="B240" s="11" t="s">
        <v>187</v>
      </c>
      <c r="C240" s="11" t="s">
        <v>129</v>
      </c>
      <c r="D240" s="12">
        <v>3.1139291945409227</v>
      </c>
      <c r="E240" s="12">
        <v>3.9103969918057984</v>
      </c>
      <c r="F240" s="12">
        <v>3.3153848953119902</v>
      </c>
      <c r="G240" s="12">
        <v>3.4880917182343354</v>
      </c>
      <c r="H240" s="12">
        <v>3.6728457217770321</v>
      </c>
      <c r="I240" s="12">
        <v>3.9226240359607343</v>
      </c>
      <c r="J240" s="12">
        <v>3.3627251950468464</v>
      </c>
      <c r="K240" s="12">
        <v>3.4190694723881823</v>
      </c>
      <c r="L240" s="12">
        <v>3.6219207303611154</v>
      </c>
      <c r="M240" s="12"/>
      <c r="N240" s="12"/>
    </row>
    <row r="241" spans="1:14" x14ac:dyDescent="0.35">
      <c r="A241" s="11" t="str">
        <f t="shared" si="3"/>
        <v>FRECUENCIA COMPRA (Actos)Resto Bebidas Caliente</v>
      </c>
      <c r="B241" s="11" t="s">
        <v>187</v>
      </c>
      <c r="C241" s="11" t="s">
        <v>130</v>
      </c>
      <c r="D241" s="12">
        <v>2.0730204579626483</v>
      </c>
      <c r="E241" s="12">
        <v>2.1273000181600197</v>
      </c>
      <c r="F241" s="12">
        <v>2.1227755701805457</v>
      </c>
      <c r="G241" s="12">
        <v>2.6100647695694534</v>
      </c>
      <c r="H241" s="12">
        <v>2.2564751987783054</v>
      </c>
      <c r="I241" s="12">
        <v>2.7409024614919875</v>
      </c>
      <c r="J241" s="12">
        <v>2.323108732992607</v>
      </c>
      <c r="K241" s="12">
        <v>2.3734188884524623</v>
      </c>
      <c r="L241" s="12">
        <v>2.2248380977789943</v>
      </c>
      <c r="M241" s="12"/>
      <c r="N241" s="12"/>
    </row>
    <row r="242" spans="1:14" x14ac:dyDescent="0.35">
      <c r="A242" s="11" t="str">
        <f t="shared" si="3"/>
        <v>FRECUENCIA COMPRA (Actos).Total Bebidas Frias</v>
      </c>
      <c r="B242" s="11" t="s">
        <v>187</v>
      </c>
      <c r="C242" s="11" t="s">
        <v>131</v>
      </c>
      <c r="D242" s="12">
        <v>13.417997901497019</v>
      </c>
      <c r="E242" s="12">
        <v>20.674601141961823</v>
      </c>
      <c r="F242" s="12">
        <v>13.234102739298816</v>
      </c>
      <c r="G242" s="12">
        <v>12.712988374849649</v>
      </c>
      <c r="H242" s="12">
        <v>14.569042892852437</v>
      </c>
      <c r="I242" s="12">
        <v>20.656857068368076</v>
      </c>
      <c r="J242" s="12">
        <v>13.344117654364048</v>
      </c>
      <c r="K242" s="12">
        <v>12.683280033365522</v>
      </c>
      <c r="L242" s="12">
        <v>14.045792314933299</v>
      </c>
      <c r="M242" s="12"/>
      <c r="N242" s="12"/>
    </row>
    <row r="243" spans="1:14" x14ac:dyDescent="0.35">
      <c r="A243" s="11" t="str">
        <f t="shared" si="3"/>
        <v>FRECUENCIA COMPRA (Actos)Total bebidas de vino</v>
      </c>
      <c r="B243" s="11" t="s">
        <v>187</v>
      </c>
      <c r="C243" s="11" t="s">
        <v>132</v>
      </c>
      <c r="D243" s="12">
        <v>4.0515950160293039</v>
      </c>
      <c r="E243" s="12">
        <v>4.7491772776386574</v>
      </c>
      <c r="F243" s="12">
        <v>4.0520390814202489</v>
      </c>
      <c r="G243" s="12">
        <v>4.1354932600790253</v>
      </c>
      <c r="H243" s="12">
        <v>4.1035434873740089</v>
      </c>
      <c r="I243" s="12">
        <v>4.6735098128555439</v>
      </c>
      <c r="J243" s="12">
        <v>4.1805685169097799</v>
      </c>
      <c r="K243" s="12">
        <v>4.1217509712713936</v>
      </c>
      <c r="L243" s="12">
        <v>3.9899979745330212</v>
      </c>
      <c r="M243" s="12"/>
      <c r="N243" s="12"/>
    </row>
    <row r="244" spans="1:14" x14ac:dyDescent="0.35">
      <c r="A244" s="11" t="str">
        <f t="shared" si="3"/>
        <v>FRECUENCIA COMPRA (Actos)Vino</v>
      </c>
      <c r="B244" s="11" t="s">
        <v>187</v>
      </c>
      <c r="C244" s="11" t="s">
        <v>133</v>
      </c>
      <c r="D244" s="12">
        <v>4.2833678728255755</v>
      </c>
      <c r="E244" s="12">
        <v>4.516242616655644</v>
      </c>
      <c r="F244" s="12">
        <v>4.0871303253922795</v>
      </c>
      <c r="G244" s="12">
        <v>4.1332284383989233</v>
      </c>
      <c r="H244" s="12">
        <v>4.1255521962206405</v>
      </c>
      <c r="I244" s="12">
        <v>4.4740884709448316</v>
      </c>
      <c r="J244" s="12">
        <v>4.0982637366436192</v>
      </c>
      <c r="K244" s="12">
        <v>4.1491569350155117</v>
      </c>
      <c r="L244" s="12">
        <v>4.1390234539287762</v>
      </c>
      <c r="M244" s="12"/>
      <c r="N244" s="12"/>
    </row>
    <row r="245" spans="1:14" x14ac:dyDescent="0.35">
      <c r="A245" s="11" t="str">
        <f t="shared" si="3"/>
        <v>FRECUENCIA COMPRA (Actos)Tinto</v>
      </c>
      <c r="B245" s="11" t="s">
        <v>187</v>
      </c>
      <c r="C245" s="11" t="s">
        <v>134</v>
      </c>
      <c r="D245" s="12">
        <v>3.5744919379263309</v>
      </c>
      <c r="E245" s="12">
        <v>3.5910770076053229</v>
      </c>
      <c r="F245" s="12">
        <v>3.5593451685543478</v>
      </c>
      <c r="G245" s="12">
        <v>3.6456576275151003</v>
      </c>
      <c r="H245" s="12">
        <v>3.5488990304860177</v>
      </c>
      <c r="I245" s="12">
        <v>3.5551113067954789</v>
      </c>
      <c r="J245" s="12">
        <v>3.4317857893572388</v>
      </c>
      <c r="K245" s="12">
        <v>3.4211978798673561</v>
      </c>
      <c r="L245" s="12">
        <v>3.3105646437099461</v>
      </c>
      <c r="M245" s="12"/>
      <c r="N245" s="12"/>
    </row>
    <row r="246" spans="1:14" x14ac:dyDescent="0.35">
      <c r="A246" s="11" t="str">
        <f t="shared" si="3"/>
        <v>FRECUENCIA COMPRA (Actos)Blanco</v>
      </c>
      <c r="B246" s="11" t="s">
        <v>187</v>
      </c>
      <c r="C246" s="11" t="s">
        <v>135</v>
      </c>
      <c r="D246" s="12">
        <v>3.0803251481968843</v>
      </c>
      <c r="E246" s="12">
        <v>3.1944948256449108</v>
      </c>
      <c r="F246" s="12">
        <v>2.661408752828863</v>
      </c>
      <c r="G246" s="12">
        <v>2.8259004896045727</v>
      </c>
      <c r="H246" s="12">
        <v>2.7883150938845556</v>
      </c>
      <c r="I246" s="12">
        <v>3.2635362507729884</v>
      </c>
      <c r="J246" s="12">
        <v>2.9127767257673209</v>
      </c>
      <c r="K246" s="12">
        <v>2.9926642658382772</v>
      </c>
      <c r="L246" s="12">
        <v>3.012784451000174</v>
      </c>
      <c r="M246" s="12"/>
      <c r="N246" s="12"/>
    </row>
    <row r="247" spans="1:14" x14ac:dyDescent="0.35">
      <c r="A247" s="11" t="str">
        <f t="shared" si="3"/>
        <v>FRECUENCIA COMPRA (Actos)Rosado</v>
      </c>
      <c r="B247" s="11" t="s">
        <v>187</v>
      </c>
      <c r="C247" s="11" t="s">
        <v>136</v>
      </c>
      <c r="D247" s="12">
        <v>2.0204426283839449</v>
      </c>
      <c r="E247" s="12">
        <v>2.2838291169963982</v>
      </c>
      <c r="F247" s="12">
        <v>2.196420747702363</v>
      </c>
      <c r="G247" s="12">
        <v>2.0775322948185169</v>
      </c>
      <c r="H247" s="12">
        <v>2.1610754340670448</v>
      </c>
      <c r="I247" s="12">
        <v>2.5046237255619563</v>
      </c>
      <c r="J247" s="12">
        <v>2.3385445369911286</v>
      </c>
      <c r="K247" s="12">
        <v>2.1353548777645188</v>
      </c>
      <c r="L247" s="12">
        <v>2.5176725739013879</v>
      </c>
      <c r="M247" s="12"/>
      <c r="N247" s="12"/>
    </row>
    <row r="248" spans="1:14" x14ac:dyDescent="0.35">
      <c r="A248" s="11" t="str">
        <f t="shared" si="3"/>
        <v>FRECUENCIA COMPRA (Actos)Resto vino</v>
      </c>
      <c r="B248" s="11" t="s">
        <v>187</v>
      </c>
      <c r="C248" s="11" t="s">
        <v>137</v>
      </c>
      <c r="D248" s="12">
        <v>1.2967626948508482</v>
      </c>
      <c r="E248" s="12">
        <v>1.481719341319238</v>
      </c>
      <c r="F248" s="12">
        <v>1.6186246800334172</v>
      </c>
      <c r="G248" s="12">
        <v>2.127750807487903</v>
      </c>
      <c r="H248" s="12">
        <v>2.4742831840296642</v>
      </c>
      <c r="I248" s="12">
        <v>1.2291817755899701</v>
      </c>
      <c r="J248" s="12">
        <v>1.5154886744781031</v>
      </c>
      <c r="K248" s="12">
        <v>1.2230369552477043</v>
      </c>
      <c r="L248" s="12">
        <v>1.3408139593123698</v>
      </c>
      <c r="M248" s="12"/>
      <c r="N248" s="12"/>
    </row>
    <row r="249" spans="1:14" x14ac:dyDescent="0.35">
      <c r="A249" s="11" t="str">
        <f t="shared" si="3"/>
        <v>FRECUENCIA COMPRA (Actos)Cava</v>
      </c>
      <c r="B249" s="11" t="s">
        <v>187</v>
      </c>
      <c r="C249" s="11" t="s">
        <v>138</v>
      </c>
      <c r="D249" s="12">
        <v>1.4234744663839651</v>
      </c>
      <c r="E249" s="12">
        <v>1.6359980194060912</v>
      </c>
      <c r="F249" s="12">
        <v>1.37159230281574</v>
      </c>
      <c r="G249" s="12">
        <v>1.5462902774931362</v>
      </c>
      <c r="H249" s="12">
        <v>1.208239992622596</v>
      </c>
      <c r="I249" s="12">
        <v>1.4270107044023932</v>
      </c>
      <c r="J249" s="12">
        <v>1.3576599912831395</v>
      </c>
      <c r="K249" s="12">
        <v>1.0760226190799231</v>
      </c>
      <c r="L249" s="12">
        <v>1.3743100220378444</v>
      </c>
      <c r="M249" s="12"/>
      <c r="N249" s="12"/>
    </row>
    <row r="250" spans="1:14" x14ac:dyDescent="0.35">
      <c r="A250" s="11" t="str">
        <f t="shared" si="3"/>
        <v>FRECUENCIA COMPRA (Actos)Otr.Bebidas Deri.Vino</v>
      </c>
      <c r="B250" s="11" t="s">
        <v>187</v>
      </c>
      <c r="C250" s="11" t="s">
        <v>139</v>
      </c>
      <c r="D250" s="12">
        <v>2.0006010665473752</v>
      </c>
      <c r="E250" s="12">
        <v>2.915649105779186</v>
      </c>
      <c r="F250" s="12">
        <v>2.0194034545825303</v>
      </c>
      <c r="G250" s="12">
        <v>2.1225508504878987</v>
      </c>
      <c r="H250" s="12">
        <v>2.1942664609899341</v>
      </c>
      <c r="I250" s="12">
        <v>2.8924309293819608</v>
      </c>
      <c r="J250" s="12">
        <v>2.2168193211979847</v>
      </c>
      <c r="K250" s="12">
        <v>2.1125804364018217</v>
      </c>
      <c r="L250" s="12">
        <v>2.0417330679130097</v>
      </c>
      <c r="M250" s="12"/>
      <c r="N250" s="12"/>
    </row>
    <row r="251" spans="1:14" x14ac:dyDescent="0.35">
      <c r="A251" s="11" t="str">
        <f t="shared" si="3"/>
        <v>FRECUENCIA COMPRA (Actos)Tinto de Verano</v>
      </c>
      <c r="B251" s="11" t="s">
        <v>187</v>
      </c>
      <c r="C251" s="11" t="s">
        <v>140</v>
      </c>
      <c r="D251" s="12">
        <v>2.1463803696658572</v>
      </c>
      <c r="E251" s="12">
        <v>2.981851413063958</v>
      </c>
      <c r="F251" s="12">
        <v>2.1237843070356552</v>
      </c>
      <c r="G251" s="12">
        <v>2.3305417630091871</v>
      </c>
      <c r="H251" s="12">
        <v>2.2427026954700851</v>
      </c>
      <c r="I251" s="12">
        <v>2.8258831012180057</v>
      </c>
      <c r="J251" s="12">
        <v>2.2840992416508263</v>
      </c>
      <c r="K251" s="12">
        <v>2.0946761788866306</v>
      </c>
      <c r="L251" s="12">
        <v>2.1529329685512524</v>
      </c>
      <c r="M251" s="12"/>
      <c r="N251" s="12"/>
    </row>
    <row r="252" spans="1:14" x14ac:dyDescent="0.35">
      <c r="A252" s="11" t="str">
        <f t="shared" si="3"/>
        <v>FRECUENCIA COMPRA (Actos)Sangria de Vino</v>
      </c>
      <c r="B252" s="11" t="s">
        <v>187</v>
      </c>
      <c r="C252" s="11" t="s">
        <v>141</v>
      </c>
      <c r="D252" s="12">
        <v>1.1861108745750073</v>
      </c>
      <c r="E252" s="12">
        <v>1.6674221092473707</v>
      </c>
      <c r="F252" s="12">
        <v>1.1537955788007646</v>
      </c>
      <c r="G252" s="12">
        <v>1.2719980953728118</v>
      </c>
      <c r="H252" s="12">
        <v>1.2540726637953992</v>
      </c>
      <c r="I252" s="12">
        <v>1.5005433431218267</v>
      </c>
      <c r="J252" s="12">
        <v>1.2867070274914414</v>
      </c>
      <c r="K252" s="12">
        <v>1.1934624864500407</v>
      </c>
      <c r="L252" s="12">
        <v>1.1210074495440843</v>
      </c>
      <c r="M252" s="12"/>
      <c r="N252" s="12"/>
    </row>
    <row r="253" spans="1:14" x14ac:dyDescent="0.35">
      <c r="A253" s="11" t="str">
        <f t="shared" si="3"/>
        <v>FRECUENCIA COMPRA (Actos)Sangria de Cava</v>
      </c>
      <c r="B253" s="11" t="s">
        <v>187</v>
      </c>
      <c r="C253" s="11" t="s">
        <v>142</v>
      </c>
      <c r="D253" s="12">
        <v>1.1620829282298772</v>
      </c>
      <c r="E253" s="12">
        <v>1.5953957976411943</v>
      </c>
      <c r="F253" s="12">
        <v>1.3522603362060108</v>
      </c>
      <c r="G253" s="12">
        <v>1.6192788242263665</v>
      </c>
      <c r="H253" s="12">
        <v>1.2313725221754948</v>
      </c>
      <c r="I253" s="12">
        <v>1.5527150545437225</v>
      </c>
      <c r="J253" s="12">
        <v>1.2175714812049228</v>
      </c>
      <c r="K253" s="12">
        <v>1.0724404486755128</v>
      </c>
      <c r="L253" s="12">
        <v>1.1497861730199106</v>
      </c>
      <c r="M253" s="12"/>
      <c r="N253" s="12"/>
    </row>
    <row r="254" spans="1:14" x14ac:dyDescent="0.35">
      <c r="A254" s="11" t="str">
        <f t="shared" si="3"/>
        <v>FRECUENCIA COMPRA (Actos)Calimocho</v>
      </c>
      <c r="B254" s="11" t="s">
        <v>187</v>
      </c>
      <c r="C254" s="11" t="s">
        <v>143</v>
      </c>
      <c r="D254" s="12">
        <v>2.5232088335469927</v>
      </c>
      <c r="E254" s="12">
        <v>2.2326712770050881</v>
      </c>
      <c r="F254" s="12">
        <v>1.9904363375203364</v>
      </c>
      <c r="G254" s="12">
        <v>2.3391133925024281</v>
      </c>
      <c r="H254" s="12">
        <v>2.0112091515872215</v>
      </c>
      <c r="I254" s="12">
        <v>1.9622010312949896</v>
      </c>
      <c r="J254" s="12">
        <v>2.5337807459259052</v>
      </c>
      <c r="K254" s="12">
        <v>2.7462801735479925</v>
      </c>
      <c r="L254" s="12">
        <v>1.9270962664589366</v>
      </c>
      <c r="M254" s="12"/>
      <c r="N254" s="12"/>
    </row>
    <row r="255" spans="1:14" x14ac:dyDescent="0.35">
      <c r="A255" s="11" t="str">
        <f t="shared" si="3"/>
        <v>FRECUENCIA COMPRA (Actos)Rebujito</v>
      </c>
      <c r="B255" s="11" t="s">
        <v>187</v>
      </c>
      <c r="C255" s="11" t="s">
        <v>177</v>
      </c>
      <c r="D255" s="12">
        <v>1.0173559114858293</v>
      </c>
      <c r="E255" s="12">
        <v>1.3513910965175371</v>
      </c>
      <c r="F255" s="12">
        <v>2.5589952303775481</v>
      </c>
      <c r="G255" s="12">
        <v>1.009527999443238</v>
      </c>
      <c r="H255" s="12">
        <v>1.4457436381610842</v>
      </c>
      <c r="I255" s="12">
        <v>1.5631483132553985</v>
      </c>
      <c r="J255" s="12">
        <v>0.94787090915133776</v>
      </c>
      <c r="K255" s="12">
        <v>1.5588252667996907</v>
      </c>
      <c r="L255" s="12">
        <v>1.3582429896642911</v>
      </c>
      <c r="M255" s="12"/>
      <c r="N255" s="12"/>
    </row>
    <row r="256" spans="1:14" x14ac:dyDescent="0.35">
      <c r="A256" s="11" t="str">
        <f t="shared" si="3"/>
        <v>FRECUENCIA COMPRA (Actos)Espum/Lambrusc/Mosca</v>
      </c>
      <c r="B256" s="11" t="s">
        <v>187</v>
      </c>
      <c r="C256" s="11" t="s">
        <v>178</v>
      </c>
      <c r="D256" s="12">
        <v>1.3146998824344833</v>
      </c>
      <c r="E256" s="12">
        <v>1.641476431758399</v>
      </c>
      <c r="F256" s="12">
        <v>1.4903415996189162</v>
      </c>
      <c r="G256" s="12">
        <v>1.2297396487907004</v>
      </c>
      <c r="H256" s="12">
        <v>1.4392544258319599</v>
      </c>
      <c r="I256" s="12">
        <v>1.6911190641722182</v>
      </c>
      <c r="J256" s="12">
        <v>1.7302433330843889</v>
      </c>
      <c r="K256" s="12">
        <v>1.7047306846630537</v>
      </c>
      <c r="L256" s="12">
        <v>1.3698013232404396</v>
      </c>
      <c r="M256" s="12"/>
      <c r="N256" s="12"/>
    </row>
    <row r="257" spans="1:14" x14ac:dyDescent="0.35">
      <c r="A257" s="11" t="str">
        <f t="shared" si="3"/>
        <v>FRECUENCIA COMPRA (Actos)Sidra</v>
      </c>
      <c r="B257" s="11" t="s">
        <v>187</v>
      </c>
      <c r="C257" s="11" t="s">
        <v>144</v>
      </c>
      <c r="D257" s="12">
        <v>3.0519764971952421</v>
      </c>
      <c r="E257" s="12">
        <v>3.084112867141751</v>
      </c>
      <c r="F257" s="12">
        <v>2.3039109283478223</v>
      </c>
      <c r="G257" s="12">
        <v>2.7329678843343381</v>
      </c>
      <c r="H257" s="12">
        <v>2.4717740418054674</v>
      </c>
      <c r="I257" s="12">
        <v>2.9388071864280971</v>
      </c>
      <c r="J257" s="12">
        <v>2.6095190466664762</v>
      </c>
      <c r="K257" s="12">
        <v>2.6181605382116944</v>
      </c>
      <c r="L257" s="12">
        <v>3.5602562363447987</v>
      </c>
      <c r="M257" s="12"/>
      <c r="N257" s="12"/>
    </row>
    <row r="258" spans="1:14" x14ac:dyDescent="0.35">
      <c r="A258" s="11" t="str">
        <f t="shared" si="3"/>
        <v>FRECUENCIA COMPRA (Actos)Cerveza</v>
      </c>
      <c r="B258" s="11" t="s">
        <v>187</v>
      </c>
      <c r="C258" s="11" t="s">
        <v>145</v>
      </c>
      <c r="D258" s="12">
        <v>7.6836566041296548</v>
      </c>
      <c r="E258" s="12">
        <v>11.13467404388784</v>
      </c>
      <c r="F258" s="12">
        <v>7.6459820019553053</v>
      </c>
      <c r="G258" s="12">
        <v>7.1346838873697562</v>
      </c>
      <c r="H258" s="12">
        <v>8.0485159703897047</v>
      </c>
      <c r="I258" s="12">
        <v>10.75741862625781</v>
      </c>
      <c r="J258" s="12">
        <v>7.3329737859579023</v>
      </c>
      <c r="K258" s="12">
        <v>7.0279310024300532</v>
      </c>
      <c r="L258" s="12">
        <v>7.907023101804926</v>
      </c>
      <c r="M258" s="12"/>
      <c r="N258" s="12"/>
    </row>
    <row r="259" spans="1:14" x14ac:dyDescent="0.35">
      <c r="A259" s="11" t="str">
        <f t="shared" si="3"/>
        <v>FRECUENCIA COMPRA (Actos)Con alcohol</v>
      </c>
      <c r="B259" s="11" t="s">
        <v>187</v>
      </c>
      <c r="C259" s="11" t="s">
        <v>146</v>
      </c>
      <c r="D259" s="12">
        <v>7.2764486787673768</v>
      </c>
      <c r="E259" s="12">
        <v>10.295771035426151</v>
      </c>
      <c r="F259" s="12">
        <v>7.2823772748756594</v>
      </c>
      <c r="G259" s="12">
        <v>6.8034983113322314</v>
      </c>
      <c r="H259" s="12">
        <v>7.5441882907238291</v>
      </c>
      <c r="I259" s="12">
        <v>10.006683933494863</v>
      </c>
      <c r="J259" s="12">
        <v>6.9617585453465747</v>
      </c>
      <c r="K259" s="12">
        <v>6.7494799987255982</v>
      </c>
      <c r="L259" s="12">
        <v>7.3747902701136558</v>
      </c>
      <c r="M259" s="12"/>
      <c r="N259" s="12"/>
    </row>
    <row r="260" spans="1:14" x14ac:dyDescent="0.35">
      <c r="A260" s="11" t="str">
        <f t="shared" ref="A260:A323" si="4">B260&amp;C260</f>
        <v>FRECUENCIA COMPRA (Actos)Sin alcohol</v>
      </c>
      <c r="B260" s="11" t="s">
        <v>187</v>
      </c>
      <c r="C260" s="11" t="s">
        <v>147</v>
      </c>
      <c r="D260" s="12">
        <v>4.0900200317151194</v>
      </c>
      <c r="E260" s="12">
        <v>5.1431919314494907</v>
      </c>
      <c r="F260" s="12">
        <v>3.7982624523186606</v>
      </c>
      <c r="G260" s="12">
        <v>3.586494873233383</v>
      </c>
      <c r="H260" s="12">
        <v>3.8730709465334536</v>
      </c>
      <c r="I260" s="12">
        <v>4.6586635612305018</v>
      </c>
      <c r="J260" s="12">
        <v>3.6469222464699702</v>
      </c>
      <c r="K260" s="12">
        <v>3.4523028749076188</v>
      </c>
      <c r="L260" s="12">
        <v>3.9940663009531874</v>
      </c>
      <c r="M260" s="12"/>
      <c r="N260" s="12"/>
    </row>
    <row r="261" spans="1:14" x14ac:dyDescent="0.35">
      <c r="A261" s="11" t="str">
        <f t="shared" si="4"/>
        <v>FRECUENCIA COMPRA (Actos)Cerveza Envasada</v>
      </c>
      <c r="B261" s="11" t="s">
        <v>187</v>
      </c>
      <c r="C261" s="11" t="s">
        <v>179</v>
      </c>
      <c r="D261" s="12">
        <v>5.739981499066098</v>
      </c>
      <c r="E261" s="12">
        <v>7.6089758479188587</v>
      </c>
      <c r="F261" s="12">
        <v>5.5340465609068064</v>
      </c>
      <c r="G261" s="12">
        <v>5.1418479575640639</v>
      </c>
      <c r="H261" s="12">
        <v>5.4629488049730268</v>
      </c>
      <c r="I261" s="12">
        <v>6.921736219722634</v>
      </c>
      <c r="J261" s="12">
        <v>5.2784765072156707</v>
      </c>
      <c r="K261" s="12">
        <v>5.1208469162392536</v>
      </c>
      <c r="L261" s="12">
        <v>5.5133367820796737</v>
      </c>
      <c r="M261" s="12"/>
      <c r="N261" s="12"/>
    </row>
    <row r="262" spans="1:14" x14ac:dyDescent="0.35">
      <c r="A262" s="11" t="str">
        <f t="shared" si="4"/>
        <v>FRECUENCIA COMPRA (Actos)Cerveza Surtidor</v>
      </c>
      <c r="B262" s="11" t="s">
        <v>187</v>
      </c>
      <c r="C262" s="11" t="s">
        <v>180</v>
      </c>
      <c r="D262" s="12">
        <v>5.0375190941980437</v>
      </c>
      <c r="E262" s="12">
        <v>7.1243384744093161</v>
      </c>
      <c r="F262" s="12">
        <v>5.1364811898713807</v>
      </c>
      <c r="G262" s="12">
        <v>4.8074227806893566</v>
      </c>
      <c r="H262" s="12">
        <v>5.4595079875877746</v>
      </c>
      <c r="I262" s="12">
        <v>7.2213341172144476</v>
      </c>
      <c r="J262" s="12">
        <v>4.9775697235176466</v>
      </c>
      <c r="K262" s="12">
        <v>4.7614879483036257</v>
      </c>
      <c r="L262" s="12">
        <v>5.3331464023584916</v>
      </c>
      <c r="M262" s="12"/>
      <c r="N262" s="12"/>
    </row>
    <row r="263" spans="1:14" x14ac:dyDescent="0.35">
      <c r="A263" s="11" t="str">
        <f t="shared" si="4"/>
        <v>FRECUENCIA COMPRA (Actos)Otras Cervezas</v>
      </c>
      <c r="B263" s="11" t="s">
        <v>187</v>
      </c>
      <c r="C263" s="11" t="s">
        <v>148</v>
      </c>
      <c r="D263" s="12">
        <v>1.3882257820457518</v>
      </c>
      <c r="E263" s="12">
        <v>1.4905951795629531</v>
      </c>
      <c r="F263" s="12">
        <v>1.8119182477167022</v>
      </c>
      <c r="G263" s="12">
        <v>1.3868289347589444</v>
      </c>
      <c r="H263" s="12">
        <v>1.2419706544809508</v>
      </c>
      <c r="I263" s="12">
        <v>1.4779632142282002</v>
      </c>
      <c r="J263" s="12">
        <v>1.4546424870958741</v>
      </c>
      <c r="K263" s="12">
        <v>1.0552784504926411</v>
      </c>
      <c r="L263" s="12">
        <v>1.085067945067224</v>
      </c>
      <c r="M263" s="12"/>
      <c r="N263" s="12"/>
    </row>
    <row r="264" spans="1:14" x14ac:dyDescent="0.35">
      <c r="A264" s="11" t="str">
        <f t="shared" si="4"/>
        <v>FRECUENCIA COMPRA (Actos)Espirituosas</v>
      </c>
      <c r="B264" s="11" t="s">
        <v>187</v>
      </c>
      <c r="C264" s="11" t="s">
        <v>149</v>
      </c>
      <c r="D264" s="12">
        <v>3.5988451174861211</v>
      </c>
      <c r="E264" s="12">
        <v>4.3181715013367681</v>
      </c>
      <c r="F264" s="12">
        <v>3.6208178321023139</v>
      </c>
      <c r="G264" s="12">
        <v>3.5329665224570821</v>
      </c>
      <c r="H264" s="12">
        <v>3.3032940105041417</v>
      </c>
      <c r="I264" s="12">
        <v>4.0388378788186277</v>
      </c>
      <c r="J264" s="12">
        <v>3.4714228815617556</v>
      </c>
      <c r="K264" s="12">
        <v>3.5604217771958537</v>
      </c>
      <c r="L264" s="12">
        <v>3.2220740284209164</v>
      </c>
      <c r="M264" s="12"/>
      <c r="N264" s="12"/>
    </row>
    <row r="265" spans="1:14" x14ac:dyDescent="0.35">
      <c r="A265" s="11" t="str">
        <f t="shared" si="4"/>
        <v>FRECUENCIA COMPRA (Actos)Whisky</v>
      </c>
      <c r="B265" s="11" t="s">
        <v>187</v>
      </c>
      <c r="C265" s="11" t="s">
        <v>150</v>
      </c>
      <c r="D265" s="12">
        <v>4.1443721421911075</v>
      </c>
      <c r="E265" s="12">
        <v>5.0830299627032929</v>
      </c>
      <c r="F265" s="12">
        <v>4.9281215268070833</v>
      </c>
      <c r="G265" s="12">
        <v>4.2675478428326024</v>
      </c>
      <c r="H265" s="12">
        <v>3.8901029807753571</v>
      </c>
      <c r="I265" s="12">
        <v>4.4165140679309633</v>
      </c>
      <c r="J265" s="12">
        <v>4.2182935675650102</v>
      </c>
      <c r="K265" s="12">
        <v>4.9160603855102289</v>
      </c>
      <c r="L265" s="12">
        <v>4.1148111084271752</v>
      </c>
      <c r="M265" s="12"/>
      <c r="N265" s="12"/>
    </row>
    <row r="266" spans="1:14" x14ac:dyDescent="0.35">
      <c r="A266" s="11" t="str">
        <f t="shared" si="4"/>
        <v>FRECUENCIA COMPRA (Actos)Brandy</v>
      </c>
      <c r="B266" s="11" t="s">
        <v>187</v>
      </c>
      <c r="C266" s="11" t="s">
        <v>151</v>
      </c>
      <c r="D266" s="12">
        <v>6.659320568269834</v>
      </c>
      <c r="E266" s="12">
        <v>2.9769558743074596</v>
      </c>
      <c r="F266" s="12">
        <v>2.5770045461495057</v>
      </c>
      <c r="G266" s="12">
        <v>4.2764593284167365</v>
      </c>
      <c r="H266" s="12">
        <v>3.8433217635719754</v>
      </c>
      <c r="I266" s="12">
        <v>3.1037870342096086</v>
      </c>
      <c r="J266" s="12">
        <v>2.6142570439394066</v>
      </c>
      <c r="K266" s="12">
        <v>3.5433383993377126</v>
      </c>
      <c r="L266" s="12">
        <v>3.1888975852614014</v>
      </c>
      <c r="M266" s="12"/>
      <c r="N266" s="12"/>
    </row>
    <row r="267" spans="1:14" x14ac:dyDescent="0.35">
      <c r="A267" s="11" t="str">
        <f t="shared" si="4"/>
        <v>FRECUENCIA COMPRA (Actos)Ginebra</v>
      </c>
      <c r="B267" s="11" t="s">
        <v>187</v>
      </c>
      <c r="C267" s="11" t="s">
        <v>152</v>
      </c>
      <c r="D267" s="12">
        <v>2.2934169306682572</v>
      </c>
      <c r="E267" s="12">
        <v>2.7096883052318881</v>
      </c>
      <c r="F267" s="12">
        <v>2.1859996901137881</v>
      </c>
      <c r="G267" s="12">
        <v>2.2748752828230452</v>
      </c>
      <c r="H267" s="12">
        <v>2.2672449136040451</v>
      </c>
      <c r="I267" s="12">
        <v>2.4836967501956773</v>
      </c>
      <c r="J267" s="12">
        <v>2.2861436494526055</v>
      </c>
      <c r="K267" s="12">
        <v>2.2103806481995578</v>
      </c>
      <c r="L267" s="12">
        <v>2.209723298620375</v>
      </c>
      <c r="M267" s="12"/>
      <c r="N267" s="12"/>
    </row>
    <row r="268" spans="1:14" x14ac:dyDescent="0.35">
      <c r="A268" s="11" t="str">
        <f t="shared" si="4"/>
        <v>FRECUENCIA COMPRA (Actos)Ron</v>
      </c>
      <c r="B268" s="11" t="s">
        <v>187</v>
      </c>
      <c r="C268" s="11" t="s">
        <v>153</v>
      </c>
      <c r="D268" s="12">
        <v>2.2164903347664429</v>
      </c>
      <c r="E268" s="12">
        <v>2.4962044035835711</v>
      </c>
      <c r="F268" s="12">
        <v>2.3066857496722508</v>
      </c>
      <c r="G268" s="12">
        <v>2.2982983276176991</v>
      </c>
      <c r="H268" s="12">
        <v>2.0844239981203394</v>
      </c>
      <c r="I268" s="12">
        <v>2.4056243080944051</v>
      </c>
      <c r="J268" s="12">
        <v>2.0603731741644009</v>
      </c>
      <c r="K268" s="12">
        <v>2.1676574678454377</v>
      </c>
      <c r="L268" s="12">
        <v>1.9101640626872387</v>
      </c>
      <c r="M268" s="12"/>
      <c r="N268" s="12"/>
    </row>
    <row r="269" spans="1:14" x14ac:dyDescent="0.35">
      <c r="A269" s="11" t="str">
        <f t="shared" si="4"/>
        <v>FRECUENCIA COMPRA (Actos)Anis</v>
      </c>
      <c r="B269" s="11" t="s">
        <v>187</v>
      </c>
      <c r="C269" s="11" t="s">
        <v>154</v>
      </c>
      <c r="D269" s="12">
        <v>1.5350522135639437</v>
      </c>
      <c r="E269" s="12">
        <v>2.8817835224183805</v>
      </c>
      <c r="F269" s="12">
        <v>1.3969199342322105</v>
      </c>
      <c r="G269" s="12">
        <v>1.619771125651186</v>
      </c>
      <c r="H269" s="12">
        <v>1.4286292979500579</v>
      </c>
      <c r="I269" s="12">
        <v>2.3853354223840473</v>
      </c>
      <c r="J269" s="12">
        <v>1.7810676341514025</v>
      </c>
      <c r="K269" s="12">
        <v>1.6319748648888066</v>
      </c>
      <c r="L269" s="12">
        <v>1.3754525620335358</v>
      </c>
      <c r="M269" s="12"/>
      <c r="N269" s="12"/>
    </row>
    <row r="270" spans="1:14" x14ac:dyDescent="0.35">
      <c r="A270" s="11" t="str">
        <f t="shared" si="4"/>
        <v>FRECUENCIA COMPRA (Actos)Otras Espirituosas</v>
      </c>
      <c r="B270" s="11" t="s">
        <v>187</v>
      </c>
      <c r="C270" s="11" t="s">
        <v>155</v>
      </c>
      <c r="D270" s="12">
        <v>2.7787742808342872</v>
      </c>
      <c r="E270" s="12">
        <v>3.2420250438740852</v>
      </c>
      <c r="F270" s="12">
        <v>2.7921806795760431</v>
      </c>
      <c r="G270" s="12">
        <v>2.7745903779366827</v>
      </c>
      <c r="H270" s="12">
        <v>2.6261541074823183</v>
      </c>
      <c r="I270" s="12">
        <v>3.1017048378399417</v>
      </c>
      <c r="J270" s="12">
        <v>2.8268514699403768</v>
      </c>
      <c r="K270" s="12">
        <v>2.7558460364290505</v>
      </c>
      <c r="L270" s="12">
        <v>2.6720150764225692</v>
      </c>
      <c r="M270" s="12"/>
      <c r="N270" s="12"/>
    </row>
    <row r="271" spans="1:14" x14ac:dyDescent="0.35">
      <c r="A271" s="11" t="str">
        <f t="shared" si="4"/>
        <v>FRECUENCIA COMPRA (Actos)T.Zumo+Horchata+Mosto</v>
      </c>
      <c r="B271" s="11" t="s">
        <v>187</v>
      </c>
      <c r="C271" s="11" t="s">
        <v>156</v>
      </c>
      <c r="D271" s="12">
        <v>2.7251627741172713</v>
      </c>
      <c r="E271" s="12">
        <v>3.2998916857498877</v>
      </c>
      <c r="F271" s="12">
        <v>2.8936824617403327</v>
      </c>
      <c r="G271" s="12">
        <v>2.8420686242482094</v>
      </c>
      <c r="H271" s="12">
        <v>2.8478771808554839</v>
      </c>
      <c r="I271" s="12">
        <v>3.381385494075515</v>
      </c>
      <c r="J271" s="12">
        <v>2.8395497321607541</v>
      </c>
      <c r="K271" s="12">
        <v>2.9083790995609444</v>
      </c>
      <c r="L271" s="12">
        <v>2.8401243670167511</v>
      </c>
      <c r="M271" s="12"/>
      <c r="N271" s="12"/>
    </row>
    <row r="272" spans="1:14" x14ac:dyDescent="0.35">
      <c r="A272" s="11" t="str">
        <f t="shared" si="4"/>
        <v>FRECUENCIA COMPRA (Actos)Agua Envasada</v>
      </c>
      <c r="B272" s="11" t="s">
        <v>187</v>
      </c>
      <c r="C272" s="11" t="s">
        <v>157</v>
      </c>
      <c r="D272" s="12">
        <v>5.574163035666885</v>
      </c>
      <c r="E272" s="12">
        <v>8.0973854777726668</v>
      </c>
      <c r="F272" s="12">
        <v>5.6107248228583595</v>
      </c>
      <c r="G272" s="12">
        <v>5.6767193200615464</v>
      </c>
      <c r="H272" s="12">
        <v>6.20776244298668</v>
      </c>
      <c r="I272" s="12">
        <v>8.3175712964367978</v>
      </c>
      <c r="J272" s="12">
        <v>5.3605821775250009</v>
      </c>
      <c r="K272" s="12">
        <v>5.5116044483818163</v>
      </c>
      <c r="L272" s="12">
        <v>5.9416071957271592</v>
      </c>
      <c r="M272" s="12"/>
      <c r="N272" s="12"/>
    </row>
    <row r="273" spans="1:14" x14ac:dyDescent="0.35">
      <c r="A273" s="11" t="str">
        <f t="shared" si="4"/>
        <v>FRECUENCIA COMPRA (Actos)Bebidas Refrescantes</v>
      </c>
      <c r="B273" s="11" t="s">
        <v>187</v>
      </c>
      <c r="C273" s="11" t="s">
        <v>158</v>
      </c>
      <c r="D273" s="12">
        <v>6.3255208989910523</v>
      </c>
      <c r="E273" s="12">
        <v>9.0851883227342025</v>
      </c>
      <c r="F273" s="12">
        <v>6.0955946098591136</v>
      </c>
      <c r="G273" s="12">
        <v>6.0665547942590052</v>
      </c>
      <c r="H273" s="12">
        <v>6.8118040934663311</v>
      </c>
      <c r="I273" s="12">
        <v>9.3111637173873838</v>
      </c>
      <c r="J273" s="12">
        <v>6.0974470367777771</v>
      </c>
      <c r="K273" s="12">
        <v>5.8878965609811029</v>
      </c>
      <c r="L273" s="12">
        <v>6.4283106592034756</v>
      </c>
      <c r="M273" s="12"/>
      <c r="N273" s="12"/>
    </row>
    <row r="274" spans="1:14" x14ac:dyDescent="0.35">
      <c r="A274" s="11" t="str">
        <f t="shared" si="4"/>
        <v>FRECUENCIA COMPRA (Actos)Colas</v>
      </c>
      <c r="B274" s="11" t="s">
        <v>187</v>
      </c>
      <c r="C274" s="11" t="s">
        <v>159</v>
      </c>
      <c r="D274" s="12">
        <v>5.1749333751863764</v>
      </c>
      <c r="E274" s="12">
        <v>7.0661731119080624</v>
      </c>
      <c r="F274" s="12">
        <v>4.9652691778220381</v>
      </c>
      <c r="G274" s="12">
        <v>5.0576017689221251</v>
      </c>
      <c r="H274" s="12">
        <v>5.5763244338831424</v>
      </c>
      <c r="I274" s="12">
        <v>7.0082482469042375</v>
      </c>
      <c r="J274" s="12">
        <v>5.0632491195533147</v>
      </c>
      <c r="K274" s="12">
        <v>5.085552472008839</v>
      </c>
      <c r="L274" s="12">
        <v>5.2304553123681865</v>
      </c>
      <c r="M274" s="12"/>
      <c r="N274" s="12"/>
    </row>
    <row r="275" spans="1:14" x14ac:dyDescent="0.35">
      <c r="A275" s="11" t="str">
        <f t="shared" si="4"/>
        <v>FRECUENCIA COMPRA (Actos)Cola Regular</v>
      </c>
      <c r="B275" s="11" t="s">
        <v>187</v>
      </c>
      <c r="C275" s="11" t="s">
        <v>160</v>
      </c>
      <c r="D275" s="12">
        <v>4.2297844537798701</v>
      </c>
      <c r="E275" s="12">
        <v>5.3458536835822432</v>
      </c>
      <c r="F275" s="12">
        <v>4.0556649190249257</v>
      </c>
      <c r="G275" s="12">
        <v>4.0269148992436667</v>
      </c>
      <c r="H275" s="12">
        <v>4.4759910325291692</v>
      </c>
      <c r="I275" s="12">
        <v>5.310576016181634</v>
      </c>
      <c r="J275" s="12">
        <v>4.0826302781335766</v>
      </c>
      <c r="K275" s="12">
        <v>4.0324815175604067</v>
      </c>
      <c r="L275" s="12">
        <v>4.1053325684353545</v>
      </c>
      <c r="M275" s="12"/>
      <c r="N275" s="12"/>
    </row>
    <row r="276" spans="1:14" x14ac:dyDescent="0.35">
      <c r="A276" s="11" t="str">
        <f t="shared" si="4"/>
        <v>FRECUENCIA COMPRA (Actos)Light/Zero</v>
      </c>
      <c r="B276" s="11" t="s">
        <v>187</v>
      </c>
      <c r="C276" s="11" t="s">
        <v>161</v>
      </c>
      <c r="D276" s="12">
        <v>4.1888697853366104</v>
      </c>
      <c r="E276" s="12">
        <v>5.6005559429675866</v>
      </c>
      <c r="F276" s="12">
        <v>4.1557660895267343</v>
      </c>
      <c r="G276" s="12">
        <v>4.3705760060183412</v>
      </c>
      <c r="H276" s="12">
        <v>4.5856101866240211</v>
      </c>
      <c r="I276" s="12">
        <v>5.6269463464871716</v>
      </c>
      <c r="J276" s="12">
        <v>4.2102246247587942</v>
      </c>
      <c r="K276" s="12">
        <v>4.3491179959250026</v>
      </c>
      <c r="L276" s="12">
        <v>4.4316884794140723</v>
      </c>
      <c r="M276" s="12"/>
      <c r="N276" s="12"/>
    </row>
    <row r="277" spans="1:14" x14ac:dyDescent="0.35">
      <c r="A277" s="11" t="str">
        <f t="shared" si="4"/>
        <v>FRECUENCIA COMPRA (Actos)Otra Variedad Cola</v>
      </c>
      <c r="B277" s="11" t="s">
        <v>187</v>
      </c>
      <c r="C277" s="11" t="s">
        <v>162</v>
      </c>
      <c r="D277" s="12" t="s">
        <v>219</v>
      </c>
      <c r="E277" s="12" t="s">
        <v>219</v>
      </c>
      <c r="F277" s="12" t="s">
        <v>219</v>
      </c>
      <c r="G277" s="12" t="s">
        <v>219</v>
      </c>
      <c r="H277" s="12" t="s">
        <v>219</v>
      </c>
      <c r="I277" s="12" t="s">
        <v>219</v>
      </c>
      <c r="J277" s="12" t="s">
        <v>219</v>
      </c>
      <c r="K277" s="12" t="s">
        <v>219</v>
      </c>
      <c r="L277" s="12" t="s">
        <v>219</v>
      </c>
      <c r="M277" s="12"/>
      <c r="N277" s="12"/>
    </row>
    <row r="278" spans="1:14" x14ac:dyDescent="0.35">
      <c r="A278" s="11" t="str">
        <f t="shared" si="4"/>
        <v>FRECUENCIA COMPRA (Actos)Con Cafeina</v>
      </c>
      <c r="B278" s="11" t="s">
        <v>187</v>
      </c>
      <c r="C278" s="11" t="s">
        <v>163</v>
      </c>
      <c r="D278" s="12">
        <v>4.9184105082780718</v>
      </c>
      <c r="E278" s="12">
        <v>6.6974939506814595</v>
      </c>
      <c r="F278" s="12">
        <v>4.705269564843789</v>
      </c>
      <c r="G278" s="12">
        <v>4.6454521229018351</v>
      </c>
      <c r="H278" s="12">
        <v>5.2050447647785427</v>
      </c>
      <c r="I278" s="12">
        <v>6.4592941690635346</v>
      </c>
      <c r="J278" s="12">
        <v>4.7501719676373284</v>
      </c>
      <c r="K278" s="12">
        <v>4.747219820602548</v>
      </c>
      <c r="L278" s="12">
        <v>4.8625713981927321</v>
      </c>
      <c r="M278" s="12"/>
      <c r="N278" s="12"/>
    </row>
    <row r="279" spans="1:14" x14ac:dyDescent="0.35">
      <c r="A279" s="11" t="str">
        <f t="shared" si="4"/>
        <v>FRECUENCIA COMPRA (Actos)Sin Cafeina</v>
      </c>
      <c r="B279" s="11" t="s">
        <v>187</v>
      </c>
      <c r="C279" s="11" t="s">
        <v>164</v>
      </c>
      <c r="D279" s="12">
        <v>2.7510234487544283</v>
      </c>
      <c r="E279" s="12">
        <v>3.2041898031297325</v>
      </c>
      <c r="F279" s="12">
        <v>2.987738459221128</v>
      </c>
      <c r="G279" s="12">
        <v>3.3701451488089011</v>
      </c>
      <c r="H279" s="12">
        <v>3.5166553775563751</v>
      </c>
      <c r="I279" s="12">
        <v>3.620325846274397</v>
      </c>
      <c r="J279" s="12">
        <v>2.8836135920875896</v>
      </c>
      <c r="K279" s="12">
        <v>3.1949111009304936</v>
      </c>
      <c r="L279" s="12">
        <v>3.30038763019884</v>
      </c>
      <c r="M279" s="12"/>
      <c r="N279" s="12"/>
    </row>
    <row r="280" spans="1:14" x14ac:dyDescent="0.35">
      <c r="A280" s="11" t="str">
        <f t="shared" si="4"/>
        <v>FRECUENCIA COMPRA (Actos)Frutas con gas</v>
      </c>
      <c r="B280" s="11" t="s">
        <v>187</v>
      </c>
      <c r="C280" s="11" t="s">
        <v>165</v>
      </c>
      <c r="D280" s="12">
        <v>2.3464361037506101</v>
      </c>
      <c r="E280" s="12">
        <v>3.2784399994465763</v>
      </c>
      <c r="F280" s="12">
        <v>2.6452051306028417</v>
      </c>
      <c r="G280" s="12">
        <v>2.8232716654084431</v>
      </c>
      <c r="H280" s="12">
        <v>2.9714225430546954</v>
      </c>
      <c r="I280" s="12">
        <v>3.6972515685563989</v>
      </c>
      <c r="J280" s="12">
        <v>2.6923720286446056</v>
      </c>
      <c r="K280" s="12">
        <v>2.4638769120321964</v>
      </c>
      <c r="L280" s="12">
        <v>2.7815979116667275</v>
      </c>
      <c r="M280" s="12"/>
      <c r="N280" s="12"/>
    </row>
    <row r="281" spans="1:14" x14ac:dyDescent="0.35">
      <c r="A281" s="11" t="str">
        <f t="shared" si="4"/>
        <v>FRECUENCIA COMPRA (Actos)Frutas sin gas</v>
      </c>
      <c r="B281" s="11" t="s">
        <v>187</v>
      </c>
      <c r="C281" s="11" t="s">
        <v>166</v>
      </c>
      <c r="D281" s="12">
        <v>2.0466616033641079</v>
      </c>
      <c r="E281" s="12">
        <v>2.8651939933387509</v>
      </c>
      <c r="F281" s="12">
        <v>2.1101888614959536</v>
      </c>
      <c r="G281" s="12">
        <v>1.7257665427809648</v>
      </c>
      <c r="H281" s="12">
        <v>1.9383060795143099</v>
      </c>
      <c r="I281" s="12">
        <v>2.2041386567556827</v>
      </c>
      <c r="J281" s="12">
        <v>1.674889140111838</v>
      </c>
      <c r="K281" s="12">
        <v>1.6359930740177973</v>
      </c>
      <c r="L281" s="12">
        <v>2.1269232871886143</v>
      </c>
      <c r="M281" s="12"/>
      <c r="N281" s="12"/>
    </row>
    <row r="282" spans="1:14" x14ac:dyDescent="0.35">
      <c r="A282" s="11" t="str">
        <f t="shared" si="4"/>
        <v>FRECUENCIA COMPRA (Actos)Mixers</v>
      </c>
      <c r="B282" s="11" t="s">
        <v>187</v>
      </c>
      <c r="C282" s="11" t="s">
        <v>167</v>
      </c>
      <c r="D282" s="12">
        <v>1.591191735124996</v>
      </c>
      <c r="E282" s="12">
        <v>2.8141728829609991</v>
      </c>
      <c r="F282" s="12">
        <v>1.8314854248300225</v>
      </c>
      <c r="G282" s="12">
        <v>1.6346314496115772</v>
      </c>
      <c r="H282" s="12">
        <v>2.1934998362254348</v>
      </c>
      <c r="I282" s="12">
        <v>2.2697676990484261</v>
      </c>
      <c r="J282" s="12">
        <v>1.509656237460024</v>
      </c>
      <c r="K282" s="12">
        <v>1.6360603382921077</v>
      </c>
      <c r="L282" s="12">
        <v>1.6924010291892522</v>
      </c>
      <c r="M282" s="12"/>
      <c r="N282" s="12"/>
    </row>
    <row r="283" spans="1:14" x14ac:dyDescent="0.35">
      <c r="A283" s="11" t="str">
        <f t="shared" si="4"/>
        <v>FRECUENCIA COMPRA (Actos)Isotonicas</v>
      </c>
      <c r="B283" s="11" t="s">
        <v>187</v>
      </c>
      <c r="C283" s="11" t="s">
        <v>181</v>
      </c>
      <c r="D283" s="12">
        <v>2.7362214496953134</v>
      </c>
      <c r="E283" s="12">
        <v>3.4466659405796407</v>
      </c>
      <c r="F283" s="12">
        <v>2.8686323467329888</v>
      </c>
      <c r="G283" s="12">
        <v>2.641527158994927</v>
      </c>
      <c r="H283" s="12">
        <v>2.6686838994294177</v>
      </c>
      <c r="I283" s="12">
        <v>3.4803161078417926</v>
      </c>
      <c r="J283" s="12">
        <v>2.7555902880742038</v>
      </c>
      <c r="K283" s="12">
        <v>2.6282069814403548</v>
      </c>
      <c r="L283" s="12">
        <v>2.8327530280344897</v>
      </c>
      <c r="M283" s="12"/>
      <c r="N283" s="12"/>
    </row>
    <row r="284" spans="1:14" x14ac:dyDescent="0.35">
      <c r="A284" s="11" t="str">
        <f t="shared" si="4"/>
        <v>FRECUENCIA COMPRA (Actos)Energeticas</v>
      </c>
      <c r="B284" s="11" t="s">
        <v>187</v>
      </c>
      <c r="C284" s="11" t="s">
        <v>182</v>
      </c>
      <c r="D284" s="12">
        <v>4.0788761022348448</v>
      </c>
      <c r="E284" s="12">
        <v>5.2771425139593484</v>
      </c>
      <c r="F284" s="12">
        <v>4.3667733997371219</v>
      </c>
      <c r="G284" s="12">
        <v>4.6153370568695049</v>
      </c>
      <c r="H284" s="12">
        <v>4.5522413065655458</v>
      </c>
      <c r="I284" s="12">
        <v>4.9430670416309157</v>
      </c>
      <c r="J284" s="12">
        <v>4.582639544635434</v>
      </c>
      <c r="K284" s="12">
        <v>4.6861154438989097</v>
      </c>
      <c r="L284" s="12">
        <v>4.4384412116939282</v>
      </c>
      <c r="M284" s="12"/>
      <c r="N284" s="12"/>
    </row>
    <row r="285" spans="1:14" x14ac:dyDescent="0.35">
      <c r="A285" s="11" t="str">
        <f t="shared" si="4"/>
        <v>FRECUENCIA COMPRA (Actos)Gaseosas</v>
      </c>
      <c r="B285" s="11" t="s">
        <v>187</v>
      </c>
      <c r="C285" s="11" t="s">
        <v>168</v>
      </c>
      <c r="D285" s="12">
        <v>5.0248262009966354</v>
      </c>
      <c r="E285" s="12">
        <v>3.7968976940991244</v>
      </c>
      <c r="F285" s="12">
        <v>3.8199695384061685</v>
      </c>
      <c r="G285" s="12">
        <v>4.2116772302574699</v>
      </c>
      <c r="H285" s="12">
        <v>4.3547719064441086</v>
      </c>
      <c r="I285" s="12">
        <v>3.6351289385161718</v>
      </c>
      <c r="J285" s="12">
        <v>3.8804011802295943</v>
      </c>
      <c r="K285" s="12">
        <v>2.9598762635862079</v>
      </c>
      <c r="L285" s="12">
        <v>3.2569894782998534</v>
      </c>
      <c r="M285" s="12"/>
      <c r="N285" s="12"/>
    </row>
    <row r="286" spans="1:14" x14ac:dyDescent="0.35">
      <c r="A286" s="11" t="str">
        <f t="shared" si="4"/>
        <v>FRECUENCIA COMPRA (Actos)Bebidas Zumo+Leche</v>
      </c>
      <c r="B286" s="11" t="s">
        <v>187</v>
      </c>
      <c r="C286" s="11" t="s">
        <v>169</v>
      </c>
      <c r="D286" s="12">
        <v>2.108682707418867</v>
      </c>
      <c r="E286" s="12">
        <v>1.9887638026951511</v>
      </c>
      <c r="F286" s="12">
        <v>1.7837944758840945</v>
      </c>
      <c r="G286" s="12">
        <v>1.939656869662433</v>
      </c>
      <c r="H286" s="12">
        <v>1.5620437488940984</v>
      </c>
      <c r="I286" s="12">
        <v>2.2746774670852492</v>
      </c>
      <c r="J286" s="12">
        <v>2.6318553088108207</v>
      </c>
      <c r="K286" s="12">
        <v>1.8801511815885292</v>
      </c>
      <c r="L286" s="12">
        <v>1.9648858974914263</v>
      </c>
      <c r="M286" s="12"/>
      <c r="N286" s="12"/>
    </row>
    <row r="287" spans="1:14" x14ac:dyDescent="0.35">
      <c r="A287" s="11" t="str">
        <f t="shared" si="4"/>
        <v>FRECUENCIA COMPRA (Actos)Resto</v>
      </c>
      <c r="B287" s="11" t="s">
        <v>187</v>
      </c>
      <c r="C287" s="11" t="s">
        <v>78</v>
      </c>
      <c r="D287" s="12">
        <v>2.472100961093052</v>
      </c>
      <c r="E287" s="12">
        <v>3.314412101827525</v>
      </c>
      <c r="F287" s="12">
        <v>2.7794411899423834</v>
      </c>
      <c r="G287" s="12">
        <v>2.6830187868177413</v>
      </c>
      <c r="H287" s="12">
        <v>3.0015159159279161</v>
      </c>
      <c r="I287" s="12">
        <v>3.0894757037173468</v>
      </c>
      <c r="J287" s="12">
        <v>2.469339404529828</v>
      </c>
      <c r="K287" s="12">
        <v>2.423278257266297</v>
      </c>
      <c r="L287" s="12">
        <v>2.6073889702095636</v>
      </c>
      <c r="M287" s="12"/>
      <c r="N287" s="12"/>
    </row>
    <row r="288" spans="1:14" x14ac:dyDescent="0.35">
      <c r="A288" s="11" t="str">
        <f t="shared" si="4"/>
        <v>COMPRA MEDIA (Consumiciones)TOTAL BEBIDAS</v>
      </c>
      <c r="B288" s="11" t="s">
        <v>202</v>
      </c>
      <c r="C288" s="11" t="s">
        <v>122</v>
      </c>
      <c r="D288" s="12">
        <v>52.568603493361323</v>
      </c>
      <c r="E288" s="12">
        <v>78.88638518701751</v>
      </c>
      <c r="F288" s="12">
        <v>54.127675134528815</v>
      </c>
      <c r="G288" s="12">
        <v>51.859634869161837</v>
      </c>
      <c r="H288" s="12">
        <v>56.441202043131689</v>
      </c>
      <c r="I288" s="12">
        <v>77.857640206809535</v>
      </c>
      <c r="J288" s="12">
        <v>54.247415999268433</v>
      </c>
      <c r="K288" s="12">
        <v>51.223659554696269</v>
      </c>
      <c r="L288" s="12">
        <v>54.101683308297247</v>
      </c>
      <c r="M288" s="12"/>
      <c r="N288" s="12"/>
    </row>
    <row r="289" spans="1:14" x14ac:dyDescent="0.35">
      <c r="A289" s="11" t="str">
        <f t="shared" si="4"/>
        <v>COMPRA MEDIA (Consumiciones).Total Bebidas Caliente</v>
      </c>
      <c r="B289" s="11" t="s">
        <v>202</v>
      </c>
      <c r="C289" s="11" t="s">
        <v>123</v>
      </c>
      <c r="D289" s="12">
        <v>27.331842172090408</v>
      </c>
      <c r="E289" s="12">
        <v>34.157975140758396</v>
      </c>
      <c r="F289" s="12">
        <v>28.165805487518828</v>
      </c>
      <c r="G289" s="12">
        <v>28.90268485936096</v>
      </c>
      <c r="H289" s="12">
        <v>27.51983743518667</v>
      </c>
      <c r="I289" s="12">
        <v>32.979999763518293</v>
      </c>
      <c r="J289" s="12">
        <v>27.760511109449627</v>
      </c>
      <c r="K289" s="12">
        <v>27.984143624424068</v>
      </c>
      <c r="L289" s="12">
        <v>26.979852773464643</v>
      </c>
      <c r="M289" s="12"/>
      <c r="N289" s="12"/>
    </row>
    <row r="290" spans="1:14" x14ac:dyDescent="0.35">
      <c r="A290" s="11" t="str">
        <f t="shared" si="4"/>
        <v>COMPRA MEDIA (Consumiciones)Cafe</v>
      </c>
      <c r="B290" s="11" t="s">
        <v>202</v>
      </c>
      <c r="C290" s="11" t="s">
        <v>124</v>
      </c>
      <c r="D290" s="12">
        <v>17.584988036684315</v>
      </c>
      <c r="E290" s="12">
        <v>20.61131694853346</v>
      </c>
      <c r="F290" s="12">
        <v>17.445144656027782</v>
      </c>
      <c r="G290" s="12">
        <v>17.947164405327484</v>
      </c>
      <c r="H290" s="12">
        <v>17.086016250191253</v>
      </c>
      <c r="I290" s="12">
        <v>20.796183100957304</v>
      </c>
      <c r="J290" s="12">
        <v>17.387554981203309</v>
      </c>
      <c r="K290" s="12">
        <v>17.785661076402118</v>
      </c>
      <c r="L290" s="12">
        <v>17.269782212066236</v>
      </c>
      <c r="M290" s="12"/>
      <c r="N290" s="12"/>
    </row>
    <row r="291" spans="1:14" x14ac:dyDescent="0.35">
      <c r="A291" s="11" t="str">
        <f t="shared" si="4"/>
        <v>COMPRA MEDIA (Consumiciones)Leche+bebidas vegetales</v>
      </c>
      <c r="B291" s="11" t="s">
        <v>202</v>
      </c>
      <c r="C291" s="11" t="s">
        <v>175</v>
      </c>
      <c r="D291" s="12">
        <v>19.414857892879361</v>
      </c>
      <c r="E291" s="12">
        <v>23.124800341901004</v>
      </c>
      <c r="F291" s="12">
        <v>19.244433790402574</v>
      </c>
      <c r="G291" s="12">
        <v>19.922602747733279</v>
      </c>
      <c r="H291" s="12">
        <v>19.083344300190536</v>
      </c>
      <c r="I291" s="12">
        <v>21.699788196882253</v>
      </c>
      <c r="J291" s="12">
        <v>18.532865060135929</v>
      </c>
      <c r="K291" s="12">
        <v>18.896286411976021</v>
      </c>
      <c r="L291" s="12">
        <v>18.414737399981902</v>
      </c>
      <c r="M291" s="12"/>
      <c r="N291" s="12"/>
    </row>
    <row r="292" spans="1:14" x14ac:dyDescent="0.35">
      <c r="A292" s="11" t="str">
        <f t="shared" si="4"/>
        <v>COMPRA MEDIA (Consumiciones)Leche</v>
      </c>
      <c r="B292" s="11" t="s">
        <v>202</v>
      </c>
      <c r="C292" s="11" t="s">
        <v>125</v>
      </c>
      <c r="D292" s="12">
        <v>19.411997707913553</v>
      </c>
      <c r="E292" s="12">
        <v>23.055832070860962</v>
      </c>
      <c r="F292" s="12">
        <v>19.154368394242464</v>
      </c>
      <c r="G292" s="12">
        <v>19.757271745607046</v>
      </c>
      <c r="H292" s="12">
        <v>18.863147655877341</v>
      </c>
      <c r="I292" s="12">
        <v>21.539306540254849</v>
      </c>
      <c r="J292" s="12">
        <v>18.254758049754962</v>
      </c>
      <c r="K292" s="12">
        <v>18.508716218646601</v>
      </c>
      <c r="L292" s="12">
        <v>18.097182977280998</v>
      </c>
      <c r="M292" s="12"/>
      <c r="N292" s="12"/>
    </row>
    <row r="293" spans="1:14" x14ac:dyDescent="0.35">
      <c r="A293" s="11" t="str">
        <f t="shared" si="4"/>
        <v>COMPRA MEDIA (Consumiciones)Leche Sola</v>
      </c>
      <c r="B293" s="11" t="s">
        <v>202</v>
      </c>
      <c r="C293" s="11" t="s">
        <v>126</v>
      </c>
      <c r="D293" s="12">
        <v>3.7626771237755912</v>
      </c>
      <c r="E293" s="12">
        <v>6.4264100420333445</v>
      </c>
      <c r="F293" s="12">
        <v>10.965927829994076</v>
      </c>
      <c r="G293" s="12">
        <v>10.554510310412926</v>
      </c>
      <c r="H293" s="12">
        <v>4.2421308887908378</v>
      </c>
      <c r="I293" s="12">
        <v>3.5386276684881723</v>
      </c>
      <c r="J293" s="12">
        <v>4.2970826848478056</v>
      </c>
      <c r="K293" s="12">
        <v>3.3730959815570092</v>
      </c>
      <c r="L293" s="12">
        <v>2.882452838609272</v>
      </c>
      <c r="M293" s="12"/>
      <c r="N293" s="12"/>
    </row>
    <row r="294" spans="1:14" x14ac:dyDescent="0.35">
      <c r="A294" s="11" t="str">
        <f t="shared" si="4"/>
        <v>COMPRA MEDIA (Consumiciones)Leche Con Cacao</v>
      </c>
      <c r="B294" s="11" t="s">
        <v>202</v>
      </c>
      <c r="C294" s="11" t="s">
        <v>127</v>
      </c>
      <c r="D294" s="12">
        <v>5.8283501988786339</v>
      </c>
      <c r="E294" s="12">
        <v>6.1779813592426622</v>
      </c>
      <c r="F294" s="12">
        <v>5.205974061922479</v>
      </c>
      <c r="G294" s="12">
        <v>4.8852998802061274</v>
      </c>
      <c r="H294" s="12">
        <v>4.6180399772323977</v>
      </c>
      <c r="I294" s="12">
        <v>5.1732809069264576</v>
      </c>
      <c r="J294" s="12">
        <v>4.3910381772265064</v>
      </c>
      <c r="K294" s="12">
        <v>4.3704196543427747</v>
      </c>
      <c r="L294" s="12">
        <v>4.3008375982539446</v>
      </c>
      <c r="M294" s="12"/>
      <c r="N294" s="12"/>
    </row>
    <row r="295" spans="1:14" x14ac:dyDescent="0.35">
      <c r="A295" s="11" t="str">
        <f t="shared" si="4"/>
        <v>COMPRA MEDIA (Consumiciones)Leche Con Cafe</v>
      </c>
      <c r="B295" s="11" t="s">
        <v>202</v>
      </c>
      <c r="C295" s="11" t="s">
        <v>128</v>
      </c>
      <c r="D295" s="12">
        <v>19.416013234015345</v>
      </c>
      <c r="E295" s="12">
        <v>22.678087185305284</v>
      </c>
      <c r="F295" s="12">
        <v>18.687472013590433</v>
      </c>
      <c r="G295" s="12">
        <v>19.334253329561825</v>
      </c>
      <c r="H295" s="12">
        <v>18.833169185789703</v>
      </c>
      <c r="I295" s="12">
        <v>21.389337908110072</v>
      </c>
      <c r="J295" s="12">
        <v>18.183935552485298</v>
      </c>
      <c r="K295" s="12">
        <v>18.375148652724462</v>
      </c>
      <c r="L295" s="12">
        <v>18.100800313667602</v>
      </c>
      <c r="M295" s="12"/>
      <c r="N295" s="12"/>
    </row>
    <row r="296" spans="1:14" x14ac:dyDescent="0.35">
      <c r="A296" s="11" t="str">
        <f t="shared" si="4"/>
        <v>COMPRA MEDIA (Consumiciones)Bebidas Vegetales</v>
      </c>
      <c r="B296" s="11" t="s">
        <v>202</v>
      </c>
      <c r="C296" s="11" t="s">
        <v>176</v>
      </c>
      <c r="D296" s="12">
        <v>5.2963275742339118</v>
      </c>
      <c r="E296" s="12">
        <v>5.8516860128915296</v>
      </c>
      <c r="F296" s="12">
        <v>5.6477012488143341</v>
      </c>
      <c r="G296" s="12">
        <v>6.9176588826485368</v>
      </c>
      <c r="H296" s="12">
        <v>6.6095162206723383</v>
      </c>
      <c r="I296" s="12">
        <v>7.0122264438724793</v>
      </c>
      <c r="J296" s="12">
        <v>6.8410183121552883</v>
      </c>
      <c r="K296" s="12">
        <v>8.146888314090786</v>
      </c>
      <c r="L296" s="12">
        <v>8.102572042151527</v>
      </c>
      <c r="M296" s="12"/>
      <c r="N296" s="12"/>
    </row>
    <row r="297" spans="1:14" x14ac:dyDescent="0.35">
      <c r="A297" s="11" t="str">
        <f t="shared" si="4"/>
        <v>COMPRA MEDIA (Consumiciones)Infusiones</v>
      </c>
      <c r="B297" s="11" t="s">
        <v>202</v>
      </c>
      <c r="C297" s="11" t="s">
        <v>129</v>
      </c>
      <c r="D297" s="12">
        <v>3.9783689732702854</v>
      </c>
      <c r="E297" s="12">
        <v>5.0709749271694626</v>
      </c>
      <c r="F297" s="12">
        <v>4.2025501677223369</v>
      </c>
      <c r="G297" s="12">
        <v>4.4283506953434015</v>
      </c>
      <c r="H297" s="12">
        <v>4.6029957989030406</v>
      </c>
      <c r="I297" s="12">
        <v>5.037825041401474</v>
      </c>
      <c r="J297" s="12">
        <v>4.253108361606488</v>
      </c>
      <c r="K297" s="12">
        <v>4.3467888624277764</v>
      </c>
      <c r="L297" s="12">
        <v>4.4308956241977793</v>
      </c>
      <c r="M297" s="12"/>
      <c r="N297" s="12"/>
    </row>
    <row r="298" spans="1:14" x14ac:dyDescent="0.35">
      <c r="A298" s="11" t="str">
        <f t="shared" si="4"/>
        <v>COMPRA MEDIA (Consumiciones)Resto Bebidas Caliente</v>
      </c>
      <c r="B298" s="11" t="s">
        <v>202</v>
      </c>
      <c r="C298" s="11" t="s">
        <v>130</v>
      </c>
      <c r="D298" s="12">
        <v>3.5210310780350778</v>
      </c>
      <c r="E298" s="12">
        <v>3.8153398520058786</v>
      </c>
      <c r="F298" s="12">
        <v>4.0049731525928012</v>
      </c>
      <c r="G298" s="12">
        <v>4.6103508751838138</v>
      </c>
      <c r="H298" s="12">
        <v>3.8817741791738625</v>
      </c>
      <c r="I298" s="12">
        <v>4.8703225771787082</v>
      </c>
      <c r="J298" s="12">
        <v>4.6502450944292129</v>
      </c>
      <c r="K298" s="12">
        <v>4.3895217483272742</v>
      </c>
      <c r="L298" s="12">
        <v>4.0312718675089858</v>
      </c>
      <c r="M298" s="12"/>
      <c r="N298" s="12"/>
    </row>
    <row r="299" spans="1:14" x14ac:dyDescent="0.35">
      <c r="A299" s="11" t="str">
        <f t="shared" si="4"/>
        <v>COMPRA MEDIA (Consumiciones).Total Bebidas Frias</v>
      </c>
      <c r="B299" s="11" t="s">
        <v>202</v>
      </c>
      <c r="C299" s="11" t="s">
        <v>131</v>
      </c>
      <c r="D299" s="12">
        <v>34.021177176693087</v>
      </c>
      <c r="E299" s="12">
        <v>54.262303040042312</v>
      </c>
      <c r="F299" s="12">
        <v>34.356794946671279</v>
      </c>
      <c r="G299" s="12">
        <v>31.656373034538028</v>
      </c>
      <c r="H299" s="12">
        <v>37.247616112585135</v>
      </c>
      <c r="I299" s="12">
        <v>53.934066900030871</v>
      </c>
      <c r="J299" s="12">
        <v>34.117629526283501</v>
      </c>
      <c r="K299" s="12">
        <v>31.001827226519119</v>
      </c>
      <c r="L299" s="12">
        <v>34.937534680989899</v>
      </c>
      <c r="M299" s="12"/>
      <c r="N299" s="12"/>
    </row>
    <row r="300" spans="1:14" x14ac:dyDescent="0.35">
      <c r="A300" s="11" t="str">
        <f t="shared" si="4"/>
        <v>COMPRA MEDIA (Consumiciones)Total bebidas de vino</v>
      </c>
      <c r="B300" s="11" t="s">
        <v>202</v>
      </c>
      <c r="C300" s="11" t="s">
        <v>132</v>
      </c>
      <c r="D300" s="12">
        <v>7.077100646696735</v>
      </c>
      <c r="E300" s="12">
        <v>8.6610466164077042</v>
      </c>
      <c r="F300" s="12">
        <v>7.590944311873697</v>
      </c>
      <c r="G300" s="12">
        <v>7.4717740061488609</v>
      </c>
      <c r="H300" s="12">
        <v>7.4924093022715459</v>
      </c>
      <c r="I300" s="12">
        <v>8.6466115663716216</v>
      </c>
      <c r="J300" s="12">
        <v>8.1201855147712401</v>
      </c>
      <c r="K300" s="12">
        <v>7.6696690860404786</v>
      </c>
      <c r="L300" s="12">
        <v>7.3059478934037152</v>
      </c>
      <c r="M300" s="12"/>
      <c r="N300" s="12"/>
    </row>
    <row r="301" spans="1:14" x14ac:dyDescent="0.35">
      <c r="A301" s="11" t="str">
        <f t="shared" si="4"/>
        <v>COMPRA MEDIA (Consumiciones)Vino</v>
      </c>
      <c r="B301" s="11" t="s">
        <v>202</v>
      </c>
      <c r="C301" s="11" t="s">
        <v>133</v>
      </c>
      <c r="D301" s="12">
        <v>7.2530509884814043</v>
      </c>
      <c r="E301" s="12">
        <v>7.779893411283485</v>
      </c>
      <c r="F301" s="12">
        <v>7.4814064763958621</v>
      </c>
      <c r="G301" s="12">
        <v>7.3892761677140255</v>
      </c>
      <c r="H301" s="12">
        <v>7.2587484950471035</v>
      </c>
      <c r="I301" s="12">
        <v>7.7460164933546727</v>
      </c>
      <c r="J301" s="12">
        <v>7.7088338687467548</v>
      </c>
      <c r="K301" s="12">
        <v>7.6703528715223461</v>
      </c>
      <c r="L301" s="12">
        <v>7.306352621904761</v>
      </c>
      <c r="M301" s="12"/>
      <c r="N301" s="12"/>
    </row>
    <row r="302" spans="1:14" x14ac:dyDescent="0.35">
      <c r="A302" s="11" t="str">
        <f t="shared" si="4"/>
        <v>COMPRA MEDIA (Consumiciones)Tinto</v>
      </c>
      <c r="B302" s="11" t="s">
        <v>202</v>
      </c>
      <c r="C302" s="11" t="s">
        <v>134</v>
      </c>
      <c r="D302" s="12">
        <v>5.5154167928604201</v>
      </c>
      <c r="E302" s="12">
        <v>5.7912990973262808</v>
      </c>
      <c r="F302" s="12">
        <v>6.199028526256142</v>
      </c>
      <c r="G302" s="12">
        <v>6.0719309477689585</v>
      </c>
      <c r="H302" s="12">
        <v>5.8201089829214689</v>
      </c>
      <c r="I302" s="12">
        <v>5.5122214057934293</v>
      </c>
      <c r="J302" s="12">
        <v>5.8524579298944746</v>
      </c>
      <c r="K302" s="12">
        <v>5.7877618879979771</v>
      </c>
      <c r="L302" s="12">
        <v>5.2111606228844121</v>
      </c>
      <c r="M302" s="12"/>
      <c r="N302" s="12"/>
    </row>
    <row r="303" spans="1:14" x14ac:dyDescent="0.35">
      <c r="A303" s="11" t="str">
        <f t="shared" si="4"/>
        <v>COMPRA MEDIA (Consumiciones)Blanco</v>
      </c>
      <c r="B303" s="11" t="s">
        <v>202</v>
      </c>
      <c r="C303" s="11" t="s">
        <v>135</v>
      </c>
      <c r="D303" s="12">
        <v>5.6009239379971421</v>
      </c>
      <c r="E303" s="12">
        <v>5.6714999904743442</v>
      </c>
      <c r="F303" s="12">
        <v>4.9005638772067375</v>
      </c>
      <c r="G303" s="12">
        <v>5.4254032076591594</v>
      </c>
      <c r="H303" s="12">
        <v>5.1328321608774159</v>
      </c>
      <c r="I303" s="12">
        <v>6.0172014244419234</v>
      </c>
      <c r="J303" s="12">
        <v>5.6779450709489963</v>
      </c>
      <c r="K303" s="12">
        <v>5.8164593178254975</v>
      </c>
      <c r="L303" s="12">
        <v>5.7934118807064694</v>
      </c>
      <c r="M303" s="12"/>
      <c r="N303" s="12"/>
    </row>
    <row r="304" spans="1:14" x14ac:dyDescent="0.35">
      <c r="A304" s="11" t="str">
        <f t="shared" si="4"/>
        <v>COMPRA MEDIA (Consumiciones)Rosado</v>
      </c>
      <c r="B304" s="11" t="s">
        <v>202</v>
      </c>
      <c r="C304" s="11" t="s">
        <v>136</v>
      </c>
      <c r="D304" s="12">
        <v>3.0140929099876055</v>
      </c>
      <c r="E304" s="12">
        <v>3.4996055284457821</v>
      </c>
      <c r="F304" s="12">
        <v>3.5187392657207219</v>
      </c>
      <c r="G304" s="12">
        <v>3.3084854618774826</v>
      </c>
      <c r="H304" s="12">
        <v>3.3439883796652041</v>
      </c>
      <c r="I304" s="12">
        <v>3.7579961359821534</v>
      </c>
      <c r="J304" s="12">
        <v>4.2213545074576979</v>
      </c>
      <c r="K304" s="12">
        <v>3.5921828087546137</v>
      </c>
      <c r="L304" s="12">
        <v>3.6548376564292129</v>
      </c>
      <c r="M304" s="12"/>
      <c r="N304" s="12"/>
    </row>
    <row r="305" spans="1:14" x14ac:dyDescent="0.35">
      <c r="A305" s="11" t="str">
        <f t="shared" si="4"/>
        <v>COMPRA MEDIA (Consumiciones)Resto vino</v>
      </c>
      <c r="B305" s="11" t="s">
        <v>202</v>
      </c>
      <c r="C305" s="11" t="s">
        <v>137</v>
      </c>
      <c r="D305" s="12">
        <v>2.2609864798807506</v>
      </c>
      <c r="E305" s="12">
        <v>2.1782531354580432</v>
      </c>
      <c r="F305" s="12">
        <v>2.8800211810463825</v>
      </c>
      <c r="G305" s="12">
        <v>2.9587401190470164</v>
      </c>
      <c r="H305" s="12">
        <v>3.7945383361634848</v>
      </c>
      <c r="I305" s="12">
        <v>2.5692089482017151</v>
      </c>
      <c r="J305" s="12">
        <v>3.6133073777230846</v>
      </c>
      <c r="K305" s="12">
        <v>2.3478666183651642</v>
      </c>
      <c r="L305" s="12">
        <v>2.495768098474592</v>
      </c>
      <c r="M305" s="12"/>
      <c r="N305" s="12"/>
    </row>
    <row r="306" spans="1:14" x14ac:dyDescent="0.35">
      <c r="A306" s="11" t="str">
        <f t="shared" si="4"/>
        <v>COMPRA MEDIA (Consumiciones)Cava</v>
      </c>
      <c r="B306" s="11" t="s">
        <v>202</v>
      </c>
      <c r="C306" s="11" t="s">
        <v>138</v>
      </c>
      <c r="D306" s="12">
        <v>2.3177134521412222</v>
      </c>
      <c r="E306" s="12">
        <v>3.3832072845525762</v>
      </c>
      <c r="F306" s="12">
        <v>2.1464886697366397</v>
      </c>
      <c r="G306" s="12">
        <v>2.5270186052963881</v>
      </c>
      <c r="H306" s="12">
        <v>1.8718974115243558</v>
      </c>
      <c r="I306" s="12">
        <v>2.5227214998607836</v>
      </c>
      <c r="J306" s="12">
        <v>3.0600832932766822</v>
      </c>
      <c r="K306" s="12">
        <v>1.9084793908738611</v>
      </c>
      <c r="L306" s="12">
        <v>2.6269939413199217</v>
      </c>
      <c r="M306" s="12"/>
      <c r="N306" s="12"/>
    </row>
    <row r="307" spans="1:14" x14ac:dyDescent="0.35">
      <c r="A307" s="11" t="str">
        <f t="shared" si="4"/>
        <v>COMPRA MEDIA (Consumiciones)Otr.Bebidas Deri.Vino</v>
      </c>
      <c r="B307" s="11" t="s">
        <v>202</v>
      </c>
      <c r="C307" s="11" t="s">
        <v>139</v>
      </c>
      <c r="D307" s="12">
        <v>3.6190855118227927</v>
      </c>
      <c r="E307" s="12">
        <v>5.5491597728054938</v>
      </c>
      <c r="F307" s="12">
        <v>3.7493933851715671</v>
      </c>
      <c r="G307" s="12">
        <v>3.7228028233060519</v>
      </c>
      <c r="H307" s="12">
        <v>4.132965625795177</v>
      </c>
      <c r="I307" s="12">
        <v>5.6594158464890851</v>
      </c>
      <c r="J307" s="12">
        <v>4.1744603181554698</v>
      </c>
      <c r="K307" s="12">
        <v>3.5985270697164902</v>
      </c>
      <c r="L307" s="12">
        <v>3.800179491109466</v>
      </c>
      <c r="M307" s="12"/>
      <c r="N307" s="12"/>
    </row>
    <row r="308" spans="1:14" x14ac:dyDescent="0.35">
      <c r="A308" s="11" t="str">
        <f t="shared" si="4"/>
        <v>COMPRA MEDIA (Consumiciones)Tinto de Verano</v>
      </c>
      <c r="B308" s="11" t="s">
        <v>202</v>
      </c>
      <c r="C308" s="11" t="s">
        <v>140</v>
      </c>
      <c r="D308" s="12">
        <v>3.9772279822937646</v>
      </c>
      <c r="E308" s="12">
        <v>5.8559024669927613</v>
      </c>
      <c r="F308" s="12">
        <v>4.0341299042182106</v>
      </c>
      <c r="G308" s="12">
        <v>4.0033412191372086</v>
      </c>
      <c r="H308" s="12">
        <v>4.2311381258883483</v>
      </c>
      <c r="I308" s="12">
        <v>5.7003624857285446</v>
      </c>
      <c r="J308" s="12">
        <v>4.477952496867343</v>
      </c>
      <c r="K308" s="12">
        <v>3.8191228245406763</v>
      </c>
      <c r="L308" s="12">
        <v>4.0994225349796043</v>
      </c>
      <c r="M308" s="12"/>
      <c r="N308" s="12"/>
    </row>
    <row r="309" spans="1:14" x14ac:dyDescent="0.35">
      <c r="A309" s="11" t="str">
        <f t="shared" si="4"/>
        <v>COMPRA MEDIA (Consumiciones)Sangria de Vino</v>
      </c>
      <c r="B309" s="11" t="s">
        <v>202</v>
      </c>
      <c r="C309" s="11" t="s">
        <v>141</v>
      </c>
      <c r="D309" s="12">
        <v>1.896681208936176</v>
      </c>
      <c r="E309" s="12">
        <v>2.578325345952118</v>
      </c>
      <c r="F309" s="12">
        <v>1.7509010193649714</v>
      </c>
      <c r="G309" s="12">
        <v>2.3350294343927991</v>
      </c>
      <c r="H309" s="12">
        <v>2.7743819547949649</v>
      </c>
      <c r="I309" s="12">
        <v>2.7550671155664577</v>
      </c>
      <c r="J309" s="12">
        <v>1.9511439833711404</v>
      </c>
      <c r="K309" s="12">
        <v>1.682287337740451</v>
      </c>
      <c r="L309" s="12">
        <v>1.7463455148922944</v>
      </c>
      <c r="M309" s="12"/>
      <c r="N309" s="12"/>
    </row>
    <row r="310" spans="1:14" x14ac:dyDescent="0.35">
      <c r="A310" s="11" t="str">
        <f t="shared" si="4"/>
        <v>COMPRA MEDIA (Consumiciones)Sangria de Cava</v>
      </c>
      <c r="B310" s="11" t="s">
        <v>202</v>
      </c>
      <c r="C310" s="11" t="s">
        <v>142</v>
      </c>
      <c r="D310" s="12">
        <v>1.9347404617013315</v>
      </c>
      <c r="E310" s="12">
        <v>2.6848374907228298</v>
      </c>
      <c r="F310" s="12">
        <v>2.0437767979039023</v>
      </c>
      <c r="G310" s="12">
        <v>1.9889218328645524</v>
      </c>
      <c r="H310" s="12">
        <v>1.9634006325009925</v>
      </c>
      <c r="I310" s="12">
        <v>2.6529862660120074</v>
      </c>
      <c r="J310" s="12">
        <v>2.8431830332104848</v>
      </c>
      <c r="K310" s="12">
        <v>1.2811800933164461</v>
      </c>
      <c r="L310" s="12">
        <v>1.7754579048079497</v>
      </c>
      <c r="M310" s="12"/>
      <c r="N310" s="12"/>
    </row>
    <row r="311" spans="1:14" x14ac:dyDescent="0.35">
      <c r="A311" s="11" t="str">
        <f t="shared" si="4"/>
        <v>COMPRA MEDIA (Consumiciones)Calimocho</v>
      </c>
      <c r="B311" s="11" t="s">
        <v>202</v>
      </c>
      <c r="C311" s="11" t="s">
        <v>143</v>
      </c>
      <c r="D311" s="12">
        <v>4.8957619991510288</v>
      </c>
      <c r="E311" s="12">
        <v>4.2531457791681682</v>
      </c>
      <c r="F311" s="12">
        <v>4.0021378214322354</v>
      </c>
      <c r="G311" s="12">
        <v>4.7700367505268737</v>
      </c>
      <c r="H311" s="12">
        <v>3.6493381456832856</v>
      </c>
      <c r="I311" s="12">
        <v>3.8786188676475986</v>
      </c>
      <c r="J311" s="12">
        <v>4.7103476122624022</v>
      </c>
      <c r="K311" s="12">
        <v>4.6709663248460629</v>
      </c>
      <c r="L311" s="12">
        <v>3.4330408674040505</v>
      </c>
      <c r="M311" s="12"/>
      <c r="N311" s="12"/>
    </row>
    <row r="312" spans="1:14" x14ac:dyDescent="0.35">
      <c r="A312" s="11" t="str">
        <f t="shared" si="4"/>
        <v>COMPRA MEDIA (Consumiciones)Rebujito</v>
      </c>
      <c r="B312" s="11" t="s">
        <v>202</v>
      </c>
      <c r="C312" s="11" t="s">
        <v>177</v>
      </c>
      <c r="D312" s="12">
        <v>2.2579029112202362</v>
      </c>
      <c r="E312" s="12">
        <v>4.4943547609940282</v>
      </c>
      <c r="F312" s="12">
        <v>6.1420204631680315</v>
      </c>
      <c r="G312" s="12">
        <v>1.3408523341983032</v>
      </c>
      <c r="H312" s="12">
        <v>3.2532229930120855</v>
      </c>
      <c r="I312" s="12">
        <v>2.8284914041502556</v>
      </c>
      <c r="J312" s="12">
        <v>1.2519918749544088</v>
      </c>
      <c r="K312" s="12">
        <v>2.8140395428760456</v>
      </c>
      <c r="L312" s="12">
        <v>3.7850715387050453</v>
      </c>
      <c r="M312" s="12"/>
      <c r="N312" s="12"/>
    </row>
    <row r="313" spans="1:14" x14ac:dyDescent="0.35">
      <c r="A313" s="11" t="str">
        <f t="shared" si="4"/>
        <v>COMPRA MEDIA (Consumiciones)Espum/Lambrusc/Mosca</v>
      </c>
      <c r="B313" s="11" t="s">
        <v>202</v>
      </c>
      <c r="C313" s="11" t="s">
        <v>178</v>
      </c>
      <c r="D313" s="12">
        <v>2.0186475496885787</v>
      </c>
      <c r="E313" s="12">
        <v>2.6996049190133253</v>
      </c>
      <c r="F313" s="12">
        <v>2.7574332336285821</v>
      </c>
      <c r="G313" s="12">
        <v>2.2788362391833741</v>
      </c>
      <c r="H313" s="12">
        <v>2.1790000329765382</v>
      </c>
      <c r="I313" s="12">
        <v>2.3689194556638937</v>
      </c>
      <c r="J313" s="12">
        <v>2.7247402322965515</v>
      </c>
      <c r="K313" s="12">
        <v>2.4352078183408681</v>
      </c>
      <c r="L313" s="12">
        <v>2.2138172559822178</v>
      </c>
      <c r="M313" s="12"/>
      <c r="N313" s="12"/>
    </row>
    <row r="314" spans="1:14" x14ac:dyDescent="0.35">
      <c r="A314" s="11" t="str">
        <f t="shared" si="4"/>
        <v>COMPRA MEDIA (Consumiciones)Sidra</v>
      </c>
      <c r="B314" s="11" t="s">
        <v>202</v>
      </c>
      <c r="C314" s="11" t="s">
        <v>144</v>
      </c>
      <c r="D314" s="12">
        <v>6.4613214680807314</v>
      </c>
      <c r="E314" s="12">
        <v>6.5405898559738436</v>
      </c>
      <c r="F314" s="12">
        <v>5.0947399804389955</v>
      </c>
      <c r="G314" s="12">
        <v>6.7210591665562269</v>
      </c>
      <c r="H314" s="12">
        <v>6.0155507387635545</v>
      </c>
      <c r="I314" s="12">
        <v>6.8207262524427419</v>
      </c>
      <c r="J314" s="12">
        <v>6.3620514579106304</v>
      </c>
      <c r="K314" s="12">
        <v>7.0851934422095439</v>
      </c>
      <c r="L314" s="12">
        <v>8.8264594224074102</v>
      </c>
      <c r="M314" s="12"/>
      <c r="N314" s="12"/>
    </row>
    <row r="315" spans="1:14" x14ac:dyDescent="0.35">
      <c r="A315" s="11" t="str">
        <f t="shared" si="4"/>
        <v>COMPRA MEDIA (Consumiciones)Cerveza</v>
      </c>
      <c r="B315" s="11" t="s">
        <v>202</v>
      </c>
      <c r="C315" s="11" t="s">
        <v>145</v>
      </c>
      <c r="D315" s="12">
        <v>22.717478538519057</v>
      </c>
      <c r="E315" s="12">
        <v>32.288997117582745</v>
      </c>
      <c r="F315" s="12">
        <v>22.472721954073421</v>
      </c>
      <c r="G315" s="12">
        <v>20.787094267365784</v>
      </c>
      <c r="H315" s="12">
        <v>23.5941339851774</v>
      </c>
      <c r="I315" s="12">
        <v>31.326437552162652</v>
      </c>
      <c r="J315" s="12">
        <v>21.009279867119393</v>
      </c>
      <c r="K315" s="12">
        <v>19.464065757499302</v>
      </c>
      <c r="L315" s="12">
        <v>22.195509084284083</v>
      </c>
      <c r="M315" s="12"/>
      <c r="N315" s="12"/>
    </row>
    <row r="316" spans="1:14" x14ac:dyDescent="0.35">
      <c r="A316" s="11" t="str">
        <f t="shared" si="4"/>
        <v>COMPRA MEDIA (Consumiciones)Con alcohol</v>
      </c>
      <c r="B316" s="11" t="s">
        <v>202</v>
      </c>
      <c r="C316" s="11" t="s">
        <v>146</v>
      </c>
      <c r="D316" s="12">
        <v>21.573369896014199</v>
      </c>
      <c r="E316" s="12">
        <v>29.87228162944114</v>
      </c>
      <c r="F316" s="12">
        <v>21.468321936370693</v>
      </c>
      <c r="G316" s="12">
        <v>19.740100639151674</v>
      </c>
      <c r="H316" s="12">
        <v>22.09131723021499</v>
      </c>
      <c r="I316" s="12">
        <v>28.966450107843777</v>
      </c>
      <c r="J316" s="12">
        <v>19.873216996345509</v>
      </c>
      <c r="K316" s="12">
        <v>18.549736927145204</v>
      </c>
      <c r="L316" s="12">
        <v>20.53037099471889</v>
      </c>
      <c r="M316" s="12"/>
      <c r="N316" s="12"/>
    </row>
    <row r="317" spans="1:14" x14ac:dyDescent="0.35">
      <c r="A317" s="11" t="str">
        <f t="shared" si="4"/>
        <v>COMPRA MEDIA (Consumiciones)Sin alcohol</v>
      </c>
      <c r="B317" s="11" t="s">
        <v>202</v>
      </c>
      <c r="C317" s="11" t="s">
        <v>147</v>
      </c>
      <c r="D317" s="12">
        <v>7.648707809830559</v>
      </c>
      <c r="E317" s="12">
        <v>10.225397110608652</v>
      </c>
      <c r="F317" s="12">
        <v>7.5292772315961196</v>
      </c>
      <c r="G317" s="12">
        <v>7.3622637432846281</v>
      </c>
      <c r="H317" s="12">
        <v>7.7929022924563176</v>
      </c>
      <c r="I317" s="12">
        <v>9.3475505646998407</v>
      </c>
      <c r="J317" s="12">
        <v>7.1697499502139008</v>
      </c>
      <c r="K317" s="12">
        <v>6.7070168652614131</v>
      </c>
      <c r="L317" s="12">
        <v>8.0838630612889251</v>
      </c>
      <c r="M317" s="12"/>
      <c r="N317" s="12"/>
    </row>
    <row r="318" spans="1:14" x14ac:dyDescent="0.35">
      <c r="A318" s="11" t="str">
        <f t="shared" si="4"/>
        <v>COMPRA MEDIA (Consumiciones)Cerveza Envasada</v>
      </c>
      <c r="B318" s="11" t="s">
        <v>202</v>
      </c>
      <c r="C318" s="11" t="s">
        <v>179</v>
      </c>
      <c r="D318" s="12">
        <v>16.773814502933856</v>
      </c>
      <c r="E318" s="12">
        <v>21.722167948735464</v>
      </c>
      <c r="F318" s="12">
        <v>15.990931100105742</v>
      </c>
      <c r="G318" s="12">
        <v>14.892921836923749</v>
      </c>
      <c r="H318" s="12">
        <v>15.79732446468183</v>
      </c>
      <c r="I318" s="12">
        <v>20.026114859210612</v>
      </c>
      <c r="J318" s="12">
        <v>14.662084595970253</v>
      </c>
      <c r="K318" s="12">
        <v>13.811181484658768</v>
      </c>
      <c r="L318" s="12">
        <v>15.099982534055259</v>
      </c>
      <c r="M318" s="12"/>
      <c r="N318" s="12"/>
    </row>
    <row r="319" spans="1:14" x14ac:dyDescent="0.35">
      <c r="A319" s="11" t="str">
        <f t="shared" si="4"/>
        <v>COMPRA MEDIA (Consumiciones)Cerveza Surtidor</v>
      </c>
      <c r="B319" s="11" t="s">
        <v>202</v>
      </c>
      <c r="C319" s="11" t="s">
        <v>180</v>
      </c>
      <c r="D319" s="12">
        <v>13.504147125820715</v>
      </c>
      <c r="E319" s="12">
        <v>18.857439717173353</v>
      </c>
      <c r="F319" s="12">
        <v>14.034497237016208</v>
      </c>
      <c r="G319" s="12">
        <v>12.955049080621256</v>
      </c>
      <c r="H319" s="12">
        <v>14.889436031414624</v>
      </c>
      <c r="I319" s="12">
        <v>19.22642383967429</v>
      </c>
      <c r="J319" s="12">
        <v>13.528616854230073</v>
      </c>
      <c r="K319" s="12">
        <v>12.288896883840515</v>
      </c>
      <c r="L319" s="12">
        <v>13.908505401504341</v>
      </c>
      <c r="M319" s="12"/>
      <c r="N319" s="12"/>
    </row>
    <row r="320" spans="1:14" x14ac:dyDescent="0.35">
      <c r="A320" s="11" t="str">
        <f t="shared" si="4"/>
        <v>COMPRA MEDIA (Consumiciones)Otras Cervezas</v>
      </c>
      <c r="B320" s="11" t="s">
        <v>202</v>
      </c>
      <c r="C320" s="11" t="s">
        <v>148</v>
      </c>
      <c r="D320" s="12">
        <v>2.7032362876154732</v>
      </c>
      <c r="E320" s="12">
        <v>2.9535808335757365</v>
      </c>
      <c r="F320" s="12">
        <v>5.5014336708914771</v>
      </c>
      <c r="G320" s="12">
        <v>2.8261435812972224</v>
      </c>
      <c r="H320" s="12">
        <v>4.486624308315931</v>
      </c>
      <c r="I320" s="12">
        <v>3.3962186778172003</v>
      </c>
      <c r="J320" s="12">
        <v>5.0282599846175531</v>
      </c>
      <c r="K320" s="12">
        <v>2.7616176965886674</v>
      </c>
      <c r="L320" s="12">
        <v>2.031165098703577</v>
      </c>
      <c r="M320" s="12"/>
      <c r="N320" s="12"/>
    </row>
    <row r="321" spans="1:14" x14ac:dyDescent="0.35">
      <c r="A321" s="11" t="str">
        <f t="shared" si="4"/>
        <v>COMPRA MEDIA (Consumiciones)Espirituosas</v>
      </c>
      <c r="B321" s="11" t="s">
        <v>202</v>
      </c>
      <c r="C321" s="11" t="s">
        <v>149</v>
      </c>
      <c r="D321" s="12">
        <v>7.6639559992505406</v>
      </c>
      <c r="E321" s="12">
        <v>9.4187656533559707</v>
      </c>
      <c r="F321" s="12">
        <v>8.4514493420260024</v>
      </c>
      <c r="G321" s="12">
        <v>7.7216846817374583</v>
      </c>
      <c r="H321" s="12">
        <v>7.5453778990235278</v>
      </c>
      <c r="I321" s="12">
        <v>9.2021052163635542</v>
      </c>
      <c r="J321" s="12">
        <v>8.0670330814152731</v>
      </c>
      <c r="K321" s="12">
        <v>7.710104351106426</v>
      </c>
      <c r="L321" s="12">
        <v>7.2954576230892734</v>
      </c>
      <c r="M321" s="12"/>
      <c r="N321" s="12"/>
    </row>
    <row r="322" spans="1:14" x14ac:dyDescent="0.35">
      <c r="A322" s="11" t="str">
        <f t="shared" si="4"/>
        <v>COMPRA MEDIA (Consumiciones)Whisky</v>
      </c>
      <c r="B322" s="11" t="s">
        <v>202</v>
      </c>
      <c r="C322" s="11" t="s">
        <v>150</v>
      </c>
      <c r="D322" s="12">
        <v>7.6280403097528264</v>
      </c>
      <c r="E322" s="12">
        <v>9.6195480916506213</v>
      </c>
      <c r="F322" s="12">
        <v>11.069905358689205</v>
      </c>
      <c r="G322" s="12">
        <v>8.5991076997144216</v>
      </c>
      <c r="H322" s="12">
        <v>8.0609518092893957</v>
      </c>
      <c r="I322" s="12">
        <v>9.2343169020582145</v>
      </c>
      <c r="J322" s="12">
        <v>9.2776717707725549</v>
      </c>
      <c r="K322" s="12">
        <v>9.8906323635623394</v>
      </c>
      <c r="L322" s="12">
        <v>8.0419767571153074</v>
      </c>
      <c r="M322" s="12"/>
      <c r="N322" s="12"/>
    </row>
    <row r="323" spans="1:14" x14ac:dyDescent="0.35">
      <c r="A323" s="11" t="str">
        <f t="shared" si="4"/>
        <v>COMPRA MEDIA (Consumiciones)Brandy</v>
      </c>
      <c r="B323" s="11" t="s">
        <v>202</v>
      </c>
      <c r="C323" s="11" t="s">
        <v>151</v>
      </c>
      <c r="D323" s="12">
        <v>8.4356309702080789</v>
      </c>
      <c r="E323" s="12">
        <v>4.0253945461930556</v>
      </c>
      <c r="F323" s="12">
        <v>3.5540073833349752</v>
      </c>
      <c r="G323" s="12">
        <v>5.9596504524462919</v>
      </c>
      <c r="H323" s="12">
        <v>4.6176674070140331</v>
      </c>
      <c r="I323" s="12">
        <v>3.8223803440655821</v>
      </c>
      <c r="J323" s="12">
        <v>4.5014116700409517</v>
      </c>
      <c r="K323" s="12">
        <v>4.7169248117807037</v>
      </c>
      <c r="L323" s="12">
        <v>4.1426987078152893</v>
      </c>
      <c r="M323" s="12"/>
      <c r="N323" s="12"/>
    </row>
    <row r="324" spans="1:14" x14ac:dyDescent="0.35">
      <c r="A324" s="11" t="str">
        <f t="shared" ref="A324:A387" si="5">B324&amp;C324</f>
        <v>COMPRA MEDIA (Consumiciones)Ginebra</v>
      </c>
      <c r="B324" s="11" t="s">
        <v>202</v>
      </c>
      <c r="C324" s="11" t="s">
        <v>152</v>
      </c>
      <c r="D324" s="12">
        <v>5.4032444136478368</v>
      </c>
      <c r="E324" s="12">
        <v>6.0060658029976652</v>
      </c>
      <c r="F324" s="12">
        <v>5.2723460225605896</v>
      </c>
      <c r="G324" s="12">
        <v>5.2401316295056537</v>
      </c>
      <c r="H324" s="12">
        <v>5.1036055781332417</v>
      </c>
      <c r="I324" s="12">
        <v>5.6747186732617116</v>
      </c>
      <c r="J324" s="12">
        <v>5.2710299210905562</v>
      </c>
      <c r="K324" s="12">
        <v>4.8566700932884022</v>
      </c>
      <c r="L324" s="12">
        <v>5.2757449733970851</v>
      </c>
      <c r="M324" s="12"/>
      <c r="N324" s="12"/>
    </row>
    <row r="325" spans="1:14" x14ac:dyDescent="0.35">
      <c r="A325" s="11" t="str">
        <f t="shared" si="5"/>
        <v>COMPRA MEDIA (Consumiciones)Ron</v>
      </c>
      <c r="B325" s="11" t="s">
        <v>202</v>
      </c>
      <c r="C325" s="11" t="s">
        <v>153</v>
      </c>
      <c r="D325" s="12">
        <v>5.0918287995561986</v>
      </c>
      <c r="E325" s="12">
        <v>5.7481040359195585</v>
      </c>
      <c r="F325" s="12">
        <v>5.5272915527505653</v>
      </c>
      <c r="G325" s="12">
        <v>5.0002424567869594</v>
      </c>
      <c r="H325" s="12">
        <v>4.8186854775569623</v>
      </c>
      <c r="I325" s="12">
        <v>5.3076661983828028</v>
      </c>
      <c r="J325" s="12">
        <v>4.7110697028187003</v>
      </c>
      <c r="K325" s="12">
        <v>4.5884050786306423</v>
      </c>
      <c r="L325" s="12">
        <v>4.3218167578813258</v>
      </c>
      <c r="M325" s="12"/>
      <c r="N325" s="12"/>
    </row>
    <row r="326" spans="1:14" x14ac:dyDescent="0.35">
      <c r="A326" s="11" t="str">
        <f t="shared" si="5"/>
        <v>COMPRA MEDIA (Consumiciones)Anis</v>
      </c>
      <c r="B326" s="11" t="s">
        <v>202</v>
      </c>
      <c r="C326" s="11" t="s">
        <v>154</v>
      </c>
      <c r="D326" s="12">
        <v>2.1470587297657167</v>
      </c>
      <c r="E326" s="12">
        <v>4.2786430904475479</v>
      </c>
      <c r="F326" s="12">
        <v>1.9830342383468729</v>
      </c>
      <c r="G326" s="12">
        <v>2.2054108623925042</v>
      </c>
      <c r="H326" s="12">
        <v>2.4394741188517823</v>
      </c>
      <c r="I326" s="12">
        <v>3.774119749248221</v>
      </c>
      <c r="J326" s="12">
        <v>3.0909716288906446</v>
      </c>
      <c r="K326" s="12">
        <v>3.5980894032865391</v>
      </c>
      <c r="L326" s="12">
        <v>2.3306830354114512</v>
      </c>
      <c r="M326" s="12"/>
      <c r="N326" s="12"/>
    </row>
    <row r="327" spans="1:14" x14ac:dyDescent="0.35">
      <c r="A327" s="11" t="str">
        <f t="shared" si="5"/>
        <v>COMPRA MEDIA (Consumiciones)Otras Espirituosas</v>
      </c>
      <c r="B327" s="11" t="s">
        <v>202</v>
      </c>
      <c r="C327" s="11" t="s">
        <v>155</v>
      </c>
      <c r="D327" s="12">
        <v>5.3540138751997262</v>
      </c>
      <c r="E327" s="12">
        <v>6.2770550195018142</v>
      </c>
      <c r="F327" s="12">
        <v>5.6645060312639703</v>
      </c>
      <c r="G327" s="12">
        <v>5.3749452407759675</v>
      </c>
      <c r="H327" s="12">
        <v>5.3571143370890537</v>
      </c>
      <c r="I327" s="12">
        <v>6.2160520511417756</v>
      </c>
      <c r="J327" s="12">
        <v>5.7902013334704421</v>
      </c>
      <c r="K327" s="12">
        <v>5.254622847700551</v>
      </c>
      <c r="L327" s="12">
        <v>5.4269743000922057</v>
      </c>
      <c r="M327" s="12"/>
      <c r="N327" s="12"/>
    </row>
    <row r="328" spans="1:14" x14ac:dyDescent="0.35">
      <c r="A328" s="11" t="str">
        <f t="shared" si="5"/>
        <v>COMPRA MEDIA (Consumiciones)T.Zumo+Horchata+Mosto</v>
      </c>
      <c r="B328" s="11" t="s">
        <v>202</v>
      </c>
      <c r="C328" s="11" t="s">
        <v>156</v>
      </c>
      <c r="D328" s="12">
        <v>4.0920966919411894</v>
      </c>
      <c r="E328" s="12">
        <v>4.8880280068267137</v>
      </c>
      <c r="F328" s="12">
        <v>4.2638417793131902</v>
      </c>
      <c r="G328" s="12">
        <v>4.1597489457914181</v>
      </c>
      <c r="H328" s="12">
        <v>4.1557311822065701</v>
      </c>
      <c r="I328" s="12">
        <v>5.1760750624784864</v>
      </c>
      <c r="J328" s="12">
        <v>4.3316600749749892</v>
      </c>
      <c r="K328" s="12">
        <v>4.3955313148552273</v>
      </c>
      <c r="L328" s="12">
        <v>4.2292008064979445</v>
      </c>
      <c r="M328" s="12"/>
      <c r="N328" s="12"/>
    </row>
    <row r="329" spans="1:14" x14ac:dyDescent="0.35">
      <c r="A329" s="11" t="str">
        <f t="shared" si="5"/>
        <v>COMPRA MEDIA (Consumiciones)Agua Envasada</v>
      </c>
      <c r="B329" s="11" t="s">
        <v>202</v>
      </c>
      <c r="C329" s="11" t="s">
        <v>157</v>
      </c>
      <c r="D329" s="12">
        <v>7.6864175790025699</v>
      </c>
      <c r="E329" s="12">
        <v>11.868533573605001</v>
      </c>
      <c r="F329" s="12">
        <v>7.8096775112141215</v>
      </c>
      <c r="G329" s="12">
        <v>8.0676152747460055</v>
      </c>
      <c r="H329" s="12">
        <v>8.6926800348894258</v>
      </c>
      <c r="I329" s="12">
        <v>12.493232069696393</v>
      </c>
      <c r="J329" s="12">
        <v>7.8377921178904284</v>
      </c>
      <c r="K329" s="12">
        <v>7.8130697149234445</v>
      </c>
      <c r="L329" s="12">
        <v>8.4560763899577278</v>
      </c>
      <c r="M329" s="12"/>
      <c r="N329" s="12"/>
    </row>
    <row r="330" spans="1:14" x14ac:dyDescent="0.35">
      <c r="A330" s="11" t="str">
        <f t="shared" si="5"/>
        <v>COMPRA MEDIA (Consumiciones)Bebidas Refrescantes</v>
      </c>
      <c r="B330" s="11" t="s">
        <v>202</v>
      </c>
      <c r="C330" s="11" t="s">
        <v>158</v>
      </c>
      <c r="D330" s="12">
        <v>10.883621275646988</v>
      </c>
      <c r="E330" s="12">
        <v>16.490441258857601</v>
      </c>
      <c r="F330" s="12">
        <v>10.86533002031533</v>
      </c>
      <c r="G330" s="12">
        <v>10.517843339412009</v>
      </c>
      <c r="H330" s="12">
        <v>11.965061724133964</v>
      </c>
      <c r="I330" s="12">
        <v>16.993601297652337</v>
      </c>
      <c r="J330" s="12">
        <v>10.908511400894366</v>
      </c>
      <c r="K330" s="12">
        <v>10.342999045770824</v>
      </c>
      <c r="L330" s="12">
        <v>11.28072333581124</v>
      </c>
      <c r="M330" s="12"/>
      <c r="N330" s="12"/>
    </row>
    <row r="331" spans="1:14" x14ac:dyDescent="0.35">
      <c r="A331" s="11" t="str">
        <f t="shared" si="5"/>
        <v>COMPRA MEDIA (Consumiciones)Colas</v>
      </c>
      <c r="B331" s="11" t="s">
        <v>202</v>
      </c>
      <c r="C331" s="11" t="s">
        <v>159</v>
      </c>
      <c r="D331" s="12">
        <v>8.5374558581181823</v>
      </c>
      <c r="E331" s="12">
        <v>12.231659893986883</v>
      </c>
      <c r="F331" s="12">
        <v>8.5077325095130565</v>
      </c>
      <c r="G331" s="12">
        <v>8.4437721924343538</v>
      </c>
      <c r="H331" s="12">
        <v>9.4034165035877368</v>
      </c>
      <c r="I331" s="12">
        <v>12.136518708842683</v>
      </c>
      <c r="J331" s="12">
        <v>8.7277915339008967</v>
      </c>
      <c r="K331" s="12">
        <v>8.6242044470184407</v>
      </c>
      <c r="L331" s="12">
        <v>8.7946759150770966</v>
      </c>
      <c r="M331" s="12"/>
      <c r="N331" s="12"/>
    </row>
    <row r="332" spans="1:14" x14ac:dyDescent="0.35">
      <c r="A332" s="11" t="str">
        <f t="shared" si="5"/>
        <v>COMPRA MEDIA (Consumiciones)Cola Regular</v>
      </c>
      <c r="B332" s="11" t="s">
        <v>202</v>
      </c>
      <c r="C332" s="11" t="s">
        <v>160</v>
      </c>
      <c r="D332" s="12">
        <v>6.659138338370207</v>
      </c>
      <c r="E332" s="12">
        <v>9.0416316353577688</v>
      </c>
      <c r="F332" s="12">
        <v>6.7963727252564254</v>
      </c>
      <c r="G332" s="12">
        <v>6.7965039403395568</v>
      </c>
      <c r="H332" s="12">
        <v>7.3071883334529728</v>
      </c>
      <c r="I332" s="12">
        <v>9.1363204206012814</v>
      </c>
      <c r="J332" s="12">
        <v>6.7380576561682544</v>
      </c>
      <c r="K332" s="12">
        <v>6.551296203641539</v>
      </c>
      <c r="L332" s="12">
        <v>6.6030383378853408</v>
      </c>
      <c r="M332" s="12"/>
      <c r="N332" s="12"/>
    </row>
    <row r="333" spans="1:14" x14ac:dyDescent="0.35">
      <c r="A333" s="11" t="str">
        <f t="shared" si="5"/>
        <v>COMPRA MEDIA (Consumiciones)Light/Zero</v>
      </c>
      <c r="B333" s="11" t="s">
        <v>202</v>
      </c>
      <c r="C333" s="11" t="s">
        <v>161</v>
      </c>
      <c r="D333" s="12">
        <v>6.9717762555073071</v>
      </c>
      <c r="E333" s="12">
        <v>9.6084108894685318</v>
      </c>
      <c r="F333" s="12">
        <v>7.0440536496158401</v>
      </c>
      <c r="G333" s="12">
        <v>7.0228070646257512</v>
      </c>
      <c r="H333" s="12">
        <v>7.7370309883378843</v>
      </c>
      <c r="I333" s="12">
        <v>9.4670902716563514</v>
      </c>
      <c r="J333" s="12">
        <v>7.2288595825646205</v>
      </c>
      <c r="K333" s="12">
        <v>7.4334494953757231</v>
      </c>
      <c r="L333" s="12">
        <v>7.446266815074539</v>
      </c>
      <c r="M333" s="12"/>
      <c r="N333" s="12"/>
    </row>
    <row r="334" spans="1:14" x14ac:dyDescent="0.35">
      <c r="A334" s="11" t="str">
        <f t="shared" si="5"/>
        <v>COMPRA MEDIA (Consumiciones)Otra Variedad Cola</v>
      </c>
      <c r="B334" s="11" t="s">
        <v>202</v>
      </c>
      <c r="C334" s="11" t="s">
        <v>162</v>
      </c>
      <c r="D334" s="12" t="s">
        <v>219</v>
      </c>
      <c r="E334" s="12" t="s">
        <v>219</v>
      </c>
      <c r="F334" s="12" t="s">
        <v>219</v>
      </c>
      <c r="G334" s="12" t="s">
        <v>219</v>
      </c>
      <c r="H334" s="12" t="s">
        <v>219</v>
      </c>
      <c r="I334" s="12" t="s">
        <v>219</v>
      </c>
      <c r="J334" s="12" t="s">
        <v>219</v>
      </c>
      <c r="K334" s="12" t="s">
        <v>219</v>
      </c>
      <c r="L334" s="12" t="s">
        <v>219</v>
      </c>
      <c r="M334" s="12"/>
      <c r="N334" s="12"/>
    </row>
    <row r="335" spans="1:14" x14ac:dyDescent="0.35">
      <c r="A335" s="11" t="str">
        <f t="shared" si="5"/>
        <v>COMPRA MEDIA (Consumiciones)Con Cafeina</v>
      </c>
      <c r="B335" s="11" t="s">
        <v>202</v>
      </c>
      <c r="C335" s="11" t="s">
        <v>163</v>
      </c>
      <c r="D335" s="12">
        <v>7.8642355161169535</v>
      </c>
      <c r="E335" s="12">
        <v>11.443109854208622</v>
      </c>
      <c r="F335" s="12">
        <v>7.9790191262504386</v>
      </c>
      <c r="G335" s="12">
        <v>7.6110404701938634</v>
      </c>
      <c r="H335" s="12">
        <v>8.5190990421139663</v>
      </c>
      <c r="I335" s="12">
        <v>10.926198241589654</v>
      </c>
      <c r="J335" s="12">
        <v>7.8440380719274243</v>
      </c>
      <c r="K335" s="12">
        <v>7.7420301995616239</v>
      </c>
      <c r="L335" s="12">
        <v>7.8747591992967996</v>
      </c>
      <c r="M335" s="12"/>
      <c r="N335" s="12"/>
    </row>
    <row r="336" spans="1:14" x14ac:dyDescent="0.35">
      <c r="A336" s="11" t="str">
        <f t="shared" si="5"/>
        <v>COMPRA MEDIA (Consumiciones)Sin Cafeina</v>
      </c>
      <c r="B336" s="11" t="s">
        <v>202</v>
      </c>
      <c r="C336" s="11" t="s">
        <v>164</v>
      </c>
      <c r="D336" s="12">
        <v>5.0448363976256045</v>
      </c>
      <c r="E336" s="12">
        <v>5.8314213957010193</v>
      </c>
      <c r="F336" s="12">
        <v>5.3632824990288546</v>
      </c>
      <c r="G336" s="12">
        <v>5.9681467383347631</v>
      </c>
      <c r="H336" s="12">
        <v>6.6498937169664787</v>
      </c>
      <c r="I336" s="12">
        <v>6.8174227828263785</v>
      </c>
      <c r="J336" s="12">
        <v>5.5795126619767217</v>
      </c>
      <c r="K336" s="12">
        <v>6.1907908564277845</v>
      </c>
      <c r="L336" s="12">
        <v>6.2656843481826616</v>
      </c>
      <c r="M336" s="12"/>
      <c r="N336" s="12"/>
    </row>
    <row r="337" spans="1:14" x14ac:dyDescent="0.35">
      <c r="A337" s="11" t="str">
        <f t="shared" si="5"/>
        <v>COMPRA MEDIA (Consumiciones)Frutas con gas</v>
      </c>
      <c r="B337" s="11" t="s">
        <v>202</v>
      </c>
      <c r="C337" s="11" t="s">
        <v>165</v>
      </c>
      <c r="D337" s="12">
        <v>3.6381056342154849</v>
      </c>
      <c r="E337" s="12">
        <v>5.2862608813774212</v>
      </c>
      <c r="F337" s="12">
        <v>4.1191612559132658</v>
      </c>
      <c r="G337" s="12">
        <v>4.3097109381553249</v>
      </c>
      <c r="H337" s="12">
        <v>4.6050042780341736</v>
      </c>
      <c r="I337" s="12">
        <v>5.944217019381389</v>
      </c>
      <c r="J337" s="12">
        <v>4.2436479517214893</v>
      </c>
      <c r="K337" s="12">
        <v>3.7156752713572758</v>
      </c>
      <c r="L337" s="12">
        <v>4.2206185860357088</v>
      </c>
      <c r="M337" s="12"/>
      <c r="N337" s="12"/>
    </row>
    <row r="338" spans="1:14" x14ac:dyDescent="0.35">
      <c r="A338" s="11" t="str">
        <f t="shared" si="5"/>
        <v>COMPRA MEDIA (Consumiciones)Frutas sin gas</v>
      </c>
      <c r="B338" s="11" t="s">
        <v>202</v>
      </c>
      <c r="C338" s="11" t="s">
        <v>166</v>
      </c>
      <c r="D338" s="12">
        <v>3.247151469429042</v>
      </c>
      <c r="E338" s="12">
        <v>4.3715077306668926</v>
      </c>
      <c r="F338" s="12">
        <v>3.1864247216446109</v>
      </c>
      <c r="G338" s="12">
        <v>2.6039670356306055</v>
      </c>
      <c r="H338" s="12">
        <v>2.7568821424702654</v>
      </c>
      <c r="I338" s="12">
        <v>3.3952098154564334</v>
      </c>
      <c r="J338" s="12">
        <v>2.4163941444950834</v>
      </c>
      <c r="K338" s="12">
        <v>2.3909604707672418</v>
      </c>
      <c r="L338" s="12">
        <v>3.0191164081412949</v>
      </c>
      <c r="M338" s="12"/>
      <c r="N338" s="12"/>
    </row>
    <row r="339" spans="1:14" x14ac:dyDescent="0.35">
      <c r="A339" s="11" t="str">
        <f t="shared" si="5"/>
        <v>COMPRA MEDIA (Consumiciones)Mixers</v>
      </c>
      <c r="B339" s="11" t="s">
        <v>202</v>
      </c>
      <c r="C339" s="11" t="s">
        <v>167</v>
      </c>
      <c r="D339" s="12">
        <v>2.2442335980107626</v>
      </c>
      <c r="E339" s="12">
        <v>3.8784909513169108</v>
      </c>
      <c r="F339" s="12">
        <v>3.5755045196854889</v>
      </c>
      <c r="G339" s="12">
        <v>2.1679134199894485</v>
      </c>
      <c r="H339" s="12">
        <v>2.8825215436633482</v>
      </c>
      <c r="I339" s="12">
        <v>3.5611832780105472</v>
      </c>
      <c r="J339" s="12">
        <v>2.1627912821074049</v>
      </c>
      <c r="K339" s="12">
        <v>2.3369845341787223</v>
      </c>
      <c r="L339" s="12">
        <v>2.8880839388652584</v>
      </c>
      <c r="M339" s="12"/>
      <c r="N339" s="12"/>
    </row>
    <row r="340" spans="1:14" x14ac:dyDescent="0.35">
      <c r="A340" s="11" t="str">
        <f t="shared" si="5"/>
        <v>COMPRA MEDIA (Consumiciones)Isotonicas</v>
      </c>
      <c r="B340" s="11" t="s">
        <v>202</v>
      </c>
      <c r="C340" s="11" t="s">
        <v>181</v>
      </c>
      <c r="D340" s="12">
        <v>4.0567173429104848</v>
      </c>
      <c r="E340" s="12">
        <v>5.1144907037735612</v>
      </c>
      <c r="F340" s="12">
        <v>4.3755778307387505</v>
      </c>
      <c r="G340" s="12">
        <v>3.9990996635086939</v>
      </c>
      <c r="H340" s="12">
        <v>3.858543949297299</v>
      </c>
      <c r="I340" s="12">
        <v>5.3167937035729258</v>
      </c>
      <c r="J340" s="12">
        <v>4.0924099798831728</v>
      </c>
      <c r="K340" s="12">
        <v>3.6439474179884446</v>
      </c>
      <c r="L340" s="12">
        <v>4.0611189688688274</v>
      </c>
      <c r="M340" s="12"/>
      <c r="N340" s="12"/>
    </row>
    <row r="341" spans="1:14" x14ac:dyDescent="0.35">
      <c r="A341" s="11" t="str">
        <f t="shared" si="5"/>
        <v>COMPRA MEDIA (Consumiciones)Energeticas</v>
      </c>
      <c r="B341" s="11" t="s">
        <v>202</v>
      </c>
      <c r="C341" s="11" t="s">
        <v>182</v>
      </c>
      <c r="D341" s="12">
        <v>6.1319487558741956</v>
      </c>
      <c r="E341" s="12">
        <v>8.1463922025113309</v>
      </c>
      <c r="F341" s="12">
        <v>7.6176076684289615</v>
      </c>
      <c r="G341" s="12">
        <v>7.0799694013350241</v>
      </c>
      <c r="H341" s="12">
        <v>7.1335933271755838</v>
      </c>
      <c r="I341" s="12">
        <v>7.142783138993801</v>
      </c>
      <c r="J341" s="12">
        <v>7.8919738444013232</v>
      </c>
      <c r="K341" s="12">
        <v>6.8039025042105479</v>
      </c>
      <c r="L341" s="12">
        <v>6.4721527665617398</v>
      </c>
      <c r="M341" s="12"/>
      <c r="N341" s="12"/>
    </row>
    <row r="342" spans="1:14" x14ac:dyDescent="0.35">
      <c r="A342" s="11" t="str">
        <f t="shared" si="5"/>
        <v>COMPRA MEDIA (Consumiciones)Gaseosas</v>
      </c>
      <c r="B342" s="11" t="s">
        <v>202</v>
      </c>
      <c r="C342" s="11" t="s">
        <v>168</v>
      </c>
      <c r="D342" s="12">
        <v>5.5704528502334716</v>
      </c>
      <c r="E342" s="12">
        <v>5.0329569980647495</v>
      </c>
      <c r="F342" s="12">
        <v>4.5704310761902152</v>
      </c>
      <c r="G342" s="12">
        <v>4.7326466109864294</v>
      </c>
      <c r="H342" s="12">
        <v>5.0022148474511701</v>
      </c>
      <c r="I342" s="12">
        <v>5.028733244028273</v>
      </c>
      <c r="J342" s="12">
        <v>4.5995450794318806</v>
      </c>
      <c r="K342" s="12">
        <v>4.0317191310431015</v>
      </c>
      <c r="L342" s="12">
        <v>4.8343596628179517</v>
      </c>
      <c r="M342" s="12"/>
      <c r="N342" s="12"/>
    </row>
    <row r="343" spans="1:14" x14ac:dyDescent="0.35">
      <c r="A343" s="11" t="str">
        <f t="shared" si="5"/>
        <v>COMPRA MEDIA (Consumiciones)Bebidas Zumo+Leche</v>
      </c>
      <c r="B343" s="11" t="s">
        <v>202</v>
      </c>
      <c r="C343" s="11" t="s">
        <v>169</v>
      </c>
      <c r="D343" s="12">
        <v>3.4444678178868817</v>
      </c>
      <c r="E343" s="12">
        <v>3.8938035508189146</v>
      </c>
      <c r="F343" s="12">
        <v>2.9209528514173217</v>
      </c>
      <c r="G343" s="12">
        <v>3.2124830366901107</v>
      </c>
      <c r="H343" s="12">
        <v>3.1861243527500389</v>
      </c>
      <c r="I343" s="12">
        <v>3.9237014451634158</v>
      </c>
      <c r="J343" s="12">
        <v>4.2307630539100689</v>
      </c>
      <c r="K343" s="12">
        <v>2.9285580566449383</v>
      </c>
      <c r="L343" s="12">
        <v>2.574701594308543</v>
      </c>
      <c r="M343" s="12"/>
      <c r="N343" s="12"/>
    </row>
    <row r="344" spans="1:14" x14ac:dyDescent="0.35">
      <c r="A344" s="11" t="str">
        <f t="shared" si="5"/>
        <v>COMPRA MEDIA (Consumiciones)Resto</v>
      </c>
      <c r="B344" s="11" t="s">
        <v>202</v>
      </c>
      <c r="C344" s="11" t="s">
        <v>78</v>
      </c>
      <c r="D344" s="12">
        <v>3.626973241654885</v>
      </c>
      <c r="E344" s="12">
        <v>4.7185132252851423</v>
      </c>
      <c r="F344" s="12">
        <v>3.7404193084384016</v>
      </c>
      <c r="G344" s="12">
        <v>3.768849901968228</v>
      </c>
      <c r="H344" s="12">
        <v>4.1640566890236315</v>
      </c>
      <c r="I344" s="12">
        <v>4.4870245878994384</v>
      </c>
      <c r="J344" s="12">
        <v>3.4932565024400946</v>
      </c>
      <c r="K344" s="12">
        <v>3.5439105081492066</v>
      </c>
      <c r="L344" s="12">
        <v>3.5555023192746695</v>
      </c>
      <c r="M344" s="12"/>
      <c r="N344" s="12"/>
    </row>
    <row r="345" spans="1:14" x14ac:dyDescent="0.35">
      <c r="A345" s="11" t="str">
        <f t="shared" si="5"/>
        <v>CONSUMO MEDIO (kg ó litros por consumidor)TOTAL BEBIDAS</v>
      </c>
      <c r="B345" s="11" t="s">
        <v>188</v>
      </c>
      <c r="C345" s="11" t="s">
        <v>122</v>
      </c>
      <c r="D345" s="12">
        <v>15.986967936943909</v>
      </c>
      <c r="E345" s="12">
        <v>27.186472285115386</v>
      </c>
      <c r="F345" s="12">
        <v>16.404734862811409</v>
      </c>
      <c r="G345" s="12">
        <v>14.967042542110443</v>
      </c>
      <c r="H345" s="12">
        <v>17.630143125467743</v>
      </c>
      <c r="I345" s="12">
        <v>26.709119050904793</v>
      </c>
      <c r="J345" s="12">
        <v>16.332131761206359</v>
      </c>
      <c r="K345" s="12">
        <v>14.850726984413066</v>
      </c>
      <c r="L345" s="12">
        <v>16.907432633174192</v>
      </c>
      <c r="M345" s="12"/>
      <c r="N345" s="12"/>
    </row>
    <row r="346" spans="1:14" x14ac:dyDescent="0.35">
      <c r="A346" s="11" t="str">
        <f t="shared" si="5"/>
        <v>CONSUMO MEDIO (kg ó litros por consumidor).Total Bebidas Caliente</v>
      </c>
      <c r="B346" s="11" t="s">
        <v>188</v>
      </c>
      <c r="C346" s="11" t="s">
        <v>123</v>
      </c>
      <c r="D346" s="12">
        <v>2.7430434394149636</v>
      </c>
      <c r="E346" s="12">
        <v>3.4161926425262501</v>
      </c>
      <c r="F346" s="12">
        <v>2.8810628290048594</v>
      </c>
      <c r="G346" s="12">
        <v>2.9642085646039091</v>
      </c>
      <c r="H346" s="12">
        <v>2.7529923135115433</v>
      </c>
      <c r="I346" s="12">
        <v>3.2734645924706669</v>
      </c>
      <c r="J346" s="12">
        <v>2.8184050978665161</v>
      </c>
      <c r="K346" s="12">
        <v>2.8478256422842065</v>
      </c>
      <c r="L346" s="12">
        <v>2.7345272735244928</v>
      </c>
      <c r="M346" s="12"/>
      <c r="N346" s="12"/>
    </row>
    <row r="347" spans="1:14" x14ac:dyDescent="0.35">
      <c r="A347" s="11" t="str">
        <f t="shared" si="5"/>
        <v>CONSUMO MEDIO (kg ó litros por consumidor)Cafe</v>
      </c>
      <c r="B347" s="11" t="s">
        <v>188</v>
      </c>
      <c r="C347" s="11" t="s">
        <v>124</v>
      </c>
      <c r="D347" s="12">
        <v>1.0519348195666978</v>
      </c>
      <c r="E347" s="12">
        <v>1.2348058399484372</v>
      </c>
      <c r="F347" s="12">
        <v>1.037840650927929</v>
      </c>
      <c r="G347" s="12">
        <v>1.0751611562807319</v>
      </c>
      <c r="H347" s="12">
        <v>1.0184264495184223</v>
      </c>
      <c r="I347" s="12">
        <v>1.2478444360234087</v>
      </c>
      <c r="J347" s="12">
        <v>1.0283740875645748</v>
      </c>
      <c r="K347" s="12">
        <v>1.0506696930390678</v>
      </c>
      <c r="L347" s="12">
        <v>1.0353535215574485</v>
      </c>
      <c r="M347" s="12"/>
      <c r="N347" s="12"/>
    </row>
    <row r="348" spans="1:14" x14ac:dyDescent="0.35">
      <c r="A348" s="11" t="str">
        <f t="shared" si="5"/>
        <v>CONSUMO MEDIO (kg ó litros por consumidor)Leche+bebidas vegetales</v>
      </c>
      <c r="B348" s="11" t="s">
        <v>188</v>
      </c>
      <c r="C348" s="11" t="s">
        <v>175</v>
      </c>
      <c r="D348" s="12">
        <v>2.5161310083768784</v>
      </c>
      <c r="E348" s="12">
        <v>3.022374906106732</v>
      </c>
      <c r="F348" s="12">
        <v>2.5315976362489554</v>
      </c>
      <c r="G348" s="12">
        <v>2.6203870252299568</v>
      </c>
      <c r="H348" s="12">
        <v>2.4864672338915939</v>
      </c>
      <c r="I348" s="12">
        <v>2.8334057363834551</v>
      </c>
      <c r="J348" s="12">
        <v>2.4257602546833521</v>
      </c>
      <c r="K348" s="12">
        <v>2.4793946499981399</v>
      </c>
      <c r="L348" s="12">
        <v>2.4148432241913453</v>
      </c>
      <c r="M348" s="12"/>
      <c r="N348" s="12"/>
    </row>
    <row r="349" spans="1:14" x14ac:dyDescent="0.35">
      <c r="A349" s="11" t="str">
        <f t="shared" si="5"/>
        <v>CONSUMO MEDIO (kg ó litros por consumidor)Leche</v>
      </c>
      <c r="B349" s="11" t="s">
        <v>188</v>
      </c>
      <c r="C349" s="11" t="s">
        <v>125</v>
      </c>
      <c r="D349" s="12">
        <v>2.4839546582309509</v>
      </c>
      <c r="E349" s="12">
        <v>2.9732920885861285</v>
      </c>
      <c r="F349" s="12">
        <v>2.4786813397875025</v>
      </c>
      <c r="G349" s="12">
        <v>2.552913675059528</v>
      </c>
      <c r="H349" s="12">
        <v>2.4153098163037368</v>
      </c>
      <c r="I349" s="12">
        <v>2.7634614608765435</v>
      </c>
      <c r="J349" s="12">
        <v>2.3422462839659928</v>
      </c>
      <c r="K349" s="12">
        <v>2.3697309195314054</v>
      </c>
      <c r="L349" s="12">
        <v>2.3111182349361941</v>
      </c>
      <c r="M349" s="12"/>
      <c r="N349" s="12"/>
    </row>
    <row r="350" spans="1:14" x14ac:dyDescent="0.35">
      <c r="A350" s="11" t="str">
        <f t="shared" si="5"/>
        <v>CONSUMO MEDIO (kg ó litros por consumidor)Leche Sola</v>
      </c>
      <c r="B350" s="11" t="s">
        <v>188</v>
      </c>
      <c r="C350" s="11" t="s">
        <v>126</v>
      </c>
      <c r="D350" s="12">
        <v>0.75253542475511825</v>
      </c>
      <c r="E350" s="12">
        <v>1.285282008406669</v>
      </c>
      <c r="F350" s="12">
        <v>2.1931855659988155</v>
      </c>
      <c r="G350" s="12">
        <v>2.1109020620825851</v>
      </c>
      <c r="H350" s="12">
        <v>0.84842617775816753</v>
      </c>
      <c r="I350" s="12">
        <v>0.70772553369763436</v>
      </c>
      <c r="J350" s="12">
        <v>0.85941653696956111</v>
      </c>
      <c r="K350" s="12">
        <v>0.67461919631140188</v>
      </c>
      <c r="L350" s="12">
        <v>0.57649056772185436</v>
      </c>
      <c r="M350" s="12"/>
      <c r="N350" s="12"/>
    </row>
    <row r="351" spans="1:14" x14ac:dyDescent="0.35">
      <c r="A351" s="11" t="str">
        <f t="shared" si="5"/>
        <v>CONSUMO MEDIO (kg ó litros por consumidor)Leche Con Cacao</v>
      </c>
      <c r="B351" s="11" t="s">
        <v>188</v>
      </c>
      <c r="C351" s="11" t="s">
        <v>127</v>
      </c>
      <c r="D351" s="12">
        <v>1.1656700397757269</v>
      </c>
      <c r="E351" s="12">
        <v>1.2355962718485325</v>
      </c>
      <c r="F351" s="12">
        <v>1.0411948123844958</v>
      </c>
      <c r="G351" s="12">
        <v>0.97705997604122552</v>
      </c>
      <c r="H351" s="12">
        <v>0.92360799544647942</v>
      </c>
      <c r="I351" s="12">
        <v>1.0346561813852917</v>
      </c>
      <c r="J351" s="12">
        <v>0.87820763544530134</v>
      </c>
      <c r="K351" s="12">
        <v>0.87408393086855485</v>
      </c>
      <c r="L351" s="12">
        <v>0.86016751965078897</v>
      </c>
      <c r="M351" s="12"/>
      <c r="N351" s="12"/>
    </row>
    <row r="352" spans="1:14" x14ac:dyDescent="0.35">
      <c r="A352" s="11" t="str">
        <f t="shared" si="5"/>
        <v>CONSUMO MEDIO (kg ó litros por consumidor)Leche Con Cafe</v>
      </c>
      <c r="B352" s="11" t="s">
        <v>188</v>
      </c>
      <c r="C352" s="11" t="s">
        <v>128</v>
      </c>
      <c r="D352" s="12">
        <v>2.4270016542519182</v>
      </c>
      <c r="E352" s="12">
        <v>2.8347608981631605</v>
      </c>
      <c r="F352" s="12">
        <v>2.3359340016988042</v>
      </c>
      <c r="G352" s="12">
        <v>2.4167816661952282</v>
      </c>
      <c r="H352" s="12">
        <v>2.3541461482237129</v>
      </c>
      <c r="I352" s="12">
        <v>2.673667238513759</v>
      </c>
      <c r="J352" s="12">
        <v>2.2729919440606623</v>
      </c>
      <c r="K352" s="12">
        <v>2.2968935815905578</v>
      </c>
      <c r="L352" s="12">
        <v>2.2626000392084502</v>
      </c>
      <c r="M352" s="12"/>
      <c r="N352" s="12"/>
    </row>
    <row r="353" spans="1:14" x14ac:dyDescent="0.35">
      <c r="A353" s="11" t="str">
        <f t="shared" si="5"/>
        <v>CONSUMO MEDIO (kg ó litros por consumidor)Bebidas Vegetales</v>
      </c>
      <c r="B353" s="11" t="s">
        <v>188</v>
      </c>
      <c r="C353" s="11" t="s">
        <v>176</v>
      </c>
      <c r="D353" s="12">
        <v>1.0592655148467822</v>
      </c>
      <c r="E353" s="12">
        <v>1.1703368676753942</v>
      </c>
      <c r="F353" s="12">
        <v>1.129540354573134</v>
      </c>
      <c r="G353" s="12">
        <v>1.3835320130062074</v>
      </c>
      <c r="H353" s="12">
        <v>1.3219037508622291</v>
      </c>
      <c r="I353" s="12">
        <v>1.4024447440454302</v>
      </c>
      <c r="J353" s="12">
        <v>1.368203771441715</v>
      </c>
      <c r="K353" s="12">
        <v>1.6293777651358576</v>
      </c>
      <c r="L353" s="12">
        <v>1.6205147080857016</v>
      </c>
      <c r="M353" s="12"/>
      <c r="N353" s="12"/>
    </row>
    <row r="354" spans="1:14" x14ac:dyDescent="0.35">
      <c r="A354" s="11" t="str">
        <f t="shared" si="5"/>
        <v>CONSUMO MEDIO (kg ó litros por consumidor)Infusiones</v>
      </c>
      <c r="B354" s="11" t="s">
        <v>188</v>
      </c>
      <c r="C354" s="11" t="s">
        <v>129</v>
      </c>
      <c r="D354" s="12">
        <v>0.49729610735002749</v>
      </c>
      <c r="E354" s="12">
        <v>0.63387201477652499</v>
      </c>
      <c r="F354" s="12">
        <v>0.52531867561885004</v>
      </c>
      <c r="G354" s="12">
        <v>0.55354392968322674</v>
      </c>
      <c r="H354" s="12">
        <v>0.57537447486288007</v>
      </c>
      <c r="I354" s="12">
        <v>0.62972819329382301</v>
      </c>
      <c r="J354" s="12">
        <v>0.53163855310128283</v>
      </c>
      <c r="K354" s="12">
        <v>0.54334864210585532</v>
      </c>
      <c r="L354" s="12">
        <v>0.55386205294539492</v>
      </c>
      <c r="M354" s="12"/>
      <c r="N354" s="12"/>
    </row>
    <row r="355" spans="1:14" x14ac:dyDescent="0.35">
      <c r="A355" s="11" t="str">
        <f t="shared" si="5"/>
        <v>CONSUMO MEDIO (kg ó litros por consumidor)Resto Bebidas Caliente</v>
      </c>
      <c r="B355" s="11" t="s">
        <v>188</v>
      </c>
      <c r="C355" s="11" t="s">
        <v>130</v>
      </c>
      <c r="D355" s="12">
        <v>0.46725776876276837</v>
      </c>
      <c r="E355" s="12">
        <v>0.50778639111633628</v>
      </c>
      <c r="F355" s="12">
        <v>0.51683350562249408</v>
      </c>
      <c r="G355" s="12">
        <v>0.60316666274878783</v>
      </c>
      <c r="H355" s="12">
        <v>0.51484832691413696</v>
      </c>
      <c r="I355" s="12">
        <v>0.659894059309593</v>
      </c>
      <c r="J355" s="12">
        <v>0.59995151766370192</v>
      </c>
      <c r="K355" s="12">
        <v>0.56652792701592591</v>
      </c>
      <c r="L355" s="12">
        <v>0.53622428438442082</v>
      </c>
      <c r="M355" s="12"/>
      <c r="N355" s="12"/>
    </row>
    <row r="356" spans="1:14" x14ac:dyDescent="0.35">
      <c r="A356" s="11" t="str">
        <f t="shared" si="5"/>
        <v>CONSUMO MEDIO (kg ó litros por consumidor).Total Bebidas Frias</v>
      </c>
      <c r="B356" s="11" t="s">
        <v>188</v>
      </c>
      <c r="C356" s="11" t="s">
        <v>131</v>
      </c>
      <c r="D356" s="12">
        <v>14.867945991463857</v>
      </c>
      <c r="E356" s="12">
        <v>25.484624335855958</v>
      </c>
      <c r="F356" s="12">
        <v>15.206037477842074</v>
      </c>
      <c r="G356" s="12">
        <v>13.730750969922305</v>
      </c>
      <c r="H356" s="12">
        <v>16.392830144389954</v>
      </c>
      <c r="I356" s="12">
        <v>25.068164396961762</v>
      </c>
      <c r="J356" s="12">
        <v>15.056222616307943</v>
      </c>
      <c r="K356" s="12">
        <v>13.571385222146118</v>
      </c>
      <c r="L356" s="12">
        <v>15.63106222029846</v>
      </c>
      <c r="M356" s="12"/>
      <c r="N356" s="12"/>
    </row>
    <row r="357" spans="1:14" x14ac:dyDescent="0.35">
      <c r="A357" s="11" t="str">
        <f t="shared" si="5"/>
        <v>CONSUMO MEDIO (kg ó litros por consumidor)Total bebidas de vino</v>
      </c>
      <c r="B357" s="11" t="s">
        <v>188</v>
      </c>
      <c r="C357" s="11" t="s">
        <v>132</v>
      </c>
      <c r="D357" s="12">
        <v>2.9833877821547552</v>
      </c>
      <c r="E357" s="12">
        <v>4.0337548476636664</v>
      </c>
      <c r="F357" s="12">
        <v>3.1951620161440322</v>
      </c>
      <c r="G357" s="12">
        <v>2.9651782917501071</v>
      </c>
      <c r="H357" s="12">
        <v>3.2614511837441635</v>
      </c>
      <c r="I357" s="12">
        <v>4.0839336497984826</v>
      </c>
      <c r="J357" s="12">
        <v>3.4073939120155279</v>
      </c>
      <c r="K357" s="12">
        <v>3.0976557447893969</v>
      </c>
      <c r="L357" s="12">
        <v>3.131966832777084</v>
      </c>
      <c r="M357" s="12"/>
      <c r="N357" s="12"/>
    </row>
    <row r="358" spans="1:14" x14ac:dyDescent="0.35">
      <c r="A358" s="11" t="str">
        <f t="shared" si="5"/>
        <v>CONSUMO MEDIO (kg ó litros por consumidor)Vino</v>
      </c>
      <c r="B358" s="11" t="s">
        <v>188</v>
      </c>
      <c r="C358" s="11" t="s">
        <v>133</v>
      </c>
      <c r="D358" s="12">
        <v>2.7891095866558184</v>
      </c>
      <c r="E358" s="12">
        <v>3.1456671147569315</v>
      </c>
      <c r="F358" s="12">
        <v>2.9257547674405542</v>
      </c>
      <c r="G358" s="12">
        <v>2.7590635726264927</v>
      </c>
      <c r="H358" s="12">
        <v>2.7792026052776406</v>
      </c>
      <c r="I358" s="12">
        <v>3.1142517226423525</v>
      </c>
      <c r="J358" s="12">
        <v>2.960093036239146</v>
      </c>
      <c r="K358" s="12">
        <v>2.9185496452294175</v>
      </c>
      <c r="L358" s="12">
        <v>2.7834124274026704</v>
      </c>
      <c r="M358" s="12"/>
      <c r="N358" s="12"/>
    </row>
    <row r="359" spans="1:14" x14ac:dyDescent="0.35">
      <c r="A359" s="11" t="str">
        <f t="shared" si="5"/>
        <v>CONSUMO MEDIO (kg ó litros por consumidor)Tinto</v>
      </c>
      <c r="B359" s="11" t="s">
        <v>188</v>
      </c>
      <c r="C359" s="11" t="s">
        <v>134</v>
      </c>
      <c r="D359" s="12">
        <v>2.3472263148719574</v>
      </c>
      <c r="E359" s="12">
        <v>2.5381674057071049</v>
      </c>
      <c r="F359" s="12">
        <v>2.5652425318636078</v>
      </c>
      <c r="G359" s="12">
        <v>2.4672863242470209</v>
      </c>
      <c r="H359" s="12">
        <v>2.4116203230215829</v>
      </c>
      <c r="I359" s="12">
        <v>2.4519389040600834</v>
      </c>
      <c r="J359" s="12">
        <v>2.4179551185064931</v>
      </c>
      <c r="K359" s="12">
        <v>2.3702349920359622</v>
      </c>
      <c r="L359" s="12">
        <v>2.1613985017429798</v>
      </c>
      <c r="M359" s="12"/>
      <c r="N359" s="12"/>
    </row>
    <row r="360" spans="1:14" x14ac:dyDescent="0.35">
      <c r="A360" s="11" t="str">
        <f t="shared" si="5"/>
        <v>CONSUMO MEDIO (kg ó litros por consumidor)Blanco</v>
      </c>
      <c r="B360" s="11" t="s">
        <v>188</v>
      </c>
      <c r="C360" s="11" t="s">
        <v>135</v>
      </c>
      <c r="D360" s="12">
        <v>1.849973787555822</v>
      </c>
      <c r="E360" s="12">
        <v>2.0738515360263161</v>
      </c>
      <c r="F360" s="12">
        <v>1.7264092293478286</v>
      </c>
      <c r="G360" s="12">
        <v>1.752008331802271</v>
      </c>
      <c r="H360" s="12">
        <v>1.7572239363577924</v>
      </c>
      <c r="I360" s="12">
        <v>2.1552442948928783</v>
      </c>
      <c r="J360" s="12">
        <v>1.9897810481197808</v>
      </c>
      <c r="K360" s="12">
        <v>1.9500631399094308</v>
      </c>
      <c r="L360" s="12">
        <v>1.9866976139332961</v>
      </c>
      <c r="M360" s="12"/>
      <c r="N360" s="12"/>
    </row>
    <row r="361" spans="1:14" x14ac:dyDescent="0.35">
      <c r="A361" s="11" t="str">
        <f t="shared" si="5"/>
        <v>CONSUMO MEDIO (kg ó litros por consumidor)Rosado</v>
      </c>
      <c r="B361" s="11" t="s">
        <v>188</v>
      </c>
      <c r="C361" s="11" t="s">
        <v>136</v>
      </c>
      <c r="D361" s="12">
        <v>1.2737932561092047</v>
      </c>
      <c r="E361" s="12">
        <v>1.41459643721964</v>
      </c>
      <c r="F361" s="12">
        <v>1.3705226347017199</v>
      </c>
      <c r="G361" s="12">
        <v>1.2305540343846066</v>
      </c>
      <c r="H361" s="12">
        <v>1.2488367483869607</v>
      </c>
      <c r="I361" s="12">
        <v>1.5836018135421619</v>
      </c>
      <c r="J361" s="12">
        <v>1.4439885076432422</v>
      </c>
      <c r="K361" s="12">
        <v>1.3814091580647816</v>
      </c>
      <c r="L361" s="12">
        <v>1.5305623351400639</v>
      </c>
      <c r="M361" s="12"/>
      <c r="N361" s="12"/>
    </row>
    <row r="362" spans="1:14" x14ac:dyDescent="0.35">
      <c r="A362" s="11" t="str">
        <f t="shared" si="5"/>
        <v>CONSUMO MEDIO (kg ó litros por consumidor)Resto vino</v>
      </c>
      <c r="B362" s="11" t="s">
        <v>188</v>
      </c>
      <c r="C362" s="11" t="s">
        <v>137</v>
      </c>
      <c r="D362" s="12">
        <v>0.71490627847704025</v>
      </c>
      <c r="E362" s="12">
        <v>0.75915313311231358</v>
      </c>
      <c r="F362" s="12">
        <v>1.0859328517014166</v>
      </c>
      <c r="G362" s="12">
        <v>0.86945924620607895</v>
      </c>
      <c r="H362" s="12">
        <v>1.0821258749308704</v>
      </c>
      <c r="I362" s="12">
        <v>0.86526594502581744</v>
      </c>
      <c r="J362" s="12">
        <v>1.1353920128151405</v>
      </c>
      <c r="K362" s="12">
        <v>0.92579136714540677</v>
      </c>
      <c r="L362" s="12">
        <v>0.69664441135386668</v>
      </c>
      <c r="M362" s="12"/>
      <c r="N362" s="12"/>
    </row>
    <row r="363" spans="1:14" x14ac:dyDescent="0.35">
      <c r="A363" s="11" t="str">
        <f t="shared" si="5"/>
        <v>CONSUMO MEDIO (kg ó litros por consumidor)Cava</v>
      </c>
      <c r="B363" s="11" t="s">
        <v>188</v>
      </c>
      <c r="C363" s="11" t="s">
        <v>138</v>
      </c>
      <c r="D363" s="12">
        <v>1.4517714511698661</v>
      </c>
      <c r="E363" s="12">
        <v>2.1030491512554295</v>
      </c>
      <c r="F363" s="12">
        <v>1.4275864885759335</v>
      </c>
      <c r="G363" s="12">
        <v>1.5599441711186017</v>
      </c>
      <c r="H363" s="12">
        <v>1.1928538050379158</v>
      </c>
      <c r="I363" s="12">
        <v>1.6024078757413256</v>
      </c>
      <c r="J363" s="12">
        <v>1.9614500206133443</v>
      </c>
      <c r="K363" s="12">
        <v>1.1932203435536954</v>
      </c>
      <c r="L363" s="12">
        <v>1.3981251640748598</v>
      </c>
      <c r="M363" s="12"/>
      <c r="N363" s="12"/>
    </row>
    <row r="364" spans="1:14" x14ac:dyDescent="0.35">
      <c r="A364" s="11" t="str">
        <f t="shared" si="5"/>
        <v>CONSUMO MEDIO (kg ó litros por consumidor)Otr.Bebidas Deri.Vino</v>
      </c>
      <c r="B364" s="11" t="s">
        <v>188</v>
      </c>
      <c r="C364" s="11" t="s">
        <v>139</v>
      </c>
      <c r="D364" s="12">
        <v>1.9940936049444902</v>
      </c>
      <c r="E364" s="12">
        <v>3.1998159592087632</v>
      </c>
      <c r="F364" s="12">
        <v>1.9947511940234806</v>
      </c>
      <c r="G364" s="12">
        <v>1.9142863240239838</v>
      </c>
      <c r="H364" s="12">
        <v>2.4042729379197421</v>
      </c>
      <c r="I364" s="12">
        <v>3.3143457747204406</v>
      </c>
      <c r="J364" s="12">
        <v>2.3353464512433693</v>
      </c>
      <c r="K364" s="12">
        <v>1.870141852396477</v>
      </c>
      <c r="L364" s="12">
        <v>2.2055792471945286</v>
      </c>
      <c r="M364" s="12"/>
      <c r="N364" s="12"/>
    </row>
    <row r="365" spans="1:14" x14ac:dyDescent="0.35">
      <c r="A365" s="11" t="str">
        <f t="shared" si="5"/>
        <v>CONSUMO MEDIO (kg ó litros por consumidor)Tinto de Verano</v>
      </c>
      <c r="B365" s="11" t="s">
        <v>188</v>
      </c>
      <c r="C365" s="11" t="s">
        <v>140</v>
      </c>
      <c r="D365" s="12">
        <v>2.1877146637065934</v>
      </c>
      <c r="E365" s="12">
        <v>3.2916598486813125</v>
      </c>
      <c r="F365" s="12">
        <v>1.9756825366823589</v>
      </c>
      <c r="G365" s="12">
        <v>1.9852197565191683</v>
      </c>
      <c r="H365" s="12">
        <v>2.3569627655465899</v>
      </c>
      <c r="I365" s="12">
        <v>3.1527638686876558</v>
      </c>
      <c r="J365" s="12">
        <v>2.4536450361904629</v>
      </c>
      <c r="K365" s="12">
        <v>2.0273672443068822</v>
      </c>
      <c r="L365" s="12">
        <v>2.318605668011755</v>
      </c>
      <c r="M365" s="12"/>
      <c r="N365" s="12"/>
    </row>
    <row r="366" spans="1:14" x14ac:dyDescent="0.35">
      <c r="A366" s="11" t="str">
        <f t="shared" si="5"/>
        <v>CONSUMO MEDIO (kg ó litros por consumidor)Sangria de Vino</v>
      </c>
      <c r="B366" s="11" t="s">
        <v>188</v>
      </c>
      <c r="C366" s="11" t="s">
        <v>141</v>
      </c>
      <c r="D366" s="12">
        <v>1.3755196213189798</v>
      </c>
      <c r="E366" s="12">
        <v>1.9911893601727104</v>
      </c>
      <c r="F366" s="12">
        <v>1.4517595516849895</v>
      </c>
      <c r="G366" s="12">
        <v>1.9120785522575443</v>
      </c>
      <c r="H366" s="12">
        <v>2.0439555503115492</v>
      </c>
      <c r="I366" s="12">
        <v>2.2797298384425368</v>
      </c>
      <c r="J366" s="12">
        <v>1.58301161435182</v>
      </c>
      <c r="K366" s="12">
        <v>1.2735157134698027</v>
      </c>
      <c r="L366" s="12">
        <v>1.1419126085179749</v>
      </c>
      <c r="M366" s="12"/>
      <c r="N366" s="12"/>
    </row>
    <row r="367" spans="1:14" x14ac:dyDescent="0.35">
      <c r="A367" s="11" t="str">
        <f t="shared" si="5"/>
        <v>CONSUMO MEDIO (kg ó litros por consumidor)Sangria de Cava</v>
      </c>
      <c r="B367" s="11" t="s">
        <v>188</v>
      </c>
      <c r="C367" s="11" t="s">
        <v>142</v>
      </c>
      <c r="D367" s="12">
        <v>1.692299606168711</v>
      </c>
      <c r="E367" s="12">
        <v>2.3213202679745657</v>
      </c>
      <c r="F367" s="12">
        <v>1.7721516584311314</v>
      </c>
      <c r="G367" s="12">
        <v>1.6955460337072705</v>
      </c>
      <c r="H367" s="12">
        <v>1.537133919203661</v>
      </c>
      <c r="I367" s="12">
        <v>2.3547732455542971</v>
      </c>
      <c r="J367" s="12">
        <v>2.571890158973456</v>
      </c>
      <c r="K367" s="12">
        <v>1.0952732254805693</v>
      </c>
      <c r="L367" s="12">
        <v>1.4805372632047835</v>
      </c>
      <c r="M367" s="12"/>
      <c r="N367" s="12"/>
    </row>
    <row r="368" spans="1:14" x14ac:dyDescent="0.35">
      <c r="A368" s="11" t="str">
        <f t="shared" si="5"/>
        <v>CONSUMO MEDIO (kg ó litros por consumidor)Calimocho</v>
      </c>
      <c r="B368" s="11" t="s">
        <v>188</v>
      </c>
      <c r="C368" s="11" t="s">
        <v>143</v>
      </c>
      <c r="D368" s="12">
        <v>1.6082739593864672</v>
      </c>
      <c r="E368" s="12">
        <v>2.1213763747905552</v>
      </c>
      <c r="F368" s="12">
        <v>2.1187248607065907</v>
      </c>
      <c r="G368" s="12">
        <v>1.9562408714627306</v>
      </c>
      <c r="H368" s="12">
        <v>1.9391551990068672</v>
      </c>
      <c r="I368" s="12">
        <v>1.9881666562342839</v>
      </c>
      <c r="J368" s="12">
        <v>1.6594390468071272</v>
      </c>
      <c r="K368" s="12">
        <v>1.6624023998859856</v>
      </c>
      <c r="L368" s="12">
        <v>1.4512900758694878</v>
      </c>
      <c r="M368" s="12"/>
      <c r="N368" s="12"/>
    </row>
    <row r="369" spans="1:14" x14ac:dyDescent="0.35">
      <c r="A369" s="11" t="str">
        <f t="shared" si="5"/>
        <v>CONSUMO MEDIO (kg ó litros por consumidor)Rebujito</v>
      </c>
      <c r="B369" s="11" t="s">
        <v>188</v>
      </c>
      <c r="C369" s="11" t="s">
        <v>177</v>
      </c>
      <c r="D369" s="12">
        <v>1.6542117453802692</v>
      </c>
      <c r="E369" s="12">
        <v>2.4262396368019599</v>
      </c>
      <c r="F369" s="12">
        <v>1.7725425772783447</v>
      </c>
      <c r="G369" s="12">
        <v>0.3352130835495758</v>
      </c>
      <c r="H369" s="12">
        <v>2.8298704901913059</v>
      </c>
      <c r="I369" s="12">
        <v>1.765750691590281</v>
      </c>
      <c r="J369" s="12">
        <v>0.31299796873860219</v>
      </c>
      <c r="K369" s="12">
        <v>0.70350988571901141</v>
      </c>
      <c r="L369" s="12">
        <v>3.5605550734284295</v>
      </c>
      <c r="M369" s="12"/>
      <c r="N369" s="12"/>
    </row>
    <row r="370" spans="1:14" x14ac:dyDescent="0.35">
      <c r="A370" s="11" t="str">
        <f t="shared" si="5"/>
        <v>CONSUMO MEDIO (kg ó litros por consumidor)Espum/Lambrusc/Mosca</v>
      </c>
      <c r="B370" s="11" t="s">
        <v>188</v>
      </c>
      <c r="C370" s="11" t="s">
        <v>178</v>
      </c>
      <c r="D370" s="12">
        <v>0.94477661908202526</v>
      </c>
      <c r="E370" s="12">
        <v>1.2985169815730313</v>
      </c>
      <c r="F370" s="12">
        <v>1.4204980614228258</v>
      </c>
      <c r="G370" s="12">
        <v>0.98936397769761386</v>
      </c>
      <c r="H370" s="12">
        <v>1.0030605187124944</v>
      </c>
      <c r="I370" s="12">
        <v>1.1994179648607424</v>
      </c>
      <c r="J370" s="12">
        <v>1.5209330004918797</v>
      </c>
      <c r="K370" s="12">
        <v>1.1841916796481982</v>
      </c>
      <c r="L370" s="12">
        <v>1.1781149371187751</v>
      </c>
      <c r="M370" s="12"/>
      <c r="N370" s="12"/>
    </row>
    <row r="371" spans="1:14" x14ac:dyDescent="0.35">
      <c r="A371" s="11" t="str">
        <f t="shared" si="5"/>
        <v>CONSUMO MEDIO (kg ó litros por consumidor)Sidra</v>
      </c>
      <c r="B371" s="11" t="s">
        <v>188</v>
      </c>
      <c r="C371" s="11" t="s">
        <v>144</v>
      </c>
      <c r="D371" s="12">
        <v>4.4307903449606982</v>
      </c>
      <c r="E371" s="12">
        <v>4.4375517759130858</v>
      </c>
      <c r="F371" s="12">
        <v>3.5956639459418192</v>
      </c>
      <c r="G371" s="12">
        <v>4.6612972511730728</v>
      </c>
      <c r="H371" s="12">
        <v>4.0570688407351696</v>
      </c>
      <c r="I371" s="12">
        <v>4.69252647440236</v>
      </c>
      <c r="J371" s="12">
        <v>4.4816247475209323</v>
      </c>
      <c r="K371" s="12">
        <v>4.8804570785137216</v>
      </c>
      <c r="L371" s="12">
        <v>6.1435257496137767</v>
      </c>
      <c r="M371" s="12"/>
      <c r="N371" s="12"/>
    </row>
    <row r="372" spans="1:14" x14ac:dyDescent="0.35">
      <c r="A372" s="11" t="str">
        <f t="shared" si="5"/>
        <v>CONSUMO MEDIO (kg ó litros por consumidor)Cerveza</v>
      </c>
      <c r="B372" s="11" t="s">
        <v>188</v>
      </c>
      <c r="C372" s="11" t="s">
        <v>145</v>
      </c>
      <c r="D372" s="12">
        <v>8.783052415942322</v>
      </c>
      <c r="E372" s="12">
        <v>12.891307183182589</v>
      </c>
      <c r="F372" s="12">
        <v>8.6888885612202937</v>
      </c>
      <c r="G372" s="12">
        <v>8.0134513900969306</v>
      </c>
      <c r="H372" s="12">
        <v>9.2055540259014936</v>
      </c>
      <c r="I372" s="12">
        <v>12.637238911934812</v>
      </c>
      <c r="J372" s="12">
        <v>8.296579866656538</v>
      </c>
      <c r="K372" s="12">
        <v>7.6150555262166861</v>
      </c>
      <c r="L372" s="12">
        <v>8.7353756551009347</v>
      </c>
      <c r="M372" s="12"/>
      <c r="N372" s="12"/>
    </row>
    <row r="373" spans="1:14" x14ac:dyDescent="0.35">
      <c r="A373" s="11" t="str">
        <f t="shared" si="5"/>
        <v>CONSUMO MEDIO (kg ó litros por consumidor)Con alcohol</v>
      </c>
      <c r="B373" s="11" t="s">
        <v>188</v>
      </c>
      <c r="C373" s="11" t="s">
        <v>146</v>
      </c>
      <c r="D373" s="12">
        <v>8.4652257110181388</v>
      </c>
      <c r="E373" s="12">
        <v>12.147444121719017</v>
      </c>
      <c r="F373" s="12">
        <v>8.388259415502759</v>
      </c>
      <c r="G373" s="12">
        <v>7.7263527636046696</v>
      </c>
      <c r="H373" s="12">
        <v>8.7006807186292789</v>
      </c>
      <c r="I373" s="12">
        <v>11.891560472561567</v>
      </c>
      <c r="J373" s="12">
        <v>7.95636203405767</v>
      </c>
      <c r="K373" s="12">
        <v>7.3448600343178079</v>
      </c>
      <c r="L373" s="12">
        <v>8.1971356336674077</v>
      </c>
      <c r="M373" s="12"/>
      <c r="N373" s="12"/>
    </row>
    <row r="374" spans="1:14" x14ac:dyDescent="0.35">
      <c r="A374" s="11" t="str">
        <f t="shared" si="5"/>
        <v>CONSUMO MEDIO (kg ó litros por consumidor)Sin alcohol</v>
      </c>
      <c r="B374" s="11" t="s">
        <v>188</v>
      </c>
      <c r="C374" s="11" t="s">
        <v>147</v>
      </c>
      <c r="D374" s="12">
        <v>2.5450120864536676</v>
      </c>
      <c r="E374" s="12">
        <v>3.4704352014643436</v>
      </c>
      <c r="F374" s="12">
        <v>2.5974422043346586</v>
      </c>
      <c r="G374" s="12">
        <v>2.4447050429325756</v>
      </c>
      <c r="H374" s="12">
        <v>2.7626468667353548</v>
      </c>
      <c r="I374" s="12">
        <v>3.213382365212107</v>
      </c>
      <c r="J374" s="12">
        <v>2.500900452834268</v>
      </c>
      <c r="K374" s="12">
        <v>2.3566965697159312</v>
      </c>
      <c r="L374" s="12">
        <v>2.8612246715012462</v>
      </c>
      <c r="M374" s="12"/>
      <c r="N374" s="12"/>
    </row>
    <row r="375" spans="1:14" x14ac:dyDescent="0.35">
      <c r="A375" s="11" t="str">
        <f t="shared" si="5"/>
        <v>CONSUMO MEDIO (kg ó litros por consumidor)Cerveza Envasada</v>
      </c>
      <c r="B375" s="11" t="s">
        <v>188</v>
      </c>
      <c r="C375" s="11" t="s">
        <v>179</v>
      </c>
      <c r="D375" s="12">
        <v>5.447713704178514</v>
      </c>
      <c r="E375" s="12">
        <v>7.0249929121862573</v>
      </c>
      <c r="F375" s="12">
        <v>5.1899674166688081</v>
      </c>
      <c r="G375" s="12">
        <v>4.7825919398568555</v>
      </c>
      <c r="H375" s="12">
        <v>5.0232841270408342</v>
      </c>
      <c r="I375" s="12">
        <v>6.4497946477523902</v>
      </c>
      <c r="J375" s="12">
        <v>4.745502631490095</v>
      </c>
      <c r="K375" s="12">
        <v>4.4709404384251741</v>
      </c>
      <c r="L375" s="12">
        <v>4.9101509504273819</v>
      </c>
      <c r="M375" s="12"/>
      <c r="N375" s="12"/>
    </row>
    <row r="376" spans="1:14" x14ac:dyDescent="0.35">
      <c r="A376" s="11" t="str">
        <f t="shared" si="5"/>
        <v>CONSUMO MEDIO (kg ó litros por consumidor)Cerveza Surtidor</v>
      </c>
      <c r="B376" s="11" t="s">
        <v>188</v>
      </c>
      <c r="C376" s="11" t="s">
        <v>180</v>
      </c>
      <c r="D376" s="12">
        <v>6.2413088630577516</v>
      </c>
      <c r="E376" s="12">
        <v>9.0907852584706319</v>
      </c>
      <c r="F376" s="12">
        <v>6.3931266496598758</v>
      </c>
      <c r="G376" s="12">
        <v>5.9076754065570611</v>
      </c>
      <c r="H376" s="12">
        <v>6.8828436778741189</v>
      </c>
      <c r="I376" s="12">
        <v>9.3096711073751983</v>
      </c>
      <c r="J376" s="12">
        <v>6.3156552536103669</v>
      </c>
      <c r="K376" s="12">
        <v>5.693243304863449</v>
      </c>
      <c r="L376" s="12">
        <v>6.4532810381813359</v>
      </c>
      <c r="M376" s="12"/>
      <c r="N376" s="12"/>
    </row>
    <row r="377" spans="1:14" x14ac:dyDescent="0.35">
      <c r="A377" s="11" t="str">
        <f t="shared" si="5"/>
        <v>CONSUMO MEDIO (kg ó litros por consumidor)Otras Cervezas</v>
      </c>
      <c r="B377" s="11" t="s">
        <v>188</v>
      </c>
      <c r="C377" s="11" t="s">
        <v>148</v>
      </c>
      <c r="D377" s="12">
        <v>1.0909592605223202</v>
      </c>
      <c r="E377" s="12">
        <v>1.1851609450898521</v>
      </c>
      <c r="F377" s="12">
        <v>3.1806893224509274</v>
      </c>
      <c r="G377" s="12">
        <v>0.90816086714604105</v>
      </c>
      <c r="H377" s="12">
        <v>2.7512703756996593</v>
      </c>
      <c r="I377" s="12">
        <v>1.4876019806760095</v>
      </c>
      <c r="J377" s="12">
        <v>2.6300186460686401</v>
      </c>
      <c r="K377" s="12">
        <v>1.4504806204658574</v>
      </c>
      <c r="L377" s="12">
        <v>0.84721875384781742</v>
      </c>
      <c r="M377" s="12"/>
      <c r="N377" s="12"/>
    </row>
    <row r="378" spans="1:14" x14ac:dyDescent="0.35">
      <c r="A378" s="11" t="str">
        <f t="shared" si="5"/>
        <v>CONSUMO MEDIO (kg ó litros por consumidor)Espirituosas</v>
      </c>
      <c r="B378" s="11" t="s">
        <v>188</v>
      </c>
      <c r="C378" s="11" t="s">
        <v>149</v>
      </c>
      <c r="D378" s="12">
        <v>1.1888464509088239</v>
      </c>
      <c r="E378" s="12">
        <v>1.9556506167115204</v>
      </c>
      <c r="F378" s="12">
        <v>1.4861518887071323</v>
      </c>
      <c r="G378" s="12">
        <v>1.1088604874500942</v>
      </c>
      <c r="H378" s="12">
        <v>1.2845590514363394</v>
      </c>
      <c r="I378" s="12">
        <v>1.8219881004635847</v>
      </c>
      <c r="J378" s="12">
        <v>1.2789570865797431</v>
      </c>
      <c r="K378" s="12">
        <v>0.99722739740625688</v>
      </c>
      <c r="L378" s="12">
        <v>1.142471725015308</v>
      </c>
      <c r="M378" s="12"/>
      <c r="N378" s="12"/>
    </row>
    <row r="379" spans="1:14" x14ac:dyDescent="0.35">
      <c r="A379" s="11" t="str">
        <f t="shared" si="5"/>
        <v>CONSUMO MEDIO (kg ó litros por consumidor)Whisky</v>
      </c>
      <c r="B379" s="11" t="s">
        <v>188</v>
      </c>
      <c r="C379" s="11" t="s">
        <v>150</v>
      </c>
      <c r="D379" s="12">
        <v>0.7036562551421861</v>
      </c>
      <c r="E379" s="12">
        <v>0.96181469335903313</v>
      </c>
      <c r="F379" s="12">
        <v>0.96853010214170288</v>
      </c>
      <c r="G379" s="12">
        <v>0.69608598306216019</v>
      </c>
      <c r="H379" s="12">
        <v>0.83836001187078935</v>
      </c>
      <c r="I379" s="12">
        <v>0.87606694297196119</v>
      </c>
      <c r="J379" s="12">
        <v>0.92441372825761292</v>
      </c>
      <c r="K379" s="12">
        <v>0.78599048540602945</v>
      </c>
      <c r="L379" s="12">
        <v>0.6489597016613563</v>
      </c>
      <c r="M379" s="12"/>
      <c r="N379" s="12"/>
    </row>
    <row r="380" spans="1:14" x14ac:dyDescent="0.35">
      <c r="A380" s="11" t="str">
        <f t="shared" si="5"/>
        <v>CONSUMO MEDIO (kg ó litros por consumidor)Brandy</v>
      </c>
      <c r="B380" s="11" t="s">
        <v>188</v>
      </c>
      <c r="C380" s="11" t="s">
        <v>151</v>
      </c>
      <c r="D380" s="12">
        <v>0.70367049628191702</v>
      </c>
      <c r="E380" s="12">
        <v>0.34781594079702233</v>
      </c>
      <c r="F380" s="12">
        <v>0.44534281360787026</v>
      </c>
      <c r="G380" s="12">
        <v>0.4489650022139956</v>
      </c>
      <c r="H380" s="12">
        <v>0.34369129568613183</v>
      </c>
      <c r="I380" s="12">
        <v>0.2730430163287505</v>
      </c>
      <c r="J380" s="12">
        <v>0.57495219144127985</v>
      </c>
      <c r="K380" s="12">
        <v>0.30800602652921472</v>
      </c>
      <c r="L380" s="12">
        <v>0.23378505531820992</v>
      </c>
      <c r="M380" s="12"/>
      <c r="N380" s="12"/>
    </row>
    <row r="381" spans="1:14" x14ac:dyDescent="0.35">
      <c r="A381" s="11" t="str">
        <f t="shared" si="5"/>
        <v>CONSUMO MEDIO (kg ó litros por consumidor)Ginebra</v>
      </c>
      <c r="B381" s="11" t="s">
        <v>188</v>
      </c>
      <c r="C381" s="11" t="s">
        <v>152</v>
      </c>
      <c r="D381" s="12">
        <v>0.51851548480186183</v>
      </c>
      <c r="E381" s="12">
        <v>0.62712150741272421</v>
      </c>
      <c r="F381" s="12">
        <v>0.51380830669631683</v>
      </c>
      <c r="G381" s="12">
        <v>0.48152000854232779</v>
      </c>
      <c r="H381" s="12">
        <v>0.45508004230811577</v>
      </c>
      <c r="I381" s="12">
        <v>0.55701089314790808</v>
      </c>
      <c r="J381" s="12">
        <v>0.50316419150572922</v>
      </c>
      <c r="K381" s="12">
        <v>0.4963663636946678</v>
      </c>
      <c r="L381" s="12">
        <v>0.4618259604647782</v>
      </c>
      <c r="M381" s="12"/>
      <c r="N381" s="12"/>
    </row>
    <row r="382" spans="1:14" x14ac:dyDescent="0.35">
      <c r="A382" s="11" t="str">
        <f t="shared" si="5"/>
        <v>CONSUMO MEDIO (kg ó litros por consumidor)Ron</v>
      </c>
      <c r="B382" s="11" t="s">
        <v>188</v>
      </c>
      <c r="C382" s="11" t="s">
        <v>153</v>
      </c>
      <c r="D382" s="12">
        <v>0.54111561709560885</v>
      </c>
      <c r="E382" s="12">
        <v>0.80231536412152626</v>
      </c>
      <c r="F382" s="12">
        <v>0.96286634429782658</v>
      </c>
      <c r="G382" s="12">
        <v>0.68209936090669065</v>
      </c>
      <c r="H382" s="12">
        <v>0.52963197458478717</v>
      </c>
      <c r="I382" s="12">
        <v>0.54378986879111557</v>
      </c>
      <c r="J382" s="12">
        <v>0.54240733813543029</v>
      </c>
      <c r="K382" s="12">
        <v>0.50047314026825307</v>
      </c>
      <c r="L382" s="12">
        <v>0.5564904775452677</v>
      </c>
      <c r="M382" s="12"/>
      <c r="N382" s="12"/>
    </row>
    <row r="383" spans="1:14" x14ac:dyDescent="0.35">
      <c r="A383" s="11" t="str">
        <f t="shared" si="5"/>
        <v>CONSUMO MEDIO (kg ó litros por consumidor)Anis</v>
      </c>
      <c r="B383" s="11" t="s">
        <v>188</v>
      </c>
      <c r="C383" s="11" t="s">
        <v>154</v>
      </c>
      <c r="D383" s="12">
        <v>0.29375099225430618</v>
      </c>
      <c r="E383" s="12">
        <v>0.48565954481712664</v>
      </c>
      <c r="F383" s="12">
        <v>0.27796197032604908</v>
      </c>
      <c r="G383" s="12">
        <v>0.37587718929750757</v>
      </c>
      <c r="H383" s="12">
        <v>0.16759362433434691</v>
      </c>
      <c r="I383" s="12">
        <v>0.46485216927880124</v>
      </c>
      <c r="J383" s="12">
        <v>0.19965651973051696</v>
      </c>
      <c r="K383" s="12">
        <v>0.24916787304513954</v>
      </c>
      <c r="L383" s="12">
        <v>0.27418150557430221</v>
      </c>
      <c r="M383" s="12"/>
      <c r="N383" s="12"/>
    </row>
    <row r="384" spans="1:14" x14ac:dyDescent="0.35">
      <c r="A384" s="11" t="str">
        <f t="shared" si="5"/>
        <v>CONSUMO MEDIO (kg ó litros por consumidor)Otras Espirituosas</v>
      </c>
      <c r="B384" s="11" t="s">
        <v>188</v>
      </c>
      <c r="C384" s="11" t="s">
        <v>155</v>
      </c>
      <c r="D384" s="12">
        <v>1.1798405857626921</v>
      </c>
      <c r="E384" s="12">
        <v>1.9326756976345971</v>
      </c>
      <c r="F384" s="12">
        <v>1.4371254445953638</v>
      </c>
      <c r="G384" s="12">
        <v>1.0550515601739126</v>
      </c>
      <c r="H384" s="12">
        <v>1.3161571816057449</v>
      </c>
      <c r="I384" s="12">
        <v>1.9411303543560829</v>
      </c>
      <c r="J384" s="12">
        <v>1.3270774070826248</v>
      </c>
      <c r="K384" s="12">
        <v>0.89472436485742168</v>
      </c>
      <c r="L384" s="12">
        <v>1.197891875361069</v>
      </c>
      <c r="M384" s="12"/>
      <c r="N384" s="12"/>
    </row>
    <row r="385" spans="1:14" x14ac:dyDescent="0.35">
      <c r="A385" s="11" t="str">
        <f t="shared" si="5"/>
        <v>CONSUMO MEDIO (kg ó litros por consumidor)T.Zumo+Horchata+Mosto</v>
      </c>
      <c r="B385" s="11" t="s">
        <v>188</v>
      </c>
      <c r="C385" s="11" t="s">
        <v>156</v>
      </c>
      <c r="D385" s="12">
        <v>1.3232335579294381</v>
      </c>
      <c r="E385" s="12">
        <v>1.6505123012604479</v>
      </c>
      <c r="F385" s="12">
        <v>1.3702861926745695</v>
      </c>
      <c r="G385" s="12">
        <v>1.306082179862865</v>
      </c>
      <c r="H385" s="12">
        <v>1.34558135302615</v>
      </c>
      <c r="I385" s="12">
        <v>1.7488558795524158</v>
      </c>
      <c r="J385" s="12">
        <v>1.4592092723676853</v>
      </c>
      <c r="K385" s="12">
        <v>1.4321401645662406</v>
      </c>
      <c r="L385" s="12">
        <v>1.437594946119481</v>
      </c>
      <c r="M385" s="12"/>
      <c r="N385" s="12"/>
    </row>
    <row r="386" spans="1:14" x14ac:dyDescent="0.35">
      <c r="A386" s="11" t="str">
        <f t="shared" si="5"/>
        <v>CONSUMO MEDIO (kg ó litros por consumidor)Agua Envasada</v>
      </c>
      <c r="B386" s="11" t="s">
        <v>188</v>
      </c>
      <c r="C386" s="11" t="s">
        <v>157</v>
      </c>
      <c r="D386" s="12">
        <v>7.2430882705218922</v>
      </c>
      <c r="E386" s="12">
        <v>11.896084789343384</v>
      </c>
      <c r="F386" s="12">
        <v>7.6190125104155459</v>
      </c>
      <c r="G386" s="12">
        <v>7.4492171128024873</v>
      </c>
      <c r="H386" s="12">
        <v>8.0917192042894008</v>
      </c>
      <c r="I386" s="12">
        <v>11.931852587664148</v>
      </c>
      <c r="J386" s="12">
        <v>7.4179320772680208</v>
      </c>
      <c r="K386" s="12">
        <v>7.2934782767587905</v>
      </c>
      <c r="L386" s="12">
        <v>8.0420119564992305</v>
      </c>
      <c r="M386" s="12"/>
      <c r="N386" s="12"/>
    </row>
    <row r="387" spans="1:14" x14ac:dyDescent="0.35">
      <c r="A387" s="11" t="str">
        <f t="shared" si="5"/>
        <v>CONSUMO MEDIO (kg ó litros por consumidor)Bebidas Refrescantes</v>
      </c>
      <c r="B387" s="11" t="s">
        <v>188</v>
      </c>
      <c r="C387" s="11" t="s">
        <v>158</v>
      </c>
      <c r="D387" s="12">
        <v>3.8629042208506914</v>
      </c>
      <c r="E387" s="12">
        <v>5.7254722519319516</v>
      </c>
      <c r="F387" s="12">
        <v>3.8443806205320401</v>
      </c>
      <c r="G387" s="12">
        <v>3.3970414303893546</v>
      </c>
      <c r="H387" s="12">
        <v>3.8360575104948285</v>
      </c>
      <c r="I387" s="12">
        <v>5.5966581684427883</v>
      </c>
      <c r="J387" s="12">
        <v>3.5099690203654443</v>
      </c>
      <c r="K387" s="12">
        <v>3.3252868219254204</v>
      </c>
      <c r="L387" s="12">
        <v>3.6071332351889671</v>
      </c>
      <c r="M387" s="12"/>
      <c r="N387" s="12"/>
    </row>
    <row r="388" spans="1:14" x14ac:dyDescent="0.35">
      <c r="A388" s="11" t="str">
        <f t="shared" ref="A388:A451" si="6">B388&amp;C388</f>
        <v>CONSUMO MEDIO (kg ó litros por consumidor)Colas</v>
      </c>
      <c r="B388" s="11" t="s">
        <v>188</v>
      </c>
      <c r="C388" s="11" t="s">
        <v>159</v>
      </c>
      <c r="D388" s="12">
        <v>2.9719267041356039</v>
      </c>
      <c r="E388" s="12">
        <v>4.1541646803827268</v>
      </c>
      <c r="F388" s="12">
        <v>2.9885919659641491</v>
      </c>
      <c r="G388" s="12">
        <v>2.3883495640328753</v>
      </c>
      <c r="H388" s="12">
        <v>2.6660409904598827</v>
      </c>
      <c r="I388" s="12">
        <v>3.4340555547248659</v>
      </c>
      <c r="J388" s="12">
        <v>2.4756617878246798</v>
      </c>
      <c r="K388" s="12">
        <v>2.4478699827436001</v>
      </c>
      <c r="L388" s="12">
        <v>2.4810934790329009</v>
      </c>
      <c r="M388" s="12"/>
      <c r="N388" s="12"/>
    </row>
    <row r="389" spans="1:14" x14ac:dyDescent="0.35">
      <c r="A389" s="11" t="str">
        <f t="shared" si="6"/>
        <v>CONSUMO MEDIO (kg ó litros por consumidor)Cola Regular</v>
      </c>
      <c r="B389" s="11" t="s">
        <v>188</v>
      </c>
      <c r="C389" s="11" t="s">
        <v>160</v>
      </c>
      <c r="D389" s="12">
        <v>2.3704662542876238</v>
      </c>
      <c r="E389" s="12">
        <v>3.0953455347917056</v>
      </c>
      <c r="F389" s="12">
        <v>2.3715896598081043</v>
      </c>
      <c r="G389" s="12">
        <v>1.7872325683186125</v>
      </c>
      <c r="H389" s="12">
        <v>1.9157651226124937</v>
      </c>
      <c r="I389" s="12">
        <v>2.3838799070465111</v>
      </c>
      <c r="J389" s="12">
        <v>1.7816551303384376</v>
      </c>
      <c r="K389" s="12">
        <v>1.7035963865442141</v>
      </c>
      <c r="L389" s="12">
        <v>1.7395454827615286</v>
      </c>
      <c r="M389" s="12"/>
      <c r="N389" s="12"/>
    </row>
    <row r="390" spans="1:14" x14ac:dyDescent="0.35">
      <c r="A390" s="11" t="str">
        <f t="shared" si="6"/>
        <v>CONSUMO MEDIO (kg ó litros por consumidor)Light/Zero</v>
      </c>
      <c r="B390" s="11" t="s">
        <v>188</v>
      </c>
      <c r="C390" s="11" t="s">
        <v>161</v>
      </c>
      <c r="D390" s="12">
        <v>2.3745210531469647</v>
      </c>
      <c r="E390" s="12">
        <v>3.2385948460258365</v>
      </c>
      <c r="F390" s="12">
        <v>2.4903243127606483</v>
      </c>
      <c r="G390" s="12">
        <v>2.124713646548392</v>
      </c>
      <c r="H390" s="12">
        <v>2.3533813829903591</v>
      </c>
      <c r="I390" s="12">
        <v>2.8918230565811034</v>
      </c>
      <c r="J390" s="12">
        <v>2.1736262774762838</v>
      </c>
      <c r="K390" s="12">
        <v>2.2733227913884075</v>
      </c>
      <c r="L390" s="12">
        <v>2.2262489476635672</v>
      </c>
      <c r="M390" s="12"/>
      <c r="N390" s="12"/>
    </row>
    <row r="391" spans="1:14" x14ac:dyDescent="0.35">
      <c r="A391" s="11" t="str">
        <f t="shared" si="6"/>
        <v>CONSUMO MEDIO (kg ó litros por consumidor)Otra Variedad Cola</v>
      </c>
      <c r="B391" s="11" t="s">
        <v>188</v>
      </c>
      <c r="C391" s="11" t="s">
        <v>162</v>
      </c>
      <c r="D391" s="12" t="s">
        <v>219</v>
      </c>
      <c r="E391" s="12" t="s">
        <v>219</v>
      </c>
      <c r="F391" s="12" t="s">
        <v>219</v>
      </c>
      <c r="G391" s="12" t="s">
        <v>219</v>
      </c>
      <c r="H391" s="12" t="s">
        <v>219</v>
      </c>
      <c r="I391" s="12" t="s">
        <v>219</v>
      </c>
      <c r="J391" s="12" t="s">
        <v>219</v>
      </c>
      <c r="K391" s="12" t="s">
        <v>219</v>
      </c>
      <c r="L391" s="12" t="s">
        <v>219</v>
      </c>
      <c r="M391" s="12"/>
      <c r="N391" s="12"/>
    </row>
    <row r="392" spans="1:14" x14ac:dyDescent="0.35">
      <c r="A392" s="11" t="str">
        <f t="shared" si="6"/>
        <v>CONSUMO MEDIO (kg ó litros por consumidor)Con Cafeina</v>
      </c>
      <c r="B392" s="11" t="s">
        <v>188</v>
      </c>
      <c r="C392" s="11" t="s">
        <v>163</v>
      </c>
      <c r="D392" s="12">
        <v>1.7471280101838227</v>
      </c>
      <c r="E392" s="12">
        <v>2.4543777195676943</v>
      </c>
      <c r="F392" s="12">
        <v>1.8584406975102219</v>
      </c>
      <c r="G392" s="12">
        <v>2.7642352513715593</v>
      </c>
      <c r="H392" s="12">
        <v>2.9834279253582205</v>
      </c>
      <c r="I392" s="12">
        <v>3.849385239817277</v>
      </c>
      <c r="J392" s="12">
        <v>2.7705653748336951</v>
      </c>
      <c r="K392" s="12">
        <v>2.7447262981623006</v>
      </c>
      <c r="L392" s="12">
        <v>2.7994424782874874</v>
      </c>
      <c r="M392" s="12"/>
      <c r="N392" s="12"/>
    </row>
    <row r="393" spans="1:14" x14ac:dyDescent="0.35">
      <c r="A393" s="11" t="str">
        <f t="shared" si="6"/>
        <v>CONSUMO MEDIO (kg ó litros por consumidor)Sin Cafeina</v>
      </c>
      <c r="B393" s="11" t="s">
        <v>188</v>
      </c>
      <c r="C393" s="11" t="s">
        <v>164</v>
      </c>
      <c r="D393" s="12">
        <v>1.7720573269795159</v>
      </c>
      <c r="E393" s="12">
        <v>2.0245882352919593</v>
      </c>
      <c r="F393" s="12">
        <v>1.9223366411305984</v>
      </c>
      <c r="G393" s="12">
        <v>1.8467476959456635</v>
      </c>
      <c r="H393" s="12">
        <v>2.1940684150042338</v>
      </c>
      <c r="I393" s="12">
        <v>2.2068301496213429</v>
      </c>
      <c r="J393" s="12">
        <v>1.9422130021485047</v>
      </c>
      <c r="K393" s="12">
        <v>2.1654821569150662</v>
      </c>
      <c r="L393" s="12">
        <v>2.3112541985454231</v>
      </c>
      <c r="M393" s="12"/>
      <c r="N393" s="12"/>
    </row>
    <row r="394" spans="1:14" x14ac:dyDescent="0.35">
      <c r="A394" s="11" t="str">
        <f t="shared" si="6"/>
        <v>CONSUMO MEDIO (kg ó litros por consumidor)Frutas con gas</v>
      </c>
      <c r="B394" s="11" t="s">
        <v>188</v>
      </c>
      <c r="C394" s="11" t="s">
        <v>165</v>
      </c>
      <c r="D394" s="12">
        <v>1.4073195939694236</v>
      </c>
      <c r="E394" s="12">
        <v>2.0910186564383921</v>
      </c>
      <c r="F394" s="12">
        <v>1.5805419473500768</v>
      </c>
      <c r="G394" s="12">
        <v>1.8574178050967036</v>
      </c>
      <c r="H394" s="12">
        <v>1.9591402306113546</v>
      </c>
      <c r="I394" s="12">
        <v>2.5716524134320835</v>
      </c>
      <c r="J394" s="12">
        <v>1.7128693820492875</v>
      </c>
      <c r="K394" s="12">
        <v>1.4569379429017009</v>
      </c>
      <c r="L394" s="12">
        <v>1.6314133219129461</v>
      </c>
      <c r="M394" s="12"/>
      <c r="N394" s="12"/>
    </row>
    <row r="395" spans="1:14" x14ac:dyDescent="0.35">
      <c r="A395" s="11" t="str">
        <f t="shared" si="6"/>
        <v>CONSUMO MEDIO (kg ó litros por consumidor)Frutas sin gas</v>
      </c>
      <c r="B395" s="11" t="s">
        <v>188</v>
      </c>
      <c r="C395" s="11" t="s">
        <v>166</v>
      </c>
      <c r="D395" s="12">
        <v>1.2461549627695025</v>
      </c>
      <c r="E395" s="12">
        <v>1.7328598652180758</v>
      </c>
      <c r="F395" s="12">
        <v>1.3663074183517236</v>
      </c>
      <c r="G395" s="12">
        <v>1.3163967636947564</v>
      </c>
      <c r="H395" s="12">
        <v>1.1708838338964098</v>
      </c>
      <c r="I395" s="12">
        <v>1.4186314441639565</v>
      </c>
      <c r="J395" s="12">
        <v>0.88355191354373219</v>
      </c>
      <c r="K395" s="12">
        <v>1.0228682447857664</v>
      </c>
      <c r="L395" s="12">
        <v>1.3290212934834975</v>
      </c>
      <c r="M395" s="12"/>
      <c r="N395" s="12"/>
    </row>
    <row r="396" spans="1:14" x14ac:dyDescent="0.35">
      <c r="A396" s="11" t="str">
        <f t="shared" si="6"/>
        <v>CONSUMO MEDIO (kg ó litros por consumidor)Mixers</v>
      </c>
      <c r="B396" s="11" t="s">
        <v>188</v>
      </c>
      <c r="C396" s="11" t="s">
        <v>167</v>
      </c>
      <c r="D396" s="12">
        <v>0.59465625699792901</v>
      </c>
      <c r="E396" s="12">
        <v>1.0345698644453705</v>
      </c>
      <c r="F396" s="12">
        <v>1.0505107050783198</v>
      </c>
      <c r="G396" s="12">
        <v>0.59657042217067946</v>
      </c>
      <c r="H396" s="12">
        <v>0.83399701616233834</v>
      </c>
      <c r="I396" s="12">
        <v>0.92181345972440987</v>
      </c>
      <c r="J396" s="12">
        <v>0.56267475249097121</v>
      </c>
      <c r="K396" s="12">
        <v>0.82562039207439708</v>
      </c>
      <c r="L396" s="12">
        <v>0.79591698274738498</v>
      </c>
      <c r="M396" s="12"/>
      <c r="N396" s="12"/>
    </row>
    <row r="397" spans="1:14" x14ac:dyDescent="0.35">
      <c r="A397" s="11" t="str">
        <f t="shared" si="6"/>
        <v>CONSUMO MEDIO (kg ó litros por consumidor)Isotonicas</v>
      </c>
      <c r="B397" s="11" t="s">
        <v>188</v>
      </c>
      <c r="C397" s="11" t="s">
        <v>181</v>
      </c>
      <c r="D397" s="12">
        <v>1.5233598948969911</v>
      </c>
      <c r="E397" s="12">
        <v>1.8182846117396976</v>
      </c>
      <c r="F397" s="12">
        <v>1.5196613898891989</v>
      </c>
      <c r="G397" s="12">
        <v>1.4326952926104106</v>
      </c>
      <c r="H397" s="12">
        <v>1.3447969130143962</v>
      </c>
      <c r="I397" s="12">
        <v>1.9103772221495512</v>
      </c>
      <c r="J397" s="12">
        <v>1.5369426846817034</v>
      </c>
      <c r="K397" s="12">
        <v>1.3536017962863189</v>
      </c>
      <c r="L397" s="12">
        <v>1.4397893466436282</v>
      </c>
      <c r="M397" s="12"/>
      <c r="N397" s="12"/>
    </row>
    <row r="398" spans="1:14" x14ac:dyDescent="0.35">
      <c r="A398" s="11" t="str">
        <f t="shared" si="6"/>
        <v>CONSUMO MEDIO (kg ó litros por consumidor)Energeticas</v>
      </c>
      <c r="B398" s="11" t="s">
        <v>188</v>
      </c>
      <c r="C398" s="11" t="s">
        <v>182</v>
      </c>
      <c r="D398" s="12">
        <v>2.7942918222660276</v>
      </c>
      <c r="E398" s="12">
        <v>3.7420231356353759</v>
      </c>
      <c r="F398" s="12">
        <v>3.2848079481300383</v>
      </c>
      <c r="G398" s="12">
        <v>3.0647125937608064</v>
      </c>
      <c r="H398" s="12">
        <v>3.1929853820304257</v>
      </c>
      <c r="I398" s="12">
        <v>3.2056826310593531</v>
      </c>
      <c r="J398" s="12">
        <v>3.6083473147440768</v>
      </c>
      <c r="K398" s="12">
        <v>3.1278938966827869</v>
      </c>
      <c r="L398" s="12">
        <v>2.877335006135405</v>
      </c>
      <c r="M398" s="12"/>
      <c r="N398" s="12"/>
    </row>
    <row r="399" spans="1:14" x14ac:dyDescent="0.35">
      <c r="A399" s="11" t="str">
        <f t="shared" si="6"/>
        <v>CONSUMO MEDIO (kg ó litros por consumidor)Gaseosas</v>
      </c>
      <c r="B399" s="11" t="s">
        <v>188</v>
      </c>
      <c r="C399" s="11" t="s">
        <v>168</v>
      </c>
      <c r="D399" s="12">
        <v>0.87784920358992469</v>
      </c>
      <c r="E399" s="12">
        <v>0.52307323337816125</v>
      </c>
      <c r="F399" s="12">
        <v>0.67915433257022551</v>
      </c>
      <c r="G399" s="12">
        <v>2.1261245124421455</v>
      </c>
      <c r="H399" s="12">
        <v>2.3478422513569583</v>
      </c>
      <c r="I399" s="12">
        <v>2.8428113274288402</v>
      </c>
      <c r="J399" s="12">
        <v>2.4762600512544681</v>
      </c>
      <c r="K399" s="12">
        <v>2.2701727106241649</v>
      </c>
      <c r="L399" s="12">
        <v>2.3613224509800066</v>
      </c>
      <c r="M399" s="12"/>
      <c r="N399" s="12"/>
    </row>
    <row r="400" spans="1:14" x14ac:dyDescent="0.35">
      <c r="A400" s="11" t="str">
        <f t="shared" si="6"/>
        <v>CONSUMO MEDIO (kg ó litros por consumidor)Bebidas Zumo+Leche</v>
      </c>
      <c r="B400" s="11" t="s">
        <v>188</v>
      </c>
      <c r="C400" s="11" t="s">
        <v>169</v>
      </c>
      <c r="D400" s="12">
        <v>1.1752643076193603</v>
      </c>
      <c r="E400" s="12">
        <v>1.2945969131281663</v>
      </c>
      <c r="F400" s="12">
        <v>1.0661865554561707</v>
      </c>
      <c r="G400" s="12">
        <v>1.0158406350377436</v>
      </c>
      <c r="H400" s="12">
        <v>1.0428005056863452</v>
      </c>
      <c r="I400" s="12">
        <v>1.8570342799193236</v>
      </c>
      <c r="J400" s="12">
        <v>1.6403759211420263</v>
      </c>
      <c r="K400" s="12">
        <v>1.0953807062646084</v>
      </c>
      <c r="L400" s="12">
        <v>1.0618815274738049</v>
      </c>
      <c r="M400" s="12"/>
      <c r="N400" s="12"/>
    </row>
    <row r="401" spans="1:14" x14ac:dyDescent="0.35">
      <c r="A401" s="11" t="str">
        <f t="shared" si="6"/>
        <v>CONSUMO MEDIO (kg ó litros por consumidor)Resto</v>
      </c>
      <c r="B401" s="11" t="s">
        <v>188</v>
      </c>
      <c r="C401" s="11" t="s">
        <v>78</v>
      </c>
      <c r="D401" s="12">
        <v>1.2174548267132312</v>
      </c>
      <c r="E401" s="12">
        <v>1.5753989265949953</v>
      </c>
      <c r="F401" s="12">
        <v>1.2713851750064957</v>
      </c>
      <c r="G401" s="12">
        <v>1.2125596273927346</v>
      </c>
      <c r="H401" s="12">
        <v>1.2940288493810388</v>
      </c>
      <c r="I401" s="12">
        <v>1.4854154740461061</v>
      </c>
      <c r="J401" s="12">
        <v>1.0883678405725141</v>
      </c>
      <c r="K401" s="12">
        <v>1.1167408425438456</v>
      </c>
      <c r="L401" s="12">
        <v>1.1847349793269535</v>
      </c>
      <c r="M401" s="12"/>
      <c r="N401" s="12"/>
    </row>
    <row r="402" spans="1:14" x14ac:dyDescent="0.35">
      <c r="A402" s="11" t="str">
        <f t="shared" si="6"/>
        <v>VOLUMEN POR ACTO (consumiciones)TOTAL BEBIDAS</v>
      </c>
      <c r="B402" s="11" t="s">
        <v>206</v>
      </c>
      <c r="C402" s="11" t="s">
        <v>122</v>
      </c>
      <c r="D402" s="12">
        <v>2.2970721669857928</v>
      </c>
      <c r="E402" s="12">
        <v>2.4088441803809948</v>
      </c>
      <c r="F402" s="12">
        <v>2.3468502786488084</v>
      </c>
      <c r="G402" s="12">
        <v>2.244688980412854</v>
      </c>
      <c r="H402" s="12">
        <v>2.3084182245636145</v>
      </c>
      <c r="I402" s="12">
        <v>2.4083942782061136</v>
      </c>
      <c r="J402" s="12">
        <v>2.3256427377968985</v>
      </c>
      <c r="K402" s="12">
        <v>2.2297084561112044</v>
      </c>
      <c r="L402" s="12">
        <v>2.2622943248080363</v>
      </c>
      <c r="M402" s="12"/>
      <c r="N402" s="12"/>
    </row>
    <row r="403" spans="1:14" x14ac:dyDescent="0.35">
      <c r="A403" s="11" t="str">
        <f t="shared" si="6"/>
        <v>VOLUMEN POR ACTO (consumiciones).Total Bebidas Caliente</v>
      </c>
      <c r="B403" s="11" t="s">
        <v>206</v>
      </c>
      <c r="C403" s="11" t="s">
        <v>123</v>
      </c>
      <c r="D403" s="12">
        <v>1.6510271976681212</v>
      </c>
      <c r="E403" s="12">
        <v>1.652536101065029</v>
      </c>
      <c r="F403" s="12">
        <v>1.6923733018459086</v>
      </c>
      <c r="G403" s="12">
        <v>1.6698010017645077</v>
      </c>
      <c r="H403" s="12">
        <v>1.6288226392913807</v>
      </c>
      <c r="I403" s="12">
        <v>1.6673130139661723</v>
      </c>
      <c r="J403" s="12">
        <v>1.7073094196688441</v>
      </c>
      <c r="K403" s="12">
        <v>1.6775648402702299</v>
      </c>
      <c r="L403" s="12">
        <v>1.6273788946310901</v>
      </c>
      <c r="M403" s="12"/>
      <c r="N403" s="12"/>
    </row>
    <row r="404" spans="1:14" x14ac:dyDescent="0.35">
      <c r="A404" s="11" t="str">
        <f t="shared" si="6"/>
        <v>VOLUMEN POR ACTO (consumiciones)Cafe</v>
      </c>
      <c r="B404" s="11" t="s">
        <v>206</v>
      </c>
      <c r="C404" s="11" t="s">
        <v>124</v>
      </c>
      <c r="D404" s="12">
        <v>1.5321778377664228</v>
      </c>
      <c r="E404" s="12">
        <v>1.532896981369642</v>
      </c>
      <c r="F404" s="12">
        <v>1.5624609563040004</v>
      </c>
      <c r="G404" s="12">
        <v>1.5518166451091902</v>
      </c>
      <c r="H404" s="12">
        <v>1.5360713078469932</v>
      </c>
      <c r="I404" s="12">
        <v>1.5774033306999973</v>
      </c>
      <c r="J404" s="12">
        <v>1.5949219325958732</v>
      </c>
      <c r="K404" s="12">
        <v>1.5793266447076684</v>
      </c>
      <c r="L404" s="12">
        <v>1.5106149027762312</v>
      </c>
      <c r="M404" s="12"/>
      <c r="N404" s="12"/>
    </row>
    <row r="405" spans="1:14" x14ac:dyDescent="0.35">
      <c r="A405" s="11" t="str">
        <f t="shared" si="6"/>
        <v>VOLUMEN POR ACTO (consumiciones)Leche+bebidas vegetales</v>
      </c>
      <c r="B405" s="11" t="s">
        <v>206</v>
      </c>
      <c r="C405" s="11" t="s">
        <v>175</v>
      </c>
      <c r="D405" s="12">
        <v>1.5844160347697431</v>
      </c>
      <c r="E405" s="12">
        <v>1.5926081874822311</v>
      </c>
      <c r="F405" s="12">
        <v>1.6047412543579531</v>
      </c>
      <c r="G405" s="12">
        <v>1.5829041463794373</v>
      </c>
      <c r="H405" s="12">
        <v>1.5508087259166605</v>
      </c>
      <c r="I405" s="12">
        <v>1.5872766727396608</v>
      </c>
      <c r="J405" s="12">
        <v>1.6048990192386829</v>
      </c>
      <c r="K405" s="12">
        <v>1.5868312500109985</v>
      </c>
      <c r="L405" s="12">
        <v>1.5781328540311648</v>
      </c>
      <c r="M405" s="12"/>
      <c r="N405" s="12"/>
    </row>
    <row r="406" spans="1:14" x14ac:dyDescent="0.35">
      <c r="A406" s="11" t="str">
        <f t="shared" si="6"/>
        <v>VOLUMEN POR ACTO (consumiciones)Leche</v>
      </c>
      <c r="B406" s="11" t="s">
        <v>206</v>
      </c>
      <c r="C406" s="11" t="s">
        <v>125</v>
      </c>
      <c r="D406" s="12">
        <v>1.5870387364843883</v>
      </c>
      <c r="E406" s="12">
        <v>1.5932803355030203</v>
      </c>
      <c r="F406" s="12">
        <v>1.606957352691851</v>
      </c>
      <c r="G406" s="12">
        <v>1.5826484310529672</v>
      </c>
      <c r="H406" s="12">
        <v>1.5496169878858721</v>
      </c>
      <c r="I406" s="12">
        <v>1.5885250328667044</v>
      </c>
      <c r="J406" s="12">
        <v>1.6084659578999254</v>
      </c>
      <c r="K406" s="12">
        <v>1.5906013793981637</v>
      </c>
      <c r="L406" s="12">
        <v>1.5812623355562621</v>
      </c>
      <c r="M406" s="12"/>
      <c r="N406" s="12"/>
    </row>
    <row r="407" spans="1:14" x14ac:dyDescent="0.35">
      <c r="A407" s="11" t="str">
        <f t="shared" si="6"/>
        <v>VOLUMEN POR ACTO (consumiciones)Leche Sola</v>
      </c>
      <c r="B407" s="11" t="s">
        <v>206</v>
      </c>
      <c r="C407" s="11" t="s">
        <v>126</v>
      </c>
      <c r="D407" s="12">
        <v>1.7303468325437548</v>
      </c>
      <c r="E407" s="12">
        <v>2.7987064742602388</v>
      </c>
      <c r="F407" s="12">
        <v>3.2738126748012664</v>
      </c>
      <c r="G407" s="12">
        <v>3.505064591336803</v>
      </c>
      <c r="H407" s="12">
        <v>2.0016937816443652</v>
      </c>
      <c r="I407" s="12">
        <v>1.6312507930138067</v>
      </c>
      <c r="J407" s="12">
        <v>1.7519879077897331</v>
      </c>
      <c r="K407" s="12">
        <v>1.6312521818311227</v>
      </c>
      <c r="L407" s="12">
        <v>1.5076228574470711</v>
      </c>
      <c r="M407" s="12"/>
      <c r="N407" s="12"/>
    </row>
    <row r="408" spans="1:14" x14ac:dyDescent="0.35">
      <c r="A408" s="11" t="str">
        <f t="shared" si="6"/>
        <v>VOLUMEN POR ACTO (consumiciones)Leche Con Cacao</v>
      </c>
      <c r="B408" s="11" t="s">
        <v>206</v>
      </c>
      <c r="C408" s="11" t="s">
        <v>127</v>
      </c>
      <c r="D408" s="12">
        <v>1.2613918496120102</v>
      </c>
      <c r="E408" s="12">
        <v>1.296187636283884</v>
      </c>
      <c r="F408" s="12">
        <v>1.2797592482371301</v>
      </c>
      <c r="G408" s="12">
        <v>1.216416448659966</v>
      </c>
      <c r="H408" s="12">
        <v>1.1757133576958883</v>
      </c>
      <c r="I408" s="12">
        <v>1.2861734764833146</v>
      </c>
      <c r="J408" s="12">
        <v>1.2548654824955081</v>
      </c>
      <c r="K408" s="12">
        <v>1.2400261572215019</v>
      </c>
      <c r="L408" s="12">
        <v>1.2122875556569748</v>
      </c>
      <c r="M408" s="12"/>
      <c r="N408" s="12"/>
    </row>
    <row r="409" spans="1:14" x14ac:dyDescent="0.35">
      <c r="A409" s="11" t="str">
        <f t="shared" si="6"/>
        <v>VOLUMEN POR ACTO (consumiciones)Leche Con Cafe</v>
      </c>
      <c r="B409" s="11" t="s">
        <v>206</v>
      </c>
      <c r="C409" s="11" t="s">
        <v>128</v>
      </c>
      <c r="D409" s="12">
        <v>1.5767884314906917</v>
      </c>
      <c r="E409" s="12">
        <v>1.5640885773906696</v>
      </c>
      <c r="F409" s="12">
        <v>1.5734704437626175</v>
      </c>
      <c r="G409" s="12">
        <v>1.5525618380855037</v>
      </c>
      <c r="H409" s="12">
        <v>1.5345073915768399</v>
      </c>
      <c r="I409" s="12">
        <v>1.570096305516105</v>
      </c>
      <c r="J409" s="12">
        <v>1.5946354835971714</v>
      </c>
      <c r="K409" s="12">
        <v>1.5772130426138626</v>
      </c>
      <c r="L409" s="12">
        <v>1.5676208776557228</v>
      </c>
      <c r="M409" s="12"/>
      <c r="N409" s="12"/>
    </row>
    <row r="410" spans="1:14" x14ac:dyDescent="0.35">
      <c r="A410" s="11" t="str">
        <f t="shared" si="6"/>
        <v>VOLUMEN POR ACTO (consumiciones)Bebidas Vegetales</v>
      </c>
      <c r="B410" s="11" t="s">
        <v>206</v>
      </c>
      <c r="C410" s="11" t="s">
        <v>176</v>
      </c>
      <c r="D410" s="12">
        <v>1.264827211263396</v>
      </c>
      <c r="E410" s="12">
        <v>1.3269898924590451</v>
      </c>
      <c r="F410" s="12">
        <v>1.3319198035229818</v>
      </c>
      <c r="G410" s="12">
        <v>1.3545805110542504</v>
      </c>
      <c r="H410" s="12">
        <v>1.3384052091347121</v>
      </c>
      <c r="I410" s="12">
        <v>1.3524193822050574</v>
      </c>
      <c r="J410" s="12">
        <v>1.3028088276402119</v>
      </c>
      <c r="K410" s="12">
        <v>1.2723181328637585</v>
      </c>
      <c r="L410" s="12">
        <v>1.3197253788649104</v>
      </c>
      <c r="M410" s="12"/>
      <c r="N410" s="12"/>
    </row>
    <row r="411" spans="1:14" x14ac:dyDescent="0.35">
      <c r="A411" s="11" t="str">
        <f t="shared" si="6"/>
        <v>VOLUMEN POR ACTO (consumiciones)Infusiones</v>
      </c>
      <c r="B411" s="11" t="s">
        <v>206</v>
      </c>
      <c r="C411" s="11" t="s">
        <v>129</v>
      </c>
      <c r="D411" s="12">
        <v>1.2776041858128391</v>
      </c>
      <c r="E411" s="12">
        <v>1.296792867270419</v>
      </c>
      <c r="F411" s="12">
        <v>1.2675904308018093</v>
      </c>
      <c r="G411" s="12">
        <v>1.2695625726220936</v>
      </c>
      <c r="H411" s="12">
        <v>1.2532505167889203</v>
      </c>
      <c r="I411" s="12">
        <v>1.2842997430335183</v>
      </c>
      <c r="J411" s="12">
        <v>1.2647802347545791</v>
      </c>
      <c r="K411" s="12">
        <v>1.2713368059735832</v>
      </c>
      <c r="L411" s="12">
        <v>1.2233552178697205</v>
      </c>
      <c r="M411" s="12"/>
      <c r="N411" s="12"/>
    </row>
    <row r="412" spans="1:14" x14ac:dyDescent="0.35">
      <c r="A412" s="11" t="str">
        <f t="shared" si="6"/>
        <v>VOLUMEN POR ACTO (consumiciones)Resto Bebidas Caliente</v>
      </c>
      <c r="B412" s="11" t="s">
        <v>206</v>
      </c>
      <c r="C412" s="11" t="s">
        <v>130</v>
      </c>
      <c r="D412" s="12">
        <v>1.6985028124109904</v>
      </c>
      <c r="E412" s="12">
        <v>1.7935128188011331</v>
      </c>
      <c r="F412" s="12">
        <v>1.8866681946279282</v>
      </c>
      <c r="G412" s="12">
        <v>1.7663741256291965</v>
      </c>
      <c r="H412" s="12">
        <v>1.7202822265786577</v>
      </c>
      <c r="I412" s="12">
        <v>1.7769047405384826</v>
      </c>
      <c r="J412" s="12">
        <v>2.0017337236035484</v>
      </c>
      <c r="K412" s="12">
        <v>1.8494509206461103</v>
      </c>
      <c r="L412" s="12">
        <v>1.8119394267534854</v>
      </c>
      <c r="M412" s="12"/>
      <c r="N412" s="12"/>
    </row>
    <row r="413" spans="1:14" x14ac:dyDescent="0.35">
      <c r="A413" s="11" t="str">
        <f t="shared" si="6"/>
        <v>VOLUMEN POR ACTO (consumiciones).Total Bebidas Frias</v>
      </c>
      <c r="B413" s="11" t="s">
        <v>206</v>
      </c>
      <c r="C413" s="11" t="s">
        <v>131</v>
      </c>
      <c r="D413" s="12">
        <v>2.5354883363707645</v>
      </c>
      <c r="E413" s="12">
        <v>2.6245876603592526</v>
      </c>
      <c r="F413" s="12">
        <v>2.5960804161394631</v>
      </c>
      <c r="G413" s="12">
        <v>2.4900811753406811</v>
      </c>
      <c r="H413" s="12">
        <v>2.5566275277327102</v>
      </c>
      <c r="I413" s="12">
        <v>2.6109522238317808</v>
      </c>
      <c r="J413" s="12">
        <v>2.5567542500740545</v>
      </c>
      <c r="K413" s="12">
        <v>2.4443067680413542</v>
      </c>
      <c r="L413" s="12">
        <v>2.4874021982971213</v>
      </c>
      <c r="M413" s="12"/>
      <c r="N413" s="12"/>
    </row>
    <row r="414" spans="1:14" x14ac:dyDescent="0.35">
      <c r="A414" s="11" t="str">
        <f t="shared" si="6"/>
        <v>VOLUMEN POR ACTO (consumiciones)Total bebidas de vino</v>
      </c>
      <c r="B414" s="11" t="s">
        <v>206</v>
      </c>
      <c r="C414" s="11" t="s">
        <v>132</v>
      </c>
      <c r="D414" s="12">
        <v>1.7467443361682595</v>
      </c>
      <c r="E414" s="12">
        <v>1.8236941074379247</v>
      </c>
      <c r="F414" s="12">
        <v>1.8733640419906941</v>
      </c>
      <c r="G414" s="12">
        <v>1.8067431225860788</v>
      </c>
      <c r="H414" s="12">
        <v>1.825838893952159</v>
      </c>
      <c r="I414" s="12">
        <v>1.8501323229464854</v>
      </c>
      <c r="J414" s="12">
        <v>1.9423639349352351</v>
      </c>
      <c r="K414" s="12">
        <v>1.8607793482668109</v>
      </c>
      <c r="L414" s="12">
        <v>1.83106556445277</v>
      </c>
      <c r="M414" s="12"/>
      <c r="N414" s="12"/>
    </row>
    <row r="415" spans="1:14" x14ac:dyDescent="0.35">
      <c r="A415" s="11" t="str">
        <f t="shared" si="6"/>
        <v>VOLUMEN POR ACTO (consumiciones)Vino</v>
      </c>
      <c r="B415" s="11" t="s">
        <v>206</v>
      </c>
      <c r="C415" s="11" t="s">
        <v>133</v>
      </c>
      <c r="D415" s="12">
        <v>1.693305642622015</v>
      </c>
      <c r="E415" s="12">
        <v>1.7226473579146708</v>
      </c>
      <c r="F415" s="12">
        <v>1.830479060067115</v>
      </c>
      <c r="G415" s="12">
        <v>1.7877734748617931</v>
      </c>
      <c r="H415" s="12">
        <v>1.7594610732829268</v>
      </c>
      <c r="I415" s="12">
        <v>1.7313060623762946</v>
      </c>
      <c r="J415" s="12">
        <v>1.8809999463480374</v>
      </c>
      <c r="K415" s="12">
        <v>1.8486533509472256</v>
      </c>
      <c r="L415" s="12">
        <v>1.7652358589486958</v>
      </c>
      <c r="M415" s="12"/>
      <c r="N415" s="12"/>
    </row>
    <row r="416" spans="1:14" x14ac:dyDescent="0.35">
      <c r="A416" s="11" t="str">
        <f t="shared" si="6"/>
        <v>VOLUMEN POR ACTO (consumiciones)Tinto</v>
      </c>
      <c r="B416" s="11" t="s">
        <v>206</v>
      </c>
      <c r="C416" s="11" t="s">
        <v>134</v>
      </c>
      <c r="D416" s="12">
        <v>1.5429932109624724</v>
      </c>
      <c r="E416" s="12">
        <v>1.6126914251800342</v>
      </c>
      <c r="F416" s="12">
        <v>1.7416205039686892</v>
      </c>
      <c r="G416" s="12">
        <v>1.6655241847017925</v>
      </c>
      <c r="H416" s="12">
        <v>1.6399759285697153</v>
      </c>
      <c r="I416" s="12">
        <v>1.5505059982951865</v>
      </c>
      <c r="J416" s="12">
        <v>1.7053680763071808</v>
      </c>
      <c r="K416" s="12">
        <v>1.6917354947683925</v>
      </c>
      <c r="L416" s="12">
        <v>1.5741002468523271</v>
      </c>
      <c r="M416" s="12"/>
      <c r="N416" s="12"/>
    </row>
    <row r="417" spans="1:14" x14ac:dyDescent="0.35">
      <c r="A417" s="11" t="str">
        <f t="shared" si="6"/>
        <v>VOLUMEN POR ACTO (consumiciones)Blanco</v>
      </c>
      <c r="B417" s="11" t="s">
        <v>206</v>
      </c>
      <c r="C417" s="11" t="s">
        <v>135</v>
      </c>
      <c r="D417" s="12">
        <v>1.8182898455624819</v>
      </c>
      <c r="E417" s="12">
        <v>1.775398083272641</v>
      </c>
      <c r="F417" s="12">
        <v>1.841342060665365</v>
      </c>
      <c r="G417" s="12">
        <v>1.9198847332442106</v>
      </c>
      <c r="H417" s="12">
        <v>1.8408364865703124</v>
      </c>
      <c r="I417" s="12">
        <v>1.8437673008892463</v>
      </c>
      <c r="J417" s="12">
        <v>1.9493238258600956</v>
      </c>
      <c r="K417" s="12">
        <v>1.9435722824712665</v>
      </c>
      <c r="L417" s="12">
        <v>1.9229427046409484</v>
      </c>
      <c r="M417" s="12"/>
      <c r="N417" s="12"/>
    </row>
    <row r="418" spans="1:14" x14ac:dyDescent="0.35">
      <c r="A418" s="11" t="str">
        <f t="shared" si="6"/>
        <v>VOLUMEN POR ACTO (consumiciones)Rosado</v>
      </c>
      <c r="B418" s="11" t="s">
        <v>206</v>
      </c>
      <c r="C418" s="11" t="s">
        <v>136</v>
      </c>
      <c r="D418" s="12">
        <v>1.4917983156979981</v>
      </c>
      <c r="E418" s="12">
        <v>1.5323412344651797</v>
      </c>
      <c r="F418" s="12">
        <v>1.6020333396511635</v>
      </c>
      <c r="G418" s="12">
        <v>1.5925073560247571</v>
      </c>
      <c r="H418" s="12">
        <v>1.5473723531121593</v>
      </c>
      <c r="I418" s="12">
        <v>1.5004234359151019</v>
      </c>
      <c r="J418" s="12">
        <v>1.8051204245564949</v>
      </c>
      <c r="K418" s="12">
        <v>1.6822416012251946</v>
      </c>
      <c r="L418" s="12">
        <v>1.4516731422170885</v>
      </c>
      <c r="M418" s="12"/>
      <c r="N418" s="12"/>
    </row>
    <row r="419" spans="1:14" x14ac:dyDescent="0.35">
      <c r="A419" s="11" t="str">
        <f t="shared" si="6"/>
        <v>VOLUMEN POR ACTO (consumiciones)Resto vino</v>
      </c>
      <c r="B419" s="11" t="s">
        <v>206</v>
      </c>
      <c r="C419" s="11" t="s">
        <v>137</v>
      </c>
      <c r="D419" s="12">
        <v>1.7435622484041355</v>
      </c>
      <c r="E419" s="12">
        <v>1.4700848363892256</v>
      </c>
      <c r="F419" s="12">
        <v>1.7793014134610399</v>
      </c>
      <c r="G419" s="12">
        <v>1.3905482299124154</v>
      </c>
      <c r="H419" s="12">
        <v>1.5335909651148452</v>
      </c>
      <c r="I419" s="12">
        <v>2.0901781975807219</v>
      </c>
      <c r="J419" s="12">
        <v>2.3842523131803794</v>
      </c>
      <c r="K419" s="12">
        <v>1.9197021057222639</v>
      </c>
      <c r="L419" s="12">
        <v>1.8613828422211052</v>
      </c>
      <c r="M419" s="12"/>
      <c r="N419" s="12"/>
    </row>
    <row r="420" spans="1:14" x14ac:dyDescent="0.35">
      <c r="A420" s="11" t="str">
        <f t="shared" si="6"/>
        <v>VOLUMEN POR ACTO (consumiciones)Cava</v>
      </c>
      <c r="B420" s="11" t="s">
        <v>206</v>
      </c>
      <c r="C420" s="11" t="s">
        <v>138</v>
      </c>
      <c r="D420" s="12">
        <v>1.6282086590768863</v>
      </c>
      <c r="E420" s="12">
        <v>2.0679776163670214</v>
      </c>
      <c r="F420" s="12">
        <v>1.5649611515973922</v>
      </c>
      <c r="G420" s="12">
        <v>1.6342459382162191</v>
      </c>
      <c r="H420" s="12">
        <v>1.549276156189161</v>
      </c>
      <c r="I420" s="12">
        <v>1.7678364234256074</v>
      </c>
      <c r="J420" s="12">
        <v>2.2539393610505996</v>
      </c>
      <c r="K420" s="12">
        <v>1.7736424467598539</v>
      </c>
      <c r="L420" s="12">
        <v>1.9115002431726298</v>
      </c>
      <c r="M420" s="12"/>
      <c r="N420" s="12"/>
    </row>
    <row r="421" spans="1:14" x14ac:dyDescent="0.35">
      <c r="A421" s="11" t="str">
        <f t="shared" si="6"/>
        <v>VOLUMEN POR ACTO (consumiciones)Otr.Bebidas Deri.Vino</v>
      </c>
      <c r="B421" s="11" t="s">
        <v>206</v>
      </c>
      <c r="C421" s="11" t="s">
        <v>139</v>
      </c>
      <c r="D421" s="12">
        <v>1.8089990914923322</v>
      </c>
      <c r="E421" s="12">
        <v>1.9032330611411215</v>
      </c>
      <c r="F421" s="12">
        <v>1.8566836541074829</v>
      </c>
      <c r="G421" s="12">
        <v>1.7539286855955947</v>
      </c>
      <c r="H421" s="12">
        <v>1.8835295071367983</v>
      </c>
      <c r="I421" s="12">
        <v>1.9566295564742695</v>
      </c>
      <c r="J421" s="12">
        <v>1.8830854992275881</v>
      </c>
      <c r="K421" s="12">
        <v>1.7033799081494643</v>
      </c>
      <c r="L421" s="12">
        <v>1.861251870203523</v>
      </c>
      <c r="M421" s="12"/>
      <c r="N421" s="12"/>
    </row>
    <row r="422" spans="1:14" x14ac:dyDescent="0.35">
      <c r="A422" s="11" t="str">
        <f t="shared" si="6"/>
        <v>VOLUMEN POR ACTO (consumiciones)Tinto de Verano</v>
      </c>
      <c r="B422" s="11" t="s">
        <v>206</v>
      </c>
      <c r="C422" s="11" t="s">
        <v>140</v>
      </c>
      <c r="D422" s="12">
        <v>1.8529930847778526</v>
      </c>
      <c r="E422" s="12">
        <v>1.9638478434361737</v>
      </c>
      <c r="F422" s="12">
        <v>1.8995007594951983</v>
      </c>
      <c r="G422" s="12">
        <v>1.7177727868596995</v>
      </c>
      <c r="H422" s="12">
        <v>1.8866246223516818</v>
      </c>
      <c r="I422" s="12">
        <v>2.0171968484016864</v>
      </c>
      <c r="J422" s="12">
        <v>1.960489463509876</v>
      </c>
      <c r="K422" s="12">
        <v>1.8232521394169048</v>
      </c>
      <c r="L422" s="12">
        <v>1.9041106225142626</v>
      </c>
      <c r="M422" s="12"/>
      <c r="N422" s="12"/>
    </row>
    <row r="423" spans="1:14" x14ac:dyDescent="0.35">
      <c r="A423" s="11" t="str">
        <f t="shared" si="6"/>
        <v>VOLUMEN POR ACTO (consumiciones)Sangria de Vino</v>
      </c>
      <c r="B423" s="11" t="s">
        <v>206</v>
      </c>
      <c r="C423" s="11" t="s">
        <v>141</v>
      </c>
      <c r="D423" s="12">
        <v>1.5990758112016901</v>
      </c>
      <c r="E423" s="12">
        <v>1.5462943256257435</v>
      </c>
      <c r="F423" s="12">
        <v>1.5175140653466779</v>
      </c>
      <c r="G423" s="12">
        <v>1.8357177128542963</v>
      </c>
      <c r="H423" s="12">
        <v>2.2122976083366752</v>
      </c>
      <c r="I423" s="12">
        <v>1.836046341610259</v>
      </c>
      <c r="J423" s="12">
        <v>1.5163855809314126</v>
      </c>
      <c r="K423" s="12">
        <v>1.40958543468293</v>
      </c>
      <c r="L423" s="12">
        <v>1.5578357803086289</v>
      </c>
      <c r="M423" s="12"/>
      <c r="N423" s="12"/>
    </row>
    <row r="424" spans="1:14" x14ac:dyDescent="0.35">
      <c r="A424" s="11" t="str">
        <f t="shared" si="6"/>
        <v>VOLUMEN POR ACTO (consumiciones)Sangria de Cava</v>
      </c>
      <c r="B424" s="11" t="s">
        <v>206</v>
      </c>
      <c r="C424" s="11" t="s">
        <v>142</v>
      </c>
      <c r="D424" s="12">
        <v>1.6648901852885762</v>
      </c>
      <c r="E424" s="12">
        <v>1.6828660917199254</v>
      </c>
      <c r="F424" s="12">
        <v>1.5113782037252197</v>
      </c>
      <c r="G424" s="12">
        <v>1.2282763185115992</v>
      </c>
      <c r="H424" s="12">
        <v>1.5944814401349532</v>
      </c>
      <c r="I424" s="12">
        <v>1.7086111571138261</v>
      </c>
      <c r="J424" s="12">
        <v>2.3351261729593387</v>
      </c>
      <c r="K424" s="12">
        <v>1.1946398468080268</v>
      </c>
      <c r="L424" s="12">
        <v>1.5441635553371753</v>
      </c>
      <c r="M424" s="12"/>
      <c r="N424" s="12"/>
    </row>
    <row r="425" spans="1:14" x14ac:dyDescent="0.35">
      <c r="A425" s="11" t="str">
        <f t="shared" si="6"/>
        <v>VOLUMEN POR ACTO (consumiciones)Calimocho</v>
      </c>
      <c r="B425" s="11" t="s">
        <v>206</v>
      </c>
      <c r="C425" s="11" t="s">
        <v>143</v>
      </c>
      <c r="D425" s="12">
        <v>1.9402920337231173</v>
      </c>
      <c r="E425" s="12">
        <v>1.9049583442813627</v>
      </c>
      <c r="F425" s="12">
        <v>2.0106836606580716</v>
      </c>
      <c r="G425" s="12">
        <v>2.0392498994774244</v>
      </c>
      <c r="H425" s="12">
        <v>1.8144995724603148</v>
      </c>
      <c r="I425" s="12">
        <v>1.9766674289676807</v>
      </c>
      <c r="J425" s="12">
        <v>1.8590194198279482</v>
      </c>
      <c r="K425" s="12">
        <v>1.7008338660550855</v>
      </c>
      <c r="L425" s="12">
        <v>1.7814578997199273</v>
      </c>
      <c r="M425" s="12"/>
      <c r="N425" s="12"/>
    </row>
    <row r="426" spans="1:14" x14ac:dyDescent="0.35">
      <c r="A426" s="11" t="str">
        <f t="shared" si="6"/>
        <v>VOLUMEN POR ACTO (consumiciones)Rebujito</v>
      </c>
      <c r="B426" s="11" t="s">
        <v>206</v>
      </c>
      <c r="C426" s="11" t="s">
        <v>177</v>
      </c>
      <c r="D426" s="12">
        <v>2.2193834878519665</v>
      </c>
      <c r="E426" s="12">
        <v>3.3257247088394628</v>
      </c>
      <c r="F426" s="12">
        <v>2.4001687811906756</v>
      </c>
      <c r="G426" s="12">
        <v>1.3281972713364987</v>
      </c>
      <c r="H426" s="12">
        <v>2.250207372276614</v>
      </c>
      <c r="I426" s="12">
        <v>1.8094837068017333</v>
      </c>
      <c r="J426" s="12">
        <v>1.3208463967686921</v>
      </c>
      <c r="K426" s="12">
        <v>1.8052309022763937</v>
      </c>
      <c r="L426" s="12">
        <v>2.786741082050848</v>
      </c>
      <c r="M426" s="12"/>
      <c r="N426" s="12"/>
    </row>
    <row r="427" spans="1:14" x14ac:dyDescent="0.35">
      <c r="A427" s="11" t="str">
        <f t="shared" si="6"/>
        <v>VOLUMEN POR ACTO (consumiciones)Espum/Lambrusc/Mosca</v>
      </c>
      <c r="B427" s="11" t="s">
        <v>206</v>
      </c>
      <c r="C427" s="11" t="s">
        <v>178</v>
      </c>
      <c r="D427" s="12">
        <v>1.5354436222741321</v>
      </c>
      <c r="E427" s="12">
        <v>1.6446199694268089</v>
      </c>
      <c r="F427" s="12">
        <v>1.8502021511938365</v>
      </c>
      <c r="G427" s="12">
        <v>1.8531046318823117</v>
      </c>
      <c r="H427" s="12">
        <v>1.5139783445286048</v>
      </c>
      <c r="I427" s="12">
        <v>1.400799923465738</v>
      </c>
      <c r="J427" s="12">
        <v>1.5747728543125432</v>
      </c>
      <c r="K427" s="12">
        <v>1.4285000207069047</v>
      </c>
      <c r="L427" s="12">
        <v>1.6161593790442186</v>
      </c>
      <c r="M427" s="12"/>
      <c r="N427" s="12"/>
    </row>
    <row r="428" spans="1:14" x14ac:dyDescent="0.35">
      <c r="A428" s="11" t="str">
        <f t="shared" si="6"/>
        <v>VOLUMEN POR ACTO (consumiciones)Sidra</v>
      </c>
      <c r="B428" s="11" t="s">
        <v>206</v>
      </c>
      <c r="C428" s="11" t="s">
        <v>144</v>
      </c>
      <c r="D428" s="12">
        <v>2.1170941106586723</v>
      </c>
      <c r="E428" s="12">
        <v>2.1207362174249593</v>
      </c>
      <c r="F428" s="12">
        <v>2.2113441616827298</v>
      </c>
      <c r="G428" s="12">
        <v>2.4592528895352381</v>
      </c>
      <c r="H428" s="12">
        <v>2.4336976750389336</v>
      </c>
      <c r="I428" s="12">
        <v>2.3209165555134055</v>
      </c>
      <c r="J428" s="12">
        <v>2.4380168698281079</v>
      </c>
      <c r="K428" s="12">
        <v>2.7061722682020894</v>
      </c>
      <c r="L428" s="12">
        <v>2.4791640928264349</v>
      </c>
      <c r="M428" s="12"/>
      <c r="N428" s="12"/>
    </row>
    <row r="429" spans="1:14" x14ac:dyDescent="0.35">
      <c r="A429" s="11" t="str">
        <f t="shared" si="6"/>
        <v>VOLUMEN POR ACTO (consumiciones)Cerveza</v>
      </c>
      <c r="B429" s="11" t="s">
        <v>206</v>
      </c>
      <c r="C429" s="11" t="s">
        <v>145</v>
      </c>
      <c r="D429" s="12">
        <v>2.9565973219455604</v>
      </c>
      <c r="E429" s="12">
        <v>2.8998601117836187</v>
      </c>
      <c r="F429" s="12">
        <v>2.9391544406364645</v>
      </c>
      <c r="G429" s="12">
        <v>2.913527017526921</v>
      </c>
      <c r="H429" s="12">
        <v>2.9314887455003689</v>
      </c>
      <c r="I429" s="12">
        <v>2.912077575534513</v>
      </c>
      <c r="J429" s="12">
        <v>2.8650422707565921</v>
      </c>
      <c r="K429" s="12">
        <v>2.7695300011865793</v>
      </c>
      <c r="L429" s="12">
        <v>2.8070626326129671</v>
      </c>
      <c r="M429" s="12"/>
      <c r="N429" s="12"/>
    </row>
    <row r="430" spans="1:14" x14ac:dyDescent="0.35">
      <c r="A430" s="11" t="str">
        <f t="shared" si="6"/>
        <v>VOLUMEN POR ACTO (consumiciones)Con alcohol</v>
      </c>
      <c r="B430" s="11" t="s">
        <v>206</v>
      </c>
      <c r="C430" s="11" t="s">
        <v>146</v>
      </c>
      <c r="D430" s="12">
        <v>2.9648212814260799</v>
      </c>
      <c r="E430" s="12">
        <v>2.9014127768241207</v>
      </c>
      <c r="F430" s="12">
        <v>2.9479826608869626</v>
      </c>
      <c r="G430" s="12">
        <v>2.9014632966501397</v>
      </c>
      <c r="H430" s="12">
        <v>2.9282563450037422</v>
      </c>
      <c r="I430" s="12">
        <v>2.8947102057341749</v>
      </c>
      <c r="J430" s="12">
        <v>2.8546260067622278</v>
      </c>
      <c r="K430" s="12">
        <v>2.7483208974095295</v>
      </c>
      <c r="L430" s="12">
        <v>2.7838582851526281</v>
      </c>
      <c r="M430" s="12"/>
      <c r="N430" s="12"/>
    </row>
    <row r="431" spans="1:14" x14ac:dyDescent="0.35">
      <c r="A431" s="11" t="str">
        <f t="shared" si="6"/>
        <v>VOLUMEN POR ACTO (consumiciones)Sin alcohol</v>
      </c>
      <c r="B431" s="11" t="s">
        <v>206</v>
      </c>
      <c r="C431" s="11" t="s">
        <v>147</v>
      </c>
      <c r="D431" s="12">
        <v>1.8700905498067035</v>
      </c>
      <c r="E431" s="12">
        <v>1.9881422367465214</v>
      </c>
      <c r="F431" s="12">
        <v>1.9822951484039366</v>
      </c>
      <c r="G431" s="12">
        <v>2.0527740882136611</v>
      </c>
      <c r="H431" s="12">
        <v>2.0120732101309073</v>
      </c>
      <c r="I431" s="12">
        <v>2.0064875777874063</v>
      </c>
      <c r="J431" s="12">
        <v>1.9659728027253236</v>
      </c>
      <c r="K431" s="12">
        <v>1.942766063200897</v>
      </c>
      <c r="L431" s="12">
        <v>2.0239681698222447</v>
      </c>
      <c r="M431" s="12"/>
      <c r="N431" s="12"/>
    </row>
    <row r="432" spans="1:14" x14ac:dyDescent="0.35">
      <c r="A432" s="11" t="str">
        <f t="shared" si="6"/>
        <v>VOLUMEN POR ACTO (consumiciones)Cerveza Envasada</v>
      </c>
      <c r="B432" s="11" t="s">
        <v>206</v>
      </c>
      <c r="C432" s="11" t="s">
        <v>179</v>
      </c>
      <c r="D432" s="12">
        <v>2.9222767539691508</v>
      </c>
      <c r="E432" s="12">
        <v>2.8548083714415684</v>
      </c>
      <c r="F432" s="12">
        <v>2.8895548535980291</v>
      </c>
      <c r="G432" s="12">
        <v>2.8964142774807424</v>
      </c>
      <c r="H432" s="12">
        <v>2.8917211251002799</v>
      </c>
      <c r="I432" s="12">
        <v>2.8932213282194525</v>
      </c>
      <c r="J432" s="12">
        <v>2.7777114430512673</v>
      </c>
      <c r="K432" s="12">
        <v>2.6970502556638989</v>
      </c>
      <c r="L432" s="12">
        <v>2.7388101128042153</v>
      </c>
      <c r="M432" s="12"/>
      <c r="N432" s="12"/>
    </row>
    <row r="433" spans="1:14" x14ac:dyDescent="0.35">
      <c r="A433" s="11" t="str">
        <f t="shared" si="6"/>
        <v>VOLUMEN POR ACTO (consumiciones)Cerveza Surtidor</v>
      </c>
      <c r="B433" s="11" t="s">
        <v>206</v>
      </c>
      <c r="C433" s="11" t="s">
        <v>180</v>
      </c>
      <c r="D433" s="12">
        <v>2.6807138341915366</v>
      </c>
      <c r="E433" s="12">
        <v>2.6469039595619206</v>
      </c>
      <c r="F433" s="12">
        <v>2.7323174597992903</v>
      </c>
      <c r="G433" s="12">
        <v>2.6948012836856376</v>
      </c>
      <c r="H433" s="12">
        <v>2.7272486944365406</v>
      </c>
      <c r="I433" s="12">
        <v>2.6624476208408256</v>
      </c>
      <c r="J433" s="12">
        <v>2.717916092729165</v>
      </c>
      <c r="K433" s="12">
        <v>2.5808942534903774</v>
      </c>
      <c r="L433" s="12">
        <v>2.6079361697915409</v>
      </c>
      <c r="M433" s="12"/>
      <c r="N433" s="12"/>
    </row>
    <row r="434" spans="1:14" x14ac:dyDescent="0.35">
      <c r="A434" s="11" t="str">
        <f t="shared" si="6"/>
        <v>VOLUMEN POR ACTO (consumiciones)Otras Cervezas</v>
      </c>
      <c r="B434" s="11" t="s">
        <v>206</v>
      </c>
      <c r="C434" s="11" t="s">
        <v>148</v>
      </c>
      <c r="D434" s="12">
        <v>1.9472598208281819</v>
      </c>
      <c r="E434" s="12">
        <v>1.9814775158750582</v>
      </c>
      <c r="F434" s="12">
        <v>3.0362482842833201</v>
      </c>
      <c r="G434" s="12">
        <v>2.0378458441873053</v>
      </c>
      <c r="H434" s="12">
        <v>3.6125042827127012</v>
      </c>
      <c r="I434" s="12">
        <v>2.297904741553884</v>
      </c>
      <c r="J434" s="12">
        <v>3.4566981435117023</v>
      </c>
      <c r="K434" s="12">
        <v>2.6169564016961089</v>
      </c>
      <c r="L434" s="12">
        <v>1.8719243416390285</v>
      </c>
      <c r="M434" s="12"/>
      <c r="N434" s="12"/>
    </row>
    <row r="435" spans="1:14" x14ac:dyDescent="0.35">
      <c r="A435" s="11" t="str">
        <f t="shared" si="6"/>
        <v>VOLUMEN POR ACTO (consumiciones)Espirituosas</v>
      </c>
      <c r="B435" s="11" t="s">
        <v>206</v>
      </c>
      <c r="C435" s="11" t="s">
        <v>149</v>
      </c>
      <c r="D435" s="12">
        <v>2.1295598307392556</v>
      </c>
      <c r="E435" s="12">
        <v>2.1811930467421736</v>
      </c>
      <c r="F435" s="12">
        <v>2.3341271872600489</v>
      </c>
      <c r="G435" s="12">
        <v>2.185609354816993</v>
      </c>
      <c r="H435" s="12">
        <v>2.2841980989369968</v>
      </c>
      <c r="I435" s="12">
        <v>2.2784042074635584</v>
      </c>
      <c r="J435" s="12">
        <v>2.3238404990249997</v>
      </c>
      <c r="K435" s="12">
        <v>2.165503087440054</v>
      </c>
      <c r="L435" s="12">
        <v>2.2642116719660388</v>
      </c>
      <c r="M435" s="12"/>
      <c r="N435" s="12"/>
    </row>
    <row r="436" spans="1:14" x14ac:dyDescent="0.35">
      <c r="A436" s="11" t="str">
        <f t="shared" si="6"/>
        <v>VOLUMEN POR ACTO (consumiciones)Whisky</v>
      </c>
      <c r="B436" s="11" t="s">
        <v>206</v>
      </c>
      <c r="C436" s="11" t="s">
        <v>150</v>
      </c>
      <c r="D436" s="12">
        <v>1.8405780292017699</v>
      </c>
      <c r="E436" s="12">
        <v>1.8924830587728201</v>
      </c>
      <c r="F436" s="12">
        <v>2.2462728036378938</v>
      </c>
      <c r="G436" s="12">
        <v>2.0149997179660741</v>
      </c>
      <c r="H436" s="12">
        <v>2.0721692585327713</v>
      </c>
      <c r="I436" s="12">
        <v>2.0908609731620946</v>
      </c>
      <c r="J436" s="12">
        <v>2.1993897821881672</v>
      </c>
      <c r="K436" s="12">
        <v>2.0119021305585139</v>
      </c>
      <c r="L436" s="12">
        <v>1.9543975519666643</v>
      </c>
      <c r="M436" s="12"/>
      <c r="N436" s="12"/>
    </row>
    <row r="437" spans="1:14" x14ac:dyDescent="0.35">
      <c r="A437" s="11" t="str">
        <f t="shared" si="6"/>
        <v>VOLUMEN POR ACTO (consumiciones)Brandy</v>
      </c>
      <c r="B437" s="11" t="s">
        <v>206</v>
      </c>
      <c r="C437" s="11" t="s">
        <v>151</v>
      </c>
      <c r="D437" s="12">
        <v>1.2667404855687479</v>
      </c>
      <c r="E437" s="12">
        <v>1.352184821056341</v>
      </c>
      <c r="F437" s="12">
        <v>1.3791234433968238</v>
      </c>
      <c r="G437" s="12">
        <v>1.3935945591356107</v>
      </c>
      <c r="H437" s="12">
        <v>1.2014782240668767</v>
      </c>
      <c r="I437" s="12">
        <v>1.2315214613424552</v>
      </c>
      <c r="J437" s="12">
        <v>1.7218703418917845</v>
      </c>
      <c r="K437" s="12">
        <v>1.3312092383449312</v>
      </c>
      <c r="L437" s="12">
        <v>1.2991005816437038</v>
      </c>
      <c r="M437" s="12"/>
      <c r="N437" s="12"/>
    </row>
    <row r="438" spans="1:14" x14ac:dyDescent="0.35">
      <c r="A438" s="11" t="str">
        <f t="shared" si="6"/>
        <v>VOLUMEN POR ACTO (consumiciones)Ginebra</v>
      </c>
      <c r="B438" s="11" t="s">
        <v>206</v>
      </c>
      <c r="C438" s="11" t="s">
        <v>152</v>
      </c>
      <c r="D438" s="12">
        <v>2.3559799970925637</v>
      </c>
      <c r="E438" s="12">
        <v>2.2165153797951982</v>
      </c>
      <c r="F438" s="12">
        <v>2.4118695196549398</v>
      </c>
      <c r="G438" s="12">
        <v>2.3034808409377163</v>
      </c>
      <c r="H438" s="12">
        <v>2.2510164418101954</v>
      </c>
      <c r="I438" s="12">
        <v>2.284787252233845</v>
      </c>
      <c r="J438" s="12">
        <v>2.3056424832939313</v>
      </c>
      <c r="K438" s="12">
        <v>2.1972098322722613</v>
      </c>
      <c r="L438" s="12">
        <v>2.3875138469558426</v>
      </c>
      <c r="M438" s="12"/>
      <c r="N438" s="12"/>
    </row>
    <row r="439" spans="1:14" x14ac:dyDescent="0.35">
      <c r="A439" s="11" t="str">
        <f t="shared" si="6"/>
        <v>VOLUMEN POR ACTO (consumiciones)Ron</v>
      </c>
      <c r="B439" s="11" t="s">
        <v>206</v>
      </c>
      <c r="C439" s="11" t="s">
        <v>153</v>
      </c>
      <c r="D439" s="12">
        <v>2.2972483658913574</v>
      </c>
      <c r="E439" s="12">
        <v>2.3027377195823924</v>
      </c>
      <c r="F439" s="12">
        <v>2.3962048378440453</v>
      </c>
      <c r="G439" s="12">
        <v>2.1756281143753693</v>
      </c>
      <c r="H439" s="12">
        <v>2.3117587793569276</v>
      </c>
      <c r="I439" s="12">
        <v>2.2063570693576944</v>
      </c>
      <c r="J439" s="12">
        <v>2.2865128326713475</v>
      </c>
      <c r="K439" s="12">
        <v>2.1167574428589626</v>
      </c>
      <c r="L439" s="12">
        <v>2.2625369424034441</v>
      </c>
      <c r="M439" s="12"/>
      <c r="N439" s="12"/>
    </row>
    <row r="440" spans="1:14" x14ac:dyDescent="0.35">
      <c r="A440" s="11" t="str">
        <f t="shared" si="6"/>
        <v>VOLUMEN POR ACTO (consumiciones)Anis</v>
      </c>
      <c r="B440" s="11" t="s">
        <v>206</v>
      </c>
      <c r="C440" s="11" t="s">
        <v>154</v>
      </c>
      <c r="D440" s="12">
        <v>1.3986877519826326</v>
      </c>
      <c r="E440" s="12">
        <v>1.4847205062984496</v>
      </c>
      <c r="F440" s="12">
        <v>1.4195761616336362</v>
      </c>
      <c r="G440" s="12">
        <v>1.3615570912871269</v>
      </c>
      <c r="H440" s="12">
        <v>1.7075627122810564</v>
      </c>
      <c r="I440" s="12">
        <v>1.582217626012588</v>
      </c>
      <c r="J440" s="12">
        <v>1.735459995803782</v>
      </c>
      <c r="K440" s="12">
        <v>2.2047456003752193</v>
      </c>
      <c r="L440" s="12">
        <v>1.694484491682982</v>
      </c>
      <c r="M440" s="12"/>
      <c r="N440" s="12"/>
    </row>
    <row r="441" spans="1:14" x14ac:dyDescent="0.35">
      <c r="A441" s="11" t="str">
        <f t="shared" si="6"/>
        <v>VOLUMEN POR ACTO (consumiciones)Otras Espirituosas</v>
      </c>
      <c r="B441" s="11" t="s">
        <v>206</v>
      </c>
      <c r="C441" s="11" t="s">
        <v>155</v>
      </c>
      <c r="D441" s="12">
        <v>1.926753789297438</v>
      </c>
      <c r="E441" s="12">
        <v>1.9361525387851397</v>
      </c>
      <c r="F441" s="12">
        <v>2.0287032543051811</v>
      </c>
      <c r="G441" s="12">
        <v>1.937203157452392</v>
      </c>
      <c r="H441" s="12">
        <v>2.0399085955488325</v>
      </c>
      <c r="I441" s="12">
        <v>2.0040759440768374</v>
      </c>
      <c r="J441" s="12">
        <v>2.0482863691428994</v>
      </c>
      <c r="K441" s="12">
        <v>1.9067185823302912</v>
      </c>
      <c r="L441" s="12">
        <v>2.0310417961256855</v>
      </c>
      <c r="M441" s="12"/>
      <c r="N441" s="12"/>
    </row>
    <row r="442" spans="1:14" x14ac:dyDescent="0.35">
      <c r="A442" s="11" t="str">
        <f t="shared" si="6"/>
        <v>VOLUMEN POR ACTO (consumiciones)T.Zumo+Horchata+Mosto</v>
      </c>
      <c r="B442" s="11" t="s">
        <v>206</v>
      </c>
      <c r="C442" s="11" t="s">
        <v>156</v>
      </c>
      <c r="D442" s="12">
        <v>1.5015971635920693</v>
      </c>
      <c r="E442" s="12">
        <v>1.4812692270885637</v>
      </c>
      <c r="F442" s="12">
        <v>1.4735002322088961</v>
      </c>
      <c r="G442" s="12">
        <v>1.4636342382097705</v>
      </c>
      <c r="H442" s="12">
        <v>1.4592382038603979</v>
      </c>
      <c r="I442" s="12">
        <v>1.5307556832982887</v>
      </c>
      <c r="J442" s="12">
        <v>1.5254742771061855</v>
      </c>
      <c r="K442" s="12">
        <v>1.5113336894488021</v>
      </c>
      <c r="L442" s="12">
        <v>1.4890900045128201</v>
      </c>
      <c r="M442" s="12"/>
      <c r="N442" s="12"/>
    </row>
    <row r="443" spans="1:14" x14ac:dyDescent="0.35">
      <c r="A443" s="11" t="str">
        <f t="shared" si="6"/>
        <v>VOLUMEN POR ACTO (consumiciones)Agua Envasada</v>
      </c>
      <c r="B443" s="11" t="s">
        <v>206</v>
      </c>
      <c r="C443" s="11" t="s">
        <v>157</v>
      </c>
      <c r="D443" s="12">
        <v>1.3789366277628041</v>
      </c>
      <c r="E443" s="12">
        <v>1.4657241656809028</v>
      </c>
      <c r="F443" s="12">
        <v>1.3919195394144308</v>
      </c>
      <c r="G443" s="12">
        <v>1.4211756509142568</v>
      </c>
      <c r="H443" s="12">
        <v>1.4002919916354275</v>
      </c>
      <c r="I443" s="12">
        <v>1.5020288524666361</v>
      </c>
      <c r="J443" s="12">
        <v>1.4621158408412207</v>
      </c>
      <c r="K443" s="12">
        <v>1.4175672053565689</v>
      </c>
      <c r="L443" s="12">
        <v>1.4231968070926704</v>
      </c>
      <c r="M443" s="12"/>
      <c r="N443" s="12"/>
    </row>
    <row r="444" spans="1:14" x14ac:dyDescent="0.35">
      <c r="A444" s="11" t="str">
        <f t="shared" si="6"/>
        <v>VOLUMEN POR ACTO (consumiciones)Bebidas Refrescantes</v>
      </c>
      <c r="B444" s="11" t="s">
        <v>206</v>
      </c>
      <c r="C444" s="11" t="s">
        <v>158</v>
      </c>
      <c r="D444" s="12">
        <v>1.720588936380397</v>
      </c>
      <c r="E444" s="12">
        <v>1.8150907469460991</v>
      </c>
      <c r="F444" s="12">
        <v>1.7824889474673347</v>
      </c>
      <c r="G444" s="12">
        <v>1.7337424116510767</v>
      </c>
      <c r="H444" s="12">
        <v>1.7565187665350617</v>
      </c>
      <c r="I444" s="12">
        <v>1.8250781334581201</v>
      </c>
      <c r="J444" s="12">
        <v>1.7890292994917127</v>
      </c>
      <c r="K444" s="12">
        <v>1.7566543397371379</v>
      </c>
      <c r="L444" s="12">
        <v>1.7548503695384599</v>
      </c>
      <c r="M444" s="12"/>
      <c r="N444" s="12"/>
    </row>
    <row r="445" spans="1:14" x14ac:dyDescent="0.35">
      <c r="A445" s="11" t="str">
        <f t="shared" si="6"/>
        <v>VOLUMEN POR ACTO (consumiciones)Colas</v>
      </c>
      <c r="B445" s="11" t="s">
        <v>206</v>
      </c>
      <c r="C445" s="11" t="s">
        <v>159</v>
      </c>
      <c r="D445" s="12">
        <v>1.6497711640221269</v>
      </c>
      <c r="E445" s="12">
        <v>1.7310161667811159</v>
      </c>
      <c r="F445" s="12">
        <v>1.7134483962146201</v>
      </c>
      <c r="G445" s="12">
        <v>1.6695209663045274</v>
      </c>
      <c r="H445" s="12">
        <v>1.6863108692977449</v>
      </c>
      <c r="I445" s="12">
        <v>1.731747832163874</v>
      </c>
      <c r="J445" s="12">
        <v>1.7237531331799989</v>
      </c>
      <c r="K445" s="12">
        <v>1.6958244938945251</v>
      </c>
      <c r="L445" s="12">
        <v>1.6814360107963799</v>
      </c>
      <c r="M445" s="12"/>
      <c r="N445" s="12"/>
    </row>
    <row r="446" spans="1:14" x14ac:dyDescent="0.35">
      <c r="A446" s="11" t="str">
        <f t="shared" si="6"/>
        <v>VOLUMEN POR ACTO (consumiciones)Cola Regular</v>
      </c>
      <c r="B446" s="11" t="s">
        <v>206</v>
      </c>
      <c r="C446" s="11" t="s">
        <v>160</v>
      </c>
      <c r="D446" s="12">
        <v>1.5743446057681234</v>
      </c>
      <c r="E446" s="12">
        <v>1.6913354106801879</v>
      </c>
      <c r="F446" s="12">
        <v>1.6757727428059881</v>
      </c>
      <c r="G446" s="12">
        <v>1.6877694489188417</v>
      </c>
      <c r="H446" s="12">
        <v>1.6325297080240193</v>
      </c>
      <c r="I446" s="12">
        <v>1.7204010248158357</v>
      </c>
      <c r="J446" s="12">
        <v>1.6504207329909477</v>
      </c>
      <c r="K446" s="12">
        <v>1.6246314273512106</v>
      </c>
      <c r="L446" s="12">
        <v>1.6084052212125473</v>
      </c>
      <c r="M446" s="12"/>
      <c r="N446" s="12"/>
    </row>
    <row r="447" spans="1:14" x14ac:dyDescent="0.35">
      <c r="A447" s="11" t="str">
        <f t="shared" si="6"/>
        <v>VOLUMEN POR ACTO (consumiciones)Light/Zero</v>
      </c>
      <c r="B447" s="11" t="s">
        <v>206</v>
      </c>
      <c r="C447" s="11" t="s">
        <v>161</v>
      </c>
      <c r="D447" s="12">
        <v>1.6643573595704568</v>
      </c>
      <c r="E447" s="12">
        <v>1.7156173400130861</v>
      </c>
      <c r="F447" s="12">
        <v>1.6950072496544262</v>
      </c>
      <c r="G447" s="12">
        <v>1.6068378755924282</v>
      </c>
      <c r="H447" s="12">
        <v>1.6872413208838355</v>
      </c>
      <c r="I447" s="12">
        <v>1.6824561118423549</v>
      </c>
      <c r="J447" s="12">
        <v>1.7169771750548262</v>
      </c>
      <c r="K447" s="12">
        <v>1.7091855181534852</v>
      </c>
      <c r="L447" s="12">
        <v>1.6802324553414987</v>
      </c>
      <c r="M447" s="12"/>
      <c r="N447" s="12"/>
    </row>
    <row r="448" spans="1:14" x14ac:dyDescent="0.35">
      <c r="A448" s="11" t="str">
        <f t="shared" si="6"/>
        <v>VOLUMEN POR ACTO (consumiciones)Otra Variedad Cola</v>
      </c>
      <c r="B448" s="11" t="s">
        <v>206</v>
      </c>
      <c r="C448" s="11" t="s">
        <v>162</v>
      </c>
      <c r="D448" s="12" t="s">
        <v>219</v>
      </c>
      <c r="E448" s="12" t="s">
        <v>219</v>
      </c>
      <c r="F448" s="12" t="s">
        <v>219</v>
      </c>
      <c r="G448" s="12" t="s">
        <v>219</v>
      </c>
      <c r="H448" s="12" t="s">
        <v>219</v>
      </c>
      <c r="I448" s="12" t="s">
        <v>219</v>
      </c>
      <c r="J448" s="12" t="s">
        <v>219</v>
      </c>
      <c r="K448" s="12" t="s">
        <v>219</v>
      </c>
      <c r="L448" s="12" t="s">
        <v>219</v>
      </c>
      <c r="M448" s="12"/>
      <c r="N448" s="12"/>
    </row>
    <row r="449" spans="1:14" x14ac:dyDescent="0.35">
      <c r="A449" s="11" t="str">
        <f t="shared" si="6"/>
        <v>VOLUMEN POR ACTO (consumiciones)Con Cafeina</v>
      </c>
      <c r="B449" s="11" t="s">
        <v>206</v>
      </c>
      <c r="C449" s="11" t="s">
        <v>163</v>
      </c>
      <c r="D449" s="12">
        <v>1.5989384177837183</v>
      </c>
      <c r="E449" s="12">
        <v>1.7085659111411819</v>
      </c>
      <c r="F449" s="12">
        <v>1.69576238221653</v>
      </c>
      <c r="G449" s="12">
        <v>1.6383853000382531</v>
      </c>
      <c r="H449" s="12">
        <v>1.6367004371914227</v>
      </c>
      <c r="I449" s="12">
        <v>1.6915467782718634</v>
      </c>
      <c r="J449" s="12">
        <v>1.6513166524008904</v>
      </c>
      <c r="K449" s="12">
        <v>1.6308556359580912</v>
      </c>
      <c r="L449" s="12">
        <v>1.6194639737780725</v>
      </c>
      <c r="M449" s="12"/>
      <c r="N449" s="12"/>
    </row>
    <row r="450" spans="1:14" x14ac:dyDescent="0.35">
      <c r="A450" s="11" t="str">
        <f t="shared" si="6"/>
        <v>VOLUMEN POR ACTO (consumiciones)Sin Cafeina</v>
      </c>
      <c r="B450" s="11" t="s">
        <v>206</v>
      </c>
      <c r="C450" s="11" t="s">
        <v>164</v>
      </c>
      <c r="D450" s="12">
        <v>1.8338034886288368</v>
      </c>
      <c r="E450" s="12">
        <v>1.8199363190049183</v>
      </c>
      <c r="F450" s="12">
        <v>1.7950977209788992</v>
      </c>
      <c r="G450" s="12">
        <v>1.7708871502000632</v>
      </c>
      <c r="H450" s="12">
        <v>1.8909711083453684</v>
      </c>
      <c r="I450" s="12">
        <v>1.8830964593538033</v>
      </c>
      <c r="J450" s="12">
        <v>1.9349030249012795</v>
      </c>
      <c r="K450" s="12">
        <v>1.9377036358303565</v>
      </c>
      <c r="L450" s="12">
        <v>1.8984692255088746</v>
      </c>
      <c r="M450" s="12"/>
      <c r="N450" s="12"/>
    </row>
    <row r="451" spans="1:14" x14ac:dyDescent="0.35">
      <c r="A451" s="11" t="str">
        <f t="shared" si="6"/>
        <v>VOLUMEN POR ACTO (consumiciones)Frutas con gas</v>
      </c>
      <c r="B451" s="11" t="s">
        <v>206</v>
      </c>
      <c r="C451" s="11" t="s">
        <v>165</v>
      </c>
      <c r="D451" s="12">
        <v>1.5504814422179378</v>
      </c>
      <c r="E451" s="12">
        <v>1.6124317914220725</v>
      </c>
      <c r="F451" s="12">
        <v>1.5572180804649014</v>
      </c>
      <c r="G451" s="12">
        <v>1.5264953036433491</v>
      </c>
      <c r="H451" s="12">
        <v>1.5497641992377549</v>
      </c>
      <c r="I451" s="12">
        <v>1.6077394002438203</v>
      </c>
      <c r="J451" s="12">
        <v>1.5761744315319706</v>
      </c>
      <c r="K451" s="12">
        <v>1.5080604283485091</v>
      </c>
      <c r="L451" s="12">
        <v>1.5173359774011057</v>
      </c>
      <c r="M451" s="12"/>
      <c r="N451" s="12"/>
    </row>
    <row r="452" spans="1:14" x14ac:dyDescent="0.35">
      <c r="A452" s="11" t="str">
        <f t="shared" ref="A452:A515" si="7">B452&amp;C452</f>
        <v>VOLUMEN POR ACTO (consumiciones)Frutas sin gas</v>
      </c>
      <c r="B452" s="11" t="s">
        <v>206</v>
      </c>
      <c r="C452" s="11" t="s">
        <v>166</v>
      </c>
      <c r="D452" s="12">
        <v>1.5865600175875108</v>
      </c>
      <c r="E452" s="12">
        <v>1.525728359346749</v>
      </c>
      <c r="F452" s="12">
        <v>1.5100187380316721</v>
      </c>
      <c r="G452" s="12">
        <v>1.5088756045962484</v>
      </c>
      <c r="H452" s="12">
        <v>1.4223151707603734</v>
      </c>
      <c r="I452" s="12">
        <v>1.5403794153557984</v>
      </c>
      <c r="J452" s="12">
        <v>1.4427188562066458</v>
      </c>
      <c r="K452" s="12">
        <v>1.4614734675467407</v>
      </c>
      <c r="L452" s="12">
        <v>1.4194759285991876</v>
      </c>
      <c r="M452" s="12"/>
      <c r="N452" s="12"/>
    </row>
    <row r="453" spans="1:14" x14ac:dyDescent="0.35">
      <c r="A453" s="11" t="str">
        <f t="shared" si="7"/>
        <v>VOLUMEN POR ACTO (consumiciones)Mixers</v>
      </c>
      <c r="B453" s="11" t="s">
        <v>206</v>
      </c>
      <c r="C453" s="11" t="s">
        <v>167</v>
      </c>
      <c r="D453" s="12">
        <v>1.4104105422810451</v>
      </c>
      <c r="E453" s="12">
        <v>1.3781992480988106</v>
      </c>
      <c r="F453" s="12">
        <v>1.952242956024248</v>
      </c>
      <c r="G453" s="12">
        <v>1.3262398814757848</v>
      </c>
      <c r="H453" s="12">
        <v>1.3141197897801438</v>
      </c>
      <c r="I453" s="12">
        <v>1.568963766425759</v>
      </c>
      <c r="J453" s="12">
        <v>1.4326382579296806</v>
      </c>
      <c r="K453" s="12">
        <v>1.4284219716604787</v>
      </c>
      <c r="L453" s="12">
        <v>1.7065009350938531</v>
      </c>
      <c r="M453" s="12"/>
      <c r="N453" s="12"/>
    </row>
    <row r="454" spans="1:14" x14ac:dyDescent="0.35">
      <c r="A454" s="11" t="str">
        <f t="shared" si="7"/>
        <v>VOLUMEN POR ACTO (consumiciones)Isotonicas</v>
      </c>
      <c r="B454" s="11" t="s">
        <v>206</v>
      </c>
      <c r="C454" s="11" t="s">
        <v>181</v>
      </c>
      <c r="D454" s="12">
        <v>1.4825983267407734</v>
      </c>
      <c r="E454" s="12">
        <v>1.4838951009314918</v>
      </c>
      <c r="F454" s="12">
        <v>1.5253184451196693</v>
      </c>
      <c r="G454" s="12">
        <v>1.5139347138230101</v>
      </c>
      <c r="H454" s="12">
        <v>1.4458602422423581</v>
      </c>
      <c r="I454" s="12">
        <v>1.5276755153341419</v>
      </c>
      <c r="J454" s="12">
        <v>1.4851300636362856</v>
      </c>
      <c r="K454" s="12">
        <v>1.38647657651051</v>
      </c>
      <c r="L454" s="12">
        <v>1.4336297335764006</v>
      </c>
      <c r="M454" s="12"/>
      <c r="N454" s="12"/>
    </row>
    <row r="455" spans="1:14" x14ac:dyDescent="0.35">
      <c r="A455" s="11" t="str">
        <f t="shared" si="7"/>
        <v>VOLUMEN POR ACTO (consumiciones)Energeticas</v>
      </c>
      <c r="B455" s="11" t="s">
        <v>206</v>
      </c>
      <c r="C455" s="11" t="s">
        <v>182</v>
      </c>
      <c r="D455" s="12">
        <v>1.5033427351506112</v>
      </c>
      <c r="E455" s="12">
        <v>1.5437127538174509</v>
      </c>
      <c r="F455" s="12">
        <v>1.7444476667572306</v>
      </c>
      <c r="G455" s="12">
        <v>1.5340091772489597</v>
      </c>
      <c r="H455" s="12">
        <v>1.5670507881221147</v>
      </c>
      <c r="I455" s="12">
        <v>1.4450103708561297</v>
      </c>
      <c r="J455" s="12">
        <v>1.7221458872190567</v>
      </c>
      <c r="K455" s="12">
        <v>1.4519280597469899</v>
      </c>
      <c r="L455" s="12">
        <v>1.4582040085401169</v>
      </c>
      <c r="M455" s="12"/>
      <c r="N455" s="12"/>
    </row>
    <row r="456" spans="1:14" x14ac:dyDescent="0.35">
      <c r="A456" s="11" t="str">
        <f t="shared" si="7"/>
        <v>VOLUMEN POR ACTO (consumiciones)Gaseosas</v>
      </c>
      <c r="B456" s="11" t="s">
        <v>206</v>
      </c>
      <c r="C456" s="11" t="s">
        <v>168</v>
      </c>
      <c r="D456" s="12">
        <v>1.1085861734140408</v>
      </c>
      <c r="E456" s="12">
        <v>1.3255445375540729</v>
      </c>
      <c r="F456" s="12">
        <v>1.1964574665423031</v>
      </c>
      <c r="G456" s="12">
        <v>1.12369641647423</v>
      </c>
      <c r="H456" s="12">
        <v>1.1486743634147607</v>
      </c>
      <c r="I456" s="12">
        <v>1.3833713546570809</v>
      </c>
      <c r="J456" s="12">
        <v>1.1853272035031532</v>
      </c>
      <c r="K456" s="12">
        <v>1.3621242146650552</v>
      </c>
      <c r="L456" s="12">
        <v>1.4843031256402721</v>
      </c>
      <c r="M456" s="12"/>
      <c r="N456" s="12"/>
    </row>
    <row r="457" spans="1:14" x14ac:dyDescent="0.35">
      <c r="A457" s="11" t="str">
        <f t="shared" si="7"/>
        <v>VOLUMEN POR ACTO (consumiciones)Bebidas Zumo+Leche</v>
      </c>
      <c r="B457" s="11" t="s">
        <v>206</v>
      </c>
      <c r="C457" s="11" t="s">
        <v>169</v>
      </c>
      <c r="D457" s="12">
        <v>1.6334689926409471</v>
      </c>
      <c r="E457" s="12">
        <v>1.9579014589576069</v>
      </c>
      <c r="F457" s="12">
        <v>1.6374940560176487</v>
      </c>
      <c r="G457" s="12">
        <v>1.6562120274650398</v>
      </c>
      <c r="H457" s="12">
        <v>2.0397151840374272</v>
      </c>
      <c r="I457" s="12">
        <v>1.7249484825605674</v>
      </c>
      <c r="J457" s="12">
        <v>1.6075211428783673</v>
      </c>
      <c r="K457" s="12">
        <v>1.5576183901182967</v>
      </c>
      <c r="L457" s="12">
        <v>1.3103567986292077</v>
      </c>
      <c r="M457" s="12"/>
      <c r="N457" s="12"/>
    </row>
    <row r="458" spans="1:14" x14ac:dyDescent="0.35">
      <c r="A458" s="11" t="str">
        <f t="shared" si="7"/>
        <v>VOLUMEN POR ACTO (consumiciones)Resto</v>
      </c>
      <c r="B458" s="11" t="s">
        <v>206</v>
      </c>
      <c r="C458" s="11" t="s">
        <v>78</v>
      </c>
      <c r="D458" s="12">
        <v>1.4671622634907275</v>
      </c>
      <c r="E458" s="12">
        <v>1.4236350460714928</v>
      </c>
      <c r="F458" s="12">
        <v>1.3457450806922591</v>
      </c>
      <c r="G458" s="12">
        <v>1.4047049988935645</v>
      </c>
      <c r="H458" s="12">
        <v>1.3873178772521406</v>
      </c>
      <c r="I458" s="12">
        <v>1.4523579462044385</v>
      </c>
      <c r="J458" s="12">
        <v>1.4146522329137758</v>
      </c>
      <c r="K458" s="12">
        <v>1.4624447264867948</v>
      </c>
      <c r="L458" s="12">
        <v>1.363625588624356</v>
      </c>
      <c r="M458" s="12"/>
      <c r="N458" s="12"/>
    </row>
    <row r="459" spans="1:14" x14ac:dyDescent="0.35">
      <c r="A459" s="11" t="str">
        <f t="shared" si="7"/>
        <v>CONSUMO PER CAPITA (kg ó litros por individuo)TOTAL BEBIDAS</v>
      </c>
      <c r="B459" s="11" t="s">
        <v>121</v>
      </c>
      <c r="C459" s="11" t="s">
        <v>122</v>
      </c>
      <c r="D459" s="12">
        <v>13.823852838932506</v>
      </c>
      <c r="E459" s="12">
        <v>24.559960011178102</v>
      </c>
      <c r="F459" s="12">
        <v>14.489795398014058</v>
      </c>
      <c r="G459" s="12">
        <v>12.994750034194061</v>
      </c>
      <c r="H459" s="12">
        <v>15.652370750466709</v>
      </c>
      <c r="I459" s="12">
        <v>24.205579840346804</v>
      </c>
      <c r="J459" s="12">
        <v>14.321074716790218</v>
      </c>
      <c r="K459" s="12">
        <v>13.08661655129813</v>
      </c>
      <c r="L459" s="12">
        <v>14.922425649335956</v>
      </c>
      <c r="M459" s="12"/>
      <c r="N459" s="12"/>
    </row>
    <row r="460" spans="1:14" x14ac:dyDescent="0.35">
      <c r="A460" s="11" t="str">
        <f t="shared" si="7"/>
        <v>CONSUMO PER CAPITA (kg ó litros por individuo).Total Bebidas Caliente</v>
      </c>
      <c r="B460" s="11" t="s">
        <v>121</v>
      </c>
      <c r="C460" s="11" t="s">
        <v>123</v>
      </c>
      <c r="D460" s="12">
        <v>1.800945993060926</v>
      </c>
      <c r="E460" s="12">
        <v>2.4107374575008671</v>
      </c>
      <c r="F460" s="12">
        <v>2.0049589928013574</v>
      </c>
      <c r="G460" s="12">
        <v>2.0236651870550886</v>
      </c>
      <c r="H460" s="12">
        <v>1.8829773670355949</v>
      </c>
      <c r="I460" s="12">
        <v>2.3325127602547808</v>
      </c>
      <c r="J460" s="12">
        <v>1.9932062421457475</v>
      </c>
      <c r="K460" s="12">
        <v>2.0212260235271051</v>
      </c>
      <c r="L460" s="12">
        <v>1.8864934878372583</v>
      </c>
      <c r="M460" s="12"/>
      <c r="N460" s="12"/>
    </row>
    <row r="461" spans="1:14" x14ac:dyDescent="0.35">
      <c r="A461" s="11" t="str">
        <f t="shared" si="7"/>
        <v>CONSUMO PER CAPITA (kg ó litros por individuo)Cafe</v>
      </c>
      <c r="B461" s="11" t="s">
        <v>121</v>
      </c>
      <c r="C461" s="11" t="s">
        <v>124</v>
      </c>
      <c r="D461" s="12">
        <v>0.44812370716800343</v>
      </c>
      <c r="E461" s="12">
        <v>0.62266529202232679</v>
      </c>
      <c r="F461" s="12">
        <v>0.46802513886278441</v>
      </c>
      <c r="G461" s="12">
        <v>0.4735827929900272</v>
      </c>
      <c r="H461" s="12">
        <v>0.47766257703842024</v>
      </c>
      <c r="I461" s="12">
        <v>0.62375787689948003</v>
      </c>
      <c r="J461" s="12">
        <v>0.47024883535441214</v>
      </c>
      <c r="K461" s="12">
        <v>0.47355794911353788</v>
      </c>
      <c r="L461" s="12">
        <v>0.46404172108937075</v>
      </c>
      <c r="M461" s="12"/>
      <c r="N461" s="12"/>
    </row>
    <row r="462" spans="1:14" x14ac:dyDescent="0.35">
      <c r="A462" s="11" t="str">
        <f t="shared" si="7"/>
        <v>CONSUMO PER CAPITA (kg ó litros por individuo)Leche+bebidas vegetales</v>
      </c>
      <c r="B462" s="11" t="s">
        <v>121</v>
      </c>
      <c r="C462" s="11" t="s">
        <v>175</v>
      </c>
      <c r="D462" s="12">
        <v>1.2405273162207497</v>
      </c>
      <c r="E462" s="12">
        <v>1.6297210677834941</v>
      </c>
      <c r="F462" s="12">
        <v>1.3582175745931457</v>
      </c>
      <c r="G462" s="12">
        <v>1.3675160510240987</v>
      </c>
      <c r="H462" s="12">
        <v>1.2625039866551804</v>
      </c>
      <c r="I462" s="12">
        <v>1.5394556382713627</v>
      </c>
      <c r="J462" s="12">
        <v>1.3257999949252626</v>
      </c>
      <c r="K462" s="12">
        <v>1.3569374845399522</v>
      </c>
      <c r="L462" s="12">
        <v>1.2855347873529124</v>
      </c>
      <c r="M462" s="12"/>
      <c r="N462" s="12"/>
    </row>
    <row r="463" spans="1:14" x14ac:dyDescent="0.35">
      <c r="A463" s="11" t="str">
        <f t="shared" si="7"/>
        <v>CONSUMO PER CAPITA (kg ó litros por individuo)Leche</v>
      </c>
      <c r="B463" s="11" t="s">
        <v>121</v>
      </c>
      <c r="C463" s="11" t="s">
        <v>125</v>
      </c>
      <c r="D463" s="12">
        <v>1.1969867003682675</v>
      </c>
      <c r="E463" s="12">
        <v>1.56871187923013</v>
      </c>
      <c r="F463" s="12">
        <v>1.2955018880862545</v>
      </c>
      <c r="G463" s="12">
        <v>1.2995259866630722</v>
      </c>
      <c r="H463" s="12">
        <v>1.2018716903277105</v>
      </c>
      <c r="I463" s="12">
        <v>1.4646577873408395</v>
      </c>
      <c r="J463" s="12">
        <v>1.2528717533367206</v>
      </c>
      <c r="K463" s="12">
        <v>1.2656171214989307</v>
      </c>
      <c r="L463" s="12">
        <v>1.1925007246707877</v>
      </c>
      <c r="M463" s="12"/>
      <c r="N463" s="12"/>
    </row>
    <row r="464" spans="1:14" x14ac:dyDescent="0.35">
      <c r="A464" s="11" t="str">
        <f t="shared" si="7"/>
        <v>CONSUMO PER CAPITA (kg ó litros por individuo)Leche Sola</v>
      </c>
      <c r="B464" s="11" t="s">
        <v>121</v>
      </c>
      <c r="C464" s="11" t="s">
        <v>126</v>
      </c>
      <c r="D464" s="12">
        <v>1.5624757567814064E-2</v>
      </c>
      <c r="E464" s="12">
        <v>3.9049900680934453E-2</v>
      </c>
      <c r="F464" s="12">
        <v>4.3187486414411898E-2</v>
      </c>
      <c r="G464" s="12">
        <v>4.8062474671919125E-2</v>
      </c>
      <c r="H464" s="12">
        <v>1.8485484108209622E-2</v>
      </c>
      <c r="I464" s="12">
        <v>1.9273277141527562E-2</v>
      </c>
      <c r="J464" s="12">
        <v>2.1315996642306219E-2</v>
      </c>
      <c r="K464" s="12">
        <v>1.6560154005726468E-2</v>
      </c>
      <c r="L464" s="12">
        <v>1.2666639224173234E-2</v>
      </c>
      <c r="M464" s="12"/>
      <c r="N464" s="12"/>
    </row>
    <row r="465" spans="1:14" x14ac:dyDescent="0.35">
      <c r="A465" s="11" t="str">
        <f t="shared" si="7"/>
        <v>CONSUMO PER CAPITA (kg ó litros por individuo)Leche Con Cacao</v>
      </c>
      <c r="B465" s="11" t="s">
        <v>121</v>
      </c>
      <c r="C465" s="11" t="s">
        <v>127</v>
      </c>
      <c r="D465" s="12">
        <v>5.8206882497071885E-2</v>
      </c>
      <c r="E465" s="12">
        <v>8.942190616423519E-2</v>
      </c>
      <c r="F465" s="12">
        <v>7.4425052903013086E-2</v>
      </c>
      <c r="G465" s="12">
        <v>6.495008144853999E-2</v>
      </c>
      <c r="H465" s="12">
        <v>5.7702852847356607E-2</v>
      </c>
      <c r="I465" s="12">
        <v>8.1142735133590646E-2</v>
      </c>
      <c r="J465" s="12">
        <v>6.4840976592199923E-2</v>
      </c>
      <c r="K465" s="12">
        <v>6.3396258605179237E-2</v>
      </c>
      <c r="L465" s="12">
        <v>5.4714361350766252E-2</v>
      </c>
      <c r="M465" s="12"/>
      <c r="N465" s="12"/>
    </row>
    <row r="466" spans="1:14" x14ac:dyDescent="0.35">
      <c r="A466" s="11" t="str">
        <f t="shared" si="7"/>
        <v>CONSUMO PER CAPITA (kg ó litros por individuo)Leche Con Cafe</v>
      </c>
      <c r="B466" s="11" t="s">
        <v>121</v>
      </c>
      <c r="C466" s="11" t="s">
        <v>128</v>
      </c>
      <c r="D466" s="12">
        <v>1.1231549624459352</v>
      </c>
      <c r="E466" s="12">
        <v>1.4402396774882784</v>
      </c>
      <c r="F466" s="12">
        <v>1.1778893477084178</v>
      </c>
      <c r="G466" s="12">
        <v>1.186513400420715</v>
      </c>
      <c r="H466" s="12">
        <v>1.125683240769207</v>
      </c>
      <c r="I466" s="12">
        <v>1.3642416494856078</v>
      </c>
      <c r="J466" s="12">
        <v>1.1667144907298397</v>
      </c>
      <c r="K466" s="12">
        <v>1.1856608309148511</v>
      </c>
      <c r="L466" s="12">
        <v>1.1251192750771197</v>
      </c>
      <c r="M466" s="12"/>
      <c r="N466" s="12"/>
    </row>
    <row r="467" spans="1:14" x14ac:dyDescent="0.35">
      <c r="A467" s="11" t="str">
        <f t="shared" si="7"/>
        <v>CONSUMO PER CAPITA (kg ó litros por individuo)Bebidas Vegetales</v>
      </c>
      <c r="B467" s="11" t="s">
        <v>121</v>
      </c>
      <c r="C467" s="11" t="s">
        <v>176</v>
      </c>
      <c r="D467" s="12">
        <v>4.3540547577054112E-2</v>
      </c>
      <c r="E467" s="12">
        <v>6.1008911896322987E-2</v>
      </c>
      <c r="F467" s="12">
        <v>6.2715841855281132E-2</v>
      </c>
      <c r="G467" s="12">
        <v>6.7990028254675733E-2</v>
      </c>
      <c r="H467" s="12">
        <v>6.063181221694789E-2</v>
      </c>
      <c r="I467" s="12">
        <v>7.4798184321183153E-2</v>
      </c>
      <c r="J467" s="12">
        <v>7.2928667845234302E-2</v>
      </c>
      <c r="K467" s="12">
        <v>9.1320187693692531E-2</v>
      </c>
      <c r="L467" s="12">
        <v>9.3034413802230431E-2</v>
      </c>
      <c r="M467" s="12"/>
      <c r="N467" s="12"/>
    </row>
    <row r="468" spans="1:14" x14ac:dyDescent="0.35">
      <c r="A468" s="11" t="str">
        <f t="shared" si="7"/>
        <v>CONSUMO PER CAPITA (kg ó litros por individuo)Infusiones</v>
      </c>
      <c r="B468" s="11" t="s">
        <v>121</v>
      </c>
      <c r="C468" s="11" t="s">
        <v>129</v>
      </c>
      <c r="D468" s="12">
        <v>7.5844668245992841E-2</v>
      </c>
      <c r="E468" s="12">
        <v>0.10684971375323006</v>
      </c>
      <c r="F468" s="12">
        <v>9.6187530525573411E-2</v>
      </c>
      <c r="G468" s="12">
        <v>9.5348329368686577E-2</v>
      </c>
      <c r="H468" s="12">
        <v>9.3132356461757729E-2</v>
      </c>
      <c r="I468" s="12">
        <v>0.10507260499102825</v>
      </c>
      <c r="J468" s="12">
        <v>9.7750732679218272E-2</v>
      </c>
      <c r="K468" s="12">
        <v>0.1021886114832682</v>
      </c>
      <c r="L468" s="12">
        <v>8.3438598255554927E-2</v>
      </c>
      <c r="M468" s="12"/>
      <c r="N468" s="12"/>
    </row>
    <row r="469" spans="1:14" x14ac:dyDescent="0.35">
      <c r="A469" s="11" t="str">
        <f t="shared" si="7"/>
        <v>CONSUMO PER CAPITA (kg ó litros por individuo)Resto Bebidas Caliente</v>
      </c>
      <c r="B469" s="11" t="s">
        <v>121</v>
      </c>
      <c r="C469" s="11" t="s">
        <v>130</v>
      </c>
      <c r="D469" s="12">
        <v>3.6450002893287411E-2</v>
      </c>
      <c r="E469" s="12">
        <v>5.1501320703470403E-2</v>
      </c>
      <c r="F469" s="12">
        <v>8.2528439327954936E-2</v>
      </c>
      <c r="G469" s="12">
        <v>8.7217778800142157E-2</v>
      </c>
      <c r="H469" s="12">
        <v>4.9678827136331198E-2</v>
      </c>
      <c r="I469" s="12">
        <v>6.4226690320790925E-2</v>
      </c>
      <c r="J469" s="12">
        <v>9.9406386927761131E-2</v>
      </c>
      <c r="K469" s="12">
        <v>8.8542139838184722E-2</v>
      </c>
      <c r="L469" s="12">
        <v>5.3478511202756138E-2</v>
      </c>
      <c r="M469" s="12"/>
      <c r="N469" s="12"/>
    </row>
    <row r="470" spans="1:14" x14ac:dyDescent="0.35">
      <c r="A470" s="11" t="str">
        <f t="shared" si="7"/>
        <v>CONSUMO PER CAPITA (kg ó litros por individuo).Total Bebidas Frias</v>
      </c>
      <c r="B470" s="11" t="s">
        <v>121</v>
      </c>
      <c r="C470" s="11" t="s">
        <v>131</v>
      </c>
      <c r="D470" s="12">
        <v>12.022906541007881</v>
      </c>
      <c r="E470" s="12">
        <v>22.149219638941034</v>
      </c>
      <c r="F470" s="12">
        <v>12.484839520391098</v>
      </c>
      <c r="G470" s="12">
        <v>10.971081478532858</v>
      </c>
      <c r="H470" s="12">
        <v>13.769390457968393</v>
      </c>
      <c r="I470" s="12">
        <v>21.873066408316845</v>
      </c>
      <c r="J470" s="12">
        <v>12.327872471028686</v>
      </c>
      <c r="K470" s="12">
        <v>11.065392298136738</v>
      </c>
      <c r="L470" s="12">
        <v>13.035932309341852</v>
      </c>
      <c r="M470" s="12"/>
      <c r="N470" s="12"/>
    </row>
    <row r="471" spans="1:14" x14ac:dyDescent="0.35">
      <c r="A471" s="11" t="str">
        <f t="shared" si="7"/>
        <v>CONSUMO PER CAPITA (kg ó litros por individuo)Total bebidas de vino</v>
      </c>
      <c r="B471" s="11" t="s">
        <v>121</v>
      </c>
      <c r="C471" s="11" t="s">
        <v>132</v>
      </c>
      <c r="D471" s="12">
        <v>0.81550636520299846</v>
      </c>
      <c r="E471" s="12">
        <v>1.4262562491633735</v>
      </c>
      <c r="F471" s="12">
        <v>0.99465617223904856</v>
      </c>
      <c r="G471" s="12">
        <v>0.79148466329283484</v>
      </c>
      <c r="H471" s="12">
        <v>0.97871975366647135</v>
      </c>
      <c r="I471" s="12">
        <v>1.4166038665463594</v>
      </c>
      <c r="J471" s="12">
        <v>0.98228385769522752</v>
      </c>
      <c r="K471" s="12">
        <v>0.84819483002346652</v>
      </c>
      <c r="L471" s="12">
        <v>0.89292092525459721</v>
      </c>
      <c r="M471" s="12"/>
      <c r="N471" s="12"/>
    </row>
    <row r="472" spans="1:14" x14ac:dyDescent="0.35">
      <c r="A472" s="11" t="str">
        <f t="shared" si="7"/>
        <v>CONSUMO PER CAPITA (kg ó litros por individuo)Vino</v>
      </c>
      <c r="B472" s="11" t="s">
        <v>121</v>
      </c>
      <c r="C472" s="11" t="s">
        <v>133</v>
      </c>
      <c r="D472" s="12">
        <v>0.58259172065929532</v>
      </c>
      <c r="E472" s="12">
        <v>0.80297211014748715</v>
      </c>
      <c r="F472" s="12">
        <v>0.75792876810002219</v>
      </c>
      <c r="G472" s="12">
        <v>0.63018722618204115</v>
      </c>
      <c r="H472" s="12">
        <v>0.63717999954470994</v>
      </c>
      <c r="I472" s="12">
        <v>0.7491136320957652</v>
      </c>
      <c r="J472" s="12">
        <v>0.73138807565446962</v>
      </c>
      <c r="K472" s="12">
        <v>0.67419489111678921</v>
      </c>
      <c r="L472" s="12">
        <v>0.60038567902691153</v>
      </c>
      <c r="M472" s="12"/>
      <c r="N472" s="12"/>
    </row>
    <row r="473" spans="1:14" x14ac:dyDescent="0.35">
      <c r="A473" s="11" t="str">
        <f t="shared" si="7"/>
        <v>CONSUMO PER CAPITA (kg ó litros por individuo)Tinto</v>
      </c>
      <c r="B473" s="11" t="s">
        <v>121</v>
      </c>
      <c r="C473" s="11" t="s">
        <v>134</v>
      </c>
      <c r="D473" s="12">
        <v>0.34006168876865089</v>
      </c>
      <c r="E473" s="12">
        <v>0.44008142472222933</v>
      </c>
      <c r="F473" s="12">
        <v>0.48012823591280951</v>
      </c>
      <c r="G473" s="12">
        <v>0.40328510482851587</v>
      </c>
      <c r="H473" s="12">
        <v>0.38678772550781648</v>
      </c>
      <c r="I473" s="12">
        <v>0.39186004866682789</v>
      </c>
      <c r="J473" s="12">
        <v>0.43244982217181516</v>
      </c>
      <c r="K473" s="12">
        <v>0.41408503060216595</v>
      </c>
      <c r="L473" s="12">
        <v>0.32145528901082571</v>
      </c>
      <c r="M473" s="12"/>
      <c r="N473" s="12"/>
    </row>
    <row r="474" spans="1:14" x14ac:dyDescent="0.35">
      <c r="A474" s="11" t="str">
        <f t="shared" si="7"/>
        <v>CONSUMO PER CAPITA (kg ó litros por individuo)Blanco</v>
      </c>
      <c r="B474" s="11" t="s">
        <v>121</v>
      </c>
      <c r="C474" s="11" t="s">
        <v>135</v>
      </c>
      <c r="D474" s="12">
        <v>0.20985381156256097</v>
      </c>
      <c r="E474" s="12">
        <v>0.31357257380178705</v>
      </c>
      <c r="F474" s="12">
        <v>0.23455392864042351</v>
      </c>
      <c r="G474" s="12">
        <v>0.1922673215411462</v>
      </c>
      <c r="H474" s="12">
        <v>0.2125177842511432</v>
      </c>
      <c r="I474" s="12">
        <v>0.30670354805573741</v>
      </c>
      <c r="J474" s="12">
        <v>0.26229711630335056</v>
      </c>
      <c r="K474" s="12">
        <v>0.22239573081622699</v>
      </c>
      <c r="L474" s="12">
        <v>0.2440270612682337</v>
      </c>
      <c r="M474" s="12"/>
      <c r="N474" s="12"/>
    </row>
    <row r="475" spans="1:14" x14ac:dyDescent="0.35">
      <c r="A475" s="11" t="str">
        <f t="shared" si="7"/>
        <v>CONSUMO PER CAPITA (kg ó litros por individuo)Rosado</v>
      </c>
      <c r="B475" s="11" t="s">
        <v>121</v>
      </c>
      <c r="C475" s="11" t="s">
        <v>136</v>
      </c>
      <c r="D475" s="12">
        <v>2.8539783730766367E-2</v>
      </c>
      <c r="E475" s="12">
        <v>4.366788471875168E-2</v>
      </c>
      <c r="F475" s="12">
        <v>3.1419889251401587E-2</v>
      </c>
      <c r="G475" s="12">
        <v>2.5153767322396086E-2</v>
      </c>
      <c r="H475" s="12">
        <v>2.7551049575761651E-2</v>
      </c>
      <c r="I475" s="12">
        <v>4.036621609542547E-2</v>
      </c>
      <c r="J475" s="12">
        <v>2.7313071501842073E-2</v>
      </c>
      <c r="K475" s="12">
        <v>2.732385872377396E-2</v>
      </c>
      <c r="L475" s="12">
        <v>2.9878551207346379E-2</v>
      </c>
      <c r="M475" s="12"/>
      <c r="N475" s="12"/>
    </row>
    <row r="476" spans="1:14" x14ac:dyDescent="0.35">
      <c r="A476" s="11" t="str">
        <f t="shared" si="7"/>
        <v>CONSUMO PER CAPITA (kg ó litros por individuo)Resto vino</v>
      </c>
      <c r="B476" s="11" t="s">
        <v>121</v>
      </c>
      <c r="C476" s="11" t="s">
        <v>137</v>
      </c>
      <c r="D476" s="12">
        <v>4.1363111801689658E-3</v>
      </c>
      <c r="E476" s="12">
        <v>5.6500579254390422E-3</v>
      </c>
      <c r="F476" s="12">
        <v>1.1826829531909026E-2</v>
      </c>
      <c r="G476" s="12">
        <v>9.4808531529974108E-3</v>
      </c>
      <c r="H476" s="12">
        <v>1.0323460286448878E-2</v>
      </c>
      <c r="I476" s="12">
        <v>1.0183860024554209E-2</v>
      </c>
      <c r="J476" s="12">
        <v>9.3281854898629897E-3</v>
      </c>
      <c r="K476" s="12">
        <v>1.0390424992969372E-2</v>
      </c>
      <c r="L476" s="12">
        <v>5.0248557337195816E-3</v>
      </c>
      <c r="M476" s="12"/>
      <c r="N476" s="12"/>
    </row>
    <row r="477" spans="1:14" x14ac:dyDescent="0.35">
      <c r="A477" s="11" t="str">
        <f t="shared" si="7"/>
        <v>CONSUMO PER CAPITA (kg ó litros por individuo)Cava</v>
      </c>
      <c r="B477" s="11" t="s">
        <v>121</v>
      </c>
      <c r="C477" s="11" t="s">
        <v>138</v>
      </c>
      <c r="D477" s="12">
        <v>1.4751159361046776E-2</v>
      </c>
      <c r="E477" s="12">
        <v>3.5444033297564563E-2</v>
      </c>
      <c r="F477" s="12">
        <v>5.3139208898775707E-2</v>
      </c>
      <c r="G477" s="12">
        <v>2.1627237582247119E-2</v>
      </c>
      <c r="H477" s="12">
        <v>1.9541712747348745E-2</v>
      </c>
      <c r="I477" s="12">
        <v>2.8206769210626859E-2</v>
      </c>
      <c r="J477" s="12">
        <v>5.4142571811997144E-2</v>
      </c>
      <c r="K477" s="12">
        <v>2.0299112213349211E-2</v>
      </c>
      <c r="L477" s="12">
        <v>1.8568598172839696E-2</v>
      </c>
      <c r="M477" s="12"/>
      <c r="N477" s="12"/>
    </row>
    <row r="478" spans="1:14" x14ac:dyDescent="0.35">
      <c r="A478" s="11" t="str">
        <f t="shared" si="7"/>
        <v>CONSUMO PER CAPITA (kg ó litros por individuo)Otr.Bebidas Deri.Vino</v>
      </c>
      <c r="B478" s="11" t="s">
        <v>121</v>
      </c>
      <c r="C478" s="11" t="s">
        <v>139</v>
      </c>
      <c r="D478" s="12">
        <v>0.21816341203023096</v>
      </c>
      <c r="E478" s="12">
        <v>0.58784074971900913</v>
      </c>
      <c r="F478" s="12">
        <v>0.18358762430486894</v>
      </c>
      <c r="G478" s="12">
        <v>0.13967017791630115</v>
      </c>
      <c r="H478" s="12">
        <v>0.32199826389324626</v>
      </c>
      <c r="I478" s="12">
        <v>0.6392836075420224</v>
      </c>
      <c r="J478" s="12">
        <v>0.19675293851725387</v>
      </c>
      <c r="K478" s="12">
        <v>0.15370088088744613</v>
      </c>
      <c r="L478" s="12">
        <v>0.27396646730611773</v>
      </c>
      <c r="M478" s="12"/>
      <c r="N478" s="12"/>
    </row>
    <row r="479" spans="1:14" x14ac:dyDescent="0.35">
      <c r="A479" s="11" t="str">
        <f t="shared" si="7"/>
        <v>CONSUMO PER CAPITA (kg ó litros por individuo)Tinto de Verano</v>
      </c>
      <c r="B479" s="11" t="s">
        <v>121</v>
      </c>
      <c r="C479" s="11" t="s">
        <v>140</v>
      </c>
      <c r="D479" s="12">
        <v>0.16441266380714251</v>
      </c>
      <c r="E479" s="12">
        <v>0.44835962131676049</v>
      </c>
      <c r="F479" s="12">
        <v>0.10766675600539111</v>
      </c>
      <c r="G479" s="12">
        <v>9.0521176961068178E-2</v>
      </c>
      <c r="H479" s="12">
        <v>0.22517682175723741</v>
      </c>
      <c r="I479" s="12">
        <v>0.4714923685219834</v>
      </c>
      <c r="J479" s="12">
        <v>0.12589453935445336</v>
      </c>
      <c r="K479" s="12">
        <v>9.8355410658889864E-2</v>
      </c>
      <c r="L479" s="12">
        <v>0.1940055731297014</v>
      </c>
      <c r="M479" s="12"/>
      <c r="N479" s="12"/>
    </row>
    <row r="480" spans="1:14" x14ac:dyDescent="0.35">
      <c r="A480" s="11" t="str">
        <f t="shared" si="7"/>
        <v>CONSUMO PER CAPITA (kg ó litros por individuo)Sangria de Vino</v>
      </c>
      <c r="B480" s="11" t="s">
        <v>121</v>
      </c>
      <c r="C480" s="11" t="s">
        <v>141</v>
      </c>
      <c r="D480" s="12">
        <v>1.4899669803715827E-2</v>
      </c>
      <c r="E480" s="12">
        <v>5.3059441911351826E-2</v>
      </c>
      <c r="F480" s="12">
        <v>1.8246628654094512E-2</v>
      </c>
      <c r="G480" s="12">
        <v>1.6729729380898829E-2</v>
      </c>
      <c r="H480" s="12">
        <v>3.4072187155694947E-2</v>
      </c>
      <c r="I480" s="12">
        <v>7.6978360805979612E-2</v>
      </c>
      <c r="J480" s="12">
        <v>1.4731327202845616E-2</v>
      </c>
      <c r="K480" s="12">
        <v>1.2217706050548118E-2</v>
      </c>
      <c r="L480" s="12">
        <v>1.8795915793584129E-2</v>
      </c>
      <c r="M480" s="12"/>
      <c r="N480" s="12"/>
    </row>
    <row r="481" spans="1:14" x14ac:dyDescent="0.35">
      <c r="A481" s="11" t="str">
        <f t="shared" si="7"/>
        <v>CONSUMO PER CAPITA (kg ó litros por individuo)Sangria de Cava</v>
      </c>
      <c r="B481" s="11" t="s">
        <v>121</v>
      </c>
      <c r="C481" s="11" t="s">
        <v>142</v>
      </c>
      <c r="D481" s="12">
        <v>1.2879440767201683E-2</v>
      </c>
      <c r="E481" s="12">
        <v>2.6264903156835745E-2</v>
      </c>
      <c r="F481" s="12">
        <v>1.2195795308280423E-2</v>
      </c>
      <c r="G481" s="12">
        <v>6.7934764714135737E-3</v>
      </c>
      <c r="H481" s="12">
        <v>1.4352602149950466E-2</v>
      </c>
      <c r="I481" s="12">
        <v>3.6767594290211987E-2</v>
      </c>
      <c r="J481" s="12">
        <v>1.3669056098010534E-2</v>
      </c>
      <c r="K481" s="12">
        <v>7.1062695960711171E-3</v>
      </c>
      <c r="L481" s="12">
        <v>9.3773973069411921E-3</v>
      </c>
      <c r="M481" s="12"/>
      <c r="N481" s="12"/>
    </row>
    <row r="482" spans="1:14" x14ac:dyDescent="0.35">
      <c r="A482" s="11" t="str">
        <f t="shared" si="7"/>
        <v>CONSUMO PER CAPITA (kg ó litros por individuo)Calimocho</v>
      </c>
      <c r="B482" s="11" t="s">
        <v>121</v>
      </c>
      <c r="C482" s="11" t="s">
        <v>143</v>
      </c>
      <c r="D482" s="12">
        <v>8.8083540398897816E-3</v>
      </c>
      <c r="E482" s="12">
        <v>2.2169719583677423E-2</v>
      </c>
      <c r="F482" s="12">
        <v>1.177709528005186E-2</v>
      </c>
      <c r="G482" s="12">
        <v>6.8524281178075838E-3</v>
      </c>
      <c r="H482" s="12">
        <v>1.5629455163131422E-2</v>
      </c>
      <c r="I482" s="12">
        <v>2.6760981654578769E-2</v>
      </c>
      <c r="J482" s="12">
        <v>1.1151979668868389E-2</v>
      </c>
      <c r="K482" s="12">
        <v>1.5016858243514883E-2</v>
      </c>
      <c r="L482" s="12">
        <v>1.1442068194590127E-2</v>
      </c>
      <c r="M482" s="12"/>
      <c r="N482" s="12"/>
    </row>
    <row r="483" spans="1:14" x14ac:dyDescent="0.35">
      <c r="A483" s="11" t="str">
        <f t="shared" si="7"/>
        <v>CONSUMO PER CAPITA (kg ó litros por individuo)Rebujito</v>
      </c>
      <c r="B483" s="11" t="s">
        <v>121</v>
      </c>
      <c r="C483" s="11" t="s">
        <v>177</v>
      </c>
      <c r="D483" s="12">
        <v>2.2146057499392519E-3</v>
      </c>
      <c r="E483" s="12">
        <v>3.0988029690820111E-3</v>
      </c>
      <c r="F483" s="12">
        <v>9.8109894869266709E-4</v>
      </c>
      <c r="G483" s="12">
        <v>4.3099854610844941E-4</v>
      </c>
      <c r="H483" s="12">
        <v>1.5534956088421351E-2</v>
      </c>
      <c r="I483" s="12">
        <v>3.8072957494507402E-3</v>
      </c>
      <c r="J483" s="12">
        <v>4.2135129255856286E-4</v>
      </c>
      <c r="K483" s="12">
        <v>3.2440219709879627E-4</v>
      </c>
      <c r="L483" s="12">
        <v>1.6963299736924852E-2</v>
      </c>
      <c r="M483" s="12"/>
      <c r="N483" s="12"/>
    </row>
    <row r="484" spans="1:14" x14ac:dyDescent="0.35">
      <c r="A484" s="11" t="str">
        <f t="shared" si="7"/>
        <v>CONSUMO PER CAPITA (kg ó litros por individuo)Espum/Lambrusc/Mosca</v>
      </c>
      <c r="B484" s="11" t="s">
        <v>121</v>
      </c>
      <c r="C484" s="11" t="s">
        <v>178</v>
      </c>
      <c r="D484" s="12">
        <v>1.4948737503191539E-2</v>
      </c>
      <c r="E484" s="12">
        <v>3.4888177690979544E-2</v>
      </c>
      <c r="F484" s="12">
        <v>3.272022111117364E-2</v>
      </c>
      <c r="G484" s="12">
        <v>1.8342333251804465E-2</v>
      </c>
      <c r="H484" s="12">
        <v>1.7232258732114668E-2</v>
      </c>
      <c r="I484" s="12">
        <v>2.347701143625577E-2</v>
      </c>
      <c r="J484" s="12">
        <v>3.0884719509178322E-2</v>
      </c>
      <c r="K484" s="12">
        <v>2.0680226132870683E-2</v>
      </c>
      <c r="L484" s="12">
        <v>2.3382282779983755E-2</v>
      </c>
      <c r="M484" s="12"/>
      <c r="N484" s="12"/>
    </row>
    <row r="485" spans="1:14" x14ac:dyDescent="0.35">
      <c r="A485" s="11" t="str">
        <f t="shared" si="7"/>
        <v>CONSUMO PER CAPITA (kg ó litros por individuo)Sidra</v>
      </c>
      <c r="B485" s="11" t="s">
        <v>121</v>
      </c>
      <c r="C485" s="11" t="s">
        <v>144</v>
      </c>
      <c r="D485" s="12">
        <v>0.11769357746447373</v>
      </c>
      <c r="E485" s="12">
        <v>0.1849756182354452</v>
      </c>
      <c r="F485" s="12">
        <v>0.11510108622665925</v>
      </c>
      <c r="G485" s="12">
        <v>0.10412620219343965</v>
      </c>
      <c r="H485" s="12">
        <v>0.11620151089843817</v>
      </c>
      <c r="I485" s="12">
        <v>0.18954597268477047</v>
      </c>
      <c r="J485" s="12">
        <v>0.1366861487645803</v>
      </c>
      <c r="K485" s="12">
        <v>0.13051372004389261</v>
      </c>
      <c r="L485" s="12">
        <v>0.14296948952893945</v>
      </c>
      <c r="M485" s="12"/>
      <c r="N485" s="12"/>
    </row>
    <row r="486" spans="1:14" x14ac:dyDescent="0.35">
      <c r="A486" s="11" t="str">
        <f t="shared" si="7"/>
        <v>CONSUMO PER CAPITA (kg ó litros por individuo)Cerveza</v>
      </c>
      <c r="B486" s="11" t="s">
        <v>121</v>
      </c>
      <c r="C486" s="11" t="s">
        <v>145</v>
      </c>
      <c r="D486" s="12">
        <v>5.0376514589499575</v>
      </c>
      <c r="E486" s="12">
        <v>8.4912333241115245</v>
      </c>
      <c r="F486" s="12">
        <v>4.9263356719996461</v>
      </c>
      <c r="G486" s="12">
        <v>4.3259815984299266</v>
      </c>
      <c r="H486" s="12">
        <v>5.5164954505658583</v>
      </c>
      <c r="I486" s="12">
        <v>8.1602291179169715</v>
      </c>
      <c r="J486" s="12">
        <v>4.7597901820581754</v>
      </c>
      <c r="K486" s="12">
        <v>4.110685408123687</v>
      </c>
      <c r="L486" s="12">
        <v>5.0384616004294882</v>
      </c>
      <c r="M486" s="12"/>
      <c r="N486" s="12"/>
    </row>
    <row r="487" spans="1:14" x14ac:dyDescent="0.35">
      <c r="A487" s="11" t="str">
        <f t="shared" si="7"/>
        <v>CONSUMO PER CAPITA (kg ó litros por individuo)Con alcohol</v>
      </c>
      <c r="B487" s="11" t="s">
        <v>121</v>
      </c>
      <c r="C487" s="11" t="s">
        <v>146</v>
      </c>
      <c r="D487" s="12">
        <v>4.613334688816968</v>
      </c>
      <c r="E487" s="12">
        <v>7.6896686132503111</v>
      </c>
      <c r="F487" s="12">
        <v>4.5030047124268471</v>
      </c>
      <c r="G487" s="12">
        <v>3.9559181119297109</v>
      </c>
      <c r="H487" s="12">
        <v>4.9873894103754539</v>
      </c>
      <c r="I487" s="12">
        <v>7.4017698198247013</v>
      </c>
      <c r="J487" s="12">
        <v>4.2973385454820079</v>
      </c>
      <c r="K487" s="12">
        <v>3.7016140840192624</v>
      </c>
      <c r="L487" s="12">
        <v>4.4615205884212301</v>
      </c>
      <c r="M487" s="12"/>
      <c r="N487" s="12"/>
    </row>
    <row r="488" spans="1:14" x14ac:dyDescent="0.35">
      <c r="A488" s="11" t="str">
        <f t="shared" si="7"/>
        <v>CONSUMO PER CAPITA (kg ó litros por individuo)Sin alcohol</v>
      </c>
      <c r="B488" s="11" t="s">
        <v>121</v>
      </c>
      <c r="C488" s="11" t="s">
        <v>147</v>
      </c>
      <c r="D488" s="12">
        <v>0.42010081859035986</v>
      </c>
      <c r="E488" s="12">
        <v>0.79352507307690645</v>
      </c>
      <c r="F488" s="12">
        <v>0.41439515004689026</v>
      </c>
      <c r="G488" s="12">
        <v>0.36751886533716566</v>
      </c>
      <c r="H488" s="12">
        <v>0.51507423592193302</v>
      </c>
      <c r="I488" s="12">
        <v>0.74603202477534003</v>
      </c>
      <c r="J488" s="12">
        <v>0.45569807475256213</v>
      </c>
      <c r="K488" s="12">
        <v>0.40284805555547398</v>
      </c>
      <c r="L488" s="12">
        <v>0.57188728121631149</v>
      </c>
      <c r="M488" s="12"/>
      <c r="N488" s="12"/>
    </row>
    <row r="489" spans="1:14" x14ac:dyDescent="0.35">
      <c r="A489" s="11" t="str">
        <f t="shared" si="7"/>
        <v>CONSUMO PER CAPITA (kg ó litros por individuo)Cerveza Envasada</v>
      </c>
      <c r="B489" s="11" t="s">
        <v>121</v>
      </c>
      <c r="C489" s="11" t="s">
        <v>179</v>
      </c>
      <c r="D489" s="12">
        <v>2.3270252293361886</v>
      </c>
      <c r="E489" s="12">
        <v>3.5904837124084739</v>
      </c>
      <c r="F489" s="12">
        <v>2.1750494317397058</v>
      </c>
      <c r="G489" s="12">
        <v>1.8838806606997929</v>
      </c>
      <c r="H489" s="12">
        <v>2.2467477146639347</v>
      </c>
      <c r="I489" s="12">
        <v>3.2468530698366096</v>
      </c>
      <c r="J489" s="12">
        <v>1.9599936660114601</v>
      </c>
      <c r="K489" s="12">
        <v>1.755828623166422</v>
      </c>
      <c r="L489" s="12">
        <v>2.111861815959958</v>
      </c>
      <c r="M489" s="12"/>
      <c r="N489" s="12"/>
    </row>
    <row r="490" spans="1:14" x14ac:dyDescent="0.35">
      <c r="A490" s="11" t="str">
        <f t="shared" si="7"/>
        <v>CONSUMO PER CAPITA (kg ó litros por individuo)Cerveza Surtidor</v>
      </c>
      <c r="B490" s="11" t="s">
        <v>121</v>
      </c>
      <c r="C490" s="11" t="s">
        <v>180</v>
      </c>
      <c r="D490" s="12">
        <v>2.7106272768540927</v>
      </c>
      <c r="E490" s="12">
        <v>4.9007496068318819</v>
      </c>
      <c r="F490" s="12">
        <v>2.7512871681824467</v>
      </c>
      <c r="G490" s="12">
        <v>2.4421006811415822</v>
      </c>
      <c r="H490" s="12">
        <v>3.2697471987860518</v>
      </c>
      <c r="I490" s="12">
        <v>4.9133772229118478</v>
      </c>
      <c r="J490" s="12">
        <v>2.7997969198711634</v>
      </c>
      <c r="K490" s="12">
        <v>2.3548569448118646</v>
      </c>
      <c r="L490" s="12">
        <v>2.9265997345171533</v>
      </c>
      <c r="M490" s="12"/>
      <c r="N490" s="12"/>
    </row>
    <row r="491" spans="1:14" x14ac:dyDescent="0.35">
      <c r="A491" s="11" t="str">
        <f t="shared" si="7"/>
        <v>CONSUMO PER CAPITA (kg ó litros por individuo)Otras Cervezas</v>
      </c>
      <c r="B491" s="11" t="s">
        <v>121</v>
      </c>
      <c r="C491" s="11" t="s">
        <v>148</v>
      </c>
      <c r="D491" s="12">
        <v>4.2166688197633412E-3</v>
      </c>
      <c r="E491" s="12">
        <v>8.037800639910565E-3</v>
      </c>
      <c r="F491" s="12">
        <v>8.9348775563862226E-3</v>
      </c>
      <c r="G491" s="12">
        <v>2.5444978318219184E-3</v>
      </c>
      <c r="H491" s="12">
        <v>1.403198514981739E-2</v>
      </c>
      <c r="I491" s="12">
        <v>1.2425745956329219E-2</v>
      </c>
      <c r="J491" s="12">
        <v>6.7535328305870475E-3</v>
      </c>
      <c r="K491" s="12">
        <v>6.2234669617056981E-3</v>
      </c>
      <c r="L491" s="12">
        <v>5.0544249052369558E-3</v>
      </c>
      <c r="M491" s="12"/>
      <c r="N491" s="12"/>
    </row>
    <row r="492" spans="1:14" x14ac:dyDescent="0.35">
      <c r="A492" s="11" t="str">
        <f t="shared" si="7"/>
        <v>CONSUMO PER CAPITA (kg ó litros por individuo)Espirituosas</v>
      </c>
      <c r="B492" s="11" t="s">
        <v>121</v>
      </c>
      <c r="C492" s="11" t="s">
        <v>149</v>
      </c>
      <c r="D492" s="12">
        <v>0.26733542587728681</v>
      </c>
      <c r="E492" s="12">
        <v>0.57914031111603792</v>
      </c>
      <c r="F492" s="12">
        <v>0.38262080127162762</v>
      </c>
      <c r="G492" s="12">
        <v>0.23161234722774843</v>
      </c>
      <c r="H492" s="12">
        <v>0.31742032212565086</v>
      </c>
      <c r="I492" s="12">
        <v>0.54773754128639562</v>
      </c>
      <c r="J492" s="12">
        <v>0.31271332088980996</v>
      </c>
      <c r="K492" s="12">
        <v>0.22859922299894384</v>
      </c>
      <c r="L492" s="12">
        <v>0.27117080505514596</v>
      </c>
      <c r="M492" s="12"/>
      <c r="N492" s="12"/>
    </row>
    <row r="493" spans="1:14" x14ac:dyDescent="0.35">
      <c r="A493" s="11" t="str">
        <f t="shared" si="7"/>
        <v>CONSUMO PER CAPITA (kg ó litros por individuo)Whisky</v>
      </c>
      <c r="B493" s="11" t="s">
        <v>121</v>
      </c>
      <c r="C493" s="11" t="s">
        <v>150</v>
      </c>
      <c r="D493" s="12">
        <v>2.0530402642219777E-2</v>
      </c>
      <c r="E493" s="12">
        <v>3.9521571693379498E-2</v>
      </c>
      <c r="F493" s="12">
        <v>3.3064426395092099E-2</v>
      </c>
      <c r="G493" s="12">
        <v>2.2178956105000106E-2</v>
      </c>
      <c r="H493" s="12">
        <v>2.9053575801385175E-2</v>
      </c>
      <c r="I493" s="12">
        <v>3.7792021084668483E-2</v>
      </c>
      <c r="J493" s="12">
        <v>3.4061299508596744E-2</v>
      </c>
      <c r="K493" s="12">
        <v>2.4245039788267381E-2</v>
      </c>
      <c r="L493" s="12">
        <v>1.9411773450452717E-2</v>
      </c>
      <c r="M493" s="12"/>
      <c r="N493" s="12"/>
    </row>
    <row r="494" spans="1:14" x14ac:dyDescent="0.35">
      <c r="A494" s="11" t="str">
        <f t="shared" si="7"/>
        <v>CONSUMO PER CAPITA (kg ó litros por individuo)Brandy</v>
      </c>
      <c r="B494" s="11" t="s">
        <v>121</v>
      </c>
      <c r="C494" s="11" t="s">
        <v>151</v>
      </c>
      <c r="D494" s="12">
        <v>5.6756049732480064E-3</v>
      </c>
      <c r="E494" s="12">
        <v>2.8728309790853087E-3</v>
      </c>
      <c r="F494" s="12">
        <v>4.2461842950237711E-3</v>
      </c>
      <c r="G494" s="12">
        <v>1.8793625606527609E-3</v>
      </c>
      <c r="H494" s="12">
        <v>1.7016224787679527E-3</v>
      </c>
      <c r="I494" s="12">
        <v>2.1951203193554506E-3</v>
      </c>
      <c r="J494" s="12">
        <v>2.8398556096639982E-3</v>
      </c>
      <c r="K494" s="12">
        <v>2.7159817416332892E-3</v>
      </c>
      <c r="L494" s="12">
        <v>1.3000784588395101E-3</v>
      </c>
      <c r="M494" s="12"/>
      <c r="N494" s="12"/>
    </row>
    <row r="495" spans="1:14" x14ac:dyDescent="0.35">
      <c r="A495" s="11" t="str">
        <f t="shared" si="7"/>
        <v>CONSUMO PER CAPITA (kg ó litros por individuo)Ginebra</v>
      </c>
      <c r="B495" s="11" t="s">
        <v>121</v>
      </c>
      <c r="C495" s="11" t="s">
        <v>152</v>
      </c>
      <c r="D495" s="12">
        <v>4.0999366788658016E-2</v>
      </c>
      <c r="E495" s="12">
        <v>6.856394695124203E-2</v>
      </c>
      <c r="F495" s="12">
        <v>4.7955070303647727E-2</v>
      </c>
      <c r="G495" s="12">
        <v>3.4587245149589427E-2</v>
      </c>
      <c r="H495" s="12">
        <v>3.9149971740514738E-2</v>
      </c>
      <c r="I495" s="12">
        <v>6.7442377632544875E-2</v>
      </c>
      <c r="J495" s="12">
        <v>4.3516124912521499E-2</v>
      </c>
      <c r="K495" s="12">
        <v>3.8834125850434269E-2</v>
      </c>
      <c r="L495" s="12">
        <v>3.7520338945981786E-2</v>
      </c>
      <c r="M495" s="12"/>
      <c r="N495" s="12"/>
    </row>
    <row r="496" spans="1:14" x14ac:dyDescent="0.35">
      <c r="A496" s="11" t="str">
        <f t="shared" si="7"/>
        <v>CONSUMO PER CAPITA (kg ó litros por individuo)Ron</v>
      </c>
      <c r="B496" s="11" t="s">
        <v>121</v>
      </c>
      <c r="C496" s="11" t="s">
        <v>153</v>
      </c>
      <c r="D496" s="12">
        <v>1.9072648044207219E-2</v>
      </c>
      <c r="E496" s="12">
        <v>4.4548568616001386E-2</v>
      </c>
      <c r="F496" s="12">
        <v>5.1032657654869917E-2</v>
      </c>
      <c r="G496" s="12">
        <v>2.4356424442236943E-2</v>
      </c>
      <c r="H496" s="12">
        <v>2.0105216386579965E-2</v>
      </c>
      <c r="I496" s="12">
        <v>3.4164441381098455E-2</v>
      </c>
      <c r="J496" s="12">
        <v>2.7129804794455072E-2</v>
      </c>
      <c r="K496" s="12">
        <v>2.0841107890294211E-2</v>
      </c>
      <c r="L496" s="12">
        <v>2.0638362004149428E-2</v>
      </c>
      <c r="M496" s="12"/>
      <c r="N496" s="12"/>
    </row>
    <row r="497" spans="1:14" x14ac:dyDescent="0.35">
      <c r="A497" s="11" t="str">
        <f t="shared" si="7"/>
        <v>CONSUMO PER CAPITA (kg ó litros por individuo)Anis</v>
      </c>
      <c r="B497" s="11" t="s">
        <v>121</v>
      </c>
      <c r="C497" s="11" t="s">
        <v>154</v>
      </c>
      <c r="D497" s="12">
        <v>1.6086726713961485E-3</v>
      </c>
      <c r="E497" s="12">
        <v>1.619386100195496E-3</v>
      </c>
      <c r="F497" s="12">
        <v>2.5569235216845194E-3</v>
      </c>
      <c r="G497" s="12">
        <v>2.4435512962198459E-3</v>
      </c>
      <c r="H497" s="12">
        <v>1.4003032214883609E-3</v>
      </c>
      <c r="I497" s="12">
        <v>3.2892655938344707E-3</v>
      </c>
      <c r="J497" s="12">
        <v>1.9511778796443907E-3</v>
      </c>
      <c r="K497" s="12">
        <v>1.8629878215630754E-3</v>
      </c>
      <c r="L497" s="12">
        <v>1.993307496788839E-3</v>
      </c>
      <c r="M497" s="12"/>
      <c r="N497" s="12"/>
    </row>
    <row r="498" spans="1:14" x14ac:dyDescent="0.35">
      <c r="A498" s="11" t="str">
        <f t="shared" si="7"/>
        <v>CONSUMO PER CAPITA (kg ó litros por individuo)Otras Espirituosas</v>
      </c>
      <c r="B498" s="11" t="s">
        <v>121</v>
      </c>
      <c r="C498" s="11" t="s">
        <v>155</v>
      </c>
      <c r="D498" s="12">
        <v>0.17944867977998669</v>
      </c>
      <c r="E498" s="12">
        <v>0.42201384711110707</v>
      </c>
      <c r="F498" s="12">
        <v>0.24376536162481008</v>
      </c>
      <c r="G498" s="12">
        <v>0.14616684314649384</v>
      </c>
      <c r="H498" s="12">
        <v>0.22600958991531139</v>
      </c>
      <c r="I498" s="12">
        <v>0.40285404099557315</v>
      </c>
      <c r="J498" s="12">
        <v>0.20321496522334018</v>
      </c>
      <c r="K498" s="12">
        <v>0.14009996730901697</v>
      </c>
      <c r="L498" s="12">
        <v>0.1903069260332374</v>
      </c>
      <c r="M498" s="12"/>
      <c r="N498" s="12"/>
    </row>
    <row r="499" spans="1:14" x14ac:dyDescent="0.35">
      <c r="A499" s="11" t="str">
        <f t="shared" si="7"/>
        <v>CONSUMO PER CAPITA (kg ó litros por individuo)T.Zumo+Horchata+Mosto</v>
      </c>
      <c r="B499" s="11" t="s">
        <v>121</v>
      </c>
      <c r="C499" s="11" t="s">
        <v>156</v>
      </c>
      <c r="D499" s="12">
        <v>0.25586957107278591</v>
      </c>
      <c r="E499" s="12">
        <v>0.47752819961543441</v>
      </c>
      <c r="F499" s="12">
        <v>0.24892166781682645</v>
      </c>
      <c r="G499" s="12">
        <v>0.23242111154491846</v>
      </c>
      <c r="H499" s="12">
        <v>0.27898409145764724</v>
      </c>
      <c r="I499" s="12">
        <v>0.4822206010627974</v>
      </c>
      <c r="J499" s="12">
        <v>0.28404384012200412</v>
      </c>
      <c r="K499" s="12">
        <v>0.25426889587586388</v>
      </c>
      <c r="L499" s="12">
        <v>0.3013368643270074</v>
      </c>
      <c r="M499" s="12"/>
      <c r="N499" s="12"/>
    </row>
    <row r="500" spans="1:14" x14ac:dyDescent="0.35">
      <c r="A500" s="11" t="str">
        <f t="shared" si="7"/>
        <v>CONSUMO PER CAPITA (kg ó litros por individuo)Agua Envasada</v>
      </c>
      <c r="B500" s="11" t="s">
        <v>121</v>
      </c>
      <c r="C500" s="11" t="s">
        <v>157</v>
      </c>
      <c r="D500" s="12">
        <v>3.2552314647587455</v>
      </c>
      <c r="E500" s="12">
        <v>7.0648361282189382</v>
      </c>
      <c r="F500" s="12">
        <v>3.5811385456280833</v>
      </c>
      <c r="G500" s="12">
        <v>3.3728714227689354</v>
      </c>
      <c r="H500" s="12">
        <v>4.13984168401484</v>
      </c>
      <c r="I500" s="12">
        <v>7.1733355140682438</v>
      </c>
      <c r="J500" s="12">
        <v>3.7327560885990172</v>
      </c>
      <c r="K500" s="12">
        <v>3.5077633685114122</v>
      </c>
      <c r="L500" s="12">
        <v>4.1198784942487947</v>
      </c>
      <c r="M500" s="12"/>
      <c r="N500" s="12"/>
    </row>
    <row r="501" spans="1:14" x14ac:dyDescent="0.35">
      <c r="A501" s="11" t="str">
        <f t="shared" si="7"/>
        <v>CONSUMO PER CAPITA (kg ó litros por individuo)Bebidas Refrescantes</v>
      </c>
      <c r="B501" s="11" t="s">
        <v>121</v>
      </c>
      <c r="C501" s="11" t="s">
        <v>158</v>
      </c>
      <c r="D501" s="12">
        <v>2.2736192816285921</v>
      </c>
      <c r="E501" s="12">
        <v>3.9252526626099766</v>
      </c>
      <c r="F501" s="12">
        <v>2.2360663037816066</v>
      </c>
      <c r="G501" s="12">
        <v>1.9125866397472349</v>
      </c>
      <c r="H501" s="12">
        <v>2.4217284243549542</v>
      </c>
      <c r="I501" s="12">
        <v>3.9033925975753236</v>
      </c>
      <c r="J501" s="12">
        <v>2.1195976350399706</v>
      </c>
      <c r="K501" s="12">
        <v>1.9853634946166185</v>
      </c>
      <c r="L501" s="12">
        <v>2.2691944933988215</v>
      </c>
      <c r="M501" s="12"/>
      <c r="N501" s="12"/>
    </row>
    <row r="502" spans="1:14" x14ac:dyDescent="0.35">
      <c r="A502" s="11" t="str">
        <f t="shared" si="7"/>
        <v>CONSUMO PER CAPITA (kg ó litros por individuo)Colas</v>
      </c>
      <c r="B502" s="11" t="s">
        <v>121</v>
      </c>
      <c r="C502" s="11" t="s">
        <v>159</v>
      </c>
      <c r="D502" s="12">
        <v>1.3774321551448145</v>
      </c>
      <c r="E502" s="12">
        <v>2.294274116759345</v>
      </c>
      <c r="F502" s="12">
        <v>1.3713847589162602</v>
      </c>
      <c r="G502" s="12">
        <v>1.0612965656719047</v>
      </c>
      <c r="H502" s="12">
        <v>1.3298798989431795</v>
      </c>
      <c r="I502" s="12">
        <v>1.9616826010865851</v>
      </c>
      <c r="J502" s="12">
        <v>1.1665489164893255</v>
      </c>
      <c r="K502" s="12">
        <v>1.1294831937266434</v>
      </c>
      <c r="L502" s="12">
        <v>1.2143059505541547</v>
      </c>
      <c r="M502" s="12"/>
      <c r="N502" s="12"/>
    </row>
    <row r="503" spans="1:14" x14ac:dyDescent="0.35">
      <c r="A503" s="11" t="str">
        <f t="shared" si="7"/>
        <v>CONSUMO PER CAPITA (kg ó litros por individuo)Cola Regular</v>
      </c>
      <c r="B503" s="11" t="s">
        <v>121</v>
      </c>
      <c r="C503" s="11" t="s">
        <v>160</v>
      </c>
      <c r="D503" s="12">
        <v>0.68808969947621967</v>
      </c>
      <c r="E503" s="12">
        <v>1.1226719203632403</v>
      </c>
      <c r="F503" s="12">
        <v>0.67017234379134949</v>
      </c>
      <c r="G503" s="12">
        <v>0.49086002914682714</v>
      </c>
      <c r="H503" s="12">
        <v>0.60477697169633937</v>
      </c>
      <c r="I503" s="12">
        <v>0.91421651402439252</v>
      </c>
      <c r="J503" s="12">
        <v>0.51071892606306057</v>
      </c>
      <c r="K503" s="12">
        <v>0.4969227114296364</v>
      </c>
      <c r="L503" s="12">
        <v>0.53817431909302371</v>
      </c>
      <c r="M503" s="12"/>
      <c r="N503" s="12"/>
    </row>
    <row r="504" spans="1:14" x14ac:dyDescent="0.35">
      <c r="A504" s="11" t="str">
        <f t="shared" si="7"/>
        <v>CONSUMO PER CAPITA (kg ó litros por individuo)Light/Zero</v>
      </c>
      <c r="B504" s="11" t="s">
        <v>121</v>
      </c>
      <c r="C504" s="11" t="s">
        <v>161</v>
      </c>
      <c r="D504" s="12">
        <v>0.68934293280119963</v>
      </c>
      <c r="E504" s="12">
        <v>1.1716021679854218</v>
      </c>
      <c r="F504" s="12">
        <v>0.70121281933314805</v>
      </c>
      <c r="G504" s="12">
        <v>0.57043653321300802</v>
      </c>
      <c r="H504" s="12">
        <v>0.72510339730895745</v>
      </c>
      <c r="I504" s="12">
        <v>1.047466315356415</v>
      </c>
      <c r="J504" s="12">
        <v>0.65583021560481614</v>
      </c>
      <c r="K504" s="12">
        <v>0.63256070533043163</v>
      </c>
      <c r="L504" s="12">
        <v>0.67613072852148048</v>
      </c>
      <c r="M504" s="12"/>
      <c r="N504" s="12"/>
    </row>
    <row r="505" spans="1:14" x14ac:dyDescent="0.35">
      <c r="A505" s="11" t="str">
        <f t="shared" si="7"/>
        <v>CONSUMO PER CAPITA (kg ó litros por individuo)Otra Variedad Cola</v>
      </c>
      <c r="B505" s="11" t="s">
        <v>121</v>
      </c>
      <c r="C505" s="11" t="s">
        <v>162</v>
      </c>
      <c r="D505" s="12" t="s">
        <v>219</v>
      </c>
      <c r="E505" s="12" t="s">
        <v>219</v>
      </c>
      <c r="F505" s="12" t="s">
        <v>219</v>
      </c>
      <c r="G505" s="12" t="s">
        <v>219</v>
      </c>
      <c r="H505" s="12" t="s">
        <v>219</v>
      </c>
      <c r="I505" s="12" t="s">
        <v>219</v>
      </c>
      <c r="J505" s="12" t="s">
        <v>219</v>
      </c>
      <c r="K505" s="12" t="s">
        <v>219</v>
      </c>
      <c r="L505" s="12" t="s">
        <v>219</v>
      </c>
      <c r="M505" s="12"/>
      <c r="N505" s="12"/>
    </row>
    <row r="506" spans="1:14" x14ac:dyDescent="0.35">
      <c r="A506" s="11" t="str">
        <f t="shared" si="7"/>
        <v>CONSUMO PER CAPITA (kg ó litros por individuo)Con Cafeina</v>
      </c>
      <c r="B506" s="11" t="s">
        <v>121</v>
      </c>
      <c r="C506" s="11" t="s">
        <v>163</v>
      </c>
      <c r="D506" s="12">
        <v>0.71823244451610035</v>
      </c>
      <c r="E506" s="12">
        <v>1.2103604189496311</v>
      </c>
      <c r="F506" s="12">
        <v>0.75516548341281464</v>
      </c>
      <c r="G506" s="12">
        <v>1.0819012220459683</v>
      </c>
      <c r="H506" s="12">
        <v>1.3072689013641041</v>
      </c>
      <c r="I506" s="12">
        <v>1.985718463869558</v>
      </c>
      <c r="J506" s="12">
        <v>1.1549556137715729</v>
      </c>
      <c r="K506" s="12">
        <v>1.1123189964690998</v>
      </c>
      <c r="L506" s="12">
        <v>1.2154070661502869</v>
      </c>
      <c r="M506" s="12"/>
      <c r="N506" s="12"/>
    </row>
    <row r="507" spans="1:14" x14ac:dyDescent="0.35">
      <c r="A507" s="11" t="str">
        <f t="shared" si="7"/>
        <v>CONSUMO PER CAPITA (kg ó litros por individuo)Sin Cafeina</v>
      </c>
      <c r="B507" s="11" t="s">
        <v>121</v>
      </c>
      <c r="C507" s="11" t="s">
        <v>164</v>
      </c>
      <c r="D507" s="12">
        <v>0.21221520607268973</v>
      </c>
      <c r="E507" s="12">
        <v>0.32115860963495169</v>
      </c>
      <c r="F507" s="12">
        <v>0.21166618075092086</v>
      </c>
      <c r="G507" s="12">
        <v>0.20522371588212332</v>
      </c>
      <c r="H507" s="12">
        <v>0.27234751828606063</v>
      </c>
      <c r="I507" s="12">
        <v>0.34954446174183867</v>
      </c>
      <c r="J507" s="12">
        <v>0.23206124191440958</v>
      </c>
      <c r="K507" s="12">
        <v>0.25642167174321512</v>
      </c>
      <c r="L507" s="12">
        <v>0.28539875319562563</v>
      </c>
      <c r="M507" s="12"/>
      <c r="N507" s="12"/>
    </row>
    <row r="508" spans="1:14" x14ac:dyDescent="0.35">
      <c r="A508" s="11" t="str">
        <f t="shared" si="7"/>
        <v>CONSUMO PER CAPITA (kg ó litros por individuo)Frutas con gas</v>
      </c>
      <c r="B508" s="11" t="s">
        <v>121</v>
      </c>
      <c r="C508" s="11" t="s">
        <v>165</v>
      </c>
      <c r="D508" s="12">
        <v>0.24248454360795721</v>
      </c>
      <c r="E508" s="12">
        <v>0.48372998292448838</v>
      </c>
      <c r="F508" s="12">
        <v>0.2488536426889591</v>
      </c>
      <c r="G508" s="12">
        <v>0.28820734817851307</v>
      </c>
      <c r="H508" s="12">
        <v>0.36202227439581897</v>
      </c>
      <c r="I508" s="12">
        <v>0.6552485484895304</v>
      </c>
      <c r="J508" s="12">
        <v>0.29243853217115134</v>
      </c>
      <c r="K508" s="12">
        <v>0.24718554833064546</v>
      </c>
      <c r="L508" s="12">
        <v>0.31562676198785045</v>
      </c>
      <c r="M508" s="12"/>
      <c r="N508" s="12"/>
    </row>
    <row r="509" spans="1:14" x14ac:dyDescent="0.35">
      <c r="A509" s="11" t="str">
        <f t="shared" si="7"/>
        <v>CONSUMO PER CAPITA (kg ó litros por individuo)Frutas sin gas</v>
      </c>
      <c r="B509" s="11" t="s">
        <v>121</v>
      </c>
      <c r="C509" s="11" t="s">
        <v>166</v>
      </c>
      <c r="D509" s="12">
        <v>8.5743997600036745E-2</v>
      </c>
      <c r="E509" s="12">
        <v>0.18005938916297196</v>
      </c>
      <c r="F509" s="12">
        <v>7.787064184782895E-2</v>
      </c>
      <c r="G509" s="12">
        <v>7.5736676252614807E-2</v>
      </c>
      <c r="H509" s="12">
        <v>8.3531344481380096E-2</v>
      </c>
      <c r="I509" s="12">
        <v>0.14726699531350496</v>
      </c>
      <c r="J509" s="12">
        <v>5.4199990098087236E-2</v>
      </c>
      <c r="K509" s="12">
        <v>5.6437665758792527E-2</v>
      </c>
      <c r="L509" s="12">
        <v>8.1552627310324352E-2</v>
      </c>
      <c r="M509" s="12"/>
      <c r="N509" s="12"/>
    </row>
    <row r="510" spans="1:14" x14ac:dyDescent="0.35">
      <c r="A510" s="11" t="str">
        <f t="shared" si="7"/>
        <v>CONSUMO PER CAPITA (kg ó litros por individuo)Mixers</v>
      </c>
      <c r="B510" s="11" t="s">
        <v>121</v>
      </c>
      <c r="C510" s="11" t="s">
        <v>167</v>
      </c>
      <c r="D510" s="12">
        <v>1.9149983039419963E-2</v>
      </c>
      <c r="E510" s="12">
        <v>5.61378092931374E-2</v>
      </c>
      <c r="F510" s="12">
        <v>2.8150787486552961E-2</v>
      </c>
      <c r="G510" s="12">
        <v>1.5000303906256665E-2</v>
      </c>
      <c r="H510" s="12">
        <v>3.2326216404691764E-2</v>
      </c>
      <c r="I510" s="12">
        <v>4.8917146634562071E-2</v>
      </c>
      <c r="J510" s="12">
        <v>2.0165188420499153E-2</v>
      </c>
      <c r="K510" s="12">
        <v>2.3234972346730196E-2</v>
      </c>
      <c r="L510" s="12">
        <v>3.449307611732428E-2</v>
      </c>
      <c r="M510" s="12"/>
      <c r="N510" s="12"/>
    </row>
    <row r="511" spans="1:14" x14ac:dyDescent="0.35">
      <c r="A511" s="11" t="str">
        <f t="shared" si="7"/>
        <v>CONSUMO PER CAPITA (kg ó litros por individuo)Isotonicas</v>
      </c>
      <c r="B511" s="11" t="s">
        <v>121</v>
      </c>
      <c r="C511" s="11" t="s">
        <v>181</v>
      </c>
      <c r="D511" s="12">
        <v>0.24732128733626377</v>
      </c>
      <c r="E511" s="12">
        <v>0.43087926810087845</v>
      </c>
      <c r="F511" s="12">
        <v>0.22655765454865825</v>
      </c>
      <c r="G511" s="12">
        <v>0.19805350493799498</v>
      </c>
      <c r="H511" s="12">
        <v>0.2648905650628629</v>
      </c>
      <c r="I511" s="12">
        <v>0.48836634957992248</v>
      </c>
      <c r="J511" s="12">
        <v>0.24529359336690434</v>
      </c>
      <c r="K511" s="12">
        <v>0.22150596978770615</v>
      </c>
      <c r="L511" s="12">
        <v>0.27707205401555712</v>
      </c>
      <c r="M511" s="12"/>
      <c r="N511" s="12"/>
    </row>
    <row r="512" spans="1:14" x14ac:dyDescent="0.35">
      <c r="A512" s="11" t="str">
        <f t="shared" si="7"/>
        <v>CONSUMO PER CAPITA (kg ó litros por individuo)Energeticas</v>
      </c>
      <c r="B512" s="11" t="s">
        <v>121</v>
      </c>
      <c r="C512" s="11" t="s">
        <v>182</v>
      </c>
      <c r="D512" s="12">
        <v>0.12192369833887047</v>
      </c>
      <c r="E512" s="12">
        <v>0.17313925684016829</v>
      </c>
      <c r="F512" s="12">
        <v>0.1075482255105204</v>
      </c>
      <c r="G512" s="12">
        <v>8.4967746894225246E-2</v>
      </c>
      <c r="H512" s="12">
        <v>0.10575423024115331</v>
      </c>
      <c r="I512" s="12">
        <v>0.15641314154865826</v>
      </c>
      <c r="J512" s="12">
        <v>0.11512645000182543</v>
      </c>
      <c r="K512" s="12">
        <v>0.11677716608602276</v>
      </c>
      <c r="L512" s="12">
        <v>0.12310257732839437</v>
      </c>
      <c r="M512" s="12"/>
      <c r="N512" s="12"/>
    </row>
    <row r="513" spans="1:14" x14ac:dyDescent="0.35">
      <c r="A513" s="11" t="str">
        <f t="shared" si="7"/>
        <v>CONSUMO PER CAPITA (kg ó litros por individuo)Gaseosas</v>
      </c>
      <c r="B513" s="11" t="s">
        <v>121</v>
      </c>
      <c r="C513" s="11" t="s">
        <v>168</v>
      </c>
      <c r="D513" s="12">
        <v>1.9652945608781832E-2</v>
      </c>
      <c r="E513" s="12">
        <v>2.320050003863397E-2</v>
      </c>
      <c r="F513" s="12">
        <v>1.9744795832167789E-2</v>
      </c>
      <c r="G513" s="12">
        <v>4.7455375513895309E-2</v>
      </c>
      <c r="H513" s="12">
        <v>6.6814425220666038E-2</v>
      </c>
      <c r="I513" s="12">
        <v>0.11905531799026318</v>
      </c>
      <c r="J513" s="12">
        <v>6.8241418320083957E-2</v>
      </c>
      <c r="K513" s="12">
        <v>5.5752899179493581E-2</v>
      </c>
      <c r="L513" s="12">
        <v>5.5091659905446885E-2</v>
      </c>
      <c r="M513" s="12"/>
      <c r="N513" s="12"/>
    </row>
    <row r="514" spans="1:14" x14ac:dyDescent="0.35">
      <c r="A514" s="11" t="str">
        <f t="shared" si="7"/>
        <v>CONSUMO PER CAPITA (kg ó litros por individuo)Bebidas Zumo+Leche</v>
      </c>
      <c r="B514" s="11" t="s">
        <v>121</v>
      </c>
      <c r="C514" s="11" t="s">
        <v>169</v>
      </c>
      <c r="D514" s="12">
        <v>1.9198659376189899E-2</v>
      </c>
      <c r="E514" s="12">
        <v>2.2363682673431213E-2</v>
      </c>
      <c r="F514" s="12">
        <v>1.7848016247664071E-2</v>
      </c>
      <c r="G514" s="12">
        <v>1.5664709562161424E-2</v>
      </c>
      <c r="H514" s="12">
        <v>1.845733953453706E-2</v>
      </c>
      <c r="I514" s="12">
        <v>4.5268460383023373E-2</v>
      </c>
      <c r="J514" s="12">
        <v>2.0475664360471116E-2</v>
      </c>
      <c r="K514" s="12">
        <v>1.9695952848887425E-2</v>
      </c>
      <c r="L514" s="12">
        <v>1.7362803618093638E-2</v>
      </c>
      <c r="M514" s="12"/>
      <c r="N514" s="12"/>
    </row>
    <row r="515" spans="1:14" x14ac:dyDescent="0.35">
      <c r="A515" s="11" t="str">
        <f t="shared" si="7"/>
        <v>CONSUMO PER CAPITA (kg ó litros por individuo)Resto</v>
      </c>
      <c r="B515" s="11" t="s">
        <v>121</v>
      </c>
      <c r="C515" s="11" t="s">
        <v>78</v>
      </c>
      <c r="D515" s="12">
        <v>0.14071111570734449</v>
      </c>
      <c r="E515" s="12">
        <v>0.26146880230707875</v>
      </c>
      <c r="F515" s="12">
        <v>0.13810777451357062</v>
      </c>
      <c r="G515" s="12">
        <v>0.12620441857866319</v>
      </c>
      <c r="H515" s="12">
        <v>0.1580513896345507</v>
      </c>
      <c r="I515" s="12">
        <v>0.2811738494575452</v>
      </c>
      <c r="J515" s="12">
        <v>0.13710768290004274</v>
      </c>
      <c r="K515" s="12">
        <v>0.1152902027766258</v>
      </c>
      <c r="L515" s="12">
        <v>0.15058692428233178</v>
      </c>
      <c r="M515" s="12"/>
      <c r="N515" s="12"/>
    </row>
    <row r="516" spans="1:14" x14ac:dyDescent="0.35">
      <c r="A516" s="11" t="str">
        <f t="shared" ref="A516:A579" si="8">B516&amp;C516</f>
        <v>GASTO PER CAPITA (€ por individuo)TOTAL BEBIDAS</v>
      </c>
      <c r="B516" s="11" t="s">
        <v>189</v>
      </c>
      <c r="C516" s="11" t="s">
        <v>122</v>
      </c>
      <c r="D516" s="12">
        <v>68.198793109954366</v>
      </c>
      <c r="E516" s="12">
        <v>109.62863715726554</v>
      </c>
      <c r="F516" s="12">
        <v>74.165629541042208</v>
      </c>
      <c r="G516" s="12">
        <v>67.397526499575193</v>
      </c>
      <c r="H516" s="12">
        <v>77.535651847601528</v>
      </c>
      <c r="I516" s="12">
        <v>111.90087050053343</v>
      </c>
      <c r="J516" s="12">
        <v>75.090180475835183</v>
      </c>
      <c r="K516" s="12">
        <v>69.741537112732857</v>
      </c>
      <c r="L516" s="12">
        <v>75.661152247139896</v>
      </c>
      <c r="M516" s="12"/>
      <c r="N516" s="12"/>
    </row>
    <row r="517" spans="1:14" x14ac:dyDescent="0.35">
      <c r="A517" s="11" t="str">
        <f t="shared" si="8"/>
        <v>GASTO PER CAPITA (€ por individuo).Total Bebidas Caliente</v>
      </c>
      <c r="B517" s="11" t="s">
        <v>189</v>
      </c>
      <c r="C517" s="11" t="s">
        <v>123</v>
      </c>
      <c r="D517" s="12">
        <v>19.99236598836114</v>
      </c>
      <c r="E517" s="12">
        <v>26.93471567314942</v>
      </c>
      <c r="F517" s="12">
        <v>22.150418777803655</v>
      </c>
      <c r="G517" s="12">
        <v>22.345327318276961</v>
      </c>
      <c r="H517" s="12">
        <v>21.343632788344195</v>
      </c>
      <c r="I517" s="12">
        <v>26.751729340864731</v>
      </c>
      <c r="J517" s="12">
        <v>22.616097515011298</v>
      </c>
      <c r="K517" s="12">
        <v>22.779433656554541</v>
      </c>
      <c r="L517" s="12">
        <v>21.302266196149102</v>
      </c>
      <c r="M517" s="12"/>
      <c r="N517" s="12"/>
    </row>
    <row r="518" spans="1:14" x14ac:dyDescent="0.35">
      <c r="A518" s="11" t="str">
        <f t="shared" si="8"/>
        <v>GASTO PER CAPITA (€ por individuo)Cafe</v>
      </c>
      <c r="B518" s="11" t="s">
        <v>189</v>
      </c>
      <c r="C518" s="11" t="s">
        <v>124</v>
      </c>
      <c r="D518" s="12">
        <v>8.1843485106611116</v>
      </c>
      <c r="E518" s="12">
        <v>11.451969838901137</v>
      </c>
      <c r="F518" s="12">
        <v>8.6440703290804457</v>
      </c>
      <c r="G518" s="12">
        <v>8.7788425322737975</v>
      </c>
      <c r="H518" s="12">
        <v>9.0021793816651687</v>
      </c>
      <c r="I518" s="12">
        <v>11.632874343577871</v>
      </c>
      <c r="J518" s="12">
        <v>8.8961749707976185</v>
      </c>
      <c r="K518" s="12">
        <v>9.0087879225603196</v>
      </c>
      <c r="L518" s="12">
        <v>8.8662302154081551</v>
      </c>
      <c r="M518" s="12"/>
      <c r="N518" s="12"/>
    </row>
    <row r="519" spans="1:14" x14ac:dyDescent="0.35">
      <c r="A519" s="11" t="str">
        <f t="shared" si="8"/>
        <v>GASTO PER CAPITA (€ por individuo)Leche+bebidas vegetales</v>
      </c>
      <c r="B519" s="11" t="s">
        <v>189</v>
      </c>
      <c r="C519" s="11" t="s">
        <v>175</v>
      </c>
      <c r="D519" s="12">
        <v>10.672817705947619</v>
      </c>
      <c r="E519" s="12">
        <v>13.854854450840939</v>
      </c>
      <c r="F519" s="12">
        <v>11.469266230708156</v>
      </c>
      <c r="G519" s="12">
        <v>11.508841608045795</v>
      </c>
      <c r="H519" s="12">
        <v>10.847762222608129</v>
      </c>
      <c r="I519" s="12">
        <v>13.315804877062755</v>
      </c>
      <c r="J519" s="12">
        <v>11.382327964067279</v>
      </c>
      <c r="K519" s="12">
        <v>11.600581942374763</v>
      </c>
      <c r="L519" s="12">
        <v>10.991097726400145</v>
      </c>
      <c r="M519" s="12"/>
      <c r="N519" s="12"/>
    </row>
    <row r="520" spans="1:14" x14ac:dyDescent="0.35">
      <c r="A520" s="11" t="str">
        <f t="shared" si="8"/>
        <v>GASTO PER CAPITA (€ por individuo)Leche</v>
      </c>
      <c r="B520" s="11" t="s">
        <v>189</v>
      </c>
      <c r="C520" s="11" t="s">
        <v>125</v>
      </c>
      <c r="D520" s="12">
        <v>10.401954632795192</v>
      </c>
      <c r="E520" s="12">
        <v>13.470653676747878</v>
      </c>
      <c r="F520" s="12">
        <v>11.074609370011496</v>
      </c>
      <c r="G520" s="12">
        <v>11.060804755448819</v>
      </c>
      <c r="H520" s="12">
        <v>10.447014833844296</v>
      </c>
      <c r="I520" s="12">
        <v>12.829062527355669</v>
      </c>
      <c r="J520" s="12">
        <v>10.911047510101062</v>
      </c>
      <c r="K520" s="12">
        <v>10.998233973895097</v>
      </c>
      <c r="L520" s="12">
        <v>10.375562472419627</v>
      </c>
      <c r="M520" s="12"/>
      <c r="N520" s="12"/>
    </row>
    <row r="521" spans="1:14" x14ac:dyDescent="0.35">
      <c r="A521" s="11" t="str">
        <f t="shared" si="8"/>
        <v>GASTO PER CAPITA (€ por individuo)Leche Sola</v>
      </c>
      <c r="B521" s="11" t="s">
        <v>189</v>
      </c>
      <c r="C521" s="11" t="s">
        <v>126</v>
      </c>
      <c r="D521" s="12">
        <v>6.8089460309727665E-2</v>
      </c>
      <c r="E521" s="12">
        <v>0.11510942422407826</v>
      </c>
      <c r="F521" s="12">
        <v>0.10014344919166035</v>
      </c>
      <c r="G521" s="12">
        <v>0.10907640950057017</v>
      </c>
      <c r="H521" s="12">
        <v>6.4036776821062694E-2</v>
      </c>
      <c r="I521" s="12">
        <v>8.7923160569414016E-2</v>
      </c>
      <c r="J521" s="12">
        <v>0.10854577619914917</v>
      </c>
      <c r="K521" s="12">
        <v>7.8558412195179214E-2</v>
      </c>
      <c r="L521" s="12">
        <v>6.4613870447233615E-2</v>
      </c>
      <c r="M521" s="12"/>
      <c r="N521" s="12"/>
    </row>
    <row r="522" spans="1:14" x14ac:dyDescent="0.35">
      <c r="A522" s="11" t="str">
        <f t="shared" si="8"/>
        <v>GASTO PER CAPITA (€ por individuo)Leche Con Cacao</v>
      </c>
      <c r="B522" s="11" t="s">
        <v>189</v>
      </c>
      <c r="C522" s="11" t="s">
        <v>127</v>
      </c>
      <c r="D522" s="12">
        <v>0.33240474925978453</v>
      </c>
      <c r="E522" s="12">
        <v>0.5176138868909208</v>
      </c>
      <c r="F522" s="12">
        <v>0.4343705772898942</v>
      </c>
      <c r="G522" s="12">
        <v>0.38346383893672337</v>
      </c>
      <c r="H522" s="12">
        <v>0.33851024369036059</v>
      </c>
      <c r="I522" s="12">
        <v>0.4864048162980481</v>
      </c>
      <c r="J522" s="12">
        <v>0.38634599219948551</v>
      </c>
      <c r="K522" s="12">
        <v>0.37674371125390288</v>
      </c>
      <c r="L522" s="12">
        <v>0.3126294742890422</v>
      </c>
      <c r="M522" s="12"/>
      <c r="N522" s="12"/>
    </row>
    <row r="523" spans="1:14" x14ac:dyDescent="0.35">
      <c r="A523" s="11" t="str">
        <f t="shared" si="8"/>
        <v>GASTO PER CAPITA (€ por individuo)Leche Con Cafe</v>
      </c>
      <c r="B523" s="11" t="s">
        <v>189</v>
      </c>
      <c r="C523" s="11" t="s">
        <v>128</v>
      </c>
      <c r="D523" s="12">
        <v>10.00146046485988</v>
      </c>
      <c r="E523" s="12">
        <v>12.837927680617973</v>
      </c>
      <c r="F523" s="12">
        <v>10.540093398180826</v>
      </c>
      <c r="G523" s="12">
        <v>10.568265286916921</v>
      </c>
      <c r="H523" s="12">
        <v>10.044466297405577</v>
      </c>
      <c r="I523" s="12">
        <v>12.254734065030002</v>
      </c>
      <c r="J523" s="12">
        <v>10.416152541473682</v>
      </c>
      <c r="K523" s="12">
        <v>10.542932582801443</v>
      </c>
      <c r="L523" s="12">
        <v>9.9983150157300855</v>
      </c>
      <c r="M523" s="12"/>
      <c r="N523" s="12"/>
    </row>
    <row r="524" spans="1:14" x14ac:dyDescent="0.35">
      <c r="A524" s="11" t="str">
        <f t="shared" si="8"/>
        <v>GASTO PER CAPITA (€ por individuo)Bebidas Vegetales</v>
      </c>
      <c r="B524" s="11" t="s">
        <v>189</v>
      </c>
      <c r="C524" s="11" t="s">
        <v>176</v>
      </c>
      <c r="D524" s="12">
        <v>0.27086163419964276</v>
      </c>
      <c r="E524" s="12">
        <v>0.38419638951485963</v>
      </c>
      <c r="F524" s="12">
        <v>0.39465876235927916</v>
      </c>
      <c r="G524" s="12">
        <v>0.4480359657870529</v>
      </c>
      <c r="H524" s="12">
        <v>0.40074410796544369</v>
      </c>
      <c r="I524" s="12">
        <v>0.48674471624420212</v>
      </c>
      <c r="J524" s="12">
        <v>0.47128385067507578</v>
      </c>
      <c r="K524" s="12">
        <v>0.60234674325342663</v>
      </c>
      <c r="L524" s="12">
        <v>0.61553748219982007</v>
      </c>
      <c r="M524" s="12"/>
      <c r="N524" s="12"/>
    </row>
    <row r="525" spans="1:14" x14ac:dyDescent="0.35">
      <c r="A525" s="11" t="str">
        <f t="shared" si="8"/>
        <v>GASTO PER CAPITA (€ por individuo)Infusiones</v>
      </c>
      <c r="B525" s="11" t="s">
        <v>189</v>
      </c>
      <c r="C525" s="11" t="s">
        <v>129</v>
      </c>
      <c r="D525" s="12">
        <v>0.6815033249021043</v>
      </c>
      <c r="E525" s="12">
        <v>0.95975693973479093</v>
      </c>
      <c r="F525" s="12">
        <v>0.87766057369636374</v>
      </c>
      <c r="G525" s="12">
        <v>0.88493377642870785</v>
      </c>
      <c r="H525" s="12">
        <v>0.83164441510700526</v>
      </c>
      <c r="I525" s="12">
        <v>0.99662930136059424</v>
      </c>
      <c r="J525" s="12">
        <v>0.94776140972952594</v>
      </c>
      <c r="K525" s="12">
        <v>0.93753081367997337</v>
      </c>
      <c r="L525" s="12">
        <v>0.74852605841628983</v>
      </c>
      <c r="M525" s="12"/>
      <c r="N525" s="12"/>
    </row>
    <row r="526" spans="1:14" x14ac:dyDescent="0.35">
      <c r="A526" s="11" t="str">
        <f t="shared" si="8"/>
        <v>GASTO PER CAPITA (€ por individuo)Resto Bebidas Caliente</v>
      </c>
      <c r="B526" s="11" t="s">
        <v>189</v>
      </c>
      <c r="C526" s="11" t="s">
        <v>130</v>
      </c>
      <c r="D526" s="12">
        <v>0.45369478358670645</v>
      </c>
      <c r="E526" s="12">
        <v>0.66813521101627549</v>
      </c>
      <c r="F526" s="12">
        <v>1.159417924866984</v>
      </c>
      <c r="G526" s="12">
        <v>1.172707163266852</v>
      </c>
      <c r="H526" s="12">
        <v>0.66204935784815999</v>
      </c>
      <c r="I526" s="12">
        <v>0.806425986664834</v>
      </c>
      <c r="J526" s="12">
        <v>1.3898318975916288</v>
      </c>
      <c r="K526" s="12">
        <v>1.2325334311797846</v>
      </c>
      <c r="L526" s="12">
        <v>0.69641504263716481</v>
      </c>
      <c r="M526" s="12"/>
      <c r="N526" s="12"/>
    </row>
    <row r="527" spans="1:14" x14ac:dyDescent="0.35">
      <c r="A527" s="11" t="str">
        <f t="shared" si="8"/>
        <v>GASTO PER CAPITA (€ por individuo).Total Bebidas Frias</v>
      </c>
      <c r="B527" s="11" t="s">
        <v>189</v>
      </c>
      <c r="C527" s="11" t="s">
        <v>131</v>
      </c>
      <c r="D527" s="12">
        <v>48.206425467665348</v>
      </c>
      <c r="E527" s="12">
        <v>82.693938175951189</v>
      </c>
      <c r="F527" s="12">
        <v>52.015236331166122</v>
      </c>
      <c r="G527" s="12">
        <v>45.052190496952271</v>
      </c>
      <c r="H527" s="12">
        <v>56.192004499510752</v>
      </c>
      <c r="I527" s="12">
        <v>85.1491168010037</v>
      </c>
      <c r="J527" s="12">
        <v>52.47409582817091</v>
      </c>
      <c r="K527" s="12">
        <v>46.9620919081365</v>
      </c>
      <c r="L527" s="12">
        <v>54.358886847978482</v>
      </c>
      <c r="M527" s="12"/>
      <c r="N527" s="12"/>
    </row>
    <row r="528" spans="1:14" x14ac:dyDescent="0.35">
      <c r="A528" s="11" t="str">
        <f t="shared" si="8"/>
        <v>GASTO PER CAPITA (€ por individuo)Total bebidas de vino</v>
      </c>
      <c r="B528" s="11" t="s">
        <v>189</v>
      </c>
      <c r="C528" s="11" t="s">
        <v>132</v>
      </c>
      <c r="D528" s="12">
        <v>6.1393201616225577</v>
      </c>
      <c r="E528" s="12">
        <v>9.5204134810697738</v>
      </c>
      <c r="F528" s="12">
        <v>7.9012146966236045</v>
      </c>
      <c r="G528" s="12">
        <v>6.2683626773304661</v>
      </c>
      <c r="H528" s="12">
        <v>6.9783335334826191</v>
      </c>
      <c r="I528" s="12">
        <v>9.243008388024899</v>
      </c>
      <c r="J528" s="12">
        <v>7.7976672065484447</v>
      </c>
      <c r="K528" s="12">
        <v>6.6298416460733325</v>
      </c>
      <c r="L528" s="12">
        <v>6.8212107211064721</v>
      </c>
      <c r="M528" s="12"/>
      <c r="N528" s="12"/>
    </row>
    <row r="529" spans="1:14" x14ac:dyDescent="0.35">
      <c r="A529" s="11" t="str">
        <f t="shared" si="8"/>
        <v>GASTO PER CAPITA (€ por individuo)Vino</v>
      </c>
      <c r="B529" s="11" t="s">
        <v>189</v>
      </c>
      <c r="C529" s="11" t="s">
        <v>133</v>
      </c>
      <c r="D529" s="12">
        <v>5.1002458034718909</v>
      </c>
      <c r="E529" s="12">
        <v>6.9961868251716162</v>
      </c>
      <c r="F529" s="12">
        <v>6.7082648556098432</v>
      </c>
      <c r="G529" s="12">
        <v>5.4384390308954584</v>
      </c>
      <c r="H529" s="12">
        <v>5.5349566301828448</v>
      </c>
      <c r="I529" s="12">
        <v>6.4856567552424478</v>
      </c>
      <c r="J529" s="12">
        <v>6.5045875687010017</v>
      </c>
      <c r="K529" s="12">
        <v>5.7235956175937419</v>
      </c>
      <c r="L529" s="12">
        <v>5.2597686068105238</v>
      </c>
      <c r="M529" s="12"/>
      <c r="N529" s="12"/>
    </row>
    <row r="530" spans="1:14" x14ac:dyDescent="0.35">
      <c r="A530" s="11" t="str">
        <f t="shared" si="8"/>
        <v>GASTO PER CAPITA (€ por individuo)Tinto</v>
      </c>
      <c r="B530" s="11" t="s">
        <v>189</v>
      </c>
      <c r="C530" s="11" t="s">
        <v>134</v>
      </c>
      <c r="D530" s="12">
        <v>2.9932124890763743</v>
      </c>
      <c r="E530" s="12">
        <v>3.6709749610201836</v>
      </c>
      <c r="F530" s="12">
        <v>4.2779482279333285</v>
      </c>
      <c r="G530" s="12">
        <v>3.5530940191976064</v>
      </c>
      <c r="H530" s="12">
        <v>3.3514100091151193</v>
      </c>
      <c r="I530" s="12">
        <v>3.3100941374046027</v>
      </c>
      <c r="J530" s="12">
        <v>3.8366528847891352</v>
      </c>
      <c r="K530" s="12">
        <v>3.4883476373470281</v>
      </c>
      <c r="L530" s="12">
        <v>2.7570542830093303</v>
      </c>
      <c r="M530" s="12"/>
      <c r="N530" s="12"/>
    </row>
    <row r="531" spans="1:14" x14ac:dyDescent="0.35">
      <c r="A531" s="11" t="str">
        <f t="shared" si="8"/>
        <v>GASTO PER CAPITA (€ por individuo)Blanco</v>
      </c>
      <c r="B531" s="11" t="s">
        <v>189</v>
      </c>
      <c r="C531" s="11" t="s">
        <v>135</v>
      </c>
      <c r="D531" s="12">
        <v>1.839150054765001</v>
      </c>
      <c r="E531" s="12">
        <v>2.9264635913297679</v>
      </c>
      <c r="F531" s="12">
        <v>2.1165848766599726</v>
      </c>
      <c r="G531" s="12">
        <v>1.6233576215140095</v>
      </c>
      <c r="H531" s="12">
        <v>1.8844725109037919</v>
      </c>
      <c r="I531" s="12">
        <v>2.7388806395954917</v>
      </c>
      <c r="J531" s="12">
        <v>2.3846619935310169</v>
      </c>
      <c r="K531" s="12">
        <v>1.9187236311869014</v>
      </c>
      <c r="L531" s="12">
        <v>2.1974159384041001</v>
      </c>
      <c r="M531" s="12"/>
      <c r="N531" s="12"/>
    </row>
    <row r="532" spans="1:14" x14ac:dyDescent="0.35">
      <c r="A532" s="11" t="str">
        <f t="shared" si="8"/>
        <v>GASTO PER CAPITA (€ por individuo)Rosado</v>
      </c>
      <c r="B532" s="11" t="s">
        <v>189</v>
      </c>
      <c r="C532" s="11" t="s">
        <v>136</v>
      </c>
      <c r="D532" s="12">
        <v>0.23375944027298567</v>
      </c>
      <c r="E532" s="12">
        <v>0.35031172047095283</v>
      </c>
      <c r="F532" s="12">
        <v>0.24082382579257886</v>
      </c>
      <c r="G532" s="12">
        <v>0.19965347554564949</v>
      </c>
      <c r="H532" s="12">
        <v>0.23220677876410159</v>
      </c>
      <c r="I532" s="12">
        <v>0.3450842622203753</v>
      </c>
      <c r="J532" s="12">
        <v>0.21520641003387095</v>
      </c>
      <c r="K532" s="12">
        <v>0.23496807699498787</v>
      </c>
      <c r="L532" s="12">
        <v>0.26649292410349756</v>
      </c>
      <c r="M532" s="12"/>
      <c r="N532" s="12"/>
    </row>
    <row r="533" spans="1:14" x14ac:dyDescent="0.35">
      <c r="A533" s="11" t="str">
        <f t="shared" si="8"/>
        <v>GASTO PER CAPITA (€ por individuo)Resto vino</v>
      </c>
      <c r="B533" s="11" t="s">
        <v>189</v>
      </c>
      <c r="C533" s="11" t="s">
        <v>137</v>
      </c>
      <c r="D533" s="12">
        <v>3.4123180538089076E-2</v>
      </c>
      <c r="E533" s="12">
        <v>4.8434585994980142E-2</v>
      </c>
      <c r="F533" s="12">
        <v>7.2909642331154753E-2</v>
      </c>
      <c r="G533" s="12">
        <v>6.2332107359616473E-2</v>
      </c>
      <c r="H533" s="12">
        <v>6.6868895914368232E-2</v>
      </c>
      <c r="I533" s="12">
        <v>9.1598274214085007E-2</v>
      </c>
      <c r="J533" s="12">
        <v>6.8068998063131533E-2</v>
      </c>
      <c r="K533" s="12">
        <v>8.1557576456262187E-2</v>
      </c>
      <c r="L533" s="12">
        <v>3.8806205648169424E-2</v>
      </c>
      <c r="M533" s="12"/>
      <c r="N533" s="12"/>
    </row>
    <row r="534" spans="1:14" x14ac:dyDescent="0.35">
      <c r="A534" s="11" t="str">
        <f t="shared" si="8"/>
        <v>GASTO PER CAPITA (€ por individuo)Cava</v>
      </c>
      <c r="B534" s="11" t="s">
        <v>189</v>
      </c>
      <c r="C534" s="11" t="s">
        <v>138</v>
      </c>
      <c r="D534" s="12">
        <v>9.1456668217629655E-2</v>
      </c>
      <c r="E534" s="12">
        <v>0.20888572626949134</v>
      </c>
      <c r="F534" s="12">
        <v>0.31967798923763729</v>
      </c>
      <c r="G534" s="12">
        <v>0.13961944426200135</v>
      </c>
      <c r="H534" s="12">
        <v>0.10821310209546642</v>
      </c>
      <c r="I534" s="12">
        <v>0.16005933384733123</v>
      </c>
      <c r="J534" s="12">
        <v>0.32678884598385011</v>
      </c>
      <c r="K534" s="12">
        <v>0.12232554499480131</v>
      </c>
      <c r="L534" s="12">
        <v>0.29992531811870032</v>
      </c>
      <c r="M534" s="12"/>
      <c r="N534" s="12"/>
    </row>
    <row r="535" spans="1:14" x14ac:dyDescent="0.35">
      <c r="A535" s="11" t="str">
        <f t="shared" si="8"/>
        <v>GASTO PER CAPITA (€ por individuo)Otr.Bebidas Deri.Vino</v>
      </c>
      <c r="B535" s="11" t="s">
        <v>189</v>
      </c>
      <c r="C535" s="11" t="s">
        <v>139</v>
      </c>
      <c r="D535" s="12">
        <v>0.94761774225468565</v>
      </c>
      <c r="E535" s="12">
        <v>2.3153460708290479</v>
      </c>
      <c r="F535" s="12">
        <v>0.87326628935392936</v>
      </c>
      <c r="G535" s="12">
        <v>0.69030475887208709</v>
      </c>
      <c r="H535" s="12">
        <v>1.335164633354686</v>
      </c>
      <c r="I535" s="12">
        <v>2.5972916498531204</v>
      </c>
      <c r="J535" s="12">
        <v>0.96628743616596846</v>
      </c>
      <c r="K535" s="12">
        <v>0.78392143515112178</v>
      </c>
      <c r="L535" s="12">
        <v>1.2615149286375109</v>
      </c>
      <c r="M535" s="12"/>
      <c r="N535" s="12"/>
    </row>
    <row r="536" spans="1:14" x14ac:dyDescent="0.35">
      <c r="A536" s="11" t="str">
        <f t="shared" si="8"/>
        <v>GASTO PER CAPITA (€ por individuo)Tinto de Verano</v>
      </c>
      <c r="B536" s="11" t="s">
        <v>189</v>
      </c>
      <c r="C536" s="11" t="s">
        <v>140</v>
      </c>
      <c r="D536" s="12">
        <v>0.67469711054897763</v>
      </c>
      <c r="E536" s="12">
        <v>1.7088764787973116</v>
      </c>
      <c r="F536" s="12">
        <v>0.48894271274219753</v>
      </c>
      <c r="G536" s="12">
        <v>0.44068496566941934</v>
      </c>
      <c r="H536" s="12">
        <v>0.92670381745216379</v>
      </c>
      <c r="I536" s="12">
        <v>1.9331393005540736</v>
      </c>
      <c r="J536" s="12">
        <v>0.53832010304053124</v>
      </c>
      <c r="K536" s="12">
        <v>0.44074466443821775</v>
      </c>
      <c r="L536" s="12">
        <v>0.81418996866460702</v>
      </c>
      <c r="M536" s="12"/>
      <c r="N536" s="12"/>
    </row>
    <row r="537" spans="1:14" x14ac:dyDescent="0.35">
      <c r="A537" s="11" t="str">
        <f t="shared" si="8"/>
        <v>GASTO PER CAPITA (€ por individuo)Sangria de Vino</v>
      </c>
      <c r="B537" s="11" t="s">
        <v>189</v>
      </c>
      <c r="C537" s="11" t="s">
        <v>141</v>
      </c>
      <c r="D537" s="12">
        <v>3.8310885877576854E-2</v>
      </c>
      <c r="E537" s="12">
        <v>0.12678112371059272</v>
      </c>
      <c r="F537" s="12">
        <v>4.8219196198865069E-2</v>
      </c>
      <c r="G537" s="12">
        <v>3.9466734806361238E-2</v>
      </c>
      <c r="H537" s="12">
        <v>9.5755085413718355E-2</v>
      </c>
      <c r="I537" s="12">
        <v>0.1745302135735802</v>
      </c>
      <c r="J537" s="12">
        <v>4.9233049985994856E-2</v>
      </c>
      <c r="K537" s="12">
        <v>3.5883107656158139E-2</v>
      </c>
      <c r="L537" s="12">
        <v>5.6399020948729041E-2</v>
      </c>
      <c r="M537" s="12"/>
      <c r="N537" s="12"/>
    </row>
    <row r="538" spans="1:14" x14ac:dyDescent="0.35">
      <c r="A538" s="11" t="str">
        <f t="shared" si="8"/>
        <v>GASTO PER CAPITA (€ por individuo)Sangria de Cava</v>
      </c>
      <c r="B538" s="11" t="s">
        <v>189</v>
      </c>
      <c r="C538" s="11" t="s">
        <v>142</v>
      </c>
      <c r="D538" s="12">
        <v>5.9716622523242398E-2</v>
      </c>
      <c r="E538" s="12">
        <v>0.11247373290287609</v>
      </c>
      <c r="F538" s="12">
        <v>5.5964868965950258E-2</v>
      </c>
      <c r="G538" s="12">
        <v>3.1290558225927037E-2</v>
      </c>
      <c r="H538" s="12">
        <v>7.0499235735422411E-2</v>
      </c>
      <c r="I538" s="12">
        <v>0.16777994857122761</v>
      </c>
      <c r="J538" s="12">
        <v>6.2124863812028454E-2</v>
      </c>
      <c r="K538" s="12">
        <v>2.9979491248931654E-2</v>
      </c>
      <c r="L538" s="12">
        <v>0.12050054662922033</v>
      </c>
      <c r="M538" s="12"/>
      <c r="N538" s="12"/>
    </row>
    <row r="539" spans="1:14" x14ac:dyDescent="0.35">
      <c r="A539" s="11" t="str">
        <f t="shared" si="8"/>
        <v>GASTO PER CAPITA (€ por individuo)Calimocho</v>
      </c>
      <c r="B539" s="11" t="s">
        <v>189</v>
      </c>
      <c r="C539" s="11" t="s">
        <v>143</v>
      </c>
      <c r="D539" s="12">
        <v>7.6471520792385186E-2</v>
      </c>
      <c r="E539" s="12">
        <v>0.11240540990088646</v>
      </c>
      <c r="F539" s="12">
        <v>5.6116180562916021E-2</v>
      </c>
      <c r="G539" s="12">
        <v>4.8716708293169847E-2</v>
      </c>
      <c r="H539" s="12">
        <v>8.0229430911622643E-2</v>
      </c>
      <c r="I539" s="12">
        <v>0.14260929016796853</v>
      </c>
      <c r="J539" s="12">
        <v>8.9461890473721578E-2</v>
      </c>
      <c r="K539" s="12">
        <v>0.12280787833070042</v>
      </c>
      <c r="L539" s="12">
        <v>8.3889190778315054E-2</v>
      </c>
      <c r="M539" s="12"/>
      <c r="N539" s="12"/>
    </row>
    <row r="540" spans="1:14" x14ac:dyDescent="0.35">
      <c r="A540" s="11" t="str">
        <f t="shared" si="8"/>
        <v>GASTO PER CAPITA (€ por individuo)Rebujito</v>
      </c>
      <c r="B540" s="11" t="s">
        <v>189</v>
      </c>
      <c r="C540" s="11" t="s">
        <v>177</v>
      </c>
      <c r="D540" s="12">
        <v>6.7723063174170263E-3</v>
      </c>
      <c r="E540" s="12">
        <v>2.3157772486664053E-2</v>
      </c>
      <c r="F540" s="12">
        <v>7.4231944813281346E-3</v>
      </c>
      <c r="G540" s="12">
        <v>4.3222862995945409E-3</v>
      </c>
      <c r="H540" s="12">
        <v>3.4641985325300023E-2</v>
      </c>
      <c r="I540" s="12">
        <v>1.34381017094794E-2</v>
      </c>
      <c r="J540" s="12">
        <v>3.4055068346334821E-3</v>
      </c>
      <c r="K540" s="12">
        <v>2.8509795084030944E-3</v>
      </c>
      <c r="L540" s="12">
        <v>2.8684040870693508E-2</v>
      </c>
      <c r="M540" s="12"/>
      <c r="N540" s="12"/>
    </row>
    <row r="541" spans="1:14" x14ac:dyDescent="0.35">
      <c r="A541" s="11" t="str">
        <f t="shared" si="8"/>
        <v>GASTO PER CAPITA (€ por individuo)Espum/Lambrusc/Mosca</v>
      </c>
      <c r="B541" s="11" t="s">
        <v>189</v>
      </c>
      <c r="C541" s="11" t="s">
        <v>178</v>
      </c>
      <c r="D541" s="12">
        <v>9.1649600515905358E-2</v>
      </c>
      <c r="E541" s="12">
        <v>0.23165124398669751</v>
      </c>
      <c r="F541" s="12">
        <v>0.21659996579137947</v>
      </c>
      <c r="G541" s="12">
        <v>0.12582323054536793</v>
      </c>
      <c r="H541" s="12">
        <v>0.12733502541212641</v>
      </c>
      <c r="I541" s="12">
        <v>0.16579506050789128</v>
      </c>
      <c r="J541" s="12">
        <v>0.22374233154991893</v>
      </c>
      <c r="K541" s="12">
        <v>0.15165526689719283</v>
      </c>
      <c r="L541" s="12">
        <v>0.15785245029238246</v>
      </c>
      <c r="M541" s="12"/>
      <c r="N541" s="12"/>
    </row>
    <row r="542" spans="1:14" x14ac:dyDescent="0.35">
      <c r="A542" s="11" t="str">
        <f t="shared" si="8"/>
        <v>GASTO PER CAPITA (€ por individuo)Sidra</v>
      </c>
      <c r="B542" s="11" t="s">
        <v>189</v>
      </c>
      <c r="C542" s="11" t="s">
        <v>144</v>
      </c>
      <c r="D542" s="12">
        <v>0.41867524303630443</v>
      </c>
      <c r="E542" s="12">
        <v>0.6786746791319479</v>
      </c>
      <c r="F542" s="12">
        <v>0.37788971873493382</v>
      </c>
      <c r="G542" s="12">
        <v>0.36634226182271817</v>
      </c>
      <c r="H542" s="12">
        <v>0.41570696555087583</v>
      </c>
      <c r="I542" s="12">
        <v>0.70003803582885682</v>
      </c>
      <c r="J542" s="12">
        <v>0.48706338290210416</v>
      </c>
      <c r="K542" s="12">
        <v>0.49521654953751798</v>
      </c>
      <c r="L542" s="12">
        <v>0.55633740885228478</v>
      </c>
      <c r="M542" s="12"/>
      <c r="N542" s="12"/>
    </row>
    <row r="543" spans="1:14" x14ac:dyDescent="0.35">
      <c r="A543" s="11" t="str">
        <f t="shared" si="8"/>
        <v>GASTO PER CAPITA (€ por individuo)Cerveza</v>
      </c>
      <c r="B543" s="11" t="s">
        <v>189</v>
      </c>
      <c r="C543" s="11" t="s">
        <v>145</v>
      </c>
      <c r="D543" s="12">
        <v>21.511863455214726</v>
      </c>
      <c r="E543" s="12">
        <v>35.792059213508715</v>
      </c>
      <c r="F543" s="12">
        <v>21.515797190030511</v>
      </c>
      <c r="G543" s="12">
        <v>18.911769059026955</v>
      </c>
      <c r="H543" s="12">
        <v>24.043304168292803</v>
      </c>
      <c r="I543" s="12">
        <v>35.038961729314337</v>
      </c>
      <c r="J543" s="12">
        <v>20.858239991264519</v>
      </c>
      <c r="K543" s="12">
        <v>18.500078228317154</v>
      </c>
      <c r="L543" s="12">
        <v>22.869546429800049</v>
      </c>
      <c r="M543" s="12"/>
      <c r="N543" s="12"/>
    </row>
    <row r="544" spans="1:14" x14ac:dyDescent="0.35">
      <c r="A544" s="11" t="str">
        <f t="shared" si="8"/>
        <v>GASTO PER CAPITA (€ por individuo)Con alcohol</v>
      </c>
      <c r="B544" s="11" t="s">
        <v>189</v>
      </c>
      <c r="C544" s="11" t="s">
        <v>146</v>
      </c>
      <c r="D544" s="12">
        <v>19.428026837426348</v>
      </c>
      <c r="E544" s="12">
        <v>31.813659655763463</v>
      </c>
      <c r="F544" s="12">
        <v>19.473204665544493</v>
      </c>
      <c r="G544" s="12">
        <v>17.095956065359271</v>
      </c>
      <c r="H544" s="12">
        <v>21.559885302749471</v>
      </c>
      <c r="I544" s="12">
        <v>31.254381528333671</v>
      </c>
      <c r="J544" s="12">
        <v>18.570523051030026</v>
      </c>
      <c r="K544" s="12">
        <v>16.432001887829923</v>
      </c>
      <c r="L544" s="12">
        <v>19.990094951332132</v>
      </c>
      <c r="M544" s="12"/>
      <c r="N544" s="12"/>
    </row>
    <row r="545" spans="1:14" x14ac:dyDescent="0.35">
      <c r="A545" s="11" t="str">
        <f t="shared" si="8"/>
        <v>GASTO PER CAPITA (€ por individuo)Sin alcohol</v>
      </c>
      <c r="B545" s="11" t="s">
        <v>189</v>
      </c>
      <c r="C545" s="11" t="s">
        <v>147</v>
      </c>
      <c r="D545" s="12">
        <v>2.0668843992859864</v>
      </c>
      <c r="E545" s="12">
        <v>3.9461406281132829</v>
      </c>
      <c r="F545" s="12">
        <v>2.0192479846431208</v>
      </c>
      <c r="G545" s="12">
        <v>1.8039627866214936</v>
      </c>
      <c r="H545" s="12">
        <v>2.4403018285455653</v>
      </c>
      <c r="I545" s="12">
        <v>3.7350185912249398</v>
      </c>
      <c r="J545" s="12">
        <v>2.2657477177353789</v>
      </c>
      <c r="K545" s="12">
        <v>2.0482419042176074</v>
      </c>
      <c r="L545" s="12">
        <v>2.860342178581619</v>
      </c>
      <c r="M545" s="12"/>
      <c r="N545" s="12"/>
    </row>
    <row r="546" spans="1:14" x14ac:dyDescent="0.35">
      <c r="A546" s="11" t="str">
        <f t="shared" si="8"/>
        <v>GASTO PER CAPITA (€ por individuo)Cerveza Envasada</v>
      </c>
      <c r="B546" s="11" t="s">
        <v>189</v>
      </c>
      <c r="C546" s="11" t="s">
        <v>179</v>
      </c>
      <c r="D546" s="12">
        <v>11.909048416021017</v>
      </c>
      <c r="E546" s="12">
        <v>18.95332030563678</v>
      </c>
      <c r="F546" s="12">
        <v>11.585430680980513</v>
      </c>
      <c r="G546" s="12">
        <v>10.047912702050844</v>
      </c>
      <c r="H546" s="12">
        <v>12.30831543917428</v>
      </c>
      <c r="I546" s="12">
        <v>17.716403079136391</v>
      </c>
      <c r="J546" s="12">
        <v>10.682465240872437</v>
      </c>
      <c r="K546" s="12">
        <v>9.8086706644014079</v>
      </c>
      <c r="L546" s="12">
        <v>12.000695173082182</v>
      </c>
      <c r="M546" s="12"/>
      <c r="N546" s="12"/>
    </row>
    <row r="547" spans="1:14" x14ac:dyDescent="0.35">
      <c r="A547" s="11" t="str">
        <f t="shared" si="8"/>
        <v>GASTO PER CAPITA (€ por individuo)Cerveza Surtidor</v>
      </c>
      <c r="B547" s="11" t="s">
        <v>189</v>
      </c>
      <c r="C547" s="11" t="s">
        <v>180</v>
      </c>
      <c r="D547" s="12">
        <v>9.602818402878869</v>
      </c>
      <c r="E547" s="12">
        <v>16.83872730348541</v>
      </c>
      <c r="F547" s="12">
        <v>9.9303716902699541</v>
      </c>
      <c r="G547" s="12">
        <v>8.863857939346234</v>
      </c>
      <c r="H547" s="12">
        <v>11.734988544860999</v>
      </c>
      <c r="I547" s="12">
        <v>17.322550037127012</v>
      </c>
      <c r="J547" s="12">
        <v>10.175780176962338</v>
      </c>
      <c r="K547" s="12">
        <v>8.6914047116216313</v>
      </c>
      <c r="L547" s="12">
        <v>10.868852774604235</v>
      </c>
      <c r="M547" s="12"/>
      <c r="N547" s="12"/>
    </row>
    <row r="548" spans="1:14" x14ac:dyDescent="0.35">
      <c r="A548" s="11" t="str">
        <f t="shared" si="8"/>
        <v>GASTO PER CAPITA (€ por individuo)Otras Cervezas</v>
      </c>
      <c r="B548" s="11" t="s">
        <v>189</v>
      </c>
      <c r="C548" s="11" t="s">
        <v>148</v>
      </c>
      <c r="D548" s="12">
        <v>1.6956168311014555E-2</v>
      </c>
      <c r="E548" s="12">
        <v>3.225500427512392E-2</v>
      </c>
      <c r="F548" s="12">
        <v>2.3338270274494994E-2</v>
      </c>
      <c r="G548" s="12">
        <v>1.1848569729735447E-2</v>
      </c>
      <c r="H548" s="12">
        <v>4.3117013373982764E-2</v>
      </c>
      <c r="I548" s="12">
        <v>4.955486504256057E-2</v>
      </c>
      <c r="J548" s="12">
        <v>2.1969983224212168E-2</v>
      </c>
      <c r="K548" s="12">
        <v>1.9835038210902795E-2</v>
      </c>
      <c r="L548" s="12">
        <v>1.911132143254779E-2</v>
      </c>
      <c r="M548" s="12"/>
      <c r="N548" s="12"/>
    </row>
    <row r="549" spans="1:14" x14ac:dyDescent="0.35">
      <c r="A549" s="11" t="str">
        <f t="shared" si="8"/>
        <v>GASTO PER CAPITA (€ por individuo)Espirituosas</v>
      </c>
      <c r="B549" s="11" t="s">
        <v>189</v>
      </c>
      <c r="C549" s="11" t="s">
        <v>149</v>
      </c>
      <c r="D549" s="12">
        <v>6.1735501736904377</v>
      </c>
      <c r="E549" s="12">
        <v>10.653741991159936</v>
      </c>
      <c r="F549" s="12">
        <v>8.1378705950189776</v>
      </c>
      <c r="G549" s="12">
        <v>5.7966970459206264</v>
      </c>
      <c r="H549" s="12">
        <v>7.0797005027331421</v>
      </c>
      <c r="I549" s="12">
        <v>11.233259194081155</v>
      </c>
      <c r="J549" s="12">
        <v>7.5089295810735415</v>
      </c>
      <c r="K549" s="12">
        <v>6.4354855634694585</v>
      </c>
      <c r="L549" s="12">
        <v>6.7666455305737392</v>
      </c>
      <c r="M549" s="12"/>
      <c r="N549" s="12"/>
    </row>
    <row r="550" spans="1:14" x14ac:dyDescent="0.35">
      <c r="A550" s="11" t="str">
        <f t="shared" si="8"/>
        <v>GASTO PER CAPITA (€ por individuo)Whisky</v>
      </c>
      <c r="B550" s="11" t="s">
        <v>189</v>
      </c>
      <c r="C550" s="11" t="s">
        <v>150</v>
      </c>
      <c r="D550" s="12">
        <v>0.83441457583758427</v>
      </c>
      <c r="E550" s="12">
        <v>1.5541006421309755</v>
      </c>
      <c r="F550" s="12">
        <v>1.3765000250313653</v>
      </c>
      <c r="G550" s="12">
        <v>0.98606744280123537</v>
      </c>
      <c r="H550" s="12">
        <v>1.084245435918276</v>
      </c>
      <c r="I550" s="12">
        <v>1.6588112010333833</v>
      </c>
      <c r="J550" s="12">
        <v>1.3686881951503636</v>
      </c>
      <c r="K550" s="12">
        <v>1.0720075126252417</v>
      </c>
      <c r="L550" s="12">
        <v>0.95339548701243404</v>
      </c>
      <c r="M550" s="12"/>
      <c r="N550" s="12"/>
    </row>
    <row r="551" spans="1:14" x14ac:dyDescent="0.35">
      <c r="A551" s="11" t="str">
        <f t="shared" si="8"/>
        <v>GASTO PER CAPITA (€ por individuo)Brandy</v>
      </c>
      <c r="B551" s="11" t="s">
        <v>189</v>
      </c>
      <c r="C551" s="11" t="s">
        <v>151</v>
      </c>
      <c r="D551" s="12">
        <v>0.11894930120365385</v>
      </c>
      <c r="E551" s="12">
        <v>7.7039155946983087E-2</v>
      </c>
      <c r="F551" s="12">
        <v>7.1307495784785263E-2</v>
      </c>
      <c r="G551" s="12">
        <v>5.8921605270593279E-2</v>
      </c>
      <c r="H551" s="12">
        <v>4.5971908149904206E-2</v>
      </c>
      <c r="I551" s="12">
        <v>7.2581276284995153E-2</v>
      </c>
      <c r="J551" s="12">
        <v>5.3194968589047549E-2</v>
      </c>
      <c r="K551" s="12">
        <v>0.12976502149572641</v>
      </c>
      <c r="L551" s="12">
        <v>6.4508162991777293E-2</v>
      </c>
      <c r="M551" s="12"/>
      <c r="N551" s="12"/>
    </row>
    <row r="552" spans="1:14" x14ac:dyDescent="0.35">
      <c r="A552" s="11" t="str">
        <f t="shared" si="8"/>
        <v>GASTO PER CAPITA (€ por individuo)Ginebra</v>
      </c>
      <c r="B552" s="11" t="s">
        <v>189</v>
      </c>
      <c r="C552" s="11" t="s">
        <v>152</v>
      </c>
      <c r="D552" s="12">
        <v>2.0128712251177654</v>
      </c>
      <c r="E552" s="12">
        <v>3.1476680653782423</v>
      </c>
      <c r="F552" s="12">
        <v>2.4616779988267345</v>
      </c>
      <c r="G552" s="12">
        <v>1.8177368859595195</v>
      </c>
      <c r="H552" s="12">
        <v>2.1771136139376335</v>
      </c>
      <c r="I552" s="12">
        <v>3.3627085573597495</v>
      </c>
      <c r="J552" s="12">
        <v>2.2286530140140353</v>
      </c>
      <c r="K552" s="12">
        <v>1.9143684388559115</v>
      </c>
      <c r="L552" s="12">
        <v>2.1899401319938701</v>
      </c>
      <c r="M552" s="12"/>
      <c r="N552" s="12"/>
    </row>
    <row r="553" spans="1:14" x14ac:dyDescent="0.35">
      <c r="A553" s="11" t="str">
        <f t="shared" si="8"/>
        <v>GASTO PER CAPITA (€ por individuo)Ron</v>
      </c>
      <c r="B553" s="11" t="s">
        <v>189</v>
      </c>
      <c r="C553" s="11" t="s">
        <v>153</v>
      </c>
      <c r="D553" s="12">
        <v>0.82045982590114197</v>
      </c>
      <c r="E553" s="12">
        <v>1.4835169974384572</v>
      </c>
      <c r="F553" s="12">
        <v>1.3847854950415479</v>
      </c>
      <c r="G553" s="12">
        <v>0.8330917838398485</v>
      </c>
      <c r="H553" s="12">
        <v>0.8537481101702179</v>
      </c>
      <c r="I553" s="12">
        <v>1.6848578420230973</v>
      </c>
      <c r="J553" s="12">
        <v>1.1819547215935791</v>
      </c>
      <c r="K553" s="12">
        <v>0.99266359434258722</v>
      </c>
      <c r="L553" s="12">
        <v>0.86251886754085316</v>
      </c>
      <c r="M553" s="12"/>
      <c r="N553" s="12"/>
    </row>
    <row r="554" spans="1:14" x14ac:dyDescent="0.35">
      <c r="A554" s="11" t="str">
        <f t="shared" si="8"/>
        <v>GASTO PER CAPITA (€ por individuo)Anis</v>
      </c>
      <c r="B554" s="11" t="s">
        <v>189</v>
      </c>
      <c r="C554" s="11" t="s">
        <v>154</v>
      </c>
      <c r="D554" s="12">
        <v>2.8658676716115911E-2</v>
      </c>
      <c r="E554" s="12">
        <v>3.5246634050527206E-2</v>
      </c>
      <c r="F554" s="12">
        <v>4.244058649941515E-2</v>
      </c>
      <c r="G554" s="12">
        <v>3.4528289245533368E-2</v>
      </c>
      <c r="H554" s="12">
        <v>4.2497584454693864E-2</v>
      </c>
      <c r="I554" s="12">
        <v>5.9085593834832778E-2</v>
      </c>
      <c r="J554" s="12">
        <v>7.0389326793342838E-2</v>
      </c>
      <c r="K554" s="12">
        <v>4.9431220988469769E-2</v>
      </c>
      <c r="L554" s="12">
        <v>4.0036133001580709E-2</v>
      </c>
      <c r="M554" s="12"/>
      <c r="N554" s="12"/>
    </row>
    <row r="555" spans="1:14" x14ac:dyDescent="0.35">
      <c r="A555" s="11" t="str">
        <f t="shared" si="8"/>
        <v>GASTO PER CAPITA (€ por individuo)Otras Espirituosas</v>
      </c>
      <c r="B555" s="11" t="s">
        <v>189</v>
      </c>
      <c r="C555" s="11" t="s">
        <v>155</v>
      </c>
      <c r="D555" s="12">
        <v>2.3581955318838039</v>
      </c>
      <c r="E555" s="12">
        <v>4.3561676566361465</v>
      </c>
      <c r="F555" s="12">
        <v>2.8011561044848423</v>
      </c>
      <c r="G555" s="12">
        <v>2.0663515911054033</v>
      </c>
      <c r="H555" s="12">
        <v>2.8761245693134474</v>
      </c>
      <c r="I555" s="12">
        <v>4.3952080587493194</v>
      </c>
      <c r="J555" s="12">
        <v>2.6060484030137596</v>
      </c>
      <c r="K555" s="12">
        <v>2.2772493608811426</v>
      </c>
      <c r="L555" s="12">
        <v>2.6562460651103796</v>
      </c>
      <c r="M555" s="12"/>
      <c r="N555" s="12"/>
    </row>
    <row r="556" spans="1:14" ht="14.25" customHeight="1" x14ac:dyDescent="0.35">
      <c r="A556" s="11" t="str">
        <f t="shared" si="8"/>
        <v>GASTO PER CAPITA (€ por individuo)T.Zumo+Horchata+Mosto</v>
      </c>
      <c r="B556" s="11" t="s">
        <v>189</v>
      </c>
      <c r="C556" s="11" t="s">
        <v>156</v>
      </c>
      <c r="D556" s="12">
        <v>1.3121152332953481</v>
      </c>
      <c r="E556" s="12">
        <v>2.408243735867706</v>
      </c>
      <c r="F556" s="12">
        <v>1.2080272040562039</v>
      </c>
      <c r="G556" s="12">
        <v>1.2182227152645029</v>
      </c>
      <c r="H556" s="12">
        <v>1.4813290560538483</v>
      </c>
      <c r="I556" s="12">
        <v>2.6133410821805847</v>
      </c>
      <c r="J556" s="12">
        <v>1.4094227094904985</v>
      </c>
      <c r="K556" s="12">
        <v>1.2903855015092482</v>
      </c>
      <c r="L556" s="12">
        <v>1.5214547701371426</v>
      </c>
      <c r="M556" s="12"/>
      <c r="N556" s="12"/>
    </row>
    <row r="557" spans="1:14" x14ac:dyDescent="0.35">
      <c r="A557" s="11" t="str">
        <f t="shared" si="8"/>
        <v>GASTO PER CAPITA (€ por individuo)Agua Envasada</v>
      </c>
      <c r="B557" s="11" t="s">
        <v>189</v>
      </c>
      <c r="C557" s="11" t="s">
        <v>157</v>
      </c>
      <c r="D557" s="12">
        <v>3.209031921383946</v>
      </c>
      <c r="E557" s="12">
        <v>6.7465564046573707</v>
      </c>
      <c r="F557" s="12">
        <v>3.5253871761400144</v>
      </c>
      <c r="G557" s="12">
        <v>3.4230538139896582</v>
      </c>
      <c r="H557" s="12">
        <v>4.2116880443238811</v>
      </c>
      <c r="I557" s="12">
        <v>7.2517145781450703</v>
      </c>
      <c r="J557" s="12">
        <v>3.8964646468668036</v>
      </c>
      <c r="K557" s="12">
        <v>3.6855900269516519</v>
      </c>
      <c r="L557" s="12">
        <v>4.2862090053796686</v>
      </c>
      <c r="M557" s="12"/>
      <c r="N557" s="12"/>
    </row>
    <row r="558" spans="1:14" x14ac:dyDescent="0.35">
      <c r="A558" s="11" t="str">
        <f t="shared" si="8"/>
        <v>GASTO PER CAPITA (€ por individuo)Bebidas Refrescantes</v>
      </c>
      <c r="B558" s="11" t="s">
        <v>189</v>
      </c>
      <c r="C558" s="11" t="s">
        <v>158</v>
      </c>
      <c r="D558" s="12">
        <v>9.4418692927603853</v>
      </c>
      <c r="E558" s="12">
        <v>16.894246412839404</v>
      </c>
      <c r="F558" s="12">
        <v>9.349053113447189</v>
      </c>
      <c r="G558" s="12">
        <v>9.067745403514694</v>
      </c>
      <c r="H558" s="12">
        <v>11.981947817402409</v>
      </c>
      <c r="I558" s="12">
        <v>19.068813746446263</v>
      </c>
      <c r="J558" s="12">
        <v>10.51629378243644</v>
      </c>
      <c r="K558" s="12">
        <v>9.9254918326362702</v>
      </c>
      <c r="L558" s="12">
        <v>11.537477336690431</v>
      </c>
      <c r="M558" s="12"/>
      <c r="N558" s="12"/>
    </row>
    <row r="559" spans="1:14" x14ac:dyDescent="0.35">
      <c r="A559" s="11" t="str">
        <f t="shared" si="8"/>
        <v>GASTO PER CAPITA (€ por individuo)Colas</v>
      </c>
      <c r="B559" s="11" t="s">
        <v>189</v>
      </c>
      <c r="C559" s="11" t="s">
        <v>159</v>
      </c>
      <c r="D559" s="12">
        <v>5.7230657121142592</v>
      </c>
      <c r="E559" s="12">
        <v>9.8658132858434406</v>
      </c>
      <c r="F559" s="12">
        <v>5.6874458393791416</v>
      </c>
      <c r="G559" s="12">
        <v>5.696315462442767</v>
      </c>
      <c r="H559" s="12">
        <v>7.3899658853788086</v>
      </c>
      <c r="I559" s="12">
        <v>11.122261578134061</v>
      </c>
      <c r="J559" s="12">
        <v>6.5524093629197546</v>
      </c>
      <c r="K559" s="12">
        <v>6.2970715150305292</v>
      </c>
      <c r="L559" s="12">
        <v>6.8698576856235638</v>
      </c>
      <c r="M559" s="12"/>
      <c r="N559" s="12"/>
    </row>
    <row r="560" spans="1:14" x14ac:dyDescent="0.35">
      <c r="A560" s="11" t="str">
        <f t="shared" si="8"/>
        <v>GASTO PER CAPITA (€ por individuo)Cola Regular</v>
      </c>
      <c r="B560" s="11" t="s">
        <v>189</v>
      </c>
      <c r="C560" s="11" t="s">
        <v>160</v>
      </c>
      <c r="D560" s="12">
        <v>2.7996357150977986</v>
      </c>
      <c r="E560" s="12">
        <v>4.8074411830527612</v>
      </c>
      <c r="F560" s="12">
        <v>2.8215977205732354</v>
      </c>
      <c r="G560" s="12">
        <v>2.8279963004177286</v>
      </c>
      <c r="H560" s="12">
        <v>3.5868512021711885</v>
      </c>
      <c r="I560" s="12">
        <v>5.6053814302701097</v>
      </c>
      <c r="J560" s="12">
        <v>3.0257455570810015</v>
      </c>
      <c r="K560" s="12">
        <v>3.001662830476636</v>
      </c>
      <c r="L560" s="12">
        <v>3.2397371355880518</v>
      </c>
      <c r="M560" s="12"/>
      <c r="N560" s="12"/>
    </row>
    <row r="561" spans="1:14" x14ac:dyDescent="0.35">
      <c r="A561" s="11" t="str">
        <f t="shared" si="8"/>
        <v>GASTO PER CAPITA (€ por individuo)Light/Zero</v>
      </c>
      <c r="B561" s="11" t="s">
        <v>189</v>
      </c>
      <c r="C561" s="11" t="s">
        <v>161</v>
      </c>
      <c r="D561" s="12">
        <v>2.9234319687503572</v>
      </c>
      <c r="E561" s="12">
        <v>5.0583719811018009</v>
      </c>
      <c r="F561" s="12">
        <v>2.8658503758647615</v>
      </c>
      <c r="G561" s="12">
        <v>2.8683194186491545</v>
      </c>
      <c r="H561" s="12">
        <v>3.8031173962139606</v>
      </c>
      <c r="I561" s="12">
        <v>5.5168814274049751</v>
      </c>
      <c r="J561" s="12">
        <v>3.526662096909869</v>
      </c>
      <c r="K561" s="12">
        <v>3.2954099268373884</v>
      </c>
      <c r="L561" s="12">
        <v>3.6301154261014705</v>
      </c>
      <c r="M561" s="12"/>
      <c r="N561" s="12"/>
    </row>
    <row r="562" spans="1:14" x14ac:dyDescent="0.35">
      <c r="A562" s="11" t="str">
        <f t="shared" si="8"/>
        <v>GASTO PER CAPITA (€ por individuo)Otra Variedad Cola</v>
      </c>
      <c r="B562" s="11" t="s">
        <v>189</v>
      </c>
      <c r="C562" s="11" t="s">
        <v>162</v>
      </c>
      <c r="D562" s="12" t="s">
        <v>219</v>
      </c>
      <c r="E562" s="12" t="s">
        <v>219</v>
      </c>
      <c r="F562" s="12" t="s">
        <v>219</v>
      </c>
      <c r="G562" s="12" t="s">
        <v>219</v>
      </c>
      <c r="H562" s="12" t="s">
        <v>219</v>
      </c>
      <c r="I562" s="12" t="s">
        <v>219</v>
      </c>
      <c r="J562" s="12" t="s">
        <v>219</v>
      </c>
      <c r="K562" s="12" t="s">
        <v>219</v>
      </c>
      <c r="L562" s="12" t="s">
        <v>219</v>
      </c>
      <c r="M562" s="12"/>
      <c r="N562" s="12"/>
    </row>
    <row r="563" spans="1:14" x14ac:dyDescent="0.35">
      <c r="A563" s="11" t="str">
        <f t="shared" si="8"/>
        <v>GASTO PER CAPITA (€ por individuo)Con Cafeina</v>
      </c>
      <c r="B563" s="11" t="s">
        <v>189</v>
      </c>
      <c r="C563" s="11" t="s">
        <v>163</v>
      </c>
      <c r="D563" s="12">
        <v>4.6561808847185331</v>
      </c>
      <c r="E563" s="12">
        <v>8.279358232690333</v>
      </c>
      <c r="F563" s="12">
        <v>4.7473482631560104</v>
      </c>
      <c r="G563" s="12">
        <v>4.46437863238343</v>
      </c>
      <c r="H563" s="12">
        <v>5.8195219611819793</v>
      </c>
      <c r="I563" s="12">
        <v>9.0420719532761389</v>
      </c>
      <c r="J563" s="12">
        <v>5.2139480807073566</v>
      </c>
      <c r="K563" s="12">
        <v>4.9933276612136144</v>
      </c>
      <c r="L563" s="12">
        <v>5.475845998519369</v>
      </c>
      <c r="M563" s="12"/>
      <c r="N563" s="12"/>
    </row>
    <row r="564" spans="1:14" x14ac:dyDescent="0.35">
      <c r="A564" s="11" t="str">
        <f t="shared" si="8"/>
        <v>GASTO PER CAPITA (€ por individuo)Sin Cafeina</v>
      </c>
      <c r="B564" s="11" t="s">
        <v>189</v>
      </c>
      <c r="C564" s="11" t="s">
        <v>164</v>
      </c>
      <c r="D564" s="12">
        <v>0.8768663818058523</v>
      </c>
      <c r="E564" s="12">
        <v>1.3059990572638465</v>
      </c>
      <c r="F564" s="12">
        <v>0.82804148856373505</v>
      </c>
      <c r="G564" s="12">
        <v>1.0727618677948467</v>
      </c>
      <c r="H564" s="12">
        <v>1.3661370652050275</v>
      </c>
      <c r="I564" s="12">
        <v>1.7404765068233143</v>
      </c>
      <c r="J564" s="12">
        <v>1.0487192529290275</v>
      </c>
      <c r="K564" s="12">
        <v>1.1263353990806448</v>
      </c>
      <c r="L564" s="12">
        <v>1.2124869020856426</v>
      </c>
    </row>
    <row r="565" spans="1:14" x14ac:dyDescent="0.35">
      <c r="A565" s="11" t="str">
        <f t="shared" si="8"/>
        <v>GASTO PER CAPITA (€ por individuo)Frutas con gas</v>
      </c>
      <c r="B565" s="11" t="s">
        <v>189</v>
      </c>
      <c r="C565" s="11" t="s">
        <v>165</v>
      </c>
      <c r="D565" s="12">
        <v>0.88053353960831338</v>
      </c>
      <c r="E565" s="12">
        <v>1.7295835730047511</v>
      </c>
      <c r="F565" s="12">
        <v>0.92758019487268673</v>
      </c>
      <c r="G565" s="12">
        <v>0.9187237297111478</v>
      </c>
      <c r="H565" s="12">
        <v>1.1736472939687106</v>
      </c>
      <c r="I565" s="12">
        <v>2.0799744604957304</v>
      </c>
      <c r="J565" s="12">
        <v>1.010392789480733</v>
      </c>
      <c r="K565" s="12">
        <v>0.94370291452932387</v>
      </c>
      <c r="L565" s="12">
        <v>1.2210484015116823</v>
      </c>
    </row>
    <row r="566" spans="1:14" x14ac:dyDescent="0.35">
      <c r="A566" s="11" t="str">
        <f t="shared" si="8"/>
        <v>GASTO PER CAPITA (€ por individuo)Frutas sin gas</v>
      </c>
      <c r="B566" s="11" t="s">
        <v>189</v>
      </c>
      <c r="C566" s="11" t="s">
        <v>166</v>
      </c>
      <c r="D566" s="12">
        <v>0.36345019757113717</v>
      </c>
      <c r="E566" s="12">
        <v>0.73455021922532593</v>
      </c>
      <c r="F566" s="12">
        <v>0.29756842093910513</v>
      </c>
      <c r="G566" s="12">
        <v>0.23966445864407776</v>
      </c>
      <c r="H566" s="12">
        <v>0.35511321162114678</v>
      </c>
      <c r="I566" s="12">
        <v>0.62760937629535907</v>
      </c>
      <c r="J566" s="12">
        <v>0.25604210779071629</v>
      </c>
      <c r="K566" s="12">
        <v>0.22513724778541097</v>
      </c>
      <c r="L566" s="12">
        <v>0.32448745103481008</v>
      </c>
    </row>
    <row r="567" spans="1:14" x14ac:dyDescent="0.35">
      <c r="A567" s="11" t="str">
        <f t="shared" si="8"/>
        <v>GASTO PER CAPITA (€ por individuo)Mixers</v>
      </c>
      <c r="B567" s="11" t="s">
        <v>189</v>
      </c>
      <c r="C567" s="11" t="s">
        <v>167</v>
      </c>
      <c r="D567" s="12">
        <v>0.13029792944741209</v>
      </c>
      <c r="E567" s="12">
        <v>0.37916552810183302</v>
      </c>
      <c r="F567" s="12">
        <v>0.17548096336468869</v>
      </c>
      <c r="G567" s="12">
        <v>0.10055808233713619</v>
      </c>
      <c r="H567" s="12">
        <v>0.1932529837902531</v>
      </c>
      <c r="I567" s="12">
        <v>0.32577872558414667</v>
      </c>
      <c r="J567" s="12">
        <v>0.15118205973369653</v>
      </c>
      <c r="K567" s="12">
        <v>0.12095120134001323</v>
      </c>
      <c r="L567" s="12">
        <v>0.22642144180555362</v>
      </c>
    </row>
    <row r="568" spans="1:14" x14ac:dyDescent="0.35">
      <c r="A568" s="11" t="str">
        <f t="shared" si="8"/>
        <v>GASTO PER CAPITA (€ por individuo)Isotonicas</v>
      </c>
      <c r="B568" s="11" t="s">
        <v>189</v>
      </c>
      <c r="C568" s="11" t="s">
        <v>181</v>
      </c>
      <c r="D568" s="12">
        <v>1.09213702244255</v>
      </c>
      <c r="E568" s="12">
        <v>2.0229419824160058</v>
      </c>
      <c r="F568" s="12">
        <v>1.0840186354827546</v>
      </c>
      <c r="G568" s="12">
        <v>0.96327846750119428</v>
      </c>
      <c r="H568" s="12">
        <v>1.3601979153071979</v>
      </c>
      <c r="I568" s="12">
        <v>2.4673147347226423</v>
      </c>
      <c r="J568" s="12">
        <v>1.1887122669015664</v>
      </c>
      <c r="K568" s="12">
        <v>1.081730941983521</v>
      </c>
      <c r="L568" s="12">
        <v>1.4418064463765272</v>
      </c>
    </row>
    <row r="569" spans="1:14" x14ac:dyDescent="0.35">
      <c r="A569" s="11" t="str">
        <f t="shared" si="8"/>
        <v>GASTO PER CAPITA (€ por individuo)Energeticas</v>
      </c>
      <c r="B569" s="11" t="s">
        <v>189</v>
      </c>
      <c r="C569" s="11" t="s">
        <v>182</v>
      </c>
      <c r="D569" s="12">
        <v>0.31133575138229908</v>
      </c>
      <c r="E569" s="12">
        <v>0.43550927002162687</v>
      </c>
      <c r="F569" s="12">
        <v>0.24481620196678566</v>
      </c>
      <c r="G569" s="12">
        <v>0.2151532553731256</v>
      </c>
      <c r="H569" s="12">
        <v>0.29235008698565912</v>
      </c>
      <c r="I569" s="12">
        <v>0.44407716412644865</v>
      </c>
      <c r="J569" s="12">
        <v>0.31305332127332341</v>
      </c>
      <c r="K569" s="12">
        <v>0.3245285226824321</v>
      </c>
      <c r="L569" s="12">
        <v>0.37196324078573406</v>
      </c>
    </row>
    <row r="570" spans="1:14" x14ac:dyDescent="0.35">
      <c r="A570" s="11" t="str">
        <f t="shared" si="8"/>
        <v>GASTO PER CAPITA (€ por individuo)Gaseosas</v>
      </c>
      <c r="B570" s="11" t="s">
        <v>189</v>
      </c>
      <c r="C570" s="11" t="s">
        <v>168</v>
      </c>
      <c r="D570" s="12">
        <v>0.18146257386101197</v>
      </c>
      <c r="E570" s="12">
        <v>0.25097380250585494</v>
      </c>
      <c r="F570" s="12">
        <v>0.1517680046605358</v>
      </c>
      <c r="G570" s="12">
        <v>0.12860861626479725</v>
      </c>
      <c r="H570" s="12">
        <v>0.18094662139339476</v>
      </c>
      <c r="I570" s="12">
        <v>0.2492880710871723</v>
      </c>
      <c r="J570" s="12">
        <v>0.13888452389060402</v>
      </c>
      <c r="K570" s="12">
        <v>0.12005198871316185</v>
      </c>
      <c r="L570" s="12">
        <v>0.11387797482170525</v>
      </c>
    </row>
    <row r="571" spans="1:14" x14ac:dyDescent="0.35">
      <c r="A571" s="11" t="str">
        <f t="shared" si="8"/>
        <v>GASTO PER CAPITA (€ por individuo)Bebidas Zumo+Leche</v>
      </c>
      <c r="B571" s="11" t="s">
        <v>189</v>
      </c>
      <c r="C571" s="11" t="s">
        <v>169</v>
      </c>
      <c r="D571" s="12">
        <v>7.0153987623524733E-2</v>
      </c>
      <c r="E571" s="12">
        <v>8.3457937398456833E-2</v>
      </c>
      <c r="F571" s="12">
        <v>7.1393295563892206E-2</v>
      </c>
      <c r="G571" s="12">
        <v>6.7018140032733084E-2</v>
      </c>
      <c r="H571" s="12">
        <v>7.7779202483588342E-2</v>
      </c>
      <c r="I571" s="12">
        <v>0.14338331602713486</v>
      </c>
      <c r="J571" s="12">
        <v>7.5822707943775686E-2</v>
      </c>
      <c r="K571" s="12">
        <v>7.0613988209979245E-2</v>
      </c>
      <c r="L571" s="12">
        <v>5.9262809482207003E-2</v>
      </c>
    </row>
    <row r="572" spans="1:14" x14ac:dyDescent="0.35">
      <c r="A572" s="11" t="str">
        <f t="shared" si="8"/>
        <v>GASTO PER CAPITA (€ por individuo)Resto</v>
      </c>
      <c r="B572" s="11" t="s">
        <v>189</v>
      </c>
      <c r="C572" s="11" t="s">
        <v>78</v>
      </c>
      <c r="D572" s="12">
        <v>0.68942805230626081</v>
      </c>
      <c r="E572" s="12">
        <v>1.392250516770869</v>
      </c>
      <c r="F572" s="12">
        <v>0.70897978655716543</v>
      </c>
      <c r="G572" s="12">
        <v>0.7384241131557967</v>
      </c>
      <c r="H572" s="12">
        <v>0.95868850267562855</v>
      </c>
      <c r="I572" s="12">
        <v>1.6091242733153759</v>
      </c>
      <c r="J572" s="12">
        <v>0.82979595667469153</v>
      </c>
      <c r="K572" s="12">
        <v>0.74170317764336802</v>
      </c>
      <c r="L572" s="12">
        <v>0.90875258979843987</v>
      </c>
    </row>
    <row r="573" spans="1:14" x14ac:dyDescent="0.35">
      <c r="A573" s="11" t="str">
        <f t="shared" si="8"/>
        <v>PRECIO MEDIO (kg ó litros)TOTAL BEBIDAS</v>
      </c>
      <c r="B573" s="11" t="s">
        <v>190</v>
      </c>
      <c r="C573" s="11" t="s">
        <v>122</v>
      </c>
      <c r="D573" s="12">
        <v>4.9334142879389011</v>
      </c>
      <c r="E573" s="12">
        <v>4.4637139925052685</v>
      </c>
      <c r="F573" s="12">
        <v>5.1184732084765807</v>
      </c>
      <c r="G573" s="12">
        <v>5.186519657725392</v>
      </c>
      <c r="H573" s="12">
        <v>4.9536043506565708</v>
      </c>
      <c r="I573" s="12">
        <v>4.6229369938088691</v>
      </c>
      <c r="J573" s="12">
        <v>5.2433341743408723</v>
      </c>
      <c r="K573" s="12">
        <v>5.3292259950731742</v>
      </c>
      <c r="L573" s="12">
        <v>5.0702984906818278</v>
      </c>
    </row>
    <row r="574" spans="1:14" x14ac:dyDescent="0.35">
      <c r="A574" s="11" t="str">
        <f t="shared" si="8"/>
        <v>PRECIO MEDIO (kg ó litros).Total Bebidas Caliente</v>
      </c>
      <c r="B574" s="11" t="s">
        <v>190</v>
      </c>
      <c r="C574" s="11" t="s">
        <v>123</v>
      </c>
      <c r="D574" s="12">
        <v>11.101035825278521</v>
      </c>
      <c r="E574" s="12">
        <v>11.172811700977078</v>
      </c>
      <c r="F574" s="12">
        <v>11.047816367982058</v>
      </c>
      <c r="G574" s="12">
        <v>11.042008065966039</v>
      </c>
      <c r="H574" s="12">
        <v>11.335044787046941</v>
      </c>
      <c r="I574" s="12">
        <v>11.469060232683416</v>
      </c>
      <c r="J574" s="12">
        <v>11.346591755936092</v>
      </c>
      <c r="K574" s="12">
        <v>11.270107049583544</v>
      </c>
      <c r="L574" s="12">
        <v>11.291990316155696</v>
      </c>
    </row>
    <row r="575" spans="1:14" x14ac:dyDescent="0.35">
      <c r="A575" s="11" t="str">
        <f t="shared" si="8"/>
        <v>PRECIO MEDIO (kg ó litros)Cafe</v>
      </c>
      <c r="B575" s="11" t="s">
        <v>190</v>
      </c>
      <c r="C575" s="11" t="s">
        <v>124</v>
      </c>
      <c r="D575" s="12">
        <v>18.263591904975396</v>
      </c>
      <c r="E575" s="12">
        <v>18.391855119637061</v>
      </c>
      <c r="F575" s="12">
        <v>18.469243660893852</v>
      </c>
      <c r="G575" s="12">
        <v>18.537080869951843</v>
      </c>
      <c r="H575" s="12">
        <v>18.846314981341084</v>
      </c>
      <c r="I575" s="12">
        <v>18.649663233755902</v>
      </c>
      <c r="J575" s="12">
        <v>18.918015956579339</v>
      </c>
      <c r="K575" s="12">
        <v>19.023623063289385</v>
      </c>
      <c r="L575" s="12">
        <v>19.106536788532836</v>
      </c>
    </row>
    <row r="576" spans="1:14" x14ac:dyDescent="0.35">
      <c r="A576" s="11" t="str">
        <f t="shared" si="8"/>
        <v>PRECIO MEDIO (kg ó litros)Leche+bebidas vegetales</v>
      </c>
      <c r="B576" s="11" t="s">
        <v>190</v>
      </c>
      <c r="C576" s="11" t="s">
        <v>175</v>
      </c>
      <c r="D576" s="12">
        <v>8.6034523918926826</v>
      </c>
      <c r="E576" s="12">
        <v>8.5013654942095496</v>
      </c>
      <c r="F576" s="12">
        <v>8.4443512182823692</v>
      </c>
      <c r="G576" s="12">
        <v>8.4158731441778034</v>
      </c>
      <c r="H576" s="12">
        <v>8.5922597768167748</v>
      </c>
      <c r="I576" s="12">
        <v>8.6496840480670958</v>
      </c>
      <c r="J576" s="12">
        <v>8.5852526833875267</v>
      </c>
      <c r="K576" s="12">
        <v>8.5490909305285747</v>
      </c>
      <c r="L576" s="12">
        <v>8.5498252046778767</v>
      </c>
    </row>
    <row r="577" spans="1:12" x14ac:dyDescent="0.35">
      <c r="A577" s="11" t="str">
        <f t="shared" si="8"/>
        <v>PRECIO MEDIO (kg ó litros)Leche</v>
      </c>
      <c r="B577" s="11" t="s">
        <v>190</v>
      </c>
      <c r="C577" s="11" t="s">
        <v>125</v>
      </c>
      <c r="D577" s="12">
        <v>8.6901171329597098</v>
      </c>
      <c r="E577" s="12">
        <v>8.5870795364658115</v>
      </c>
      <c r="F577" s="12">
        <v>8.5485088612037199</v>
      </c>
      <c r="G577" s="12">
        <v>8.5114148304573689</v>
      </c>
      <c r="H577" s="12">
        <v>8.6922879687728916</v>
      </c>
      <c r="I577" s="12">
        <v>8.7590853223451486</v>
      </c>
      <c r="J577" s="12">
        <v>8.7088303180609898</v>
      </c>
      <c r="K577" s="12">
        <v>8.6900167412948441</v>
      </c>
      <c r="L577" s="12">
        <v>8.700676031273689</v>
      </c>
    </row>
    <row r="578" spans="1:12" x14ac:dyDescent="0.35">
      <c r="A578" s="11" t="str">
        <f t="shared" si="8"/>
        <v>PRECIO MEDIO (kg ó litros)Leche Sola</v>
      </c>
      <c r="B578" s="11" t="s">
        <v>190</v>
      </c>
      <c r="C578" s="11" t="s">
        <v>126</v>
      </c>
      <c r="D578" s="12">
        <v>4.3577930738578186</v>
      </c>
      <c r="E578" s="12">
        <v>2.9477520356480387</v>
      </c>
      <c r="F578" s="12">
        <v>2.3188070782985402</v>
      </c>
      <c r="G578" s="12">
        <v>2.2694713546304119</v>
      </c>
      <c r="H578" s="12">
        <v>3.4641655282710833</v>
      </c>
      <c r="I578" s="12">
        <v>4.5619206284316114</v>
      </c>
      <c r="J578" s="12">
        <v>5.0922214907707639</v>
      </c>
      <c r="K578" s="12">
        <v>4.7438213538360738</v>
      </c>
      <c r="L578" s="12">
        <v>5.1011060869187297</v>
      </c>
    </row>
    <row r="579" spans="1:12" x14ac:dyDescent="0.35">
      <c r="A579" s="11" t="str">
        <f t="shared" si="8"/>
        <v>PRECIO MEDIO (kg ó litros)Leche Con Cacao</v>
      </c>
      <c r="B579" s="11" t="s">
        <v>190</v>
      </c>
      <c r="C579" s="11" t="s">
        <v>127</v>
      </c>
      <c r="D579" s="12">
        <v>5.7107464787605871</v>
      </c>
      <c r="E579" s="12">
        <v>5.7884461324303933</v>
      </c>
      <c r="F579" s="12">
        <v>5.8363489221289999</v>
      </c>
      <c r="G579" s="12">
        <v>5.9039777993279676</v>
      </c>
      <c r="H579" s="12">
        <v>5.8664386072181509</v>
      </c>
      <c r="I579" s="12">
        <v>5.9944345664124787</v>
      </c>
      <c r="J579" s="12">
        <v>5.9583617105168827</v>
      </c>
      <c r="K579" s="12">
        <v>5.9426805231551052</v>
      </c>
      <c r="L579" s="12">
        <v>5.7138467227062666</v>
      </c>
    </row>
    <row r="580" spans="1:12" x14ac:dyDescent="0.35">
      <c r="A580" s="11" t="str">
        <f t="shared" ref="A580:A629" si="9">B580&amp;C580</f>
        <v>PRECIO MEDIO (kg ó litros)Leche Con Cafe</v>
      </c>
      <c r="B580" s="11" t="s">
        <v>190</v>
      </c>
      <c r="C580" s="11" t="s">
        <v>128</v>
      </c>
      <c r="D580" s="12">
        <v>8.9047912347547644</v>
      </c>
      <c r="E580" s="12">
        <v>8.9137439283764337</v>
      </c>
      <c r="F580" s="12">
        <v>8.9482882400512089</v>
      </c>
      <c r="G580" s="12">
        <v>8.9069919338202297</v>
      </c>
      <c r="H580" s="12">
        <v>8.9229953273017983</v>
      </c>
      <c r="I580" s="12">
        <v>8.982817721223137</v>
      </c>
      <c r="J580" s="12">
        <v>8.9277647824171993</v>
      </c>
      <c r="K580" s="12">
        <v>8.8920307628502506</v>
      </c>
      <c r="L580" s="12">
        <v>8.8864489634174699</v>
      </c>
    </row>
    <row r="581" spans="1:12" x14ac:dyDescent="0.35">
      <c r="A581" s="11" t="str">
        <f t="shared" si="9"/>
        <v>PRECIO MEDIO (kg ó litros)Bebidas Vegetales</v>
      </c>
      <c r="B581" s="11" t="s">
        <v>190</v>
      </c>
      <c r="C581" s="11" t="s">
        <v>176</v>
      </c>
      <c r="D581" s="12">
        <v>6.2209055529284836</v>
      </c>
      <c r="E581" s="12">
        <v>6.2973814410549283</v>
      </c>
      <c r="F581" s="12">
        <v>6.2928081754840699</v>
      </c>
      <c r="G581" s="12">
        <v>6.5897305426732355</v>
      </c>
      <c r="H581" s="12">
        <v>6.6094694074380165</v>
      </c>
      <c r="I581" s="12">
        <v>6.5074402629096175</v>
      </c>
      <c r="J581" s="12">
        <v>6.4622577732423627</v>
      </c>
      <c r="K581" s="12">
        <v>6.5959866976382777</v>
      </c>
      <c r="L581" s="12">
        <v>6.6162343270986792</v>
      </c>
    </row>
    <row r="582" spans="1:12" x14ac:dyDescent="0.35">
      <c r="A582" s="11" t="str">
        <f t="shared" si="9"/>
        <v>PRECIO MEDIO (kg ó litros)Infusiones</v>
      </c>
      <c r="B582" s="11" t="s">
        <v>190</v>
      </c>
      <c r="C582" s="11" t="s">
        <v>129</v>
      </c>
      <c r="D582" s="12">
        <v>8.9855139545436753</v>
      </c>
      <c r="E582" s="12">
        <v>8.9823070743208024</v>
      </c>
      <c r="F582" s="12">
        <v>9.1244735040060085</v>
      </c>
      <c r="G582" s="12">
        <v>9.2810622093535056</v>
      </c>
      <c r="H582" s="12">
        <v>8.9297044196288269</v>
      </c>
      <c r="I582" s="12">
        <v>9.4851488782037219</v>
      </c>
      <c r="J582" s="12">
        <v>9.6956962239835907</v>
      </c>
      <c r="K582" s="12">
        <v>9.1745136769323796</v>
      </c>
      <c r="L582" s="12">
        <v>8.9709807459098432</v>
      </c>
    </row>
    <row r="583" spans="1:12" x14ac:dyDescent="0.35">
      <c r="A583" s="11" t="str">
        <f t="shared" si="9"/>
        <v>PRECIO MEDIO (kg ó litros)Resto Bebidas Caliente</v>
      </c>
      <c r="B583" s="11" t="s">
        <v>190</v>
      </c>
      <c r="C583" s="11" t="s">
        <v>130</v>
      </c>
      <c r="D583" s="12">
        <v>12.447043829186041</v>
      </c>
      <c r="E583" s="12">
        <v>12.973166549712451</v>
      </c>
      <c r="F583" s="12">
        <v>14.048707746182391</v>
      </c>
      <c r="G583" s="12">
        <v>13.445735254896684</v>
      </c>
      <c r="H583" s="12">
        <v>13.326589938029938</v>
      </c>
      <c r="I583" s="12">
        <v>12.55593247350914</v>
      </c>
      <c r="J583" s="12">
        <v>13.981313882795311</v>
      </c>
      <c r="K583" s="12">
        <v>13.920303184814625</v>
      </c>
      <c r="L583" s="12">
        <v>13.022334148323736</v>
      </c>
    </row>
    <row r="584" spans="1:12" x14ac:dyDescent="0.35">
      <c r="A584" s="11" t="str">
        <f t="shared" si="9"/>
        <v>PRECIO MEDIO (kg ó litros).Total Bebidas Frias</v>
      </c>
      <c r="B584" s="11" t="s">
        <v>190</v>
      </c>
      <c r="C584" s="11" t="s">
        <v>131</v>
      </c>
      <c r="D584" s="12">
        <v>4.0095483819359545</v>
      </c>
      <c r="E584" s="12">
        <v>3.7334921737181719</v>
      </c>
      <c r="F584" s="12">
        <v>4.166271920933486</v>
      </c>
      <c r="G584" s="12">
        <v>4.1064493582611705</v>
      </c>
      <c r="H584" s="12">
        <v>4.0809362383207199</v>
      </c>
      <c r="I584" s="12">
        <v>3.89287515574987</v>
      </c>
      <c r="J584" s="12">
        <v>4.2565410983516019</v>
      </c>
      <c r="K584" s="12">
        <v>4.2440512403743949</v>
      </c>
      <c r="L584" s="12">
        <v>4.16992705684914</v>
      </c>
    </row>
    <row r="585" spans="1:12" x14ac:dyDescent="0.35">
      <c r="A585" s="11" t="str">
        <f t="shared" si="9"/>
        <v>PRECIO MEDIO (kg ó litros)Total bebidas de vino</v>
      </c>
      <c r="B585" s="11" t="s">
        <v>190</v>
      </c>
      <c r="C585" s="11" t="s">
        <v>132</v>
      </c>
      <c r="D585" s="12">
        <v>7.52823083127541</v>
      </c>
      <c r="E585" s="12">
        <v>6.6751072864040717</v>
      </c>
      <c r="F585" s="12">
        <v>7.9436642702747768</v>
      </c>
      <c r="G585" s="12">
        <v>7.9197525461226617</v>
      </c>
      <c r="H585" s="12">
        <v>7.1300630311592741</v>
      </c>
      <c r="I585" s="12">
        <v>6.5247657487756943</v>
      </c>
      <c r="J585" s="12">
        <v>7.9383033177847668</v>
      </c>
      <c r="K585" s="12">
        <v>7.8164136486070177</v>
      </c>
      <c r="L585" s="12">
        <v>7.6392102908346011</v>
      </c>
    </row>
    <row r="586" spans="1:12" x14ac:dyDescent="0.35">
      <c r="A586" s="11" t="str">
        <f t="shared" si="9"/>
        <v>PRECIO MEDIO (kg ó litros)Vino</v>
      </c>
      <c r="B586" s="11" t="s">
        <v>190</v>
      </c>
      <c r="C586" s="11" t="s">
        <v>133</v>
      </c>
      <c r="D586" s="12">
        <v>8.7544083147974554</v>
      </c>
      <c r="E586" s="12">
        <v>8.7128640419236731</v>
      </c>
      <c r="F586" s="12">
        <v>8.8507853744965246</v>
      </c>
      <c r="G586" s="12">
        <v>8.6298782408586394</v>
      </c>
      <c r="H586" s="12">
        <v>8.6866452715681408</v>
      </c>
      <c r="I586" s="12">
        <v>8.6577743046776305</v>
      </c>
      <c r="J586" s="12">
        <v>8.8934832070928778</v>
      </c>
      <c r="K586" s="12">
        <v>8.489526831199699</v>
      </c>
      <c r="L586" s="12">
        <v>8.7606496799447502</v>
      </c>
    </row>
    <row r="587" spans="1:12" x14ac:dyDescent="0.35">
      <c r="A587" s="11" t="str">
        <f t="shared" si="9"/>
        <v>PRECIO MEDIO (kg ó litros)Tinto</v>
      </c>
      <c r="B587" s="11" t="s">
        <v>190</v>
      </c>
      <c r="C587" s="11" t="s">
        <v>134</v>
      </c>
      <c r="D587" s="12">
        <v>8.801969136584221</v>
      </c>
      <c r="E587" s="12">
        <v>8.3415812501907585</v>
      </c>
      <c r="F587" s="12">
        <v>8.9100117592546599</v>
      </c>
      <c r="G587" s="12">
        <v>8.810377513715629</v>
      </c>
      <c r="H587" s="12">
        <v>8.664726898236049</v>
      </c>
      <c r="I587" s="12">
        <v>8.4471334821349746</v>
      </c>
      <c r="J587" s="12">
        <v>8.8719030233866256</v>
      </c>
      <c r="K587" s="12">
        <v>8.4242302414898784</v>
      </c>
      <c r="L587" s="12">
        <v>8.5767892993556583</v>
      </c>
    </row>
    <row r="588" spans="1:12" x14ac:dyDescent="0.35">
      <c r="A588" s="11" t="str">
        <f t="shared" si="9"/>
        <v>PRECIO MEDIO (kg ó litros)Blanco</v>
      </c>
      <c r="B588" s="11" t="s">
        <v>190</v>
      </c>
      <c r="C588" s="11" t="s">
        <v>135</v>
      </c>
      <c r="D588" s="12">
        <v>8.7639583054069021</v>
      </c>
      <c r="E588" s="12">
        <v>9.3326516278162135</v>
      </c>
      <c r="F588" s="12">
        <v>9.0238730552441329</v>
      </c>
      <c r="G588" s="12">
        <v>8.4432321025838117</v>
      </c>
      <c r="H588" s="12">
        <v>8.8673638187231134</v>
      </c>
      <c r="I588" s="12">
        <v>8.9300585433649875</v>
      </c>
      <c r="J588" s="12">
        <v>9.0914533378747464</v>
      </c>
      <c r="K588" s="12">
        <v>8.6275200703938282</v>
      </c>
      <c r="L588" s="12">
        <v>9.0048043318798499</v>
      </c>
    </row>
    <row r="589" spans="1:12" x14ac:dyDescent="0.35">
      <c r="A589" s="11" t="str">
        <f t="shared" si="9"/>
        <v>PRECIO MEDIO (kg ó litros)Rosado</v>
      </c>
      <c r="B589" s="11" t="s">
        <v>190</v>
      </c>
      <c r="C589" s="11" t="s">
        <v>136</v>
      </c>
      <c r="D589" s="12">
        <v>8.190652125404478</v>
      </c>
      <c r="E589" s="12">
        <v>8.022182038978487</v>
      </c>
      <c r="F589" s="12">
        <v>7.664693655208735</v>
      </c>
      <c r="G589" s="12">
        <v>7.9373190101780349</v>
      </c>
      <c r="H589" s="12">
        <v>8.428237121259734</v>
      </c>
      <c r="I589" s="12">
        <v>8.5488384991201158</v>
      </c>
      <c r="J589" s="12">
        <v>7.8792460239909969</v>
      </c>
      <c r="K589" s="12">
        <v>8.5993738794494163</v>
      </c>
      <c r="L589" s="12">
        <v>8.9192050261785685</v>
      </c>
    </row>
    <row r="590" spans="1:12" x14ac:dyDescent="0.35">
      <c r="A590" s="11" t="str">
        <f t="shared" si="9"/>
        <v>PRECIO MEDIO (kg ó litros)Resto vino</v>
      </c>
      <c r="B590" s="11" t="s">
        <v>190</v>
      </c>
      <c r="C590" s="11" t="s">
        <v>137</v>
      </c>
      <c r="D590" s="12">
        <v>8.2496647500044151</v>
      </c>
      <c r="E590" s="12">
        <v>8.5724052096716328</v>
      </c>
      <c r="F590" s="12">
        <v>6.1647664857638356</v>
      </c>
      <c r="G590" s="12">
        <v>6.5745251354209531</v>
      </c>
      <c r="H590" s="12">
        <v>6.477372320804478</v>
      </c>
      <c r="I590" s="12">
        <v>8.9944553433799435</v>
      </c>
      <c r="J590" s="12">
        <v>7.2971317023125915</v>
      </c>
      <c r="K590" s="12">
        <v>7.8493013049464002</v>
      </c>
      <c r="L590" s="12">
        <v>7.7228497104420653</v>
      </c>
    </row>
    <row r="591" spans="1:12" x14ac:dyDescent="0.35">
      <c r="A591" s="11" t="str">
        <f t="shared" si="9"/>
        <v>PRECIO MEDIO (kg ó litros)Cava</v>
      </c>
      <c r="B591" s="11" t="s">
        <v>190</v>
      </c>
      <c r="C591" s="11" t="s">
        <v>138</v>
      </c>
      <c r="D591" s="12">
        <v>6.1999647606776103</v>
      </c>
      <c r="E591" s="12">
        <v>5.893396062344979</v>
      </c>
      <c r="F591" s="12">
        <v>6.0158590212847987</v>
      </c>
      <c r="G591" s="12">
        <v>6.4557224995118672</v>
      </c>
      <c r="H591" s="12">
        <v>5.5375444053719329</v>
      </c>
      <c r="I591" s="12">
        <v>5.6745007785942789</v>
      </c>
      <c r="J591" s="12">
        <v>6.0357097021283135</v>
      </c>
      <c r="K591" s="12">
        <v>6.0261524597295901</v>
      </c>
      <c r="L591" s="12">
        <v>16.152286528414479</v>
      </c>
    </row>
    <row r="592" spans="1:12" x14ac:dyDescent="0.35">
      <c r="A592" s="11" t="str">
        <f t="shared" si="9"/>
        <v>PRECIO MEDIO (kg ó litros)Otr.Bebidas Deri.Vino</v>
      </c>
      <c r="B592" s="11" t="s">
        <v>190</v>
      </c>
      <c r="C592" s="11" t="s">
        <v>139</v>
      </c>
      <c r="D592" s="12">
        <v>4.3436144192838988</v>
      </c>
      <c r="E592" s="12">
        <v>3.938730127055321</v>
      </c>
      <c r="F592" s="12">
        <v>4.7566729656230402</v>
      </c>
      <c r="G592" s="12">
        <v>4.9423919205269407</v>
      </c>
      <c r="H592" s="12">
        <v>4.1464963730280857</v>
      </c>
      <c r="I592" s="12">
        <v>4.0628159696436308</v>
      </c>
      <c r="J592" s="12">
        <v>4.9111715608823383</v>
      </c>
      <c r="K592" s="12">
        <v>5.1003054154594007</v>
      </c>
      <c r="L592" s="12">
        <v>4.6046326072013448</v>
      </c>
    </row>
    <row r="593" spans="1:12" x14ac:dyDescent="0.35">
      <c r="A593" s="11" t="str">
        <f t="shared" si="9"/>
        <v>PRECIO MEDIO (kg ó litros)Tinto de Verano</v>
      </c>
      <c r="B593" s="11" t="s">
        <v>190</v>
      </c>
      <c r="C593" s="11" t="s">
        <v>140</v>
      </c>
      <c r="D593" s="12">
        <v>4.1036809143874908</v>
      </c>
      <c r="E593" s="12">
        <v>3.8113969178995526</v>
      </c>
      <c r="F593" s="12">
        <v>4.5412598176331711</v>
      </c>
      <c r="G593" s="12">
        <v>4.8683079525021142</v>
      </c>
      <c r="H593" s="12">
        <v>4.1154494064723988</v>
      </c>
      <c r="I593" s="12">
        <v>4.1000436690290583</v>
      </c>
      <c r="J593" s="12">
        <v>4.2759607033066187</v>
      </c>
      <c r="K593" s="12">
        <v>4.4811430452644956</v>
      </c>
      <c r="L593" s="12">
        <v>4.1967349469918807</v>
      </c>
    </row>
    <row r="594" spans="1:12" x14ac:dyDescent="0.35">
      <c r="A594" s="11" t="str">
        <f t="shared" si="9"/>
        <v>PRECIO MEDIO (kg ó litros)Sangria de Vino</v>
      </c>
      <c r="B594" s="11" t="s">
        <v>190</v>
      </c>
      <c r="C594" s="11" t="s">
        <v>141</v>
      </c>
      <c r="D594" s="12">
        <v>2.5712573756515398</v>
      </c>
      <c r="E594" s="12">
        <v>2.3894168340935469</v>
      </c>
      <c r="F594" s="12">
        <v>2.6426359144457501</v>
      </c>
      <c r="G594" s="12">
        <v>2.3590778970652324</v>
      </c>
      <c r="H594" s="12">
        <v>2.8103592227924676</v>
      </c>
      <c r="I594" s="12">
        <v>2.2672633159008866</v>
      </c>
      <c r="J594" s="12">
        <v>3.342064792131195</v>
      </c>
      <c r="K594" s="12">
        <v>2.9369758535439914</v>
      </c>
      <c r="L594" s="12">
        <v>3.0005997881720936</v>
      </c>
    </row>
    <row r="595" spans="1:12" x14ac:dyDescent="0.35">
      <c r="A595" s="11" t="str">
        <f t="shared" si="9"/>
        <v>PRECIO MEDIO (kg ó litros)Sangria de Cava</v>
      </c>
      <c r="B595" s="11" t="s">
        <v>190</v>
      </c>
      <c r="C595" s="11" t="s">
        <v>142</v>
      </c>
      <c r="D595" s="12">
        <v>4.6365850507511617</v>
      </c>
      <c r="E595" s="12">
        <v>4.28228241434058</v>
      </c>
      <c r="F595" s="12">
        <v>4.5888658796981039</v>
      </c>
      <c r="G595" s="12">
        <v>4.6059713841058114</v>
      </c>
      <c r="H595" s="12">
        <v>4.9119480216112397</v>
      </c>
      <c r="I595" s="12">
        <v>4.5632560903200785</v>
      </c>
      <c r="J595" s="12">
        <v>4.5449271234661497</v>
      </c>
      <c r="K595" s="12">
        <v>4.2187382344045297</v>
      </c>
      <c r="L595" s="12">
        <v>12.850105704706067</v>
      </c>
    </row>
    <row r="596" spans="1:12" x14ac:dyDescent="0.35">
      <c r="A596" s="11" t="str">
        <f t="shared" si="9"/>
        <v>PRECIO MEDIO (kg ó litros)Calimocho</v>
      </c>
      <c r="B596" s="11" t="s">
        <v>190</v>
      </c>
      <c r="C596" s="11" t="s">
        <v>143</v>
      </c>
      <c r="D596" s="12">
        <v>8.6817038059635099</v>
      </c>
      <c r="E596" s="12">
        <v>5.0702224480838973</v>
      </c>
      <c r="F596" s="12">
        <v>4.7648574821302558</v>
      </c>
      <c r="G596" s="12">
        <v>7.1094081478313456</v>
      </c>
      <c r="H596" s="12">
        <v>5.1332199410813226</v>
      </c>
      <c r="I596" s="12">
        <v>5.3290007073999943</v>
      </c>
      <c r="J596" s="12">
        <v>8.0220636272734023</v>
      </c>
      <c r="K596" s="12">
        <v>8.1780007734797469</v>
      </c>
      <c r="L596" s="12">
        <v>7.3316457612076054</v>
      </c>
    </row>
    <row r="597" spans="1:12" x14ac:dyDescent="0.35">
      <c r="A597" s="11" t="str">
        <f t="shared" si="9"/>
        <v>PRECIO MEDIO (kg ó litros)Rebujito</v>
      </c>
      <c r="B597" s="11" t="s">
        <v>190</v>
      </c>
      <c r="C597" s="11" t="s">
        <v>177</v>
      </c>
      <c r="D597" s="12">
        <v>3.0580189352451539</v>
      </c>
      <c r="E597" s="12">
        <v>7.4731348581108108</v>
      </c>
      <c r="F597" s="12">
        <v>7.5662036853873724</v>
      </c>
      <c r="G597" s="12">
        <v>10.028540324836621</v>
      </c>
      <c r="H597" s="12">
        <v>2.2299377692557298</v>
      </c>
      <c r="I597" s="12">
        <v>3.529566021084138</v>
      </c>
      <c r="J597" s="12">
        <v>8.0823457641586725</v>
      </c>
      <c r="K597" s="12">
        <v>8.7884099858140985</v>
      </c>
      <c r="L597" s="12">
        <v>1.6909470041524726</v>
      </c>
    </row>
    <row r="598" spans="1:12" x14ac:dyDescent="0.35">
      <c r="A598" s="11" t="str">
        <f t="shared" si="9"/>
        <v>PRECIO MEDIO (kg ó litros)Espum/Lambrusc/Mosca</v>
      </c>
      <c r="B598" s="11" t="s">
        <v>190</v>
      </c>
      <c r="C598" s="11" t="s">
        <v>178</v>
      </c>
      <c r="D598" s="12">
        <v>6.1309258053623781</v>
      </c>
      <c r="E598" s="12">
        <v>6.6398206876420414</v>
      </c>
      <c r="F598" s="12">
        <v>6.6197586212952775</v>
      </c>
      <c r="G598" s="12">
        <v>6.8597178351336403</v>
      </c>
      <c r="H598" s="12">
        <v>7.3893403872134424</v>
      </c>
      <c r="I598" s="12">
        <v>7.0620172826534642</v>
      </c>
      <c r="J598" s="12">
        <v>7.2444346299932292</v>
      </c>
      <c r="K598" s="12">
        <v>7.3333466434460659</v>
      </c>
      <c r="L598" s="12">
        <v>6.7509426593502226</v>
      </c>
    </row>
    <row r="599" spans="1:12" x14ac:dyDescent="0.35">
      <c r="A599" s="11" t="str">
        <f t="shared" si="9"/>
        <v>PRECIO MEDIO (kg ó litros)Sidra</v>
      </c>
      <c r="B599" s="11" t="s">
        <v>190</v>
      </c>
      <c r="C599" s="11" t="s">
        <v>144</v>
      </c>
      <c r="D599" s="12">
        <v>3.5573329663012681</v>
      </c>
      <c r="E599" s="12">
        <v>3.6689953281740113</v>
      </c>
      <c r="F599" s="12">
        <v>3.2831116640444749</v>
      </c>
      <c r="G599" s="12">
        <v>3.5182524101104606</v>
      </c>
      <c r="H599" s="12">
        <v>3.577466096066598</v>
      </c>
      <c r="I599" s="12">
        <v>3.6932361364019792</v>
      </c>
      <c r="J599" s="12">
        <v>3.5633704461231965</v>
      </c>
      <c r="K599" s="12">
        <v>3.7943639133952618</v>
      </c>
      <c r="L599" s="12">
        <v>3.8913016384497379</v>
      </c>
    </row>
    <row r="600" spans="1:12" x14ac:dyDescent="0.35">
      <c r="A600" s="11" t="str">
        <f t="shared" si="9"/>
        <v>PRECIO MEDIO (kg ó litros)Cerveza</v>
      </c>
      <c r="B600" s="11" t="s">
        <v>190</v>
      </c>
      <c r="C600" s="11" t="s">
        <v>145</v>
      </c>
      <c r="D600" s="12">
        <v>4.270216713186155</v>
      </c>
      <c r="E600" s="12">
        <v>4.2151779190749998</v>
      </c>
      <c r="F600" s="12">
        <v>4.3675053066972689</v>
      </c>
      <c r="G600" s="12">
        <v>4.3716711753676432</v>
      </c>
      <c r="H600" s="12">
        <v>4.358438139530513</v>
      </c>
      <c r="I600" s="12">
        <v>4.2938698439705805</v>
      </c>
      <c r="J600" s="12">
        <v>4.3821763551445523</v>
      </c>
      <c r="K600" s="12">
        <v>4.5004850509252359</v>
      </c>
      <c r="L600" s="12">
        <v>4.5389938920742408</v>
      </c>
    </row>
    <row r="601" spans="1:12" x14ac:dyDescent="0.35">
      <c r="A601" s="11" t="str">
        <f t="shared" si="9"/>
        <v>PRECIO MEDIO (kg ó litros)Con alcohol</v>
      </c>
      <c r="B601" s="11" t="s">
        <v>190</v>
      </c>
      <c r="C601" s="11" t="s">
        <v>146</v>
      </c>
      <c r="D601" s="12">
        <v>4.211276256310037</v>
      </c>
      <c r="E601" s="12">
        <v>4.137195145307607</v>
      </c>
      <c r="F601" s="12">
        <v>4.3244912917378704</v>
      </c>
      <c r="G601" s="12">
        <v>4.3216152563430601</v>
      </c>
      <c r="H601" s="12">
        <v>4.3228798733657392</v>
      </c>
      <c r="I601" s="12">
        <v>4.2225551846563469</v>
      </c>
      <c r="J601" s="12">
        <v>4.3214009914471561</v>
      </c>
      <c r="K601" s="12">
        <v>4.4391450634388754</v>
      </c>
      <c r="L601" s="12">
        <v>4.4805564728786562</v>
      </c>
    </row>
    <row r="602" spans="1:12" x14ac:dyDescent="0.35">
      <c r="A602" s="11" t="str">
        <f t="shared" si="9"/>
        <v>PRECIO MEDIO (kg ó litros)Sin alcohol</v>
      </c>
      <c r="B602" s="11" t="s">
        <v>190</v>
      </c>
      <c r="C602" s="11" t="s">
        <v>147</v>
      </c>
      <c r="D602" s="12">
        <v>4.9199723205048187</v>
      </c>
      <c r="E602" s="12">
        <v>4.9729249421345418</v>
      </c>
      <c r="F602" s="12">
        <v>4.8727596942547136</v>
      </c>
      <c r="G602" s="12">
        <v>4.9084903028488593</v>
      </c>
      <c r="H602" s="12">
        <v>4.7377672155891499</v>
      </c>
      <c r="I602" s="12">
        <v>5.0065124112462902</v>
      </c>
      <c r="J602" s="12">
        <v>4.9720370641584326</v>
      </c>
      <c r="K602" s="12">
        <v>5.0844031042755153</v>
      </c>
      <c r="L602" s="12">
        <v>5.0015838304676663</v>
      </c>
    </row>
    <row r="603" spans="1:12" x14ac:dyDescent="0.35">
      <c r="A603" s="11" t="str">
        <f t="shared" si="9"/>
        <v>PRECIO MEDIO (kg ó litros)Cerveza Envasada</v>
      </c>
      <c r="B603" s="11" t="s">
        <v>190</v>
      </c>
      <c r="C603" s="11" t="s">
        <v>179</v>
      </c>
      <c r="D603" s="12">
        <v>5.1177134935568427</v>
      </c>
      <c r="E603" s="12">
        <v>5.2787651536018281</v>
      </c>
      <c r="F603" s="12">
        <v>5.3265137389148656</v>
      </c>
      <c r="G603" s="12">
        <v>5.3336248477217296</v>
      </c>
      <c r="H603" s="12">
        <v>5.4782810543618785</v>
      </c>
      <c r="I603" s="12">
        <v>5.4564843859805245</v>
      </c>
      <c r="J603" s="12">
        <v>5.4502549809821561</v>
      </c>
      <c r="K603" s="12">
        <v>5.5863485393652326</v>
      </c>
      <c r="L603" s="12">
        <v>5.6825191318813637</v>
      </c>
    </row>
    <row r="604" spans="1:12" x14ac:dyDescent="0.35">
      <c r="A604" s="11" t="str">
        <f t="shared" si="9"/>
        <v>PRECIO MEDIO (kg ó litros)Cerveza Surtidor</v>
      </c>
      <c r="B604" s="11" t="s">
        <v>190</v>
      </c>
      <c r="C604" s="11" t="s">
        <v>180</v>
      </c>
      <c r="D604" s="12">
        <v>3.5426554159167671</v>
      </c>
      <c r="E604" s="12">
        <v>3.4359493249790618</v>
      </c>
      <c r="F604" s="12">
        <v>3.609354852198198</v>
      </c>
      <c r="G604" s="12">
        <v>3.6296038110937929</v>
      </c>
      <c r="H604" s="12">
        <v>3.5889589718794799</v>
      </c>
      <c r="I604" s="12">
        <v>3.5255892741858381</v>
      </c>
      <c r="J604" s="12">
        <v>3.6344708092009008</v>
      </c>
      <c r="K604" s="12">
        <v>3.6908419132509169</v>
      </c>
      <c r="L604" s="12">
        <v>3.713815950440329</v>
      </c>
    </row>
    <row r="605" spans="1:12" x14ac:dyDescent="0.35">
      <c r="A605" s="11" t="str">
        <f t="shared" si="9"/>
        <v>PRECIO MEDIO (kg ó litros)Otras Cervezas</v>
      </c>
      <c r="B605" s="11" t="s">
        <v>190</v>
      </c>
      <c r="C605" s="11" t="s">
        <v>148</v>
      </c>
      <c r="D605" s="12">
        <v>4.021223633106243</v>
      </c>
      <c r="E605" s="12">
        <v>4.0129141938363402</v>
      </c>
      <c r="F605" s="12">
        <v>2.6120414216324557</v>
      </c>
      <c r="G605" s="12">
        <v>4.6565454218727318</v>
      </c>
      <c r="H605" s="12">
        <v>3.0727664627370195</v>
      </c>
      <c r="I605" s="12">
        <v>3.9880796868633182</v>
      </c>
      <c r="J605" s="12">
        <v>3.2531097094411305</v>
      </c>
      <c r="K605" s="12">
        <v>3.1871364197724446</v>
      </c>
      <c r="L605" s="12">
        <v>3.7811070083851277</v>
      </c>
    </row>
    <row r="606" spans="1:12" x14ac:dyDescent="0.35">
      <c r="A606" s="11" t="str">
        <f t="shared" si="9"/>
        <v>PRECIO MEDIO (kg ó litros)Espirituosas</v>
      </c>
      <c r="B606" s="11" t="s">
        <v>190</v>
      </c>
      <c r="C606" s="11" t="s">
        <v>149</v>
      </c>
      <c r="D606" s="12">
        <v>23.092899691207556</v>
      </c>
      <c r="E606" s="12">
        <v>18.395787319016943</v>
      </c>
      <c r="F606" s="12">
        <v>21.268761572745213</v>
      </c>
      <c r="G606" s="12">
        <v>25.027582144490051</v>
      </c>
      <c r="H606" s="12">
        <v>22.303866543020654</v>
      </c>
      <c r="I606" s="12">
        <v>20.508470476022421</v>
      </c>
      <c r="J606" s="12">
        <v>24.012183298451315</v>
      </c>
      <c r="K606" s="12">
        <v>28.151826060665094</v>
      </c>
      <c r="L606" s="12">
        <v>24.953444118726782</v>
      </c>
    </row>
    <row r="607" spans="1:12" x14ac:dyDescent="0.35">
      <c r="A607" s="11" t="str">
        <f t="shared" si="9"/>
        <v>PRECIO MEDIO (kg ó litros)Whisky</v>
      </c>
      <c r="B607" s="11" t="s">
        <v>190</v>
      </c>
      <c r="C607" s="11" t="s">
        <v>150</v>
      </c>
      <c r="D607" s="12">
        <v>40.642874393590859</v>
      </c>
      <c r="E607" s="12">
        <v>39.322845108189675</v>
      </c>
      <c r="F607" s="12">
        <v>41.630845446503351</v>
      </c>
      <c r="G607" s="12">
        <v>44.45959666149178</v>
      </c>
      <c r="H607" s="12">
        <v>37.318829301093565</v>
      </c>
      <c r="I607" s="12">
        <v>43.893159281347138</v>
      </c>
      <c r="J607" s="12">
        <v>40.183087988317055</v>
      </c>
      <c r="K607" s="12">
        <v>44.215539425264453</v>
      </c>
      <c r="L607" s="12">
        <v>49.11429084240622</v>
      </c>
    </row>
    <row r="608" spans="1:12" x14ac:dyDescent="0.35">
      <c r="A608" s="11" t="str">
        <f t="shared" si="9"/>
        <v>PRECIO MEDIO (kg ó litros)Brandy</v>
      </c>
      <c r="B608" s="11" t="s">
        <v>190</v>
      </c>
      <c r="C608" s="11" t="s">
        <v>151</v>
      </c>
      <c r="D608" s="12">
        <v>20.95799509731949</v>
      </c>
      <c r="E608" s="12">
        <v>26.816459620437492</v>
      </c>
      <c r="F608" s="12">
        <v>16.793311554647456</v>
      </c>
      <c r="G608" s="12">
        <v>31.351909686935542</v>
      </c>
      <c r="H608" s="12">
        <v>27.016514369973436</v>
      </c>
      <c r="I608" s="12">
        <v>33.064828221492235</v>
      </c>
      <c r="J608" s="12">
        <v>18.731575087136697</v>
      </c>
      <c r="K608" s="12">
        <v>47.778311432127161</v>
      </c>
      <c r="L608" s="12">
        <v>49.618669206594852</v>
      </c>
    </row>
    <row r="609" spans="1:12" x14ac:dyDescent="0.35">
      <c r="A609" s="11" t="str">
        <f t="shared" si="9"/>
        <v>PRECIO MEDIO (kg ó litros)Ginebra</v>
      </c>
      <c r="B609" s="11" t="s">
        <v>190</v>
      </c>
      <c r="C609" s="11" t="s">
        <v>152</v>
      </c>
      <c r="D609" s="12">
        <v>49.095178359549742</v>
      </c>
      <c r="E609" s="12">
        <v>45.908501557190803</v>
      </c>
      <c r="F609" s="12">
        <v>51.333007818351291</v>
      </c>
      <c r="G609" s="12">
        <v>52.5551219271101</v>
      </c>
      <c r="H609" s="12">
        <v>55.609583280608746</v>
      </c>
      <c r="I609" s="12">
        <v>49.860468675663164</v>
      </c>
      <c r="J609" s="12">
        <v>51.214418069030636</v>
      </c>
      <c r="K609" s="12">
        <v>49.296035302272777</v>
      </c>
      <c r="L609" s="12">
        <v>58.366747036766853</v>
      </c>
    </row>
    <row r="610" spans="1:12" x14ac:dyDescent="0.35">
      <c r="A610" s="11" t="str">
        <f t="shared" si="9"/>
        <v>PRECIO MEDIO (kg ó litros)Ron</v>
      </c>
      <c r="B610" s="11" t="s">
        <v>190</v>
      </c>
      <c r="C610" s="11" t="s">
        <v>153</v>
      </c>
      <c r="D610" s="12">
        <v>43.01761475383244</v>
      </c>
      <c r="E610" s="12">
        <v>33.301114795091152</v>
      </c>
      <c r="F610" s="12">
        <v>27.135280792286959</v>
      </c>
      <c r="G610" s="12">
        <v>34.20419059519952</v>
      </c>
      <c r="H610" s="12">
        <v>42.464010023790955</v>
      </c>
      <c r="I610" s="12">
        <v>49.316124423894372</v>
      </c>
      <c r="J610" s="12">
        <v>43.566650425555331</v>
      </c>
      <c r="K610" s="12">
        <v>47.630077996231414</v>
      </c>
      <c r="L610" s="12">
        <v>41.792021448574275</v>
      </c>
    </row>
    <row r="611" spans="1:12" x14ac:dyDescent="0.35">
      <c r="A611" s="11" t="str">
        <f t="shared" si="9"/>
        <v>PRECIO MEDIO (kg ó litros)Anis</v>
      </c>
      <c r="B611" s="11" t="s">
        <v>190</v>
      </c>
      <c r="C611" s="11" t="s">
        <v>154</v>
      </c>
      <c r="D611" s="12">
        <v>17.815107588819405</v>
      </c>
      <c r="E611" s="12">
        <v>21.76542953300152</v>
      </c>
      <c r="F611" s="12">
        <v>16.598301098757538</v>
      </c>
      <c r="G611" s="12">
        <v>14.130372175508796</v>
      </c>
      <c r="H611" s="12">
        <v>30.348844309251696</v>
      </c>
      <c r="I611" s="12">
        <v>17.963156865649626</v>
      </c>
      <c r="J611" s="12">
        <v>36.075299708795157</v>
      </c>
      <c r="K611" s="12">
        <v>26.533303340113207</v>
      </c>
      <c r="L611" s="12">
        <v>20.085276890834844</v>
      </c>
    </row>
    <row r="612" spans="1:12" x14ac:dyDescent="0.35">
      <c r="A612" s="11" t="str">
        <f t="shared" si="9"/>
        <v>PRECIO MEDIO (kg ó litros)Otras Espirituosas</v>
      </c>
      <c r="B612" s="11" t="s">
        <v>190</v>
      </c>
      <c r="C612" s="11" t="s">
        <v>155</v>
      </c>
      <c r="D612" s="12">
        <v>13.141336758649174</v>
      </c>
      <c r="E612" s="12">
        <v>10.32233346478146</v>
      </c>
      <c r="F612" s="12">
        <v>11.491198281059408</v>
      </c>
      <c r="G612" s="12">
        <v>14.136937944499691</v>
      </c>
      <c r="H612" s="12">
        <v>12.725674916675734</v>
      </c>
      <c r="I612" s="12">
        <v>10.910174930571484</v>
      </c>
      <c r="J612" s="12">
        <v>12.824096887498534</v>
      </c>
      <c r="K612" s="12">
        <v>16.254460330160097</v>
      </c>
      <c r="L612" s="12">
        <v>13.957695184706321</v>
      </c>
    </row>
    <row r="613" spans="1:12" x14ac:dyDescent="0.35">
      <c r="A613" s="11" t="str">
        <f t="shared" si="9"/>
        <v>PRECIO MEDIO (kg ó litros)T.Zumo+Horchata+Mosto</v>
      </c>
      <c r="B613" s="11" t="s">
        <v>190</v>
      </c>
      <c r="C613" s="11" t="s">
        <v>156</v>
      </c>
      <c r="D613" s="12">
        <v>5.12806281651247</v>
      </c>
      <c r="E613" s="12">
        <v>5.0431445468710034</v>
      </c>
      <c r="F613" s="12">
        <v>4.8530415799124116</v>
      </c>
      <c r="G613" s="12">
        <v>5.2414460423448466</v>
      </c>
      <c r="H613" s="12">
        <v>5.3097258998322845</v>
      </c>
      <c r="I613" s="12">
        <v>5.4193891269283645</v>
      </c>
      <c r="J613" s="12">
        <v>4.9619900536660655</v>
      </c>
      <c r="K613" s="12">
        <v>5.0748853770113689</v>
      </c>
      <c r="L613" s="12">
        <v>5.0490164007483562</v>
      </c>
    </row>
    <row r="614" spans="1:12" x14ac:dyDescent="0.35">
      <c r="A614" s="11" t="str">
        <f t="shared" si="9"/>
        <v>PRECIO MEDIO (kg ó litros)Agua Envasada</v>
      </c>
      <c r="B614" s="11" t="s">
        <v>190</v>
      </c>
      <c r="C614" s="11" t="s">
        <v>157</v>
      </c>
      <c r="D614" s="12">
        <v>0.98580760112607724</v>
      </c>
      <c r="E614" s="12">
        <v>0.95494874646981975</v>
      </c>
      <c r="F614" s="12">
        <v>0.98443194286461466</v>
      </c>
      <c r="G614" s="12">
        <v>1.0148782402086132</v>
      </c>
      <c r="H614" s="12">
        <v>1.017354856971092</v>
      </c>
      <c r="I614" s="12">
        <v>1.0109264461313863</v>
      </c>
      <c r="J614" s="12">
        <v>1.0438572878543559</v>
      </c>
      <c r="K614" s="12">
        <v>1.0506951694736764</v>
      </c>
      <c r="L614" s="12">
        <v>1.0403726739424635</v>
      </c>
    </row>
    <row r="615" spans="1:12" x14ac:dyDescent="0.35">
      <c r="A615" s="11" t="str">
        <f t="shared" si="9"/>
        <v>PRECIO MEDIO (kg ó litros)Bebidas Refrescantes</v>
      </c>
      <c r="B615" s="11" t="s">
        <v>190</v>
      </c>
      <c r="C615" s="11" t="s">
        <v>158</v>
      </c>
      <c r="D615" s="12">
        <v>4.1527925845162521</v>
      </c>
      <c r="E615" s="12">
        <v>4.3039895428301156</v>
      </c>
      <c r="F615" s="12">
        <v>4.1810267869231739</v>
      </c>
      <c r="G615" s="12">
        <v>4.7410900061045469</v>
      </c>
      <c r="H615" s="12">
        <v>4.947684346808578</v>
      </c>
      <c r="I615" s="12">
        <v>4.8851898111123306</v>
      </c>
      <c r="J615" s="12">
        <v>4.9614575939259007</v>
      </c>
      <c r="K615" s="12">
        <v>4.9993322933304567</v>
      </c>
      <c r="L615" s="12">
        <v>5.0843933255846601</v>
      </c>
    </row>
    <row r="616" spans="1:12" x14ac:dyDescent="0.35">
      <c r="A616" s="11" t="str">
        <f t="shared" si="9"/>
        <v>PRECIO MEDIO (kg ó litros)Colas</v>
      </c>
      <c r="B616" s="11" t="s">
        <v>190</v>
      </c>
      <c r="C616" s="11" t="s">
        <v>159</v>
      </c>
      <c r="D616" s="12">
        <v>4.1548802899207562</v>
      </c>
      <c r="E616" s="12">
        <v>4.3001894210352116</v>
      </c>
      <c r="F616" s="12">
        <v>4.1472284144922673</v>
      </c>
      <c r="G616" s="12">
        <v>5.3673173424776346</v>
      </c>
      <c r="H616" s="12">
        <v>5.5568671210471114</v>
      </c>
      <c r="I616" s="12">
        <v>5.6697559390970733</v>
      </c>
      <c r="J616" s="12">
        <v>5.6169177908449175</v>
      </c>
      <c r="K616" s="12">
        <v>5.5751794714659049</v>
      </c>
      <c r="L616" s="12">
        <v>5.6574355766670417</v>
      </c>
    </row>
    <row r="617" spans="1:12" x14ac:dyDescent="0.35">
      <c r="A617" s="11" t="str">
        <f t="shared" si="9"/>
        <v>PRECIO MEDIO (kg ó litros)Cola Regular</v>
      </c>
      <c r="B617" s="11" t="s">
        <v>190</v>
      </c>
      <c r="C617" s="11" t="s">
        <v>160</v>
      </c>
      <c r="D617" s="12">
        <v>4.0687074915216828</v>
      </c>
      <c r="E617" s="12">
        <v>4.2821425350135369</v>
      </c>
      <c r="F617" s="12">
        <v>4.2102568790151507</v>
      </c>
      <c r="G617" s="12">
        <v>5.7613089933868142</v>
      </c>
      <c r="H617" s="12">
        <v>5.9308660382858607</v>
      </c>
      <c r="I617" s="12">
        <v>6.1313500076641043</v>
      </c>
      <c r="J617" s="12">
        <v>5.9244829252859912</v>
      </c>
      <c r="K617" s="12">
        <v>6.0405023989362734</v>
      </c>
      <c r="L617" s="12">
        <v>6.0198657212925486</v>
      </c>
    </row>
    <row r="618" spans="1:12" x14ac:dyDescent="0.35">
      <c r="A618" s="11" t="str">
        <f t="shared" si="9"/>
        <v>PRECIO MEDIO (kg ó litros)Light/Zero</v>
      </c>
      <c r="B618" s="11" t="s">
        <v>190</v>
      </c>
      <c r="C618" s="11" t="s">
        <v>161</v>
      </c>
      <c r="D618" s="12">
        <v>4.2408964096734261</v>
      </c>
      <c r="E618" s="12">
        <v>4.3174826057207678</v>
      </c>
      <c r="F618" s="12">
        <v>4.0869908490694442</v>
      </c>
      <c r="G618" s="12">
        <v>5.0282884276244078</v>
      </c>
      <c r="H618" s="12">
        <v>5.2449311509617713</v>
      </c>
      <c r="I618" s="12">
        <v>5.2668819479199964</v>
      </c>
      <c r="J618" s="12">
        <v>5.377401060513094</v>
      </c>
      <c r="K618" s="12">
        <v>5.2096342676169876</v>
      </c>
      <c r="L618" s="12">
        <v>5.3689549564469212</v>
      </c>
    </row>
    <row r="619" spans="1:12" x14ac:dyDescent="0.35">
      <c r="A619" s="11" t="str">
        <f t="shared" si="9"/>
        <v>PRECIO MEDIO (kg ó litros)Otra Variedad Cola</v>
      </c>
      <c r="B619" s="11" t="s">
        <v>190</v>
      </c>
      <c r="C619" s="11" t="s">
        <v>162</v>
      </c>
      <c r="D619" s="12" t="s">
        <v>219</v>
      </c>
      <c r="E619" s="12" t="s">
        <v>219</v>
      </c>
      <c r="F619" s="12" t="s">
        <v>219</v>
      </c>
      <c r="G619" s="12" t="s">
        <v>219</v>
      </c>
      <c r="H619" s="12" t="s">
        <v>219</v>
      </c>
      <c r="I619" s="12" t="s">
        <v>219</v>
      </c>
      <c r="J619" s="12" t="s">
        <v>219</v>
      </c>
      <c r="K619" s="12" t="s">
        <v>219</v>
      </c>
      <c r="L619" s="12" t="s">
        <v>219</v>
      </c>
    </row>
    <row r="620" spans="1:12" x14ac:dyDescent="0.35">
      <c r="A620" s="11" t="str">
        <f t="shared" si="9"/>
        <v>PRECIO MEDIO (kg ó litros)Con Cafeina</v>
      </c>
      <c r="B620" s="11" t="s">
        <v>190</v>
      </c>
      <c r="C620" s="11" t="s">
        <v>163</v>
      </c>
      <c r="D620" s="12">
        <v>6.4828328492673055</v>
      </c>
      <c r="E620" s="12">
        <v>6.8404072894876098</v>
      </c>
      <c r="F620" s="12">
        <v>6.2865005981223465</v>
      </c>
      <c r="G620" s="12">
        <v>4.126419807476422</v>
      </c>
      <c r="H620" s="12">
        <v>4.4516640418122435</v>
      </c>
      <c r="I620" s="12">
        <v>4.5535518341587595</v>
      </c>
      <c r="J620" s="12">
        <v>4.5144142498090591</v>
      </c>
      <c r="K620" s="12">
        <v>4.4891147926666992</v>
      </c>
      <c r="L620" s="12">
        <v>4.5053596864988705</v>
      </c>
    </row>
    <row r="621" spans="1:12" x14ac:dyDescent="0.35">
      <c r="A621" s="11" t="str">
        <f t="shared" si="9"/>
        <v>PRECIO MEDIO (kg ó litros)Sin Cafeina</v>
      </c>
      <c r="B621" s="11" t="s">
        <v>190</v>
      </c>
      <c r="C621" s="11" t="s">
        <v>164</v>
      </c>
      <c r="D621" s="12">
        <v>4.1319677229232132</v>
      </c>
      <c r="E621" s="12">
        <v>4.0665235745923916</v>
      </c>
      <c r="F621" s="12">
        <v>3.9120160132625843</v>
      </c>
      <c r="G621" s="12">
        <v>5.2272802058170562</v>
      </c>
      <c r="H621" s="12">
        <v>5.0161538970592101</v>
      </c>
      <c r="I621" s="12">
        <v>4.9792707289660036</v>
      </c>
      <c r="J621" s="12">
        <v>4.5191486707453858</v>
      </c>
      <c r="K621" s="12">
        <v>4.3925125026428171</v>
      </c>
      <c r="L621" s="12">
        <v>4.2483959320402054</v>
      </c>
    </row>
    <row r="622" spans="1:12" x14ac:dyDescent="0.35">
      <c r="A622" s="11" t="str">
        <f t="shared" si="9"/>
        <v>PRECIO MEDIO (kg ó litros)Frutas con gas</v>
      </c>
      <c r="B622" s="11" t="s">
        <v>190</v>
      </c>
      <c r="C622" s="11" t="s">
        <v>165</v>
      </c>
      <c r="D622" s="12">
        <v>3.6312975932682021</v>
      </c>
      <c r="E622" s="12">
        <v>3.5755145102815424</v>
      </c>
      <c r="F622" s="12">
        <v>3.7274125660762958</v>
      </c>
      <c r="G622" s="12">
        <v>3.1877179243261295</v>
      </c>
      <c r="H622" s="12">
        <v>3.2419201164553129</v>
      </c>
      <c r="I622" s="12">
        <v>3.174328985986246</v>
      </c>
      <c r="J622" s="12">
        <v>3.4550603915950266</v>
      </c>
      <c r="K622" s="12">
        <v>3.817791618088402</v>
      </c>
      <c r="L622" s="12">
        <v>3.8686466059512554</v>
      </c>
    </row>
    <row r="623" spans="1:12" x14ac:dyDescent="0.35">
      <c r="A623" s="11" t="str">
        <f t="shared" si="9"/>
        <v>PRECIO MEDIO (kg ó litros)Frutas sin gas</v>
      </c>
      <c r="B623" s="11" t="s">
        <v>190</v>
      </c>
      <c r="C623" s="11" t="s">
        <v>166</v>
      </c>
      <c r="D623" s="12">
        <v>4.2387829789146823</v>
      </c>
      <c r="E623" s="12">
        <v>4.0794885656336621</v>
      </c>
      <c r="F623" s="12">
        <v>3.8213171726592283</v>
      </c>
      <c r="G623" s="12">
        <v>3.164443840190351</v>
      </c>
      <c r="H623" s="12">
        <v>4.2512569841409027</v>
      </c>
      <c r="I623" s="12">
        <v>4.2617110165063909</v>
      </c>
      <c r="J623" s="12">
        <v>4.7240249920221338</v>
      </c>
      <c r="K623" s="12">
        <v>3.9891311016940216</v>
      </c>
      <c r="L623" s="12">
        <v>3.9788718246938783</v>
      </c>
    </row>
    <row r="624" spans="1:12" x14ac:dyDescent="0.35">
      <c r="A624" s="11" t="str">
        <f t="shared" si="9"/>
        <v>PRECIO MEDIO (kg ó litros)Mixers</v>
      </c>
      <c r="B624" s="11" t="s">
        <v>190</v>
      </c>
      <c r="C624" s="11" t="s">
        <v>167</v>
      </c>
      <c r="D624" s="12">
        <v>6.8040754490067004</v>
      </c>
      <c r="E624" s="12">
        <v>6.7541917448528643</v>
      </c>
      <c r="F624" s="12">
        <v>6.2336076192721874</v>
      </c>
      <c r="G624" s="12">
        <v>6.7037363353147237</v>
      </c>
      <c r="H624" s="12">
        <v>5.9782122773330419</v>
      </c>
      <c r="I624" s="12">
        <v>6.6598063868666042</v>
      </c>
      <c r="J624" s="12">
        <v>7.4971806154814145</v>
      </c>
      <c r="K624" s="12">
        <v>5.2055668298238551</v>
      </c>
      <c r="L624" s="12">
        <v>6.564257737854601</v>
      </c>
    </row>
    <row r="625" spans="1:12" x14ac:dyDescent="0.35">
      <c r="A625" s="11" t="str">
        <f t="shared" si="9"/>
        <v>PRECIO MEDIO (kg ó litros)Isotonicas</v>
      </c>
      <c r="B625" s="11" t="s">
        <v>190</v>
      </c>
      <c r="C625" s="11" t="s">
        <v>181</v>
      </c>
      <c r="D625" s="12">
        <v>4.4158634066854709</v>
      </c>
      <c r="E625" s="12">
        <v>4.6949160291053733</v>
      </c>
      <c r="F625" s="12">
        <v>4.7847363075959883</v>
      </c>
      <c r="G625" s="12">
        <v>4.8637284546050816</v>
      </c>
      <c r="H625" s="12">
        <v>5.1349428583249104</v>
      </c>
      <c r="I625" s="12">
        <v>5.0521800628666353</v>
      </c>
      <c r="J625" s="12">
        <v>4.8460795513868913</v>
      </c>
      <c r="K625" s="12">
        <v>4.883529518505819</v>
      </c>
      <c r="L625" s="12">
        <v>5.2037238165331976</v>
      </c>
    </row>
    <row r="626" spans="1:12" x14ac:dyDescent="0.35">
      <c r="A626" s="11" t="str">
        <f t="shared" si="9"/>
        <v>PRECIO MEDIO (kg ó litros)Energeticas</v>
      </c>
      <c r="B626" s="11" t="s">
        <v>190</v>
      </c>
      <c r="C626" s="11" t="s">
        <v>182</v>
      </c>
      <c r="D626" s="12">
        <v>2.5535294255673193</v>
      </c>
      <c r="E626" s="12">
        <v>2.5153698702984655</v>
      </c>
      <c r="F626" s="12">
        <v>2.2763388312979433</v>
      </c>
      <c r="G626" s="12">
        <v>2.532175598830058</v>
      </c>
      <c r="H626" s="12">
        <v>2.7644292461777447</v>
      </c>
      <c r="I626" s="12">
        <v>2.8391294985166033</v>
      </c>
      <c r="J626" s="12">
        <v>2.7192128417784072</v>
      </c>
      <c r="K626" s="12">
        <v>2.7790409166409411</v>
      </c>
      <c r="L626" s="12">
        <v>3.021571512621275</v>
      </c>
    </row>
    <row r="627" spans="1:12" x14ac:dyDescent="0.35">
      <c r="A627" s="11" t="str">
        <f t="shared" si="9"/>
        <v>PRECIO MEDIO (kg ó litros)Gaseosas</v>
      </c>
      <c r="B627" s="11" t="s">
        <v>190</v>
      </c>
      <c r="C627" s="11" t="s">
        <v>168</v>
      </c>
      <c r="D627" s="12">
        <v>9.2333524690530986</v>
      </c>
      <c r="E627" s="12">
        <v>10.817603158894332</v>
      </c>
      <c r="F627" s="12">
        <v>7.6864813366810649</v>
      </c>
      <c r="G627" s="12">
        <v>2.7100958505141239</v>
      </c>
      <c r="H627" s="12">
        <v>2.7081969319617385</v>
      </c>
      <c r="I627" s="12">
        <v>2.0938843832877763</v>
      </c>
      <c r="J627" s="12">
        <v>2.0351939820355294</v>
      </c>
      <c r="K627" s="12">
        <v>2.1532869228317737</v>
      </c>
      <c r="L627" s="12">
        <v>2.0670637809271417</v>
      </c>
    </row>
    <row r="628" spans="1:12" x14ac:dyDescent="0.35">
      <c r="A628" s="11" t="str">
        <f t="shared" si="9"/>
        <v>PRECIO MEDIO (kg ó litros)Bebidas Zumo+Leche</v>
      </c>
      <c r="B628" s="11" t="s">
        <v>190</v>
      </c>
      <c r="C628" s="11" t="s">
        <v>169</v>
      </c>
      <c r="D628" s="12">
        <v>3.6541086671150294</v>
      </c>
      <c r="E628" s="12">
        <v>3.731851261581689</v>
      </c>
      <c r="F628" s="12">
        <v>4.0000689473395168</v>
      </c>
      <c r="G628" s="12">
        <v>4.2782880695482168</v>
      </c>
      <c r="H628" s="12">
        <v>4.2139985742825621</v>
      </c>
      <c r="I628" s="12">
        <v>3.1673998809313741</v>
      </c>
      <c r="J628" s="12">
        <v>3.7030646043482576</v>
      </c>
      <c r="K628" s="12">
        <v>3.5852029476181473</v>
      </c>
      <c r="L628" s="12">
        <v>3.4132050782656846</v>
      </c>
    </row>
    <row r="629" spans="1:12" x14ac:dyDescent="0.35">
      <c r="A629" s="11" t="str">
        <f t="shared" si="9"/>
        <v>PRECIO MEDIO (kg ó litros)Resto</v>
      </c>
      <c r="B629" s="11" t="s">
        <v>190</v>
      </c>
      <c r="C629" s="11" t="s">
        <v>78</v>
      </c>
      <c r="D629" s="12">
        <v>4.8995990746044216</v>
      </c>
      <c r="E629" s="12">
        <v>5.3247290096803122</v>
      </c>
      <c r="F629" s="12">
        <v>5.1335255314500801</v>
      </c>
      <c r="G629" s="12">
        <v>5.8510163231371894</v>
      </c>
      <c r="H629" s="12">
        <v>6.0656758848645724</v>
      </c>
      <c r="I629" s="12">
        <v>5.7228802622284398</v>
      </c>
      <c r="J629" s="12">
        <v>6.0521477653418412</v>
      </c>
      <c r="K629" s="12">
        <v>6.4333582540436174</v>
      </c>
      <c r="L629" s="12">
        <v>6.0347377046803992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zoomScale="80" zoomScaleNormal="80" workbookViewId="0">
      <selection activeCell="C27" sqref="C27"/>
    </sheetView>
  </sheetViews>
  <sheetFormatPr baseColWidth="10" defaultRowHeight="14.5" x14ac:dyDescent="0.35"/>
  <cols>
    <col min="2" max="2" width="35.54296875" style="11" bestFit="1" customWidth="1"/>
    <col min="3" max="3" width="41.54296875" bestFit="1" customWidth="1"/>
    <col min="5" max="5" width="49.26953125" bestFit="1" customWidth="1"/>
    <col min="8" max="8" width="22.26953125" bestFit="1" customWidth="1"/>
    <col min="12" max="12" width="49.26953125" bestFit="1" customWidth="1"/>
    <col min="15" max="15" width="35.7265625" customWidth="1"/>
  </cols>
  <sheetData>
    <row r="1" spans="1:15" x14ac:dyDescent="0.35">
      <c r="B1" s="1" t="s">
        <v>34</v>
      </c>
      <c r="D1" s="100" t="s">
        <v>118</v>
      </c>
      <c r="E1" s="100"/>
      <c r="G1" s="100" t="s">
        <v>170</v>
      </c>
      <c r="H1" s="100"/>
      <c r="K1" s="100" t="s">
        <v>171</v>
      </c>
      <c r="L1" s="100"/>
      <c r="N1" s="100" t="s">
        <v>172</v>
      </c>
      <c r="O1" s="100"/>
    </row>
    <row r="2" spans="1:15" x14ac:dyDescent="0.35">
      <c r="A2">
        <v>1</v>
      </c>
      <c r="B2" s="11" t="s">
        <v>191</v>
      </c>
      <c r="C2" t="s">
        <v>183</v>
      </c>
      <c r="D2">
        <v>1</v>
      </c>
      <c r="E2" t="s">
        <v>119</v>
      </c>
      <c r="G2">
        <v>1</v>
      </c>
      <c r="H2" t="s">
        <v>122</v>
      </c>
      <c r="K2">
        <v>1</v>
      </c>
      <c r="L2" t="s">
        <v>119</v>
      </c>
      <c r="N2">
        <v>1</v>
      </c>
      <c r="O2" t="s">
        <v>122</v>
      </c>
    </row>
    <row r="3" spans="1:15" x14ac:dyDescent="0.35">
      <c r="A3">
        <v>2</v>
      </c>
      <c r="B3" s="11" t="s">
        <v>192</v>
      </c>
      <c r="C3" t="s">
        <v>184</v>
      </c>
      <c r="D3">
        <v>2</v>
      </c>
      <c r="E3" t="s">
        <v>120</v>
      </c>
      <c r="G3">
        <v>2</v>
      </c>
      <c r="H3" t="s">
        <v>123</v>
      </c>
      <c r="K3">
        <v>2</v>
      </c>
      <c r="L3" t="s">
        <v>120</v>
      </c>
      <c r="N3">
        <v>2</v>
      </c>
      <c r="O3" t="s">
        <v>131</v>
      </c>
    </row>
    <row r="4" spans="1:15" x14ac:dyDescent="0.35">
      <c r="A4">
        <v>3</v>
      </c>
      <c r="B4" s="11" t="s">
        <v>193</v>
      </c>
      <c r="C4" t="s">
        <v>185</v>
      </c>
      <c r="D4">
        <v>3</v>
      </c>
      <c r="E4" t="s">
        <v>121</v>
      </c>
      <c r="G4">
        <v>3</v>
      </c>
      <c r="H4" t="s">
        <v>124</v>
      </c>
      <c r="K4">
        <v>3</v>
      </c>
      <c r="L4" t="s">
        <v>121</v>
      </c>
      <c r="N4">
        <v>3</v>
      </c>
      <c r="O4" t="s">
        <v>123</v>
      </c>
    </row>
    <row r="5" spans="1:15" x14ac:dyDescent="0.35">
      <c r="A5">
        <v>4</v>
      </c>
      <c r="B5" s="11" t="s">
        <v>194</v>
      </c>
      <c r="C5" t="s">
        <v>186</v>
      </c>
      <c r="G5">
        <v>4</v>
      </c>
      <c r="H5" t="s">
        <v>175</v>
      </c>
    </row>
    <row r="6" spans="1:15" x14ac:dyDescent="0.35">
      <c r="A6">
        <v>5</v>
      </c>
      <c r="B6" s="11" t="s">
        <v>195</v>
      </c>
      <c r="C6" t="s">
        <v>187</v>
      </c>
      <c r="G6">
        <v>5</v>
      </c>
      <c r="H6" t="s">
        <v>125</v>
      </c>
    </row>
    <row r="7" spans="1:15" x14ac:dyDescent="0.35">
      <c r="A7">
        <v>6</v>
      </c>
      <c r="B7" s="11" t="s">
        <v>196</v>
      </c>
      <c r="C7" t="s">
        <v>202</v>
      </c>
      <c r="G7">
        <v>6</v>
      </c>
      <c r="H7" t="s">
        <v>126</v>
      </c>
    </row>
    <row r="8" spans="1:15" x14ac:dyDescent="0.35">
      <c r="A8">
        <v>7</v>
      </c>
      <c r="B8" s="11" t="s">
        <v>197</v>
      </c>
      <c r="C8" t="s">
        <v>188</v>
      </c>
      <c r="G8">
        <v>7</v>
      </c>
      <c r="H8" t="s">
        <v>127</v>
      </c>
    </row>
    <row r="9" spans="1:15" x14ac:dyDescent="0.35">
      <c r="A9">
        <v>8</v>
      </c>
      <c r="B9" s="11" t="s">
        <v>198</v>
      </c>
      <c r="C9" t="s">
        <v>206</v>
      </c>
      <c r="G9">
        <v>8</v>
      </c>
      <c r="H9" t="s">
        <v>128</v>
      </c>
    </row>
    <row r="10" spans="1:15" x14ac:dyDescent="0.35">
      <c r="A10">
        <v>9</v>
      </c>
      <c r="B10" s="11" t="s">
        <v>199</v>
      </c>
      <c r="C10" t="s">
        <v>121</v>
      </c>
      <c r="G10">
        <v>9</v>
      </c>
      <c r="H10" t="s">
        <v>176</v>
      </c>
    </row>
    <row r="11" spans="1:15" x14ac:dyDescent="0.35">
      <c r="A11">
        <v>10</v>
      </c>
      <c r="B11" s="11" t="s">
        <v>200</v>
      </c>
      <c r="C11" t="s">
        <v>189</v>
      </c>
      <c r="G11">
        <v>10</v>
      </c>
      <c r="H11" t="s">
        <v>129</v>
      </c>
    </row>
    <row r="12" spans="1:15" x14ac:dyDescent="0.35">
      <c r="A12">
        <v>11</v>
      </c>
      <c r="B12" s="11" t="s">
        <v>201</v>
      </c>
      <c r="C12" t="s">
        <v>190</v>
      </c>
      <c r="G12">
        <v>11</v>
      </c>
      <c r="H12" t="s">
        <v>130</v>
      </c>
    </row>
    <row r="13" spans="1:15" x14ac:dyDescent="0.35">
      <c r="B13"/>
      <c r="G13">
        <v>12</v>
      </c>
      <c r="H13" t="s">
        <v>131</v>
      </c>
    </row>
    <row r="14" spans="1:15" x14ac:dyDescent="0.35">
      <c r="B14"/>
      <c r="G14">
        <v>13</v>
      </c>
      <c r="H14" t="s">
        <v>132</v>
      </c>
    </row>
    <row r="15" spans="1:15" x14ac:dyDescent="0.35">
      <c r="B15"/>
      <c r="G15">
        <v>14</v>
      </c>
      <c r="H15" t="s">
        <v>133</v>
      </c>
    </row>
    <row r="16" spans="1:15" x14ac:dyDescent="0.35">
      <c r="B16"/>
      <c r="G16">
        <v>15</v>
      </c>
      <c r="H16" t="s">
        <v>134</v>
      </c>
    </row>
    <row r="17" spans="2:8" x14ac:dyDescent="0.35">
      <c r="B17"/>
      <c r="G17">
        <v>16</v>
      </c>
      <c r="H17" t="s">
        <v>135</v>
      </c>
    </row>
    <row r="18" spans="2:8" x14ac:dyDescent="0.35">
      <c r="B18"/>
      <c r="G18">
        <v>17</v>
      </c>
      <c r="H18" t="s">
        <v>136</v>
      </c>
    </row>
    <row r="19" spans="2:8" x14ac:dyDescent="0.35">
      <c r="B19"/>
      <c r="G19">
        <v>18</v>
      </c>
      <c r="H19" t="s">
        <v>137</v>
      </c>
    </row>
    <row r="20" spans="2:8" x14ac:dyDescent="0.35">
      <c r="B20"/>
      <c r="G20">
        <v>19</v>
      </c>
      <c r="H20" t="s">
        <v>138</v>
      </c>
    </row>
    <row r="21" spans="2:8" x14ac:dyDescent="0.35">
      <c r="B21"/>
      <c r="G21">
        <v>20</v>
      </c>
      <c r="H21" t="s">
        <v>139</v>
      </c>
    </row>
    <row r="22" spans="2:8" x14ac:dyDescent="0.35">
      <c r="B22"/>
      <c r="G22">
        <v>21</v>
      </c>
      <c r="H22" t="s">
        <v>140</v>
      </c>
    </row>
    <row r="23" spans="2:8" x14ac:dyDescent="0.35">
      <c r="B23"/>
      <c r="G23">
        <v>22</v>
      </c>
      <c r="H23" t="s">
        <v>141</v>
      </c>
    </row>
    <row r="24" spans="2:8" x14ac:dyDescent="0.35">
      <c r="B24"/>
      <c r="G24">
        <v>23</v>
      </c>
      <c r="H24" t="s">
        <v>142</v>
      </c>
    </row>
    <row r="25" spans="2:8" x14ac:dyDescent="0.35">
      <c r="B25"/>
      <c r="G25">
        <v>24</v>
      </c>
      <c r="H25" t="s">
        <v>143</v>
      </c>
    </row>
    <row r="26" spans="2:8" x14ac:dyDescent="0.35">
      <c r="B26"/>
      <c r="G26">
        <v>25</v>
      </c>
      <c r="H26" t="s">
        <v>177</v>
      </c>
    </row>
    <row r="27" spans="2:8" x14ac:dyDescent="0.35">
      <c r="B27"/>
      <c r="G27">
        <v>26</v>
      </c>
      <c r="H27" t="s">
        <v>178</v>
      </c>
    </row>
    <row r="28" spans="2:8" x14ac:dyDescent="0.35">
      <c r="B28"/>
      <c r="G28">
        <v>27</v>
      </c>
      <c r="H28" t="s">
        <v>144</v>
      </c>
    </row>
    <row r="29" spans="2:8" x14ac:dyDescent="0.35">
      <c r="B29"/>
      <c r="G29">
        <v>28</v>
      </c>
      <c r="H29" t="s">
        <v>145</v>
      </c>
    </row>
    <row r="30" spans="2:8" x14ac:dyDescent="0.35">
      <c r="B30"/>
      <c r="G30">
        <v>29</v>
      </c>
      <c r="H30" t="s">
        <v>146</v>
      </c>
    </row>
    <row r="31" spans="2:8" x14ac:dyDescent="0.35">
      <c r="B31"/>
      <c r="G31">
        <v>30</v>
      </c>
      <c r="H31" t="s">
        <v>147</v>
      </c>
    </row>
    <row r="32" spans="2:8" x14ac:dyDescent="0.35">
      <c r="B32"/>
      <c r="G32">
        <v>31</v>
      </c>
      <c r="H32" t="s">
        <v>179</v>
      </c>
    </row>
    <row r="33" spans="2:8" x14ac:dyDescent="0.35">
      <c r="B33"/>
      <c r="G33">
        <v>32</v>
      </c>
      <c r="H33" t="s">
        <v>180</v>
      </c>
    </row>
    <row r="34" spans="2:8" x14ac:dyDescent="0.35">
      <c r="B34"/>
      <c r="G34">
        <v>33</v>
      </c>
      <c r="H34" t="s">
        <v>148</v>
      </c>
    </row>
    <row r="35" spans="2:8" x14ac:dyDescent="0.35">
      <c r="B35"/>
      <c r="G35">
        <v>34</v>
      </c>
      <c r="H35" t="s">
        <v>149</v>
      </c>
    </row>
    <row r="36" spans="2:8" x14ac:dyDescent="0.35">
      <c r="B36"/>
      <c r="G36">
        <v>35</v>
      </c>
      <c r="H36" t="s">
        <v>150</v>
      </c>
    </row>
    <row r="37" spans="2:8" x14ac:dyDescent="0.35">
      <c r="B37"/>
      <c r="G37">
        <v>36</v>
      </c>
      <c r="H37" t="s">
        <v>151</v>
      </c>
    </row>
    <row r="38" spans="2:8" x14ac:dyDescent="0.35">
      <c r="B38"/>
      <c r="G38">
        <v>37</v>
      </c>
      <c r="H38" t="s">
        <v>152</v>
      </c>
    </row>
    <row r="39" spans="2:8" x14ac:dyDescent="0.35">
      <c r="B39"/>
      <c r="G39">
        <v>38</v>
      </c>
      <c r="H39" t="s">
        <v>153</v>
      </c>
    </row>
    <row r="40" spans="2:8" x14ac:dyDescent="0.35">
      <c r="B40"/>
      <c r="G40">
        <v>39</v>
      </c>
      <c r="H40" t="s">
        <v>154</v>
      </c>
    </row>
    <row r="41" spans="2:8" x14ac:dyDescent="0.35">
      <c r="B41"/>
      <c r="G41">
        <v>40</v>
      </c>
      <c r="H41" t="s">
        <v>155</v>
      </c>
    </row>
    <row r="42" spans="2:8" x14ac:dyDescent="0.35">
      <c r="B42"/>
      <c r="G42">
        <v>41</v>
      </c>
      <c r="H42" t="s">
        <v>156</v>
      </c>
    </row>
    <row r="43" spans="2:8" x14ac:dyDescent="0.35">
      <c r="B43"/>
      <c r="G43">
        <v>42</v>
      </c>
      <c r="H43" t="s">
        <v>157</v>
      </c>
    </row>
    <row r="44" spans="2:8" x14ac:dyDescent="0.35">
      <c r="B44"/>
      <c r="G44">
        <v>43</v>
      </c>
      <c r="H44" t="s">
        <v>158</v>
      </c>
    </row>
    <row r="45" spans="2:8" x14ac:dyDescent="0.35">
      <c r="B45"/>
      <c r="G45">
        <v>44</v>
      </c>
      <c r="H45" t="s">
        <v>159</v>
      </c>
    </row>
    <row r="46" spans="2:8" x14ac:dyDescent="0.35">
      <c r="B46"/>
      <c r="G46">
        <v>45</v>
      </c>
      <c r="H46" t="s">
        <v>160</v>
      </c>
    </row>
    <row r="47" spans="2:8" x14ac:dyDescent="0.35">
      <c r="B47"/>
      <c r="G47">
        <v>46</v>
      </c>
      <c r="H47" t="s">
        <v>161</v>
      </c>
    </row>
    <row r="48" spans="2:8" x14ac:dyDescent="0.35">
      <c r="B48"/>
      <c r="G48">
        <v>47</v>
      </c>
      <c r="H48" t="s">
        <v>162</v>
      </c>
    </row>
    <row r="49" spans="2:8" x14ac:dyDescent="0.35">
      <c r="B49"/>
      <c r="G49">
        <v>48</v>
      </c>
      <c r="H49" t="s">
        <v>163</v>
      </c>
    </row>
    <row r="50" spans="2:8" x14ac:dyDescent="0.35">
      <c r="B50"/>
      <c r="G50">
        <v>49</v>
      </c>
      <c r="H50" t="s">
        <v>164</v>
      </c>
    </row>
    <row r="51" spans="2:8" x14ac:dyDescent="0.35">
      <c r="B51"/>
      <c r="G51">
        <v>50</v>
      </c>
      <c r="H51" t="s">
        <v>165</v>
      </c>
    </row>
    <row r="52" spans="2:8" x14ac:dyDescent="0.35">
      <c r="B52"/>
      <c r="G52">
        <v>51</v>
      </c>
      <c r="H52" t="s">
        <v>166</v>
      </c>
    </row>
    <row r="53" spans="2:8" x14ac:dyDescent="0.35">
      <c r="B53"/>
      <c r="G53">
        <v>52</v>
      </c>
      <c r="H53" t="s">
        <v>167</v>
      </c>
    </row>
    <row r="54" spans="2:8" x14ac:dyDescent="0.35">
      <c r="B54"/>
      <c r="G54">
        <v>53</v>
      </c>
      <c r="H54" t="s">
        <v>181</v>
      </c>
    </row>
    <row r="55" spans="2:8" x14ac:dyDescent="0.35">
      <c r="B55"/>
      <c r="G55">
        <v>54</v>
      </c>
      <c r="H55" t="s">
        <v>182</v>
      </c>
    </row>
    <row r="56" spans="2:8" x14ac:dyDescent="0.35">
      <c r="B56"/>
      <c r="G56">
        <v>55</v>
      </c>
      <c r="H56" t="s">
        <v>168</v>
      </c>
    </row>
    <row r="57" spans="2:8" x14ac:dyDescent="0.35">
      <c r="B57"/>
      <c r="G57">
        <v>56</v>
      </c>
      <c r="H57" t="s">
        <v>169</v>
      </c>
    </row>
    <row r="58" spans="2:8" x14ac:dyDescent="0.35">
      <c r="B58"/>
      <c r="G58">
        <v>57</v>
      </c>
      <c r="H58" t="s">
        <v>78</v>
      </c>
    </row>
    <row r="59" spans="2:8" x14ac:dyDescent="0.35">
      <c r="B59"/>
    </row>
    <row r="60" spans="2:8" x14ac:dyDescent="0.35">
      <c r="B60"/>
    </row>
    <row r="61" spans="2:8" x14ac:dyDescent="0.35">
      <c r="B61"/>
    </row>
    <row r="62" spans="2:8" x14ac:dyDescent="0.35">
      <c r="B62"/>
    </row>
    <row r="63" spans="2:8" x14ac:dyDescent="0.35">
      <c r="B63"/>
    </row>
    <row r="64" spans="2:8"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sheetData>
  <mergeCells count="4">
    <mergeCell ref="D1:E1"/>
    <mergeCell ref="G1:H1"/>
    <mergeCell ref="K1:L1"/>
    <mergeCell ref="N1:O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4961"/>
  <sheetViews>
    <sheetView zoomScaleNormal="100" workbookViewId="0">
      <selection activeCell="D3" sqref="D3"/>
    </sheetView>
  </sheetViews>
  <sheetFormatPr baseColWidth="10" defaultColWidth="11.453125" defaultRowHeight="14.5" x14ac:dyDescent="0.35"/>
  <cols>
    <col min="1" max="1" width="94.26953125" style="11" customWidth="1"/>
    <col min="2" max="2" width="60" style="11" customWidth="1"/>
    <col min="3" max="3" width="22.26953125" style="11" bestFit="1" customWidth="1"/>
    <col min="4" max="4" width="18.1796875" style="11" bestFit="1" customWidth="1"/>
    <col min="5" max="6" width="12.26953125" style="11" bestFit="1" customWidth="1"/>
    <col min="7" max="7" width="11.453125" style="11"/>
    <col min="8" max="9" width="12.26953125" style="11" bestFit="1" customWidth="1"/>
    <col min="10" max="12" width="11.453125" style="11"/>
    <col min="13" max="13" width="12.1796875" style="11" bestFit="1" customWidth="1"/>
    <col min="14" max="16384" width="11.453125" style="11"/>
  </cols>
  <sheetData>
    <row r="2" spans="1:15" x14ac:dyDescent="0.35">
      <c r="B2" s="11">
        <v>0</v>
      </c>
      <c r="C2" s="11">
        <v>0</v>
      </c>
      <c r="D2" s="11">
        <v>0</v>
      </c>
      <c r="E2" s="11" t="s">
        <v>210</v>
      </c>
      <c r="F2" s="11" t="s">
        <v>211</v>
      </c>
      <c r="G2" s="11" t="s">
        <v>212</v>
      </c>
      <c r="H2" s="11" t="s">
        <v>213</v>
      </c>
      <c r="I2" s="11" t="s">
        <v>214</v>
      </c>
      <c r="J2" s="11" t="s">
        <v>215</v>
      </c>
      <c r="K2" s="11" t="s">
        <v>216</v>
      </c>
      <c r="L2" s="11" t="s">
        <v>217</v>
      </c>
      <c r="M2" s="11" t="s">
        <v>218</v>
      </c>
    </row>
    <row r="3" spans="1:15" x14ac:dyDescent="0.35">
      <c r="A3" s="11" t="str">
        <f>B3&amp;C3&amp;D3</f>
        <v>DISTRIBUCION VOLUMEN X CRITERIO (Consumiciones)TOTAL BEBIDAST.ESPAÑA</v>
      </c>
      <c r="B3" s="11" t="s">
        <v>119</v>
      </c>
      <c r="C3" s="11" t="s">
        <v>122</v>
      </c>
      <c r="D3" s="11" t="s">
        <v>36</v>
      </c>
      <c r="E3" s="12">
        <v>100</v>
      </c>
      <c r="F3" s="12">
        <v>100</v>
      </c>
      <c r="G3" s="12">
        <v>100</v>
      </c>
      <c r="H3" s="12">
        <v>100</v>
      </c>
      <c r="I3" s="12">
        <v>100</v>
      </c>
      <c r="J3" s="12">
        <v>100</v>
      </c>
      <c r="K3" s="12">
        <v>100</v>
      </c>
      <c r="L3" s="12">
        <v>100</v>
      </c>
      <c r="M3" s="12">
        <v>100</v>
      </c>
      <c r="N3" s="12"/>
      <c r="O3" s="12"/>
    </row>
    <row r="4" spans="1:15" x14ac:dyDescent="0.35">
      <c r="A4" s="11" t="str">
        <f t="shared" ref="A4:A67" si="0">B4&amp;C4&amp;D4</f>
        <v>DISTRIBUCION VOLUMEN X CRITERIO (Consumiciones)TOTAL BEBIDASBCN AM</v>
      </c>
      <c r="B4" s="11" t="s">
        <v>119</v>
      </c>
      <c r="C4" s="11" t="s">
        <v>122</v>
      </c>
      <c r="D4" s="11" t="s">
        <v>1</v>
      </c>
      <c r="E4" s="12">
        <v>8.7119384870644634</v>
      </c>
      <c r="F4" s="12">
        <v>8.3354006632331838</v>
      </c>
      <c r="G4" s="12">
        <v>8.5076717929617054</v>
      </c>
      <c r="H4" s="12">
        <v>8.6159493510800704</v>
      </c>
      <c r="I4" s="12">
        <v>8.510834683743191</v>
      </c>
      <c r="J4" s="12">
        <v>8.5151594381321587</v>
      </c>
      <c r="K4" s="12">
        <v>8.4823326853109009</v>
      </c>
      <c r="L4" s="12">
        <v>9.025306027038237</v>
      </c>
      <c r="M4" s="12">
        <v>8.7014965434128495</v>
      </c>
      <c r="N4" s="12"/>
      <c r="O4" s="12"/>
    </row>
    <row r="5" spans="1:15" x14ac:dyDescent="0.35">
      <c r="A5" s="11" t="str">
        <f>B5&amp;C5&amp;D5</f>
        <v>DISTRIBUCION VOLUMEN X CRITERIO (Consumiciones)TOTAL BEBIDASREST.CAT ARAGON</v>
      </c>
      <c r="B5" s="11" t="s">
        <v>119</v>
      </c>
      <c r="C5" s="11" t="s">
        <v>122</v>
      </c>
      <c r="D5" s="11" t="s">
        <v>2</v>
      </c>
      <c r="E5" s="12">
        <v>13.392301153239517</v>
      </c>
      <c r="F5" s="12">
        <v>12.995895826171171</v>
      </c>
      <c r="G5" s="12">
        <v>13.005878533038526</v>
      </c>
      <c r="H5" s="12">
        <v>13.228920264858957</v>
      </c>
      <c r="I5" s="12">
        <v>12.982719585339622</v>
      </c>
      <c r="J5" s="12">
        <v>13.377000310867814</v>
      </c>
      <c r="K5" s="12">
        <v>12.971912716692044</v>
      </c>
      <c r="L5" s="12">
        <v>13.565698547090147</v>
      </c>
      <c r="M5" s="12">
        <v>13.977023738254118</v>
      </c>
      <c r="N5" s="12"/>
      <c r="O5" s="12"/>
    </row>
    <row r="6" spans="1:15" x14ac:dyDescent="0.35">
      <c r="A6" s="11" t="str">
        <f t="shared" si="0"/>
        <v>DISTRIBUCION VOLUMEN X CRITERIO (Consumiciones)TOTAL BEBIDASLEVANTE</v>
      </c>
      <c r="B6" s="11" t="s">
        <v>119</v>
      </c>
      <c r="C6" s="11" t="s">
        <v>122</v>
      </c>
      <c r="D6" s="11" t="s">
        <v>3</v>
      </c>
      <c r="E6" s="12">
        <v>14.435152041213462</v>
      </c>
      <c r="F6" s="12">
        <v>14.14113670753148</v>
      </c>
      <c r="G6" s="12">
        <v>14.754016348395742</v>
      </c>
      <c r="H6" s="12">
        <v>14.473166318881203</v>
      </c>
      <c r="I6" s="12">
        <v>14.06658221169595</v>
      </c>
      <c r="J6" s="12">
        <v>14.259288462686598</v>
      </c>
      <c r="K6" s="12">
        <v>14.851660275003375</v>
      </c>
      <c r="L6" s="12">
        <v>14.615664595255382</v>
      </c>
      <c r="M6" s="12">
        <v>13.550350042122746</v>
      </c>
      <c r="N6" s="12"/>
      <c r="O6" s="12"/>
    </row>
    <row r="7" spans="1:15" x14ac:dyDescent="0.35">
      <c r="A7" s="11" t="str">
        <f t="shared" si="0"/>
        <v>DISTRIBUCION VOLUMEN X CRITERIO (Consumiciones)TOTAL BEBIDASANDALUCIA</v>
      </c>
      <c r="B7" s="11" t="s">
        <v>119</v>
      </c>
      <c r="C7" s="11" t="s">
        <v>122</v>
      </c>
      <c r="D7" s="11" t="s">
        <v>4</v>
      </c>
      <c r="E7" s="12">
        <v>20.574449753169873</v>
      </c>
      <c r="F7" s="12">
        <v>20.484257398496005</v>
      </c>
      <c r="G7" s="12">
        <v>20.157647418259543</v>
      </c>
      <c r="H7" s="12">
        <v>20.076209538484171</v>
      </c>
      <c r="I7" s="12">
        <v>21.06453847870894</v>
      </c>
      <c r="J7" s="12">
        <v>20.606743978737466</v>
      </c>
      <c r="K7" s="12">
        <v>20.832369850405151</v>
      </c>
      <c r="L7" s="12">
        <v>19.190269385100194</v>
      </c>
      <c r="M7" s="12">
        <v>19.426740347946492</v>
      </c>
      <c r="N7" s="12"/>
      <c r="O7" s="12"/>
    </row>
    <row r="8" spans="1:15" x14ac:dyDescent="0.35">
      <c r="A8" s="11" t="str">
        <f t="shared" si="0"/>
        <v>DISTRIBUCION VOLUMEN X CRITERIO (Consumiciones)TOTAL BEBIDASMDD AM</v>
      </c>
      <c r="B8" s="11" t="s">
        <v>119</v>
      </c>
      <c r="C8" s="11" t="s">
        <v>122</v>
      </c>
      <c r="D8" s="11" t="s">
        <v>5</v>
      </c>
      <c r="E8" s="12">
        <v>12.208527929699503</v>
      </c>
      <c r="F8" s="12">
        <v>12.950742564757512</v>
      </c>
      <c r="G8" s="12">
        <v>12.666647191249208</v>
      </c>
      <c r="H8" s="12">
        <v>12.662475174312139</v>
      </c>
      <c r="I8" s="12">
        <v>12.464110019509677</v>
      </c>
      <c r="J8" s="12">
        <v>12.902653081811764</v>
      </c>
      <c r="K8" s="12">
        <v>12.172261586073075</v>
      </c>
      <c r="L8" s="12">
        <v>12.570417502758389</v>
      </c>
      <c r="M8" s="12">
        <v>12.704400400871638</v>
      </c>
      <c r="N8" s="12"/>
      <c r="O8" s="12"/>
    </row>
    <row r="9" spans="1:15" x14ac:dyDescent="0.35">
      <c r="A9" s="11" t="str">
        <f t="shared" si="0"/>
        <v>DISTRIBUCION VOLUMEN X CRITERIO (Consumiciones)TOTAL BEBIDASRTO CENTRO</v>
      </c>
      <c r="B9" s="11" t="s">
        <v>119</v>
      </c>
      <c r="C9" s="11" t="s">
        <v>122</v>
      </c>
      <c r="D9" s="11" t="s">
        <v>6</v>
      </c>
      <c r="E9" s="12">
        <v>9.7445346586370043</v>
      </c>
      <c r="F9" s="12">
        <v>9.9501799352771947</v>
      </c>
      <c r="G9" s="12">
        <v>9.7076496396743472</v>
      </c>
      <c r="H9" s="12">
        <v>9.6027889942354072</v>
      </c>
      <c r="I9" s="12">
        <v>8.7983951622955896</v>
      </c>
      <c r="J9" s="12">
        <v>8.7684034776020763</v>
      </c>
      <c r="K9" s="12">
        <v>8.9552791229892819</v>
      </c>
      <c r="L9" s="12">
        <v>8.4261847729355921</v>
      </c>
      <c r="M9" s="12">
        <v>9.0531118891826505</v>
      </c>
      <c r="N9" s="12"/>
      <c r="O9" s="12"/>
    </row>
    <row r="10" spans="1:15" x14ac:dyDescent="0.35">
      <c r="A10" s="11" t="str">
        <f t="shared" si="0"/>
        <v>DISTRIBUCION VOLUMEN X CRITERIO (Consumiciones)TOTAL BEBIDASNORTE-CENTRO</v>
      </c>
      <c r="B10" s="11" t="s">
        <v>119</v>
      </c>
      <c r="C10" s="11" t="s">
        <v>122</v>
      </c>
      <c r="D10" s="11" t="s">
        <v>7</v>
      </c>
      <c r="E10" s="12">
        <v>9.4774959544439668</v>
      </c>
      <c r="F10" s="12">
        <v>9.8148181416568736</v>
      </c>
      <c r="G10" s="12">
        <v>10.233181607659194</v>
      </c>
      <c r="H10" s="12">
        <v>10.53062770437074</v>
      </c>
      <c r="I10" s="12">
        <v>10.879622677609094</v>
      </c>
      <c r="J10" s="12">
        <v>10.682142805674676</v>
      </c>
      <c r="K10" s="12">
        <v>10.677345294569255</v>
      </c>
      <c r="L10" s="12">
        <v>10.926837448524381</v>
      </c>
      <c r="M10" s="12">
        <v>10.306604354224975</v>
      </c>
      <c r="N10" s="12"/>
      <c r="O10" s="12"/>
    </row>
    <row r="11" spans="1:15" x14ac:dyDescent="0.35">
      <c r="A11" s="11" t="str">
        <f t="shared" si="0"/>
        <v>DISTRIBUCION VOLUMEN X CRITERIO (Consumiciones)TOTAL BEBIDASNOROESTE</v>
      </c>
      <c r="B11" s="11" t="s">
        <v>119</v>
      </c>
      <c r="C11" s="11" t="s">
        <v>122</v>
      </c>
      <c r="D11" s="11" t="s">
        <v>8</v>
      </c>
      <c r="E11" s="12">
        <v>11.455625627317234</v>
      </c>
      <c r="F11" s="12">
        <v>11.327560596991525</v>
      </c>
      <c r="G11" s="12">
        <v>10.967331813033558</v>
      </c>
      <c r="H11" s="12">
        <v>10.809869106197809</v>
      </c>
      <c r="I11" s="12">
        <v>11.233191383273857</v>
      </c>
      <c r="J11" s="12">
        <v>10.888616679396463</v>
      </c>
      <c r="K11" s="12">
        <v>11.056850684271378</v>
      </c>
      <c r="L11" s="12">
        <v>11.679609017149964</v>
      </c>
      <c r="M11" s="12">
        <v>12.280272683984531</v>
      </c>
      <c r="N11" s="12"/>
      <c r="O11" s="12"/>
    </row>
    <row r="12" spans="1:15" x14ac:dyDescent="0.35">
      <c r="A12" s="11" t="str">
        <f t="shared" si="0"/>
        <v>DISTRIBUCION VOLUMEN X CRITERIO (Consumiciones)TOTAL BEBIDAS&lt;2MIL</v>
      </c>
      <c r="B12" s="11" t="s">
        <v>119</v>
      </c>
      <c r="C12" s="11" t="s">
        <v>122</v>
      </c>
      <c r="D12" s="11" t="s">
        <v>9</v>
      </c>
      <c r="E12" s="12">
        <v>5.7760279040947173</v>
      </c>
      <c r="F12" s="12">
        <v>5.6609344875539662</v>
      </c>
      <c r="G12" s="12">
        <v>5.6604193179100193</v>
      </c>
      <c r="H12" s="12">
        <v>5.6712356256202385</v>
      </c>
      <c r="I12" s="12">
        <v>5.493510785402238</v>
      </c>
      <c r="J12" s="12">
        <v>5.2781114059666034</v>
      </c>
      <c r="K12" s="12">
        <v>5.2535526715198104</v>
      </c>
      <c r="L12" s="12">
        <v>5.6013222476940383</v>
      </c>
      <c r="M12" s="12">
        <v>5.6987181835158651</v>
      </c>
      <c r="N12" s="12"/>
      <c r="O12" s="12"/>
    </row>
    <row r="13" spans="1:15" x14ac:dyDescent="0.35">
      <c r="A13" s="11" t="str">
        <f t="shared" si="0"/>
        <v>DISTRIBUCION VOLUMEN X CRITERIO (Consumiciones)TOTAL BEBIDAS2-5MIL</v>
      </c>
      <c r="B13" s="11" t="s">
        <v>119</v>
      </c>
      <c r="C13" s="11" t="s">
        <v>122</v>
      </c>
      <c r="D13" s="11" t="s">
        <v>10</v>
      </c>
      <c r="E13" s="12">
        <v>5.2495256713574623</v>
      </c>
      <c r="F13" s="12">
        <v>4.980659101246359</v>
      </c>
      <c r="G13" s="12">
        <v>5.3030947046948533</v>
      </c>
      <c r="H13" s="12">
        <v>5.6913213653837964</v>
      </c>
      <c r="I13" s="12">
        <v>5.2348165133625351</v>
      </c>
      <c r="J13" s="12">
        <v>5.1211746274218353</v>
      </c>
      <c r="K13" s="12">
        <v>5.4519672458558022</v>
      </c>
      <c r="L13" s="12">
        <v>5.6658758334714907</v>
      </c>
      <c r="M13" s="12">
        <v>5.3040373586426082</v>
      </c>
      <c r="N13" s="12"/>
      <c r="O13" s="12"/>
    </row>
    <row r="14" spans="1:15" x14ac:dyDescent="0.35">
      <c r="A14" s="11" t="str">
        <f t="shared" si="0"/>
        <v>DISTRIBUCION VOLUMEN X CRITERIO (Consumiciones)TOTAL BEBIDAS5-10MIL</v>
      </c>
      <c r="B14" s="11" t="s">
        <v>119</v>
      </c>
      <c r="C14" s="11" t="s">
        <v>122</v>
      </c>
      <c r="D14" s="11" t="s">
        <v>11</v>
      </c>
      <c r="E14" s="12">
        <v>8.0159620229828548</v>
      </c>
      <c r="F14" s="12">
        <v>7.9766570009807216</v>
      </c>
      <c r="G14" s="12">
        <v>7.8287465682184312</v>
      </c>
      <c r="H14" s="12">
        <v>7.4800071750915924</v>
      </c>
      <c r="I14" s="12">
        <v>8.1515667170111072</v>
      </c>
      <c r="J14" s="12">
        <v>7.990698670268066</v>
      </c>
      <c r="K14" s="12">
        <v>7.6233456646932822</v>
      </c>
      <c r="L14" s="12">
        <v>7.3710989532417486</v>
      </c>
      <c r="M14" s="12">
        <v>8.5916891791678864</v>
      </c>
      <c r="N14" s="12"/>
      <c r="O14" s="12"/>
    </row>
    <row r="15" spans="1:15" x14ac:dyDescent="0.35">
      <c r="A15" s="11" t="str">
        <f t="shared" si="0"/>
        <v>DISTRIBUCION VOLUMEN X CRITERIO (Consumiciones)TOTAL BEBIDAS10-30MIL</v>
      </c>
      <c r="B15" s="11" t="s">
        <v>119</v>
      </c>
      <c r="C15" s="11" t="s">
        <v>122</v>
      </c>
      <c r="D15" s="11" t="s">
        <v>12</v>
      </c>
      <c r="E15" s="12">
        <v>18.441859214650034</v>
      </c>
      <c r="F15" s="12">
        <v>18.408134201421351</v>
      </c>
      <c r="G15" s="12">
        <v>18.583711126001692</v>
      </c>
      <c r="H15" s="12">
        <v>18.391088949197513</v>
      </c>
      <c r="I15" s="12">
        <v>18.21609649898393</v>
      </c>
      <c r="J15" s="12">
        <v>18.276828818887587</v>
      </c>
      <c r="K15" s="12">
        <v>18.493124915637985</v>
      </c>
      <c r="L15" s="12">
        <v>17.367865747648622</v>
      </c>
      <c r="M15" s="12">
        <v>17.512884516423068</v>
      </c>
      <c r="N15" s="12"/>
      <c r="O15" s="12"/>
    </row>
    <row r="16" spans="1:15" x14ac:dyDescent="0.35">
      <c r="A16" s="11" t="str">
        <f t="shared" si="0"/>
        <v>DISTRIBUCION VOLUMEN X CRITERIO (Consumiciones)TOTAL BEBIDAS30-100MIL</v>
      </c>
      <c r="B16" s="11" t="s">
        <v>119</v>
      </c>
      <c r="C16" s="11" t="s">
        <v>122</v>
      </c>
      <c r="D16" s="11" t="s">
        <v>13</v>
      </c>
      <c r="E16" s="12">
        <v>20.228586718285911</v>
      </c>
      <c r="F16" s="12">
        <v>20.230510686285477</v>
      </c>
      <c r="G16" s="12">
        <v>20.655238248259231</v>
      </c>
      <c r="H16" s="12">
        <v>20.207471128644485</v>
      </c>
      <c r="I16" s="12">
        <v>20.624895276802615</v>
      </c>
      <c r="J16" s="12">
        <v>20.461735465900272</v>
      </c>
      <c r="K16" s="12">
        <v>20.644699866669843</v>
      </c>
      <c r="L16" s="12">
        <v>20.419980067192238</v>
      </c>
      <c r="M16" s="12">
        <v>19.757069145553753</v>
      </c>
      <c r="N16" s="12"/>
      <c r="O16" s="12"/>
    </row>
    <row r="17" spans="1:15" x14ac:dyDescent="0.35">
      <c r="A17" s="11" t="str">
        <f t="shared" si="0"/>
        <v>DISTRIBUCION VOLUMEN X CRITERIO (Consumiciones)TOTAL BEBIDAS100-200MIL</v>
      </c>
      <c r="B17" s="11" t="s">
        <v>119</v>
      </c>
      <c r="C17" s="11" t="s">
        <v>122</v>
      </c>
      <c r="D17" s="11" t="s">
        <v>14</v>
      </c>
      <c r="E17" s="12">
        <v>10.11888301685819</v>
      </c>
      <c r="F17" s="12">
        <v>10.396527212403653</v>
      </c>
      <c r="G17" s="12">
        <v>10.528307214972701</v>
      </c>
      <c r="H17" s="12">
        <v>10.738782789587857</v>
      </c>
      <c r="I17" s="12">
        <v>10.649304116165204</v>
      </c>
      <c r="J17" s="12">
        <v>10.945816357411523</v>
      </c>
      <c r="K17" s="12">
        <v>10.580966463464911</v>
      </c>
      <c r="L17" s="12">
        <v>10.579633091509882</v>
      </c>
      <c r="M17" s="12">
        <v>10.534337393890009</v>
      </c>
      <c r="N17" s="12"/>
      <c r="O17" s="12"/>
    </row>
    <row r="18" spans="1:15" x14ac:dyDescent="0.35">
      <c r="A18" s="11" t="str">
        <f t="shared" si="0"/>
        <v>DISTRIBUCION VOLUMEN X CRITERIO (Consumiciones)TOTAL BEBIDAS200-500MIL</v>
      </c>
      <c r="B18" s="11" t="s">
        <v>119</v>
      </c>
      <c r="C18" s="11" t="s">
        <v>122</v>
      </c>
      <c r="D18" s="11" t="s">
        <v>15</v>
      </c>
      <c r="E18" s="12">
        <v>13.117094522624386</v>
      </c>
      <c r="F18" s="12">
        <v>13.697806724932979</v>
      </c>
      <c r="G18" s="12">
        <v>12.95065963847539</v>
      </c>
      <c r="H18" s="12">
        <v>13.436539799174863</v>
      </c>
      <c r="I18" s="12">
        <v>13.84371385419052</v>
      </c>
      <c r="J18" s="12">
        <v>13.563076314960565</v>
      </c>
      <c r="K18" s="12">
        <v>13.449513189180406</v>
      </c>
      <c r="L18" s="12">
        <v>13.946981780346556</v>
      </c>
      <c r="M18" s="12">
        <v>13.538460799425472</v>
      </c>
      <c r="N18" s="12"/>
      <c r="O18" s="12"/>
    </row>
    <row r="19" spans="1:15" x14ac:dyDescent="0.35">
      <c r="A19" s="11" t="str">
        <f t="shared" si="0"/>
        <v>DISTRIBUCION VOLUMEN X CRITERIO (Consumiciones)TOTAL BEBIDAS&gt;500MIL</v>
      </c>
      <c r="B19" s="11" t="s">
        <v>119</v>
      </c>
      <c r="C19" s="11" t="s">
        <v>122</v>
      </c>
      <c r="D19" s="11" t="s">
        <v>16</v>
      </c>
      <c r="E19" s="12">
        <v>19.052072451299697</v>
      </c>
      <c r="F19" s="12">
        <v>18.648758336347907</v>
      </c>
      <c r="G19" s="12">
        <v>18.489833527783205</v>
      </c>
      <c r="H19" s="12">
        <v>18.383558974478095</v>
      </c>
      <c r="I19" s="12">
        <v>17.786095078517032</v>
      </c>
      <c r="J19" s="12">
        <v>18.362574809001579</v>
      </c>
      <c r="K19" s="12">
        <v>18.502836090635192</v>
      </c>
      <c r="L19" s="12">
        <v>19.047233385992026</v>
      </c>
      <c r="M19" s="12">
        <v>19.062803423381339</v>
      </c>
      <c r="N19" s="12"/>
      <c r="O19" s="12"/>
    </row>
    <row r="20" spans="1:15" x14ac:dyDescent="0.35">
      <c r="A20" s="11" t="str">
        <f t="shared" si="0"/>
        <v>DISTRIBUCION VOLUMEN X CRITERIO (Consumiciones)TOTAL BEBIDASDE 15 A 19 AÑOS</v>
      </c>
      <c r="B20" s="11" t="s">
        <v>119</v>
      </c>
      <c r="C20" s="11" t="s">
        <v>122</v>
      </c>
      <c r="D20" s="11" t="s">
        <v>39</v>
      </c>
      <c r="E20" s="12">
        <v>2.0349172453348081</v>
      </c>
      <c r="F20" s="12">
        <v>1.9654089026112049</v>
      </c>
      <c r="G20" s="12">
        <v>1.7775645625303922</v>
      </c>
      <c r="H20" s="12">
        <v>1.6390367568586004</v>
      </c>
      <c r="I20" s="12">
        <v>1.4829877347031659</v>
      </c>
      <c r="J20" s="12">
        <v>1.5903919199072751</v>
      </c>
      <c r="K20" s="12">
        <v>1.229282063215474</v>
      </c>
      <c r="L20" s="12">
        <v>1.3337760728811547</v>
      </c>
      <c r="M20" s="12">
        <v>1.0911196364053415</v>
      </c>
      <c r="N20" s="12"/>
      <c r="O20" s="12"/>
    </row>
    <row r="21" spans="1:15" x14ac:dyDescent="0.35">
      <c r="A21" s="11" t="str">
        <f t="shared" si="0"/>
        <v>DISTRIBUCION VOLUMEN X CRITERIO (Consumiciones)TOTAL BEBIDASDE 20 A 24 AÑOS</v>
      </c>
      <c r="B21" s="11" t="s">
        <v>119</v>
      </c>
      <c r="C21" s="11" t="s">
        <v>122</v>
      </c>
      <c r="D21" s="11" t="s">
        <v>40</v>
      </c>
      <c r="E21" s="12">
        <v>2.3381086257399786</v>
      </c>
      <c r="F21" s="12">
        <v>2.0610036526003852</v>
      </c>
      <c r="G21" s="12">
        <v>2.3512050718855919</v>
      </c>
      <c r="H21" s="12">
        <v>2.3048168609490478</v>
      </c>
      <c r="I21" s="12">
        <v>1.9533396916137375</v>
      </c>
      <c r="J21" s="12">
        <v>2.0005937369399494</v>
      </c>
      <c r="K21" s="12">
        <v>2.0855426256451977</v>
      </c>
      <c r="L21" s="12">
        <v>2.216627950776509</v>
      </c>
      <c r="M21" s="12">
        <v>2.1176110308153562</v>
      </c>
      <c r="N21" s="12"/>
      <c r="O21" s="12"/>
    </row>
    <row r="22" spans="1:15" x14ac:dyDescent="0.35">
      <c r="A22" s="11" t="str">
        <f t="shared" si="0"/>
        <v>DISTRIBUCION VOLUMEN X CRITERIO (Consumiciones)TOTAL BEBIDASDE 25 A 34 AÑOS</v>
      </c>
      <c r="B22" s="11" t="s">
        <v>119</v>
      </c>
      <c r="C22" s="11" t="s">
        <v>122</v>
      </c>
      <c r="D22" s="11" t="s">
        <v>41</v>
      </c>
      <c r="E22" s="12">
        <v>7.5364804174604147</v>
      </c>
      <c r="F22" s="12">
        <v>7.6102864020865466</v>
      </c>
      <c r="G22" s="12">
        <v>7.9366282088032536</v>
      </c>
      <c r="H22" s="12">
        <v>7.0961462273342599</v>
      </c>
      <c r="I22" s="12">
        <v>6.6749884768246472</v>
      </c>
      <c r="J22" s="12">
        <v>6.8569534542355219</v>
      </c>
      <c r="K22" s="12">
        <v>7.2376593258734401</v>
      </c>
      <c r="L22" s="12">
        <v>6.863377689865076</v>
      </c>
      <c r="M22" s="12">
        <v>7.1571199450452792</v>
      </c>
      <c r="N22" s="12"/>
      <c r="O22" s="12"/>
    </row>
    <row r="23" spans="1:15" x14ac:dyDescent="0.35">
      <c r="A23" s="11" t="str">
        <f t="shared" si="0"/>
        <v>DISTRIBUCION VOLUMEN X CRITERIO (Consumiciones)TOTAL BEBIDASDE 35 A 49 AÑOS</v>
      </c>
      <c r="B23" s="11" t="s">
        <v>119</v>
      </c>
      <c r="C23" s="11" t="s">
        <v>122</v>
      </c>
      <c r="D23" s="11" t="s">
        <v>42</v>
      </c>
      <c r="E23" s="12">
        <v>26.889946793256726</v>
      </c>
      <c r="F23" s="12">
        <v>26.388523011872383</v>
      </c>
      <c r="G23" s="12">
        <v>26.651755800174914</v>
      </c>
      <c r="H23" s="12">
        <v>26.092878721594833</v>
      </c>
      <c r="I23" s="12">
        <v>25.672904159069105</v>
      </c>
      <c r="J23" s="12">
        <v>26.178318719801048</v>
      </c>
      <c r="K23" s="12">
        <v>25.800045074510365</v>
      </c>
      <c r="L23" s="12">
        <v>24.889769286325446</v>
      </c>
      <c r="M23" s="12">
        <v>23.760381320438508</v>
      </c>
      <c r="N23" s="12"/>
      <c r="O23" s="12"/>
    </row>
    <row r="24" spans="1:15" x14ac:dyDescent="0.35">
      <c r="A24" s="11" t="str">
        <f t="shared" si="0"/>
        <v>DISTRIBUCION VOLUMEN X CRITERIO (Consumiciones)TOTAL BEBIDASDE 50 A 59 AÑOS</v>
      </c>
      <c r="B24" s="11" t="s">
        <v>119</v>
      </c>
      <c r="C24" s="11" t="s">
        <v>122</v>
      </c>
      <c r="D24" s="11" t="s">
        <v>43</v>
      </c>
      <c r="E24" s="12">
        <v>25.923302146705179</v>
      </c>
      <c r="F24" s="12">
        <v>26.432422809930038</v>
      </c>
      <c r="G24" s="12">
        <v>26.539346125030967</v>
      </c>
      <c r="H24" s="12">
        <v>24.951535869650783</v>
      </c>
      <c r="I24" s="12">
        <v>24.946303452314346</v>
      </c>
      <c r="J24" s="12">
        <v>25.096383433833537</v>
      </c>
      <c r="K24" s="12">
        <v>25.44015137217681</v>
      </c>
      <c r="L24" s="12">
        <v>24.943279156495407</v>
      </c>
      <c r="M24" s="12">
        <v>24.943060735415713</v>
      </c>
      <c r="N24" s="12"/>
      <c r="O24" s="12"/>
    </row>
    <row r="25" spans="1:15" x14ac:dyDescent="0.35">
      <c r="A25" s="11" t="str">
        <f t="shared" si="0"/>
        <v>DISTRIBUCION VOLUMEN X CRITERIO (Consumiciones)TOTAL BEBIDASDE 60 A 75 AÑOS</v>
      </c>
      <c r="B25" s="11" t="s">
        <v>119</v>
      </c>
      <c r="C25" s="11" t="s">
        <v>122</v>
      </c>
      <c r="D25" s="11" t="s">
        <v>44</v>
      </c>
      <c r="E25" s="12">
        <v>35.277255013416905</v>
      </c>
      <c r="F25" s="12">
        <v>35.542349504779899</v>
      </c>
      <c r="G25" s="12">
        <v>34.743523967239916</v>
      </c>
      <c r="H25" s="12">
        <v>37.915597177969367</v>
      </c>
      <c r="I25" s="12">
        <v>39.269474166345368</v>
      </c>
      <c r="J25" s="12">
        <v>38.277368205428033</v>
      </c>
      <c r="K25" s="12">
        <v>38.207329310830282</v>
      </c>
      <c r="L25" s="12">
        <v>39.753158409923458</v>
      </c>
      <c r="M25" s="12">
        <v>40.930711535147417</v>
      </c>
      <c r="N25" s="12"/>
      <c r="O25" s="12"/>
    </row>
    <row r="26" spans="1:15" x14ac:dyDescent="0.35">
      <c r="A26" s="11" t="str">
        <f t="shared" si="0"/>
        <v>DISTRIBUCION VOLUMEN X CRITERIO (Consumiciones)TOTAL BEBIDASALTA Y MEDIA ALTA</v>
      </c>
      <c r="B26" s="11" t="s">
        <v>119</v>
      </c>
      <c r="C26" s="11" t="s">
        <v>122</v>
      </c>
      <c r="D26" s="11" t="s">
        <v>17</v>
      </c>
      <c r="E26" s="12">
        <v>26.969654489030908</v>
      </c>
      <c r="F26" s="12">
        <v>27.921059572581246</v>
      </c>
      <c r="G26" s="12">
        <v>27.279430246662251</v>
      </c>
      <c r="H26" s="12">
        <v>26.249943541320658</v>
      </c>
      <c r="I26" s="12">
        <v>26.767713077282096</v>
      </c>
      <c r="J26" s="12">
        <v>26.260111953588055</v>
      </c>
      <c r="K26" s="12">
        <v>26.169704920756203</v>
      </c>
      <c r="L26" s="12">
        <v>25.521089202808376</v>
      </c>
      <c r="M26" s="12">
        <v>26.684624627185173</v>
      </c>
      <c r="N26" s="12"/>
      <c r="O26" s="12"/>
    </row>
    <row r="27" spans="1:15" x14ac:dyDescent="0.35">
      <c r="A27" s="11" t="str">
        <f t="shared" si="0"/>
        <v>DISTRIBUCION VOLUMEN X CRITERIO (Consumiciones)TOTAL BEBIDASMEDIA</v>
      </c>
      <c r="B27" s="11" t="s">
        <v>119</v>
      </c>
      <c r="C27" s="11" t="s">
        <v>122</v>
      </c>
      <c r="D27" s="11" t="s">
        <v>18</v>
      </c>
      <c r="E27" s="12">
        <v>32.33759524980028</v>
      </c>
      <c r="F27" s="12">
        <v>32.875747076409006</v>
      </c>
      <c r="G27" s="12">
        <v>33.693774621948677</v>
      </c>
      <c r="H27" s="12">
        <v>32.505545855416749</v>
      </c>
      <c r="I27" s="12">
        <v>33.194502503210551</v>
      </c>
      <c r="J27" s="12">
        <v>33.177089659630624</v>
      </c>
      <c r="K27" s="12">
        <v>33.560965718330728</v>
      </c>
      <c r="L27" s="12">
        <v>33.775291576070209</v>
      </c>
      <c r="M27" s="12">
        <v>33.265578660850949</v>
      </c>
      <c r="N27" s="12"/>
      <c r="O27" s="12"/>
    </row>
    <row r="28" spans="1:15" x14ac:dyDescent="0.35">
      <c r="A28" s="11" t="str">
        <f t="shared" si="0"/>
        <v>DISTRIBUCION VOLUMEN X CRITERIO (Consumiciones)TOTAL BEBIDASMEDIA BAJA</v>
      </c>
      <c r="B28" s="11" t="s">
        <v>119</v>
      </c>
      <c r="C28" s="11" t="s">
        <v>122</v>
      </c>
      <c r="D28" s="11" t="s">
        <v>19</v>
      </c>
      <c r="E28" s="12">
        <v>24.406845951371391</v>
      </c>
      <c r="F28" s="12">
        <v>24.345030691478982</v>
      </c>
      <c r="G28" s="12">
        <v>24.159304045957118</v>
      </c>
      <c r="H28" s="12">
        <v>26.191929828636617</v>
      </c>
      <c r="I28" s="12">
        <v>24.828242360642051</v>
      </c>
      <c r="J28" s="12">
        <v>25.768096727241286</v>
      </c>
      <c r="K28" s="12">
        <v>25.484218119098095</v>
      </c>
      <c r="L28" s="12">
        <v>25.412621189629093</v>
      </c>
      <c r="M28" s="12">
        <v>24.705053708753184</v>
      </c>
      <c r="N28" s="12"/>
      <c r="O28" s="12"/>
    </row>
    <row r="29" spans="1:15" x14ac:dyDescent="0.35">
      <c r="A29" s="11" t="str">
        <f t="shared" si="0"/>
        <v>DISTRIBUCION VOLUMEN X CRITERIO (Consumiciones)TOTAL BEBIDASBAJA</v>
      </c>
      <c r="B29" s="11" t="s">
        <v>119</v>
      </c>
      <c r="C29" s="11" t="s">
        <v>122</v>
      </c>
      <c r="D29" s="11" t="s">
        <v>20</v>
      </c>
      <c r="E29" s="12">
        <v>16.285923513386184</v>
      </c>
      <c r="F29" s="12">
        <v>14.858154493645717</v>
      </c>
      <c r="G29" s="12">
        <v>14.867509343635829</v>
      </c>
      <c r="H29" s="12">
        <v>15.052593679466977</v>
      </c>
      <c r="I29" s="12">
        <v>15.209547856689385</v>
      </c>
      <c r="J29" s="12">
        <v>14.794714011903562</v>
      </c>
      <c r="K29" s="12">
        <v>14.785117349472207</v>
      </c>
      <c r="L29" s="12">
        <v>15.290978975270741</v>
      </c>
      <c r="M29" s="12">
        <v>15.344749007878725</v>
      </c>
      <c r="N29" s="12"/>
      <c r="O29" s="12"/>
    </row>
    <row r="30" spans="1:15" x14ac:dyDescent="0.35">
      <c r="A30" s="11" t="str">
        <f t="shared" si="0"/>
        <v>DISTRIBUCION VOLUMEN X CRITERIO (Consumiciones)TOTAL BEBIDASHOMBRE</v>
      </c>
      <c r="B30" s="11" t="s">
        <v>119</v>
      </c>
      <c r="C30" s="11" t="s">
        <v>122</v>
      </c>
      <c r="D30" s="11" t="s">
        <v>21</v>
      </c>
      <c r="E30" s="12">
        <v>60.988984821483442</v>
      </c>
      <c r="F30" s="12">
        <v>59.946987074220544</v>
      </c>
      <c r="G30" s="12">
        <v>62.105402176499624</v>
      </c>
      <c r="H30" s="12">
        <v>61.788417389015137</v>
      </c>
      <c r="I30" s="12">
        <v>61.036419031937314</v>
      </c>
      <c r="J30" s="12">
        <v>60.342325167734799</v>
      </c>
      <c r="K30" s="12">
        <v>60.168125480596281</v>
      </c>
      <c r="L30" s="12">
        <v>60.57942982514647</v>
      </c>
      <c r="M30" s="12">
        <v>60.08907324554108</v>
      </c>
      <c r="N30" s="12"/>
      <c r="O30" s="12"/>
    </row>
    <row r="31" spans="1:15" x14ac:dyDescent="0.35">
      <c r="A31" s="11" t="str">
        <f t="shared" si="0"/>
        <v>DISTRIBUCION VOLUMEN X CRITERIO (Consumiciones)TOTAL BEBIDASMUJER</v>
      </c>
      <c r="B31" s="11" t="s">
        <v>119</v>
      </c>
      <c r="C31" s="11" t="s">
        <v>122</v>
      </c>
      <c r="D31" s="11" t="s">
        <v>22</v>
      </c>
      <c r="E31" s="12">
        <v>39.011034382105322</v>
      </c>
      <c r="F31" s="12">
        <v>40.053000676951868</v>
      </c>
      <c r="G31" s="12">
        <v>37.894622167772205</v>
      </c>
      <c r="H31" s="12">
        <v>38.211595515825856</v>
      </c>
      <c r="I31" s="12">
        <v>38.96358676588676</v>
      </c>
      <c r="J31" s="12">
        <v>39.657678949719703</v>
      </c>
      <c r="K31" s="12">
        <v>39.831886734718182</v>
      </c>
      <c r="L31" s="12">
        <v>39.420557470705823</v>
      </c>
      <c r="M31" s="12">
        <v>39.910938763794974</v>
      </c>
      <c r="N31" s="12"/>
      <c r="O31" s="12"/>
    </row>
    <row r="32" spans="1:15" x14ac:dyDescent="0.35">
      <c r="A32" s="11" t="str">
        <f t="shared" si="0"/>
        <v>DISTRIBUCION VOLUMEN X CRITERIO (Consumiciones).Total Bebidas CalienteT.ESPAÑA</v>
      </c>
      <c r="B32" s="11" t="s">
        <v>119</v>
      </c>
      <c r="C32" s="11" t="s">
        <v>123</v>
      </c>
      <c r="D32" s="11" t="s">
        <v>36</v>
      </c>
      <c r="E32" s="12">
        <v>100</v>
      </c>
      <c r="F32" s="12">
        <v>100</v>
      </c>
      <c r="G32" s="12">
        <v>100</v>
      </c>
      <c r="H32" s="12">
        <v>100</v>
      </c>
      <c r="I32" s="12">
        <v>100</v>
      </c>
      <c r="J32" s="12">
        <v>100</v>
      </c>
      <c r="K32" s="12">
        <v>100</v>
      </c>
      <c r="L32" s="12">
        <v>100</v>
      </c>
      <c r="M32" s="12">
        <v>100</v>
      </c>
      <c r="N32" s="12"/>
      <c r="O32" s="12"/>
    </row>
    <row r="33" spans="1:15" x14ac:dyDescent="0.35">
      <c r="A33" s="11" t="str">
        <f t="shared" si="0"/>
        <v>DISTRIBUCION VOLUMEN X CRITERIO (Consumiciones).Total Bebidas CalienteBCN AM</v>
      </c>
      <c r="B33" s="11" t="s">
        <v>119</v>
      </c>
      <c r="C33" s="11" t="s">
        <v>123</v>
      </c>
      <c r="D33" s="11" t="s">
        <v>1</v>
      </c>
      <c r="E33" s="12">
        <v>10.526889454752061</v>
      </c>
      <c r="F33" s="12">
        <v>9.5345851973279192</v>
      </c>
      <c r="G33" s="12">
        <v>10.39625079698027</v>
      </c>
      <c r="H33" s="12">
        <v>10.302153174120448</v>
      </c>
      <c r="I33" s="12">
        <v>9.8159591584234818</v>
      </c>
      <c r="J33" s="12">
        <v>9.1202787478500991</v>
      </c>
      <c r="K33" s="12">
        <v>8.8878719205961669</v>
      </c>
      <c r="L33" s="12">
        <v>9.6517892704836008</v>
      </c>
      <c r="M33" s="12">
        <v>9.9220021597174188</v>
      </c>
      <c r="N33" s="12"/>
      <c r="O33" s="12"/>
    </row>
    <row r="34" spans="1:15" x14ac:dyDescent="0.35">
      <c r="A34" s="11" t="str">
        <f t="shared" si="0"/>
        <v>DISTRIBUCION VOLUMEN X CRITERIO (Consumiciones).Total Bebidas CalienteREST.CAT ARAGON</v>
      </c>
      <c r="B34" s="11" t="s">
        <v>119</v>
      </c>
      <c r="C34" s="11" t="s">
        <v>123</v>
      </c>
      <c r="D34" s="11" t="s">
        <v>2</v>
      </c>
      <c r="E34" s="12">
        <v>14.873455857267572</v>
      </c>
      <c r="F34" s="12">
        <v>14.483642315835727</v>
      </c>
      <c r="G34" s="12">
        <v>14.49067709365511</v>
      </c>
      <c r="H34" s="12">
        <v>15.025397586820672</v>
      </c>
      <c r="I34" s="12">
        <v>15.121706070547908</v>
      </c>
      <c r="J34" s="12">
        <v>15.716123541553545</v>
      </c>
      <c r="K34" s="12">
        <v>15.764008240846767</v>
      </c>
      <c r="L34" s="12">
        <v>16.011988380031241</v>
      </c>
      <c r="M34" s="12">
        <v>16.494895703517937</v>
      </c>
      <c r="N34" s="12"/>
      <c r="O34" s="12"/>
    </row>
    <row r="35" spans="1:15" x14ac:dyDescent="0.35">
      <c r="A35" s="11" t="str">
        <f t="shared" si="0"/>
        <v>DISTRIBUCION VOLUMEN X CRITERIO (Consumiciones).Total Bebidas CalienteLEVANTE</v>
      </c>
      <c r="B35" s="11" t="s">
        <v>119</v>
      </c>
      <c r="C35" s="11" t="s">
        <v>123</v>
      </c>
      <c r="D35" s="11" t="s">
        <v>3</v>
      </c>
      <c r="E35" s="12">
        <v>16.734142174635522</v>
      </c>
      <c r="F35" s="12">
        <v>15.108326955715592</v>
      </c>
      <c r="G35" s="12">
        <v>15.918436723663282</v>
      </c>
      <c r="H35" s="12">
        <v>15.95393082851391</v>
      </c>
      <c r="I35" s="12">
        <v>15.536940907143324</v>
      </c>
      <c r="J35" s="12">
        <v>16.745813688750687</v>
      </c>
      <c r="K35" s="12">
        <v>16.050946214594084</v>
      </c>
      <c r="L35" s="12">
        <v>16.2670612170478</v>
      </c>
      <c r="M35" s="12">
        <v>14.669991481285788</v>
      </c>
      <c r="N35" s="12"/>
      <c r="O35" s="12"/>
    </row>
    <row r="36" spans="1:15" x14ac:dyDescent="0.35">
      <c r="A36" s="11" t="str">
        <f t="shared" si="0"/>
        <v>DISTRIBUCION VOLUMEN X CRITERIO (Consumiciones).Total Bebidas CalienteANDALUCIA</v>
      </c>
      <c r="B36" s="11" t="s">
        <v>119</v>
      </c>
      <c r="C36" s="11" t="s">
        <v>123</v>
      </c>
      <c r="D36" s="11" t="s">
        <v>4</v>
      </c>
      <c r="E36" s="12">
        <v>18.058313886290904</v>
      </c>
      <c r="F36" s="12">
        <v>18.622289713646975</v>
      </c>
      <c r="G36" s="12">
        <v>18.300151491197404</v>
      </c>
      <c r="H36" s="12">
        <v>17.434395395497535</v>
      </c>
      <c r="I36" s="12">
        <v>18.330028239413924</v>
      </c>
      <c r="J36" s="12">
        <v>18.593442937494377</v>
      </c>
      <c r="K36" s="12">
        <v>18.472767825300203</v>
      </c>
      <c r="L36" s="12">
        <v>17.122852311686909</v>
      </c>
      <c r="M36" s="12">
        <v>16.738087279079547</v>
      </c>
      <c r="N36" s="12"/>
      <c r="O36" s="12"/>
    </row>
    <row r="37" spans="1:15" x14ac:dyDescent="0.35">
      <c r="A37" s="11" t="str">
        <f t="shared" si="0"/>
        <v>DISTRIBUCION VOLUMEN X CRITERIO (Consumiciones).Total Bebidas CalienteMDD AM</v>
      </c>
      <c r="B37" s="11" t="s">
        <v>119</v>
      </c>
      <c r="C37" s="11" t="s">
        <v>123</v>
      </c>
      <c r="D37" s="11" t="s">
        <v>5</v>
      </c>
      <c r="E37" s="12">
        <v>9.0349051170260104</v>
      </c>
      <c r="F37" s="12">
        <v>9.9492828499622163</v>
      </c>
      <c r="G37" s="12">
        <v>9.9855767910438349</v>
      </c>
      <c r="H37" s="12">
        <v>10.015551135511171</v>
      </c>
      <c r="I37" s="12">
        <v>9.4452473943059356</v>
      </c>
      <c r="J37" s="12">
        <v>9.1334612641962707</v>
      </c>
      <c r="K37" s="12">
        <v>9.5118532463946295</v>
      </c>
      <c r="L37" s="12">
        <v>9.8689613645999792</v>
      </c>
      <c r="M37" s="12">
        <v>10.279171974816649</v>
      </c>
      <c r="N37" s="12"/>
      <c r="O37" s="12"/>
    </row>
    <row r="38" spans="1:15" x14ac:dyDescent="0.35">
      <c r="A38" s="11" t="str">
        <f t="shared" si="0"/>
        <v>DISTRIBUCION VOLUMEN X CRITERIO (Consumiciones).Total Bebidas CalienteRTO CENTRO</v>
      </c>
      <c r="B38" s="11" t="s">
        <v>119</v>
      </c>
      <c r="C38" s="11" t="s">
        <v>123</v>
      </c>
      <c r="D38" s="11" t="s">
        <v>6</v>
      </c>
      <c r="E38" s="12">
        <v>7.6081126920976478</v>
      </c>
      <c r="F38" s="12">
        <v>7.8421280078414517</v>
      </c>
      <c r="G38" s="12">
        <v>7.7171011368891085</v>
      </c>
      <c r="H38" s="12">
        <v>7.7717366578192166</v>
      </c>
      <c r="I38" s="12">
        <v>7.1452122648207519</v>
      </c>
      <c r="J38" s="12">
        <v>7.2100353281053273</v>
      </c>
      <c r="K38" s="12">
        <v>7.5266849355935967</v>
      </c>
      <c r="L38" s="12">
        <v>7.3965218337815521</v>
      </c>
      <c r="M38" s="12">
        <v>8.1564901665077425</v>
      </c>
      <c r="N38" s="12"/>
      <c r="O38" s="12"/>
    </row>
    <row r="39" spans="1:15" x14ac:dyDescent="0.35">
      <c r="A39" s="11" t="str">
        <f t="shared" si="0"/>
        <v>DISTRIBUCION VOLUMEN X CRITERIO (Consumiciones).Total Bebidas CalienteNORTE-CENTRO</v>
      </c>
      <c r="B39" s="11" t="s">
        <v>119</v>
      </c>
      <c r="C39" s="11" t="s">
        <v>123</v>
      </c>
      <c r="D39" s="11" t="s">
        <v>7</v>
      </c>
      <c r="E39" s="12">
        <v>10.049750485473417</v>
      </c>
      <c r="F39" s="12">
        <v>10.714366418885152</v>
      </c>
      <c r="G39" s="12">
        <v>11.189218517702056</v>
      </c>
      <c r="H39" s="12">
        <v>11.39916490313963</v>
      </c>
      <c r="I39" s="12">
        <v>11.810514396915025</v>
      </c>
      <c r="J39" s="12">
        <v>11.02080496057237</v>
      </c>
      <c r="K39" s="12">
        <v>11.260666945070986</v>
      </c>
      <c r="L39" s="12">
        <v>11.426075000855345</v>
      </c>
      <c r="M39" s="12">
        <v>11.500045443412169</v>
      </c>
      <c r="N39" s="12"/>
      <c r="O39" s="12"/>
    </row>
    <row r="40" spans="1:15" x14ac:dyDescent="0.35">
      <c r="A40" s="11" t="str">
        <f t="shared" si="0"/>
        <v>DISTRIBUCION VOLUMEN X CRITERIO (Consumiciones).Total Bebidas CalienteNOROESTE</v>
      </c>
      <c r="B40" s="11" t="s">
        <v>119</v>
      </c>
      <c r="C40" s="11" t="s">
        <v>123</v>
      </c>
      <c r="D40" s="11" t="s">
        <v>8</v>
      </c>
      <c r="E40" s="12">
        <v>13.11442871096917</v>
      </c>
      <c r="F40" s="12">
        <v>13.745379747905043</v>
      </c>
      <c r="G40" s="12">
        <v>12.00258893334907</v>
      </c>
      <c r="H40" s="12">
        <v>12.097673263310526</v>
      </c>
      <c r="I40" s="12">
        <v>12.794377677156943</v>
      </c>
      <c r="J40" s="12">
        <v>12.460043240334965</v>
      </c>
      <c r="K40" s="12">
        <v>12.525202151428076</v>
      </c>
      <c r="L40" s="12">
        <v>12.254762170456333</v>
      </c>
      <c r="M40" s="12">
        <v>12.239321953481351</v>
      </c>
      <c r="N40" s="12"/>
      <c r="O40" s="12"/>
    </row>
    <row r="41" spans="1:15" x14ac:dyDescent="0.35">
      <c r="A41" s="11" t="str">
        <f t="shared" si="0"/>
        <v>DISTRIBUCION VOLUMEN X CRITERIO (Consumiciones).Total Bebidas Caliente&lt;2MIL</v>
      </c>
      <c r="B41" s="11" t="s">
        <v>119</v>
      </c>
      <c r="C41" s="11" t="s">
        <v>123</v>
      </c>
      <c r="D41" s="11" t="s">
        <v>9</v>
      </c>
      <c r="E41" s="12">
        <v>4.6178704807516446</v>
      </c>
      <c r="F41" s="12">
        <v>4.840726541431982</v>
      </c>
      <c r="G41" s="12">
        <v>4.7245881124315563</v>
      </c>
      <c r="H41" s="12">
        <v>4.8069337274564115</v>
      </c>
      <c r="I41" s="12">
        <v>5.0453935922337285</v>
      </c>
      <c r="J41" s="12">
        <v>5.2086875292381611</v>
      </c>
      <c r="K41" s="12">
        <v>5.1230000541615768</v>
      </c>
      <c r="L41" s="12">
        <v>5.3948763981619283</v>
      </c>
      <c r="M41" s="12">
        <v>5.7619458406954234</v>
      </c>
      <c r="N41" s="12"/>
      <c r="O41" s="12"/>
    </row>
    <row r="42" spans="1:15" x14ac:dyDescent="0.35">
      <c r="A42" s="11" t="str">
        <f t="shared" si="0"/>
        <v>DISTRIBUCION VOLUMEN X CRITERIO (Consumiciones).Total Bebidas Caliente2-5MIL</v>
      </c>
      <c r="B42" s="11" t="s">
        <v>119</v>
      </c>
      <c r="C42" s="11" t="s">
        <v>123</v>
      </c>
      <c r="D42" s="11" t="s">
        <v>10</v>
      </c>
      <c r="E42" s="12">
        <v>5.5734877681454211</v>
      </c>
      <c r="F42" s="12">
        <v>5.7292502094353335</v>
      </c>
      <c r="G42" s="12">
        <v>5.5544896988212491</v>
      </c>
      <c r="H42" s="12">
        <v>5.3317278648461741</v>
      </c>
      <c r="I42" s="12">
        <v>5.1439490850899094</v>
      </c>
      <c r="J42" s="12">
        <v>5.1042213723168883</v>
      </c>
      <c r="K42" s="12">
        <v>5.1673089598343065</v>
      </c>
      <c r="L42" s="12">
        <v>5.233146447379192</v>
      </c>
      <c r="M42" s="12">
        <v>5.1768441937953558</v>
      </c>
      <c r="N42" s="12"/>
      <c r="O42" s="12"/>
    </row>
    <row r="43" spans="1:15" x14ac:dyDescent="0.35">
      <c r="A43" s="11" t="str">
        <f t="shared" si="0"/>
        <v>DISTRIBUCION VOLUMEN X CRITERIO (Consumiciones).Total Bebidas Caliente5-10MIL</v>
      </c>
      <c r="B43" s="11" t="s">
        <v>119</v>
      </c>
      <c r="C43" s="11" t="s">
        <v>123</v>
      </c>
      <c r="D43" s="11" t="s">
        <v>11</v>
      </c>
      <c r="E43" s="12">
        <v>8.2834882610776805</v>
      </c>
      <c r="F43" s="12">
        <v>7.9443746997288818</v>
      </c>
      <c r="G43" s="12">
        <v>8.0441989114307209</v>
      </c>
      <c r="H43" s="12">
        <v>7.5878866637013207</v>
      </c>
      <c r="I43" s="12">
        <v>8.0102866417817378</v>
      </c>
      <c r="J43" s="12">
        <v>7.9761505618177564</v>
      </c>
      <c r="K43" s="12">
        <v>7.7698452606696087</v>
      </c>
      <c r="L43" s="12">
        <v>7.368727859413565</v>
      </c>
      <c r="M43" s="12">
        <v>8.3868389716540932</v>
      </c>
      <c r="N43" s="12"/>
      <c r="O43" s="12"/>
    </row>
    <row r="44" spans="1:15" x14ac:dyDescent="0.35">
      <c r="A44" s="11" t="str">
        <f t="shared" si="0"/>
        <v>DISTRIBUCION VOLUMEN X CRITERIO (Consumiciones).Total Bebidas Caliente10-30MIL</v>
      </c>
      <c r="B44" s="11" t="s">
        <v>119</v>
      </c>
      <c r="C44" s="11" t="s">
        <v>123</v>
      </c>
      <c r="D44" s="11" t="s">
        <v>12</v>
      </c>
      <c r="E44" s="12">
        <v>20.342195520283511</v>
      </c>
      <c r="F44" s="12">
        <v>19.512552841681373</v>
      </c>
      <c r="G44" s="12">
        <v>18.761928725655451</v>
      </c>
      <c r="H44" s="12">
        <v>19.097197836151224</v>
      </c>
      <c r="I44" s="12">
        <v>19.478249971291365</v>
      </c>
      <c r="J44" s="12">
        <v>19.387521721542925</v>
      </c>
      <c r="K44" s="12">
        <v>19.791587434395677</v>
      </c>
      <c r="L44" s="12">
        <v>17.910937729399897</v>
      </c>
      <c r="M44" s="12">
        <v>18.06635970540345</v>
      </c>
      <c r="N44" s="12"/>
      <c r="O44" s="12"/>
    </row>
    <row r="45" spans="1:15" x14ac:dyDescent="0.35">
      <c r="A45" s="11" t="str">
        <f t="shared" si="0"/>
        <v>DISTRIBUCION VOLUMEN X CRITERIO (Consumiciones).Total Bebidas Caliente30-100MIL</v>
      </c>
      <c r="B45" s="11" t="s">
        <v>119</v>
      </c>
      <c r="C45" s="11" t="s">
        <v>123</v>
      </c>
      <c r="D45" s="11" t="s">
        <v>13</v>
      </c>
      <c r="E45" s="12">
        <v>20.604844097201052</v>
      </c>
      <c r="F45" s="12">
        <v>20.667163195391698</v>
      </c>
      <c r="G45" s="12">
        <v>21.642146766097145</v>
      </c>
      <c r="H45" s="12">
        <v>21.044005060818311</v>
      </c>
      <c r="I45" s="12">
        <v>21.830983958975676</v>
      </c>
      <c r="J45" s="12">
        <v>23.030064989076177</v>
      </c>
      <c r="K45" s="12">
        <v>22.636683251553297</v>
      </c>
      <c r="L45" s="12">
        <v>22.918169532993961</v>
      </c>
      <c r="M45" s="12">
        <v>21.206191395328418</v>
      </c>
      <c r="N45" s="12"/>
      <c r="O45" s="12"/>
    </row>
    <row r="46" spans="1:15" x14ac:dyDescent="0.35">
      <c r="A46" s="11" t="str">
        <f t="shared" si="0"/>
        <v>DISTRIBUCION VOLUMEN X CRITERIO (Consumiciones).Total Bebidas Caliente100-200MIL</v>
      </c>
      <c r="B46" s="11" t="s">
        <v>119</v>
      </c>
      <c r="C46" s="11" t="s">
        <v>123</v>
      </c>
      <c r="D46" s="11" t="s">
        <v>14</v>
      </c>
      <c r="E46" s="12">
        <v>10.302786883332015</v>
      </c>
      <c r="F46" s="12">
        <v>11.060768838919483</v>
      </c>
      <c r="G46" s="12">
        <v>11.129000581173971</v>
      </c>
      <c r="H46" s="12">
        <v>11.423280794877696</v>
      </c>
      <c r="I46" s="12">
        <v>11.530748795163612</v>
      </c>
      <c r="J46" s="12">
        <v>11.154006110219337</v>
      </c>
      <c r="K46" s="12">
        <v>10.604823517607988</v>
      </c>
      <c r="L46" s="12">
        <v>10.703105409654714</v>
      </c>
      <c r="M46" s="12">
        <v>11.291313838366255</v>
      </c>
      <c r="N46" s="12"/>
      <c r="O46" s="12"/>
    </row>
    <row r="47" spans="1:15" x14ac:dyDescent="0.35">
      <c r="A47" s="11" t="str">
        <f t="shared" si="0"/>
        <v>DISTRIBUCION VOLUMEN X CRITERIO (Consumiciones).Total Bebidas Caliente200-500MIL</v>
      </c>
      <c r="B47" s="11" t="s">
        <v>119</v>
      </c>
      <c r="C47" s="11" t="s">
        <v>123</v>
      </c>
      <c r="D47" s="11" t="s">
        <v>15</v>
      </c>
      <c r="E47" s="12">
        <v>12.499224928881549</v>
      </c>
      <c r="F47" s="12">
        <v>13.09044467889399</v>
      </c>
      <c r="G47" s="12">
        <v>12.956588605278959</v>
      </c>
      <c r="H47" s="12">
        <v>14.000989724795554</v>
      </c>
      <c r="I47" s="12">
        <v>13.154453356810611</v>
      </c>
      <c r="J47" s="12">
        <v>12.72568398752637</v>
      </c>
      <c r="K47" s="12">
        <v>12.610050849730033</v>
      </c>
      <c r="L47" s="12">
        <v>13.18558385896662</v>
      </c>
      <c r="M47" s="12">
        <v>12.41735845917564</v>
      </c>
      <c r="N47" s="12"/>
      <c r="O47" s="12"/>
    </row>
    <row r="48" spans="1:15" x14ac:dyDescent="0.35">
      <c r="A48" s="11" t="str">
        <f t="shared" si="0"/>
        <v>DISTRIBUCION VOLUMEN X CRITERIO (Consumiciones).Total Bebidas Caliente&gt;500MIL</v>
      </c>
      <c r="B48" s="11" t="s">
        <v>119</v>
      </c>
      <c r="C48" s="11" t="s">
        <v>123</v>
      </c>
      <c r="D48" s="11" t="s">
        <v>16</v>
      </c>
      <c r="E48" s="12">
        <v>17.776093952888651</v>
      </c>
      <c r="F48" s="12">
        <v>17.154709337556646</v>
      </c>
      <c r="G48" s="12">
        <v>17.187058599110948</v>
      </c>
      <c r="H48" s="12">
        <v>16.707959186588152</v>
      </c>
      <c r="I48" s="12">
        <v>15.805922250855392</v>
      </c>
      <c r="J48" s="12">
        <v>15.413678563692953</v>
      </c>
      <c r="K48" s="12">
        <v>16.296700672047503</v>
      </c>
      <c r="L48" s="12">
        <v>17.285446989558746</v>
      </c>
      <c r="M48" s="12">
        <v>17.693153757399958</v>
      </c>
      <c r="N48" s="12"/>
      <c r="O48" s="12"/>
    </row>
    <row r="49" spans="1:15" x14ac:dyDescent="0.35">
      <c r="A49" s="11" t="str">
        <f t="shared" si="0"/>
        <v>DISTRIBUCION VOLUMEN X CRITERIO (Consumiciones).Total Bebidas CalienteDE 15 A 19 AÑOS</v>
      </c>
      <c r="B49" s="11" t="s">
        <v>119</v>
      </c>
      <c r="C49" s="11" t="s">
        <v>123</v>
      </c>
      <c r="D49" s="11" t="s">
        <v>39</v>
      </c>
      <c r="E49" s="12">
        <v>1.1365678553684861</v>
      </c>
      <c r="F49" s="12">
        <v>1.0691188506285472</v>
      </c>
      <c r="G49" s="12">
        <v>1.3292853044631636</v>
      </c>
      <c r="H49" s="12">
        <v>0.3806680038699683</v>
      </c>
      <c r="I49" s="12">
        <v>0.44598702740346796</v>
      </c>
      <c r="J49" s="12">
        <v>0.56003948202588671</v>
      </c>
      <c r="K49" s="12">
        <v>0.58812177416753209</v>
      </c>
      <c r="L49" s="12">
        <v>0.71142223642100577</v>
      </c>
      <c r="M49" s="12">
        <v>0.56068390024631876</v>
      </c>
      <c r="N49" s="12"/>
      <c r="O49" s="12"/>
    </row>
    <row r="50" spans="1:15" x14ac:dyDescent="0.35">
      <c r="A50" s="11" t="str">
        <f t="shared" si="0"/>
        <v>DISTRIBUCION VOLUMEN X CRITERIO (Consumiciones).Total Bebidas CalienteDE 20 A 24 AÑOS</v>
      </c>
      <c r="B50" s="11" t="s">
        <v>119</v>
      </c>
      <c r="C50" s="11" t="s">
        <v>123</v>
      </c>
      <c r="D50" s="11" t="s">
        <v>40</v>
      </c>
      <c r="E50" s="12">
        <v>1.2898125495364492</v>
      </c>
      <c r="F50" s="12">
        <v>1.1641303061980788</v>
      </c>
      <c r="G50" s="12">
        <v>1.2141972710801745</v>
      </c>
      <c r="H50" s="12">
        <v>1.5368989045151153</v>
      </c>
      <c r="I50" s="12">
        <v>1.3591682708514174</v>
      </c>
      <c r="J50" s="12">
        <v>1.3953056247051459</v>
      </c>
      <c r="K50" s="12">
        <v>1.4822514286965793</v>
      </c>
      <c r="L50" s="12">
        <v>1.3020112050729886</v>
      </c>
      <c r="M50" s="12">
        <v>1.3891108341715974</v>
      </c>
      <c r="N50" s="12"/>
      <c r="O50" s="12"/>
    </row>
    <row r="51" spans="1:15" x14ac:dyDescent="0.35">
      <c r="A51" s="11" t="str">
        <f t="shared" si="0"/>
        <v>DISTRIBUCION VOLUMEN X CRITERIO (Consumiciones).Total Bebidas CalienteDE 25 A 34 AÑOS</v>
      </c>
      <c r="B51" s="11" t="s">
        <v>119</v>
      </c>
      <c r="C51" s="11" t="s">
        <v>123</v>
      </c>
      <c r="D51" s="11" t="s">
        <v>41</v>
      </c>
      <c r="E51" s="12">
        <v>5.2283297898422223</v>
      </c>
      <c r="F51" s="12">
        <v>5.6124142642965262</v>
      </c>
      <c r="G51" s="12">
        <v>6.7029785351595397</v>
      </c>
      <c r="H51" s="12">
        <v>5.7326194122401075</v>
      </c>
      <c r="I51" s="12">
        <v>5.3094404471878498</v>
      </c>
      <c r="J51" s="12">
        <v>5.6707988285944015</v>
      </c>
      <c r="K51" s="12">
        <v>5.5968768599544392</v>
      </c>
      <c r="L51" s="12">
        <v>5.3277553864629938</v>
      </c>
      <c r="M51" s="12">
        <v>5.5592004424185752</v>
      </c>
      <c r="N51" s="12"/>
      <c r="O51" s="12"/>
    </row>
    <row r="52" spans="1:15" x14ac:dyDescent="0.35">
      <c r="A52" s="11" t="str">
        <f t="shared" si="0"/>
        <v>DISTRIBUCION VOLUMEN X CRITERIO (Consumiciones).Total Bebidas CalienteDE 35 A 49 AÑOS</v>
      </c>
      <c r="B52" s="11" t="s">
        <v>119</v>
      </c>
      <c r="C52" s="11" t="s">
        <v>123</v>
      </c>
      <c r="D52" s="11" t="s">
        <v>42</v>
      </c>
      <c r="E52" s="12">
        <v>28.69614877214466</v>
      </c>
      <c r="F52" s="12">
        <v>27.343418419203829</v>
      </c>
      <c r="G52" s="12">
        <v>28.011204856031409</v>
      </c>
      <c r="H52" s="12">
        <v>26.999359667786994</v>
      </c>
      <c r="I52" s="12">
        <v>25.398787569718749</v>
      </c>
      <c r="J52" s="12">
        <v>26.497030935828853</v>
      </c>
      <c r="K52" s="12">
        <v>27.220350901908645</v>
      </c>
      <c r="L52" s="12">
        <v>26.664502202311208</v>
      </c>
      <c r="M52" s="12">
        <v>24.856791633482707</v>
      </c>
      <c r="N52" s="12"/>
      <c r="O52" s="12"/>
    </row>
    <row r="53" spans="1:15" x14ac:dyDescent="0.35">
      <c r="A53" s="11" t="str">
        <f t="shared" si="0"/>
        <v>DISTRIBUCION VOLUMEN X CRITERIO (Consumiciones).Total Bebidas CalienteDE 50 A 59 AÑOS</v>
      </c>
      <c r="B53" s="11" t="s">
        <v>119</v>
      </c>
      <c r="C53" s="11" t="s">
        <v>123</v>
      </c>
      <c r="D53" s="11" t="s">
        <v>43</v>
      </c>
      <c r="E53" s="12">
        <v>27.032632115574458</v>
      </c>
      <c r="F53" s="12">
        <v>26.900972697358092</v>
      </c>
      <c r="G53" s="12">
        <v>26.772391341621187</v>
      </c>
      <c r="H53" s="12">
        <v>26.161215008656779</v>
      </c>
      <c r="I53" s="12">
        <v>26.482939664954845</v>
      </c>
      <c r="J53" s="12">
        <v>25.812425266518513</v>
      </c>
      <c r="K53" s="12">
        <v>26.078340726043344</v>
      </c>
      <c r="L53" s="12">
        <v>25.258793762011805</v>
      </c>
      <c r="M53" s="12">
        <v>25.309746918705589</v>
      </c>
      <c r="N53" s="12"/>
      <c r="O53" s="12"/>
    </row>
    <row r="54" spans="1:15" x14ac:dyDescent="0.35">
      <c r="A54" s="11" t="str">
        <f t="shared" si="0"/>
        <v>DISTRIBUCION VOLUMEN X CRITERIO (Consumiciones).Total Bebidas CalienteDE 60 A 75 AÑOS</v>
      </c>
      <c r="B54" s="11" t="s">
        <v>119</v>
      </c>
      <c r="C54" s="11" t="s">
        <v>123</v>
      </c>
      <c r="D54" s="11" t="s">
        <v>44</v>
      </c>
      <c r="E54" s="12">
        <v>36.616499999351404</v>
      </c>
      <c r="F54" s="12">
        <v>37.909956084971597</v>
      </c>
      <c r="G54" s="12">
        <v>35.969948184221018</v>
      </c>
      <c r="H54" s="12">
        <v>39.189244303450629</v>
      </c>
      <c r="I54" s="12">
        <v>41.003672235111949</v>
      </c>
      <c r="J54" s="12">
        <v>40.064403076670494</v>
      </c>
      <c r="K54" s="12">
        <v>39.03407118370275</v>
      </c>
      <c r="L54" s="12">
        <v>40.735517517508555</v>
      </c>
      <c r="M54" s="12">
        <v>42.324469043793584</v>
      </c>
      <c r="N54" s="12"/>
      <c r="O54" s="12"/>
    </row>
    <row r="55" spans="1:15" x14ac:dyDescent="0.35">
      <c r="A55" s="11" t="str">
        <f t="shared" si="0"/>
        <v>DISTRIBUCION VOLUMEN X CRITERIO (Consumiciones).Total Bebidas CalienteALTA Y MEDIA ALTA</v>
      </c>
      <c r="B55" s="11" t="s">
        <v>119</v>
      </c>
      <c r="C55" s="11" t="s">
        <v>123</v>
      </c>
      <c r="D55" s="11" t="s">
        <v>17</v>
      </c>
      <c r="E55" s="12">
        <v>25.860150577833359</v>
      </c>
      <c r="F55" s="12">
        <v>26.284049839573743</v>
      </c>
      <c r="G55" s="12">
        <v>26.375263216883287</v>
      </c>
      <c r="H55" s="12">
        <v>25.918892921700877</v>
      </c>
      <c r="I55" s="12">
        <v>25.948310882978681</v>
      </c>
      <c r="J55" s="12">
        <v>24.709744800923357</v>
      </c>
      <c r="K55" s="12">
        <v>25.654948133630519</v>
      </c>
      <c r="L55" s="12">
        <v>24.628409157676419</v>
      </c>
      <c r="M55" s="12">
        <v>25.999886006355915</v>
      </c>
      <c r="N55" s="12"/>
      <c r="O55" s="12"/>
    </row>
    <row r="56" spans="1:15" x14ac:dyDescent="0.35">
      <c r="A56" s="11" t="str">
        <f t="shared" si="0"/>
        <v>DISTRIBUCION VOLUMEN X CRITERIO (Consumiciones).Total Bebidas CalienteMEDIA</v>
      </c>
      <c r="B56" s="11" t="s">
        <v>119</v>
      </c>
      <c r="C56" s="11" t="s">
        <v>123</v>
      </c>
      <c r="D56" s="11" t="s">
        <v>18</v>
      </c>
      <c r="E56" s="12">
        <v>33.195242036225331</v>
      </c>
      <c r="F56" s="12">
        <v>33.652371145967372</v>
      </c>
      <c r="G56" s="12">
        <v>34.052118612931451</v>
      </c>
      <c r="H56" s="12">
        <v>32.457584432491778</v>
      </c>
      <c r="I56" s="12">
        <v>32.975025961245194</v>
      </c>
      <c r="J56" s="12">
        <v>32.79697070398074</v>
      </c>
      <c r="K56" s="12">
        <v>32.96673147311499</v>
      </c>
      <c r="L56" s="12">
        <v>33.557531996706821</v>
      </c>
      <c r="M56" s="12">
        <v>33.131097312060682</v>
      </c>
      <c r="N56" s="12"/>
      <c r="O56" s="12"/>
    </row>
    <row r="57" spans="1:15" x14ac:dyDescent="0.35">
      <c r="A57" s="11" t="str">
        <f t="shared" si="0"/>
        <v>DISTRIBUCION VOLUMEN X CRITERIO (Consumiciones).Total Bebidas CalienteMEDIA BAJA</v>
      </c>
      <c r="B57" s="11" t="s">
        <v>119</v>
      </c>
      <c r="C57" s="11" t="s">
        <v>123</v>
      </c>
      <c r="D57" s="11" t="s">
        <v>19</v>
      </c>
      <c r="E57" s="12">
        <v>26.022753363938371</v>
      </c>
      <c r="F57" s="12">
        <v>26.522480197195136</v>
      </c>
      <c r="G57" s="12">
        <v>26.74479485597945</v>
      </c>
      <c r="H57" s="12">
        <v>28.4356385145765</v>
      </c>
      <c r="I57" s="12">
        <v>27.25648290262156</v>
      </c>
      <c r="J57" s="12">
        <v>29.227071594798893</v>
      </c>
      <c r="K57" s="12">
        <v>28.243708748041819</v>
      </c>
      <c r="L57" s="12">
        <v>28.030381226269629</v>
      </c>
      <c r="M57" s="12">
        <v>26.301630263155868</v>
      </c>
      <c r="N57" s="12"/>
      <c r="O57" s="12"/>
    </row>
    <row r="58" spans="1:15" x14ac:dyDescent="0.35">
      <c r="A58" s="11" t="str">
        <f t="shared" si="0"/>
        <v>DISTRIBUCION VOLUMEN X CRITERIO (Consumiciones).Total Bebidas CalienteBAJA</v>
      </c>
      <c r="B58" s="11" t="s">
        <v>119</v>
      </c>
      <c r="C58" s="11" t="s">
        <v>123</v>
      </c>
      <c r="D58" s="11" t="s">
        <v>20</v>
      </c>
      <c r="E58" s="12">
        <v>14.921834564150593</v>
      </c>
      <c r="F58" s="12">
        <v>13.541086746062977</v>
      </c>
      <c r="G58" s="12">
        <v>12.827823314205805</v>
      </c>
      <c r="H58" s="12">
        <v>13.187872352298447</v>
      </c>
      <c r="I58" s="12">
        <v>13.82016173145762</v>
      </c>
      <c r="J58" s="12">
        <v>13.266225263155812</v>
      </c>
      <c r="K58" s="12">
        <v>13.134608685563631</v>
      </c>
      <c r="L58" s="12">
        <v>13.783667514022222</v>
      </c>
      <c r="M58" s="12">
        <v>14.567377175699637</v>
      </c>
      <c r="N58" s="12"/>
      <c r="O58" s="12"/>
    </row>
    <row r="59" spans="1:15" x14ac:dyDescent="0.35">
      <c r="A59" s="11" t="str">
        <f t="shared" si="0"/>
        <v>DISTRIBUCION VOLUMEN X CRITERIO (Consumiciones).Total Bebidas CalienteHOMBRE</v>
      </c>
      <c r="B59" s="11" t="s">
        <v>119</v>
      </c>
      <c r="C59" s="11" t="s">
        <v>123</v>
      </c>
      <c r="D59" s="11" t="s">
        <v>21</v>
      </c>
      <c r="E59" s="12">
        <v>65.717145092016182</v>
      </c>
      <c r="F59" s="12">
        <v>64.677469586609661</v>
      </c>
      <c r="G59" s="12">
        <v>64.197011296151558</v>
      </c>
      <c r="H59" s="12">
        <v>64.029746515902232</v>
      </c>
      <c r="I59" s="12">
        <v>64.645661415971375</v>
      </c>
      <c r="J59" s="12">
        <v>65.244678283797825</v>
      </c>
      <c r="K59" s="12">
        <v>62.469800481179739</v>
      </c>
      <c r="L59" s="12">
        <v>61.812251436074938</v>
      </c>
      <c r="M59" s="12">
        <v>61.834419610603874</v>
      </c>
      <c r="N59" s="12"/>
      <c r="O59" s="12"/>
    </row>
    <row r="60" spans="1:15" x14ac:dyDescent="0.35">
      <c r="A60" s="11" t="str">
        <f t="shared" si="0"/>
        <v>DISTRIBUCION VOLUMEN X CRITERIO (Consumiciones).Total Bebidas CalienteMUJER</v>
      </c>
      <c r="B60" s="11" t="s">
        <v>119</v>
      </c>
      <c r="C60" s="11" t="s">
        <v>123</v>
      </c>
      <c r="D60" s="11" t="s">
        <v>22</v>
      </c>
      <c r="E60" s="12">
        <v>34.282854907983818</v>
      </c>
      <c r="F60" s="12">
        <v>35.322518342189568</v>
      </c>
      <c r="G60" s="12">
        <v>35.802988703848442</v>
      </c>
      <c r="H60" s="12">
        <v>35.970253484097782</v>
      </c>
      <c r="I60" s="12">
        <v>35.354323149281171</v>
      </c>
      <c r="J60" s="12">
        <v>34.755321716202168</v>
      </c>
      <c r="K60" s="12">
        <v>37.530214317065422</v>
      </c>
      <c r="L60" s="12">
        <v>38.187734127746609</v>
      </c>
      <c r="M60" s="12">
        <v>38.165580389396126</v>
      </c>
      <c r="N60" s="12"/>
      <c r="O60" s="12"/>
    </row>
    <row r="61" spans="1:15" x14ac:dyDescent="0.35">
      <c r="A61" s="11" t="str">
        <f t="shared" si="0"/>
        <v>DISTRIBUCION VOLUMEN X CRITERIO (Consumiciones)CafeT.ESPAÑA</v>
      </c>
      <c r="B61" s="11" t="s">
        <v>119</v>
      </c>
      <c r="C61" s="11" t="s">
        <v>124</v>
      </c>
      <c r="D61" s="11" t="s">
        <v>36</v>
      </c>
      <c r="E61" s="12">
        <v>100</v>
      </c>
      <c r="F61" s="12">
        <v>100</v>
      </c>
      <c r="G61" s="12">
        <v>100</v>
      </c>
      <c r="H61" s="12">
        <v>100</v>
      </c>
      <c r="I61" s="12">
        <v>100</v>
      </c>
      <c r="J61" s="12">
        <v>100</v>
      </c>
      <c r="K61" s="12">
        <v>100</v>
      </c>
      <c r="L61" s="12">
        <v>100</v>
      </c>
      <c r="M61" s="12">
        <v>100</v>
      </c>
      <c r="N61" s="12"/>
      <c r="O61" s="12"/>
    </row>
    <row r="62" spans="1:15" x14ac:dyDescent="0.35">
      <c r="A62" s="11" t="str">
        <f t="shared" si="0"/>
        <v>DISTRIBUCION VOLUMEN X CRITERIO (Consumiciones)CafeBCN AM</v>
      </c>
      <c r="B62" s="11" t="s">
        <v>119</v>
      </c>
      <c r="C62" s="11" t="s">
        <v>124</v>
      </c>
      <c r="D62" s="11" t="s">
        <v>1</v>
      </c>
      <c r="E62" s="12">
        <v>11.399221454967206</v>
      </c>
      <c r="F62" s="12">
        <v>11.092480097290007</v>
      </c>
      <c r="G62" s="12">
        <v>11.472785414541518</v>
      </c>
      <c r="H62" s="12">
        <v>12.022553174599675</v>
      </c>
      <c r="I62" s="12">
        <v>11.21646254587008</v>
      </c>
      <c r="J62" s="12">
        <v>10.098001568427543</v>
      </c>
      <c r="K62" s="12">
        <v>9.7150117166275258</v>
      </c>
      <c r="L62" s="12">
        <v>9.9246485752189066</v>
      </c>
      <c r="M62" s="12">
        <v>10.091596272583276</v>
      </c>
      <c r="N62" s="12"/>
      <c r="O62" s="12"/>
    </row>
    <row r="63" spans="1:15" x14ac:dyDescent="0.35">
      <c r="A63" s="11" t="str">
        <f t="shared" si="0"/>
        <v>DISTRIBUCION VOLUMEN X CRITERIO (Consumiciones)CafeREST.CAT ARAGON</v>
      </c>
      <c r="B63" s="11" t="s">
        <v>119</v>
      </c>
      <c r="C63" s="11" t="s">
        <v>124</v>
      </c>
      <c r="D63" s="11" t="s">
        <v>2</v>
      </c>
      <c r="E63" s="12">
        <v>22.91159684076338</v>
      </c>
      <c r="F63" s="12">
        <v>22.440637614603133</v>
      </c>
      <c r="G63" s="12">
        <v>22.061744979350774</v>
      </c>
      <c r="H63" s="12">
        <v>22.614551957416225</v>
      </c>
      <c r="I63" s="12">
        <v>22.244126345830491</v>
      </c>
      <c r="J63" s="12">
        <v>22.837828169428185</v>
      </c>
      <c r="K63" s="12">
        <v>22.743598241537551</v>
      </c>
      <c r="L63" s="12">
        <v>23.755381669792154</v>
      </c>
      <c r="M63" s="12">
        <v>25.964744677288625</v>
      </c>
      <c r="N63" s="12"/>
      <c r="O63" s="12"/>
    </row>
    <row r="64" spans="1:15" x14ac:dyDescent="0.35">
      <c r="A64" s="11" t="str">
        <f t="shared" si="0"/>
        <v>DISTRIBUCION VOLUMEN X CRITERIO (Consumiciones)CafeLEVANTE</v>
      </c>
      <c r="B64" s="11" t="s">
        <v>119</v>
      </c>
      <c r="C64" s="11" t="s">
        <v>124</v>
      </c>
      <c r="D64" s="11" t="s">
        <v>3</v>
      </c>
      <c r="E64" s="12">
        <v>21.802710070047301</v>
      </c>
      <c r="F64" s="12">
        <v>19.871391413384266</v>
      </c>
      <c r="G64" s="12">
        <v>21.386312410910243</v>
      </c>
      <c r="H64" s="12">
        <v>20.631296315079993</v>
      </c>
      <c r="I64" s="12">
        <v>19.975264054316842</v>
      </c>
      <c r="J64" s="12">
        <v>23.266756211246957</v>
      </c>
      <c r="K64" s="12">
        <v>23.938197301941855</v>
      </c>
      <c r="L64" s="12">
        <v>23.986253828465433</v>
      </c>
      <c r="M64" s="12">
        <v>19.881358619391872</v>
      </c>
      <c r="N64" s="12"/>
      <c r="O64" s="12"/>
    </row>
    <row r="65" spans="1:15" x14ac:dyDescent="0.35">
      <c r="A65" s="11" t="str">
        <f t="shared" si="0"/>
        <v>DISTRIBUCION VOLUMEN X CRITERIO (Consumiciones)CafeANDALUCIA</v>
      </c>
      <c r="B65" s="11" t="s">
        <v>119</v>
      </c>
      <c r="C65" s="11" t="s">
        <v>124</v>
      </c>
      <c r="D65" s="11" t="s">
        <v>4</v>
      </c>
      <c r="E65" s="12">
        <v>14.06007894207367</v>
      </c>
      <c r="F65" s="12">
        <v>15.308579140935292</v>
      </c>
      <c r="G65" s="12">
        <v>15.437191676400117</v>
      </c>
      <c r="H65" s="12">
        <v>14.876462494432269</v>
      </c>
      <c r="I65" s="12">
        <v>14.956905146367335</v>
      </c>
      <c r="J65" s="12">
        <v>13.744481018728905</v>
      </c>
      <c r="K65" s="12">
        <v>14.613179552520927</v>
      </c>
      <c r="L65" s="12">
        <v>13.142144040792136</v>
      </c>
      <c r="M65" s="12">
        <v>12.451662564769716</v>
      </c>
      <c r="N65" s="12"/>
      <c r="O65" s="12"/>
    </row>
    <row r="66" spans="1:15" x14ac:dyDescent="0.35">
      <c r="A66" s="11" t="str">
        <f t="shared" si="0"/>
        <v>DISTRIBUCION VOLUMEN X CRITERIO (Consumiciones)CafeMDD AM</v>
      </c>
      <c r="B66" s="11" t="s">
        <v>119</v>
      </c>
      <c r="C66" s="11" t="s">
        <v>124</v>
      </c>
      <c r="D66" s="11" t="s">
        <v>5</v>
      </c>
      <c r="E66" s="12">
        <v>5.6099444329213766</v>
      </c>
      <c r="F66" s="12">
        <v>6.4487663917227351</v>
      </c>
      <c r="G66" s="12">
        <v>4.9407523077344138</v>
      </c>
      <c r="H66" s="12">
        <v>4.6056465258085524</v>
      </c>
      <c r="I66" s="12">
        <v>4.8359553266573228</v>
      </c>
      <c r="J66" s="12">
        <v>5.0044073596478142</v>
      </c>
      <c r="K66" s="12">
        <v>4.9190359661915091</v>
      </c>
      <c r="L66" s="12">
        <v>4.9135552803046529</v>
      </c>
      <c r="M66" s="12">
        <v>5.6263307704503385</v>
      </c>
      <c r="N66" s="12"/>
      <c r="O66" s="12"/>
    </row>
    <row r="67" spans="1:15" x14ac:dyDescent="0.35">
      <c r="A67" s="11" t="str">
        <f t="shared" si="0"/>
        <v>DISTRIBUCION VOLUMEN X CRITERIO (Consumiciones)CafeRTO CENTRO</v>
      </c>
      <c r="B67" s="11" t="s">
        <v>119</v>
      </c>
      <c r="C67" s="11" t="s">
        <v>124</v>
      </c>
      <c r="D67" s="11" t="s">
        <v>6</v>
      </c>
      <c r="E67" s="12">
        <v>6.1186282940759265</v>
      </c>
      <c r="F67" s="12">
        <v>6.787601683202217</v>
      </c>
      <c r="G67" s="12">
        <v>5.8836150301767844</v>
      </c>
      <c r="H67" s="12">
        <v>5.7518165875056422</v>
      </c>
      <c r="I67" s="12">
        <v>5.4695479227678732</v>
      </c>
      <c r="J67" s="12">
        <v>5.7609472721042918</v>
      </c>
      <c r="K67" s="12">
        <v>5.9333893373391167</v>
      </c>
      <c r="L67" s="12">
        <v>4.9825043198216772</v>
      </c>
      <c r="M67" s="12">
        <v>6.7919708515893671</v>
      </c>
      <c r="N67" s="12"/>
      <c r="O67" s="12"/>
    </row>
    <row r="68" spans="1:15" x14ac:dyDescent="0.35">
      <c r="A68" s="11" t="str">
        <f t="shared" ref="A68:A131" si="1">B68&amp;C68&amp;D68</f>
        <v>DISTRIBUCION VOLUMEN X CRITERIO (Consumiciones)CafeNORTE-CENTRO</v>
      </c>
      <c r="B68" s="11" t="s">
        <v>119</v>
      </c>
      <c r="C68" s="11" t="s">
        <v>124</v>
      </c>
      <c r="D68" s="11" t="s">
        <v>7</v>
      </c>
      <c r="E68" s="12">
        <v>9.0497936335182985</v>
      </c>
      <c r="F68" s="12">
        <v>9.5887095216378704</v>
      </c>
      <c r="G68" s="12">
        <v>10.621662486028582</v>
      </c>
      <c r="H68" s="12">
        <v>10.68202699266015</v>
      </c>
      <c r="I68" s="12">
        <v>11.534614734836317</v>
      </c>
      <c r="J68" s="12">
        <v>10.401863443956106</v>
      </c>
      <c r="K68" s="12">
        <v>10.104724323996448</v>
      </c>
      <c r="L68" s="12">
        <v>11.261931596057419</v>
      </c>
      <c r="M68" s="12">
        <v>10.646841489959119</v>
      </c>
      <c r="N68" s="12"/>
      <c r="O68" s="12"/>
    </row>
    <row r="69" spans="1:15" x14ac:dyDescent="0.35">
      <c r="A69" s="11" t="str">
        <f t="shared" si="1"/>
        <v>DISTRIBUCION VOLUMEN X CRITERIO (Consumiciones)CafeNOROESTE</v>
      </c>
      <c r="B69" s="11" t="s">
        <v>119</v>
      </c>
      <c r="C69" s="11" t="s">
        <v>124</v>
      </c>
      <c r="D69" s="11" t="s">
        <v>8</v>
      </c>
      <c r="E69" s="12">
        <v>9.0480263316328404</v>
      </c>
      <c r="F69" s="12">
        <v>8.461831337673198</v>
      </c>
      <c r="G69" s="12">
        <v>8.1959541878010196</v>
      </c>
      <c r="H69" s="12">
        <v>8.8156275771434114</v>
      </c>
      <c r="I69" s="12">
        <v>9.7671275487304996</v>
      </c>
      <c r="J69" s="12">
        <v>8.8857149564602054</v>
      </c>
      <c r="K69" s="12">
        <v>8.03284894374959</v>
      </c>
      <c r="L69" s="12">
        <v>8.0335806895476232</v>
      </c>
      <c r="M69" s="12">
        <v>8.5455132754770755</v>
      </c>
      <c r="N69" s="12"/>
      <c r="O69" s="12"/>
    </row>
    <row r="70" spans="1:15" x14ac:dyDescent="0.35">
      <c r="A70" s="11" t="str">
        <f t="shared" si="1"/>
        <v>DISTRIBUCION VOLUMEN X CRITERIO (Consumiciones)Cafe&lt;2MIL</v>
      </c>
      <c r="B70" s="11" t="s">
        <v>119</v>
      </c>
      <c r="C70" s="11" t="s">
        <v>124</v>
      </c>
      <c r="D70" s="11" t="s">
        <v>9</v>
      </c>
      <c r="E70" s="12">
        <v>5.5943455661697241</v>
      </c>
      <c r="F70" s="12">
        <v>5.4981451572941893</v>
      </c>
      <c r="G70" s="12">
        <v>4.9997891804445258</v>
      </c>
      <c r="H70" s="12">
        <v>4.5119432451463339</v>
      </c>
      <c r="I70" s="12">
        <v>5.2913461531489654</v>
      </c>
      <c r="J70" s="12">
        <v>5.5930483892875174</v>
      </c>
      <c r="K70" s="12">
        <v>5.5494610497499002</v>
      </c>
      <c r="L70" s="12">
        <v>6.324669606517987</v>
      </c>
      <c r="M70" s="12">
        <v>7.6425674664501368</v>
      </c>
      <c r="N70" s="12"/>
      <c r="O70" s="12"/>
    </row>
    <row r="71" spans="1:15" x14ac:dyDescent="0.35">
      <c r="A71" s="11" t="str">
        <f t="shared" si="1"/>
        <v>DISTRIBUCION VOLUMEN X CRITERIO (Consumiciones)Cafe2-5MIL</v>
      </c>
      <c r="B71" s="11" t="s">
        <v>119</v>
      </c>
      <c r="C71" s="11" t="s">
        <v>124</v>
      </c>
      <c r="D71" s="11" t="s">
        <v>10</v>
      </c>
      <c r="E71" s="12">
        <v>6.7138050747588123</v>
      </c>
      <c r="F71" s="12">
        <v>6.4650177869491081</v>
      </c>
      <c r="G71" s="12">
        <v>7.1120309912143727</v>
      </c>
      <c r="H71" s="12">
        <v>7.1227062045485621</v>
      </c>
      <c r="I71" s="12">
        <v>5.8715405748542411</v>
      </c>
      <c r="J71" s="12">
        <v>5.8036178917002461</v>
      </c>
      <c r="K71" s="12">
        <v>5.4064096694241144</v>
      </c>
      <c r="L71" s="12">
        <v>6.2347572262005633</v>
      </c>
      <c r="M71" s="12">
        <v>5.7643049025694522</v>
      </c>
      <c r="N71" s="12"/>
      <c r="O71" s="12"/>
    </row>
    <row r="72" spans="1:15" x14ac:dyDescent="0.35">
      <c r="A72" s="11" t="str">
        <f t="shared" si="1"/>
        <v>DISTRIBUCION VOLUMEN X CRITERIO (Consumiciones)Cafe5-10MIL</v>
      </c>
      <c r="B72" s="11" t="s">
        <v>119</v>
      </c>
      <c r="C72" s="11" t="s">
        <v>124</v>
      </c>
      <c r="D72" s="11" t="s">
        <v>11</v>
      </c>
      <c r="E72" s="12">
        <v>9.7165752719120189</v>
      </c>
      <c r="F72" s="12">
        <v>9.1152270114146106</v>
      </c>
      <c r="G72" s="12">
        <v>9.105644268260118</v>
      </c>
      <c r="H72" s="12">
        <v>9.4408637004435079</v>
      </c>
      <c r="I72" s="12">
        <v>9.6832435810891635</v>
      </c>
      <c r="J72" s="12">
        <v>9.1245508098418551</v>
      </c>
      <c r="K72" s="12">
        <v>9.5034145026014816</v>
      </c>
      <c r="L72" s="12">
        <v>8.0950757788465904</v>
      </c>
      <c r="M72" s="12">
        <v>9.7276486128871174</v>
      </c>
      <c r="N72" s="12"/>
      <c r="O72" s="12"/>
    </row>
    <row r="73" spans="1:15" x14ac:dyDescent="0.35">
      <c r="A73" s="11" t="str">
        <f t="shared" si="1"/>
        <v>DISTRIBUCION VOLUMEN X CRITERIO (Consumiciones)Cafe10-30MIL</v>
      </c>
      <c r="B73" s="11" t="s">
        <v>119</v>
      </c>
      <c r="C73" s="11" t="s">
        <v>124</v>
      </c>
      <c r="D73" s="11" t="s">
        <v>12</v>
      </c>
      <c r="E73" s="12">
        <v>20.542441269256791</v>
      </c>
      <c r="F73" s="12">
        <v>20.002228442825185</v>
      </c>
      <c r="G73" s="12">
        <v>20.31504208624073</v>
      </c>
      <c r="H73" s="12">
        <v>20.213731093598174</v>
      </c>
      <c r="I73" s="12">
        <v>20.316375754350268</v>
      </c>
      <c r="J73" s="12">
        <v>19.373123658158814</v>
      </c>
      <c r="K73" s="12">
        <v>19.550310244896334</v>
      </c>
      <c r="L73" s="12">
        <v>17.934554746295646</v>
      </c>
      <c r="M73" s="12">
        <v>18.582637788917022</v>
      </c>
      <c r="N73" s="12"/>
      <c r="O73" s="12"/>
    </row>
    <row r="74" spans="1:15" x14ac:dyDescent="0.35">
      <c r="A74" s="11" t="str">
        <f t="shared" si="1"/>
        <v>DISTRIBUCION VOLUMEN X CRITERIO (Consumiciones)Cafe30-100MIL</v>
      </c>
      <c r="B74" s="11" t="s">
        <v>119</v>
      </c>
      <c r="C74" s="11" t="s">
        <v>124</v>
      </c>
      <c r="D74" s="11" t="s">
        <v>13</v>
      </c>
      <c r="E74" s="12">
        <v>19.790518405963613</v>
      </c>
      <c r="F74" s="12">
        <v>20.692723770234107</v>
      </c>
      <c r="G74" s="12">
        <v>21.295190281292463</v>
      </c>
      <c r="H74" s="12">
        <v>21.54367674665091</v>
      </c>
      <c r="I74" s="12">
        <v>21.221864357253324</v>
      </c>
      <c r="J74" s="12">
        <v>24.417521448498171</v>
      </c>
      <c r="K74" s="12">
        <v>23.212818754204413</v>
      </c>
      <c r="L74" s="12">
        <v>24.721143930985864</v>
      </c>
      <c r="M74" s="12">
        <v>20.815302026549471</v>
      </c>
      <c r="N74" s="12"/>
      <c r="O74" s="12"/>
    </row>
    <row r="75" spans="1:15" x14ac:dyDescent="0.35">
      <c r="A75" s="11" t="str">
        <f t="shared" si="1"/>
        <v>DISTRIBUCION VOLUMEN X CRITERIO (Consumiciones)Cafe100-200MIL</v>
      </c>
      <c r="B75" s="11" t="s">
        <v>119</v>
      </c>
      <c r="C75" s="11" t="s">
        <v>124</v>
      </c>
      <c r="D75" s="11" t="s">
        <v>14</v>
      </c>
      <c r="E75" s="12">
        <v>8.9147989587290333</v>
      </c>
      <c r="F75" s="12">
        <v>9.4010891934240775</v>
      </c>
      <c r="G75" s="12">
        <v>9.8498336004947227</v>
      </c>
      <c r="H75" s="12">
        <v>10.994430062667309</v>
      </c>
      <c r="I75" s="12">
        <v>11.210346535263676</v>
      </c>
      <c r="J75" s="12">
        <v>10.388350708447431</v>
      </c>
      <c r="K75" s="12">
        <v>10.405962051500541</v>
      </c>
      <c r="L75" s="12">
        <v>10.492633143682045</v>
      </c>
      <c r="M75" s="12">
        <v>10.127335377120156</v>
      </c>
      <c r="N75" s="12"/>
      <c r="O75" s="12"/>
    </row>
    <row r="76" spans="1:15" x14ac:dyDescent="0.35">
      <c r="A76" s="11" t="str">
        <f t="shared" si="1"/>
        <v>DISTRIBUCION VOLUMEN X CRITERIO (Consumiciones)Cafe200-500MIL</v>
      </c>
      <c r="B76" s="11" t="s">
        <v>119</v>
      </c>
      <c r="C76" s="11" t="s">
        <v>124</v>
      </c>
      <c r="D76" s="11" t="s">
        <v>15</v>
      </c>
      <c r="E76" s="12">
        <v>11.543934348036508</v>
      </c>
      <c r="F76" s="12">
        <v>11.742706678973494</v>
      </c>
      <c r="G76" s="12">
        <v>11.418364380519682</v>
      </c>
      <c r="H76" s="12">
        <v>10.735870455223672</v>
      </c>
      <c r="I76" s="12">
        <v>11.290971289191228</v>
      </c>
      <c r="J76" s="12">
        <v>11.216970654307056</v>
      </c>
      <c r="K76" s="12">
        <v>10.928721321850441</v>
      </c>
      <c r="L76" s="12">
        <v>10.865455840888924</v>
      </c>
      <c r="M76" s="12">
        <v>10.898719200582018</v>
      </c>
      <c r="N76" s="12"/>
      <c r="O76" s="12"/>
    </row>
    <row r="77" spans="1:15" x14ac:dyDescent="0.35">
      <c r="A77" s="11" t="str">
        <f t="shared" si="1"/>
        <v>DISTRIBUCION VOLUMEN X CRITERIO (Consumiciones)Cafe&gt;500MIL</v>
      </c>
      <c r="B77" s="11" t="s">
        <v>119</v>
      </c>
      <c r="C77" s="11" t="s">
        <v>124</v>
      </c>
      <c r="D77" s="11" t="s">
        <v>16</v>
      </c>
      <c r="E77" s="12">
        <v>17.183581105173491</v>
      </c>
      <c r="F77" s="12">
        <v>17.082856359782657</v>
      </c>
      <c r="G77" s="12">
        <v>15.904123704476843</v>
      </c>
      <c r="H77" s="12">
        <v>15.436760116367445</v>
      </c>
      <c r="I77" s="12">
        <v>15.114311754849123</v>
      </c>
      <c r="J77" s="12">
        <v>14.082816439758911</v>
      </c>
      <c r="K77" s="12">
        <v>15.442895097725041</v>
      </c>
      <c r="L77" s="12">
        <v>15.331702573079292</v>
      </c>
      <c r="M77" s="12">
        <v>16.441510555037777</v>
      </c>
      <c r="N77" s="12"/>
      <c r="O77" s="12"/>
    </row>
    <row r="78" spans="1:15" x14ac:dyDescent="0.35">
      <c r="A78" s="11" t="str">
        <f t="shared" si="1"/>
        <v>DISTRIBUCION VOLUMEN X CRITERIO (Consumiciones)CafeDE 15 A 19 AÑOS</v>
      </c>
      <c r="B78" s="11" t="s">
        <v>119</v>
      </c>
      <c r="C78" s="11" t="s">
        <v>124</v>
      </c>
      <c r="D78" s="11" t="s">
        <v>39</v>
      </c>
      <c r="E78" s="12">
        <v>0.89525454196584553</v>
      </c>
      <c r="F78" s="12">
        <v>1.0066979264563476</v>
      </c>
      <c r="G78" s="12">
        <v>1.0703630608632357</v>
      </c>
      <c r="H78" s="12">
        <v>0.19994252189239692</v>
      </c>
      <c r="I78" s="12">
        <v>0.3460181399351927</v>
      </c>
      <c r="J78" s="12">
        <v>0.17861203664732125</v>
      </c>
      <c r="K78" s="12">
        <v>0.28811108524874213</v>
      </c>
      <c r="L78" s="12">
        <v>0.18518892222818745</v>
      </c>
      <c r="M78" s="12">
        <v>0.10223925048637485</v>
      </c>
      <c r="N78" s="12"/>
      <c r="O78" s="12"/>
    </row>
    <row r="79" spans="1:15" x14ac:dyDescent="0.35">
      <c r="A79" s="11" t="str">
        <f t="shared" si="1"/>
        <v>DISTRIBUCION VOLUMEN X CRITERIO (Consumiciones)CafeDE 20 A 24 AÑOS</v>
      </c>
      <c r="B79" s="11" t="s">
        <v>119</v>
      </c>
      <c r="C79" s="11" t="s">
        <v>124</v>
      </c>
      <c r="D79" s="11" t="s">
        <v>40</v>
      </c>
      <c r="E79" s="12">
        <v>0.78846367476052093</v>
      </c>
      <c r="F79" s="12">
        <v>0.82916998063550373</v>
      </c>
      <c r="G79" s="12">
        <v>0.8503525124882847</v>
      </c>
      <c r="H79" s="12">
        <v>1.0803506458569456</v>
      </c>
      <c r="I79" s="12">
        <v>0.79599896169209372</v>
      </c>
      <c r="J79" s="12">
        <v>1.0903075537728619</v>
      </c>
      <c r="K79" s="12">
        <v>1.2874759428203728</v>
      </c>
      <c r="L79" s="12">
        <v>0.8777255293860543</v>
      </c>
      <c r="M79" s="12">
        <v>0.92043011389987428</v>
      </c>
      <c r="N79" s="12"/>
      <c r="O79" s="12"/>
    </row>
    <row r="80" spans="1:15" x14ac:dyDescent="0.35">
      <c r="A80" s="11" t="str">
        <f t="shared" si="1"/>
        <v>DISTRIBUCION VOLUMEN X CRITERIO (Consumiciones)CafeDE 25 A 34 AÑOS</v>
      </c>
      <c r="B80" s="11" t="s">
        <v>119</v>
      </c>
      <c r="C80" s="11" t="s">
        <v>124</v>
      </c>
      <c r="D80" s="11" t="s">
        <v>41</v>
      </c>
      <c r="E80" s="12">
        <v>3.8932650649862151</v>
      </c>
      <c r="F80" s="12">
        <v>4.1250128429415334</v>
      </c>
      <c r="G80" s="12">
        <v>4.2357717142292843</v>
      </c>
      <c r="H80" s="12">
        <v>3.8098907915955542</v>
      </c>
      <c r="I80" s="12">
        <v>3.3855040760110993</v>
      </c>
      <c r="J80" s="12">
        <v>4.0857034419885832</v>
      </c>
      <c r="K80" s="12">
        <v>3.8524263997377863</v>
      </c>
      <c r="L80" s="12">
        <v>3.534127038345996</v>
      </c>
      <c r="M80" s="12">
        <v>3.782092219336159</v>
      </c>
      <c r="N80" s="12"/>
      <c r="O80" s="12"/>
    </row>
    <row r="81" spans="1:15" x14ac:dyDescent="0.35">
      <c r="A81" s="11" t="str">
        <f t="shared" si="1"/>
        <v>DISTRIBUCION VOLUMEN X CRITERIO (Consumiciones)CafeDE 35 A 49 AÑOS</v>
      </c>
      <c r="B81" s="11" t="s">
        <v>119</v>
      </c>
      <c r="C81" s="11" t="s">
        <v>124</v>
      </c>
      <c r="D81" s="11" t="s">
        <v>42</v>
      </c>
      <c r="E81" s="12">
        <v>27.222578272052623</v>
      </c>
      <c r="F81" s="12">
        <v>26.193436116059321</v>
      </c>
      <c r="G81" s="12">
        <v>26.343220154053615</v>
      </c>
      <c r="H81" s="12">
        <v>25.217284887079778</v>
      </c>
      <c r="I81" s="12">
        <v>24.301969957227801</v>
      </c>
      <c r="J81" s="12">
        <v>28.338148730082342</v>
      </c>
      <c r="K81" s="12">
        <v>27.045802092951789</v>
      </c>
      <c r="L81" s="12">
        <v>28.10666445384971</v>
      </c>
      <c r="M81" s="12">
        <v>23.880159907303547</v>
      </c>
      <c r="N81" s="12"/>
      <c r="O81" s="12"/>
    </row>
    <row r="82" spans="1:15" x14ac:dyDescent="0.35">
      <c r="A82" s="11" t="str">
        <f t="shared" si="1"/>
        <v>DISTRIBUCION VOLUMEN X CRITERIO (Consumiciones)CafeDE 50 A 59 AÑOS</v>
      </c>
      <c r="B82" s="11" t="s">
        <v>119</v>
      </c>
      <c r="C82" s="11" t="s">
        <v>124</v>
      </c>
      <c r="D82" s="11" t="s">
        <v>43</v>
      </c>
      <c r="E82" s="12">
        <v>28.551853414155349</v>
      </c>
      <c r="F82" s="12">
        <v>28.068049253065723</v>
      </c>
      <c r="G82" s="12">
        <v>28.498336004947227</v>
      </c>
      <c r="H82" s="12">
        <v>26.221571489682603</v>
      </c>
      <c r="I82" s="12">
        <v>27.5188138927338</v>
      </c>
      <c r="J82" s="12">
        <v>26.852569487879901</v>
      </c>
      <c r="K82" s="12">
        <v>27.06534746661044</v>
      </c>
      <c r="L82" s="12">
        <v>24.65140800612912</v>
      </c>
      <c r="M82" s="12">
        <v>25.829033873618112</v>
      </c>
      <c r="N82" s="12"/>
      <c r="O82" s="12"/>
    </row>
    <row r="83" spans="1:15" x14ac:dyDescent="0.35">
      <c r="A83" s="11" t="str">
        <f t="shared" si="1"/>
        <v>DISTRIBUCION VOLUMEN X CRITERIO (Consumiciones)CafeDE 60 A 75 AÑOS</v>
      </c>
      <c r="B83" s="11" t="s">
        <v>119</v>
      </c>
      <c r="C83" s="11" t="s">
        <v>124</v>
      </c>
      <c r="D83" s="11" t="s">
        <v>44</v>
      </c>
      <c r="E83" s="12">
        <v>38.648588916259413</v>
      </c>
      <c r="F83" s="12">
        <v>39.777648438508272</v>
      </c>
      <c r="G83" s="12">
        <v>39.001987621563359</v>
      </c>
      <c r="H83" s="12">
        <v>43.470942685065545</v>
      </c>
      <c r="I83" s="12">
        <v>43.651711504118062</v>
      </c>
      <c r="J83" s="12">
        <v>39.454644440382708</v>
      </c>
      <c r="K83" s="12">
        <v>40.460823565823034</v>
      </c>
      <c r="L83" s="12">
        <v>42.644893310866564</v>
      </c>
      <c r="M83" s="12">
        <v>45.486085901278869</v>
      </c>
      <c r="N83" s="12"/>
      <c r="O83" s="12"/>
    </row>
    <row r="84" spans="1:15" x14ac:dyDescent="0.35">
      <c r="A84" s="11" t="str">
        <f t="shared" si="1"/>
        <v>DISTRIBUCION VOLUMEN X CRITERIO (Consumiciones)CafeALTA Y MEDIA ALTA</v>
      </c>
      <c r="B84" s="11" t="s">
        <v>119</v>
      </c>
      <c r="C84" s="11" t="s">
        <v>124</v>
      </c>
      <c r="D84" s="11" t="s">
        <v>17</v>
      </c>
      <c r="E84" s="12">
        <v>23.800409858670228</v>
      </c>
      <c r="F84" s="12">
        <v>24.327459594776151</v>
      </c>
      <c r="G84" s="12">
        <v>24.084643681663952</v>
      </c>
      <c r="H84" s="12">
        <v>27.432529374841053</v>
      </c>
      <c r="I84" s="12">
        <v>27.067896781172983</v>
      </c>
      <c r="J84" s="12">
        <v>24.270203286319635</v>
      </c>
      <c r="K84" s="12">
        <v>25.509241209058032</v>
      </c>
      <c r="L84" s="12">
        <v>23.69356824960575</v>
      </c>
      <c r="M84" s="12">
        <v>25.8170615699424</v>
      </c>
      <c r="N84" s="12"/>
      <c r="O84" s="12"/>
    </row>
    <row r="85" spans="1:15" x14ac:dyDescent="0.35">
      <c r="A85" s="11" t="str">
        <f t="shared" si="1"/>
        <v>DISTRIBUCION VOLUMEN X CRITERIO (Consumiciones)CafeMEDIA</v>
      </c>
      <c r="B85" s="11" t="s">
        <v>119</v>
      </c>
      <c r="C85" s="11" t="s">
        <v>124</v>
      </c>
      <c r="D85" s="11" t="s">
        <v>18</v>
      </c>
      <c r="E85" s="12">
        <v>37.042161996717091</v>
      </c>
      <c r="F85" s="12">
        <v>37.445874175287194</v>
      </c>
      <c r="G85" s="12">
        <v>38.19055424830993</v>
      </c>
      <c r="H85" s="12">
        <v>34.974322280190343</v>
      </c>
      <c r="I85" s="12">
        <v>34.580003726887313</v>
      </c>
      <c r="J85" s="12">
        <v>34.633378664578416</v>
      </c>
      <c r="K85" s="12">
        <v>35.183737109060544</v>
      </c>
      <c r="L85" s="12">
        <v>36.581226418029978</v>
      </c>
      <c r="M85" s="12">
        <v>37.529801108623467</v>
      </c>
      <c r="N85" s="12"/>
      <c r="O85" s="12"/>
    </row>
    <row r="86" spans="1:15" x14ac:dyDescent="0.35">
      <c r="A86" s="11" t="str">
        <f t="shared" si="1"/>
        <v>DISTRIBUCION VOLUMEN X CRITERIO (Consumiciones)CafeMEDIA BAJA</v>
      </c>
      <c r="B86" s="11" t="s">
        <v>119</v>
      </c>
      <c r="C86" s="11" t="s">
        <v>124</v>
      </c>
      <c r="D86" s="11" t="s">
        <v>19</v>
      </c>
      <c r="E86" s="12">
        <v>27.894277282285891</v>
      </c>
      <c r="F86" s="12">
        <v>26.999415733646217</v>
      </c>
      <c r="G86" s="12">
        <v>26.439324282640225</v>
      </c>
      <c r="H86" s="12">
        <v>27.774722568903908</v>
      </c>
      <c r="I86" s="12">
        <v>27.465129313563907</v>
      </c>
      <c r="J86" s="12">
        <v>31.315925240895602</v>
      </c>
      <c r="K86" s="12">
        <v>29.874137147939368</v>
      </c>
      <c r="L86" s="12">
        <v>28.418178052837916</v>
      </c>
      <c r="M86" s="12">
        <v>24.914893664310238</v>
      </c>
      <c r="N86" s="12"/>
      <c r="O86" s="12"/>
    </row>
    <row r="87" spans="1:15" x14ac:dyDescent="0.35">
      <c r="A87" s="11" t="str">
        <f t="shared" si="1"/>
        <v>DISTRIBUCION VOLUMEN X CRITERIO (Consumiciones)CafeBAJA</v>
      </c>
      <c r="B87" s="11" t="s">
        <v>119</v>
      </c>
      <c r="C87" s="11" t="s">
        <v>124</v>
      </c>
      <c r="D87" s="11" t="s">
        <v>20</v>
      </c>
      <c r="E87" s="12">
        <v>11.263154746506762</v>
      </c>
      <c r="F87" s="12">
        <v>11.227247696739166</v>
      </c>
      <c r="G87" s="12">
        <v>11.285507376095429</v>
      </c>
      <c r="H87" s="12">
        <v>9.818411075781432</v>
      </c>
      <c r="I87" s="12">
        <v>10.886973803752555</v>
      </c>
      <c r="J87" s="12">
        <v>9.7804983977556859</v>
      </c>
      <c r="K87" s="12">
        <v>9.4328699178465811</v>
      </c>
      <c r="L87" s="12">
        <v>11.307023702774808</v>
      </c>
      <c r="M87" s="12">
        <v>11.738280700142688</v>
      </c>
      <c r="N87" s="12"/>
      <c r="O87" s="12"/>
    </row>
    <row r="88" spans="1:15" x14ac:dyDescent="0.35">
      <c r="A88" s="11" t="str">
        <f t="shared" si="1"/>
        <v>DISTRIBUCION VOLUMEN X CRITERIO (Consumiciones)CafeHOMBRE</v>
      </c>
      <c r="B88" s="11" t="s">
        <v>119</v>
      </c>
      <c r="C88" s="11" t="s">
        <v>124</v>
      </c>
      <c r="D88" s="11" t="s">
        <v>21</v>
      </c>
      <c r="E88" s="12">
        <v>72.568716969904585</v>
      </c>
      <c r="F88" s="12">
        <v>70.434470763026098</v>
      </c>
      <c r="G88" s="12">
        <v>72.37039590433082</v>
      </c>
      <c r="H88" s="12">
        <v>72.320175109774368</v>
      </c>
      <c r="I88" s="12">
        <v>71.842967530400585</v>
      </c>
      <c r="J88" s="12">
        <v>71.346880165092941</v>
      </c>
      <c r="K88" s="12">
        <v>70.002217992486592</v>
      </c>
      <c r="L88" s="12">
        <v>69.719936777339711</v>
      </c>
      <c r="M88" s="12">
        <v>67.774685097297194</v>
      </c>
      <c r="N88" s="12"/>
      <c r="O88" s="12"/>
    </row>
    <row r="89" spans="1:15" x14ac:dyDescent="0.35">
      <c r="A89" s="11" t="str">
        <f t="shared" si="1"/>
        <v>DISTRIBUCION VOLUMEN X CRITERIO (Consumiciones)CafeMUJER</v>
      </c>
      <c r="B89" s="11" t="s">
        <v>119</v>
      </c>
      <c r="C89" s="11" t="s">
        <v>124</v>
      </c>
      <c r="D89" s="11" t="s">
        <v>22</v>
      </c>
      <c r="E89" s="12">
        <v>27.431283030095404</v>
      </c>
      <c r="F89" s="12">
        <v>29.565529236973902</v>
      </c>
      <c r="G89" s="12">
        <v>27.629637382967402</v>
      </c>
      <c r="H89" s="12">
        <v>27.679817540084002</v>
      </c>
      <c r="I89" s="12">
        <v>28.157017968092333</v>
      </c>
      <c r="J89" s="12">
        <v>28.65311983490707</v>
      </c>
      <c r="K89" s="12">
        <v>29.997771045441802</v>
      </c>
      <c r="L89" s="12">
        <v>30.280045338902571</v>
      </c>
      <c r="M89" s="12">
        <v>32.225322311306563</v>
      </c>
      <c r="N89" s="12"/>
      <c r="O89" s="12"/>
    </row>
    <row r="90" spans="1:15" x14ac:dyDescent="0.35">
      <c r="A90" s="11" t="str">
        <f t="shared" si="1"/>
        <v>DISTRIBUCION VOLUMEN X CRITERIO (Consumiciones)Leche+bebidas vegetalesT.ESPAÑA</v>
      </c>
      <c r="B90" s="11" t="s">
        <v>119</v>
      </c>
      <c r="C90" s="11" t="s">
        <v>175</v>
      </c>
      <c r="D90" s="11" t="s">
        <v>36</v>
      </c>
      <c r="E90" s="12">
        <v>100</v>
      </c>
      <c r="F90" s="12">
        <v>100</v>
      </c>
      <c r="G90" s="12">
        <v>100</v>
      </c>
      <c r="H90" s="12">
        <v>100</v>
      </c>
      <c r="I90" s="12">
        <v>100</v>
      </c>
      <c r="J90" s="12">
        <v>100</v>
      </c>
      <c r="K90" s="12">
        <v>100</v>
      </c>
      <c r="L90" s="12">
        <v>100</v>
      </c>
      <c r="M90" s="12">
        <v>100</v>
      </c>
      <c r="N90" s="12"/>
      <c r="O90" s="12"/>
    </row>
    <row r="91" spans="1:15" x14ac:dyDescent="0.35">
      <c r="A91" s="11" t="str">
        <f t="shared" si="1"/>
        <v>DISTRIBUCION VOLUMEN X CRITERIO (Consumiciones)Leche+bebidas vegetalesBCN AM</v>
      </c>
      <c r="B91" s="11" t="s">
        <v>119</v>
      </c>
      <c r="C91" s="11" t="s">
        <v>175</v>
      </c>
      <c r="D91" s="11" t="s">
        <v>1</v>
      </c>
      <c r="E91" s="12">
        <v>9.7663862766984515</v>
      </c>
      <c r="F91" s="12">
        <v>8.1731753338183903</v>
      </c>
      <c r="G91" s="12">
        <v>9.5723545062638387</v>
      </c>
      <c r="H91" s="12">
        <v>8.7731405350108744</v>
      </c>
      <c r="I91" s="12">
        <v>8.6861177082955425</v>
      </c>
      <c r="J91" s="12">
        <v>8.2930666173174021</v>
      </c>
      <c r="K91" s="12">
        <v>7.7419300249851357</v>
      </c>
      <c r="L91" s="12">
        <v>9.1732585713244035</v>
      </c>
      <c r="M91" s="12">
        <v>9.871155233199902</v>
      </c>
      <c r="N91" s="12"/>
      <c r="O91" s="12"/>
    </row>
    <row r="92" spans="1:15" x14ac:dyDescent="0.35">
      <c r="A92" s="11" t="str">
        <f t="shared" si="1"/>
        <v>DISTRIBUCION VOLUMEN X CRITERIO (Consumiciones)Leche+bebidas vegetalesREST.CAT ARAGON</v>
      </c>
      <c r="B92" s="11" t="s">
        <v>119</v>
      </c>
      <c r="C92" s="11" t="s">
        <v>175</v>
      </c>
      <c r="D92" s="11" t="s">
        <v>2</v>
      </c>
      <c r="E92" s="12">
        <v>8.7631014826865883</v>
      </c>
      <c r="F92" s="12">
        <v>8.1605557829418593</v>
      </c>
      <c r="G92" s="12">
        <v>8.8729288805633431</v>
      </c>
      <c r="H92" s="12">
        <v>9.5653822542124587</v>
      </c>
      <c r="I92" s="12">
        <v>9.5122627674633158</v>
      </c>
      <c r="J92" s="12">
        <v>9.7691139482557183</v>
      </c>
      <c r="K92" s="12">
        <v>10.3278958420157</v>
      </c>
      <c r="L92" s="12">
        <v>10.084955652107132</v>
      </c>
      <c r="M92" s="12">
        <v>9.1192214795094948</v>
      </c>
      <c r="N92" s="12"/>
      <c r="O92" s="12"/>
    </row>
    <row r="93" spans="1:15" x14ac:dyDescent="0.35">
      <c r="A93" s="11" t="str">
        <f t="shared" si="1"/>
        <v>DISTRIBUCION VOLUMEN X CRITERIO (Consumiciones)Leche+bebidas vegetalesLEVANTE</v>
      </c>
      <c r="B93" s="11" t="s">
        <v>119</v>
      </c>
      <c r="C93" s="11" t="s">
        <v>175</v>
      </c>
      <c r="D93" s="11" t="s">
        <v>3</v>
      </c>
      <c r="E93" s="12">
        <v>12.8878677230535</v>
      </c>
      <c r="F93" s="12">
        <v>11.07887359307642</v>
      </c>
      <c r="G93" s="12">
        <v>11.805836630375019</v>
      </c>
      <c r="H93" s="12">
        <v>12.062035397463514</v>
      </c>
      <c r="I93" s="12">
        <v>11.372640792377736</v>
      </c>
      <c r="J93" s="12">
        <v>10.79745962999387</v>
      </c>
      <c r="K93" s="12">
        <v>10.092769971257486</v>
      </c>
      <c r="L93" s="12">
        <v>10.364395480454682</v>
      </c>
      <c r="M93" s="12">
        <v>10.553164991614503</v>
      </c>
      <c r="N93" s="12"/>
      <c r="O93" s="12"/>
    </row>
    <row r="94" spans="1:15" x14ac:dyDescent="0.35">
      <c r="A94" s="11" t="str">
        <f t="shared" si="1"/>
        <v>DISTRIBUCION VOLUMEN X CRITERIO (Consumiciones)Leche+bebidas vegetalesANDALUCIA</v>
      </c>
      <c r="B94" s="11" t="s">
        <v>119</v>
      </c>
      <c r="C94" s="11" t="s">
        <v>175</v>
      </c>
      <c r="D94" s="11" t="s">
        <v>4</v>
      </c>
      <c r="E94" s="12">
        <v>20.901269536712118</v>
      </c>
      <c r="F94" s="12">
        <v>21.182928883883793</v>
      </c>
      <c r="G94" s="12">
        <v>20.266341034775561</v>
      </c>
      <c r="H94" s="12">
        <v>19.027867699472242</v>
      </c>
      <c r="I94" s="12">
        <v>21.176381343478919</v>
      </c>
      <c r="J94" s="12">
        <v>22.644971882501107</v>
      </c>
      <c r="K94" s="12">
        <v>21.737526721130497</v>
      </c>
      <c r="L94" s="12">
        <v>20.02999038211745</v>
      </c>
      <c r="M94" s="12">
        <v>20.091225557897374</v>
      </c>
      <c r="N94" s="12"/>
      <c r="O94" s="12"/>
    </row>
    <row r="95" spans="1:15" x14ac:dyDescent="0.35">
      <c r="A95" s="11" t="str">
        <f t="shared" si="1"/>
        <v>DISTRIBUCION VOLUMEN X CRITERIO (Consumiciones)Leche+bebidas vegetalesMDD AM</v>
      </c>
      <c r="B95" s="11" t="s">
        <v>119</v>
      </c>
      <c r="C95" s="11" t="s">
        <v>175</v>
      </c>
      <c r="D95" s="11" t="s">
        <v>5</v>
      </c>
      <c r="E95" s="12">
        <v>11.517929880621477</v>
      </c>
      <c r="F95" s="12">
        <v>12.862122539385926</v>
      </c>
      <c r="G95" s="12">
        <v>13.57679822048522</v>
      </c>
      <c r="H95" s="12">
        <v>13.902631966470796</v>
      </c>
      <c r="I95" s="12">
        <v>13.029572343536788</v>
      </c>
      <c r="J95" s="12">
        <v>12.600774392463165</v>
      </c>
      <c r="K95" s="12">
        <v>12.470092268031332</v>
      </c>
      <c r="L95" s="12">
        <v>13.456942577997314</v>
      </c>
      <c r="M95" s="12">
        <v>13.607129925200306</v>
      </c>
      <c r="N95" s="12"/>
      <c r="O95" s="12"/>
    </row>
    <row r="96" spans="1:15" x14ac:dyDescent="0.35">
      <c r="A96" s="11" t="str">
        <f t="shared" si="1"/>
        <v>DISTRIBUCION VOLUMEN X CRITERIO (Consumiciones)Leche+bebidas vegetalesRTO CENTRO</v>
      </c>
      <c r="B96" s="11" t="s">
        <v>119</v>
      </c>
      <c r="C96" s="11" t="s">
        <v>175</v>
      </c>
      <c r="D96" s="11" t="s">
        <v>6</v>
      </c>
      <c r="E96" s="12">
        <v>8.595806795991372</v>
      </c>
      <c r="F96" s="12">
        <v>8.5603817974179393</v>
      </c>
      <c r="G96" s="12">
        <v>9.0141904072925616</v>
      </c>
      <c r="H96" s="12">
        <v>9.4799637078059238</v>
      </c>
      <c r="I96" s="12">
        <v>8.6725951876017362</v>
      </c>
      <c r="J96" s="12">
        <v>8.7225037818966236</v>
      </c>
      <c r="K96" s="12">
        <v>8.9467894918446245</v>
      </c>
      <c r="L96" s="12">
        <v>9.5596068894980437</v>
      </c>
      <c r="M96" s="12">
        <v>9.3896340389786719</v>
      </c>
      <c r="N96" s="12"/>
      <c r="O96" s="12"/>
    </row>
    <row r="97" spans="1:15" x14ac:dyDescent="0.35">
      <c r="A97" s="11" t="str">
        <f t="shared" si="1"/>
        <v>DISTRIBUCION VOLUMEN X CRITERIO (Consumiciones)Leche+bebidas vegetalesNORTE-CENTRO</v>
      </c>
      <c r="B97" s="11" t="s">
        <v>119</v>
      </c>
      <c r="C97" s="11" t="s">
        <v>175</v>
      </c>
      <c r="D97" s="11" t="s">
        <v>7</v>
      </c>
      <c r="E97" s="12">
        <v>10.950608322207712</v>
      </c>
      <c r="F97" s="12">
        <v>11.791514192094391</v>
      </c>
      <c r="G97" s="12">
        <v>12.075291759655032</v>
      </c>
      <c r="H97" s="12">
        <v>12.262933425283991</v>
      </c>
      <c r="I97" s="12">
        <v>12.348286162923287</v>
      </c>
      <c r="J97" s="12">
        <v>11.679233561902237</v>
      </c>
      <c r="K97" s="12">
        <v>12.714402205323259</v>
      </c>
      <c r="L97" s="12">
        <v>12.110170085973168</v>
      </c>
      <c r="M97" s="12">
        <v>12.479059654319775</v>
      </c>
      <c r="N97" s="12"/>
      <c r="O97" s="12"/>
    </row>
    <row r="98" spans="1:15" x14ac:dyDescent="0.35">
      <c r="A98" s="11" t="str">
        <f t="shared" si="1"/>
        <v>DISTRIBUCION VOLUMEN X CRITERIO (Consumiciones)Leche+bebidas vegetalesNOROESTE</v>
      </c>
      <c r="B98" s="11" t="s">
        <v>119</v>
      </c>
      <c r="C98" s="11" t="s">
        <v>175</v>
      </c>
      <c r="D98" s="11" t="s">
        <v>8</v>
      </c>
      <c r="E98" s="12">
        <v>16.617026942241612</v>
      </c>
      <c r="F98" s="12">
        <v>18.190452544374942</v>
      </c>
      <c r="G98" s="12">
        <v>14.816264196959573</v>
      </c>
      <c r="H98" s="12">
        <v>14.926050602853358</v>
      </c>
      <c r="I98" s="12">
        <v>15.202143694322668</v>
      </c>
      <c r="J98" s="12">
        <v>15.492868793136969</v>
      </c>
      <c r="K98" s="12">
        <v>15.968596343640121</v>
      </c>
      <c r="L98" s="12">
        <v>15.220672042958579</v>
      </c>
      <c r="M98" s="12">
        <v>14.889406194446444</v>
      </c>
      <c r="N98" s="12"/>
      <c r="O98" s="12"/>
    </row>
    <row r="99" spans="1:15" x14ac:dyDescent="0.35">
      <c r="A99" s="11" t="str">
        <f t="shared" si="1"/>
        <v>DISTRIBUCION VOLUMEN X CRITERIO (Consumiciones)Leche+bebidas vegetales&lt;2MIL</v>
      </c>
      <c r="B99" s="11" t="s">
        <v>119</v>
      </c>
      <c r="C99" s="11" t="s">
        <v>175</v>
      </c>
      <c r="D99" s="11" t="s">
        <v>9</v>
      </c>
      <c r="E99" s="12">
        <v>3.5287825287624655</v>
      </c>
      <c r="F99" s="12">
        <v>3.9514268633088894</v>
      </c>
      <c r="G99" s="12">
        <v>4.4347890292564252</v>
      </c>
      <c r="H99" s="12">
        <v>5.0235320844176332</v>
      </c>
      <c r="I99" s="12">
        <v>4.9127527564504074</v>
      </c>
      <c r="J99" s="12">
        <v>4.861758402660918</v>
      </c>
      <c r="K99" s="12">
        <v>4.8240241642485113</v>
      </c>
      <c r="L99" s="12">
        <v>4.7455835786785219</v>
      </c>
      <c r="M99" s="12">
        <v>4.4403067799396201</v>
      </c>
      <c r="N99" s="12"/>
      <c r="O99" s="12"/>
    </row>
    <row r="100" spans="1:15" x14ac:dyDescent="0.35">
      <c r="A100" s="11" t="str">
        <f t="shared" si="1"/>
        <v>DISTRIBUCION VOLUMEN X CRITERIO (Consumiciones)Leche+bebidas vegetales2-5MIL</v>
      </c>
      <c r="B100" s="11" t="s">
        <v>119</v>
      </c>
      <c r="C100" s="11" t="s">
        <v>175</v>
      </c>
      <c r="D100" s="11" t="s">
        <v>10</v>
      </c>
      <c r="E100" s="12">
        <v>4.7762199881813068</v>
      </c>
      <c r="F100" s="12">
        <v>4.9321885820133131</v>
      </c>
      <c r="G100" s="12">
        <v>4.4401013081169651</v>
      </c>
      <c r="H100" s="12">
        <v>4.0803877128512873</v>
      </c>
      <c r="I100" s="12">
        <v>4.4102696798400807</v>
      </c>
      <c r="J100" s="12">
        <v>4.3914676370926742</v>
      </c>
      <c r="K100" s="12">
        <v>5.079950425544669</v>
      </c>
      <c r="L100" s="12">
        <v>4.5422439637320711</v>
      </c>
      <c r="M100" s="12">
        <v>4.6784116282021806</v>
      </c>
      <c r="N100" s="12"/>
      <c r="O100" s="12"/>
    </row>
    <row r="101" spans="1:15" x14ac:dyDescent="0.35">
      <c r="A101" s="11" t="str">
        <f t="shared" si="1"/>
        <v>DISTRIBUCION VOLUMEN X CRITERIO (Consumiciones)Leche+bebidas vegetales5-10MIL</v>
      </c>
      <c r="B101" s="11" t="s">
        <v>119</v>
      </c>
      <c r="C101" s="11" t="s">
        <v>175</v>
      </c>
      <c r="D101" s="11" t="s">
        <v>11</v>
      </c>
      <c r="E101" s="12">
        <v>7.348639877630327</v>
      </c>
      <c r="F101" s="12">
        <v>7.2130720625825182</v>
      </c>
      <c r="G101" s="12">
        <v>7.5406149787100212</v>
      </c>
      <c r="H101" s="12">
        <v>6.4972500028641438</v>
      </c>
      <c r="I101" s="12">
        <v>7.0248625485244105</v>
      </c>
      <c r="J101" s="12">
        <v>7.1932499274915722</v>
      </c>
      <c r="K101" s="12">
        <v>6.8781057532927985</v>
      </c>
      <c r="L101" s="12">
        <v>7.1103045533423739</v>
      </c>
      <c r="M101" s="12">
        <v>7.5243887244157497</v>
      </c>
      <c r="N101" s="12"/>
      <c r="O101" s="12"/>
    </row>
    <row r="102" spans="1:15" x14ac:dyDescent="0.35">
      <c r="A102" s="11" t="str">
        <f t="shared" si="1"/>
        <v>DISTRIBUCION VOLUMEN X CRITERIO (Consumiciones)Leche+bebidas vegetales10-30MIL</v>
      </c>
      <c r="B102" s="11" t="s">
        <v>119</v>
      </c>
      <c r="C102" s="11" t="s">
        <v>175</v>
      </c>
      <c r="D102" s="11" t="s">
        <v>12</v>
      </c>
      <c r="E102" s="12">
        <v>20.649547801261146</v>
      </c>
      <c r="F102" s="12">
        <v>19.421241448317478</v>
      </c>
      <c r="G102" s="12">
        <v>18.009152337839517</v>
      </c>
      <c r="H102" s="12">
        <v>18.742649279870434</v>
      </c>
      <c r="I102" s="12">
        <v>19.082633395468964</v>
      </c>
      <c r="J102" s="12">
        <v>19.549215664580082</v>
      </c>
      <c r="K102" s="12">
        <v>20.111869502502959</v>
      </c>
      <c r="L102" s="12">
        <v>17.983092045270869</v>
      </c>
      <c r="M102" s="12">
        <v>17.382461177222101</v>
      </c>
      <c r="N102" s="12"/>
      <c r="O102" s="12"/>
    </row>
    <row r="103" spans="1:15" x14ac:dyDescent="0.35">
      <c r="A103" s="11" t="str">
        <f t="shared" si="1"/>
        <v>DISTRIBUCION VOLUMEN X CRITERIO (Consumiciones)Leche+bebidas vegetales30-100MIL</v>
      </c>
      <c r="B103" s="11" t="s">
        <v>119</v>
      </c>
      <c r="C103" s="11" t="s">
        <v>175</v>
      </c>
      <c r="D103" s="11" t="s">
        <v>13</v>
      </c>
      <c r="E103" s="12">
        <v>21.019517257479698</v>
      </c>
      <c r="F103" s="12">
        <v>20.567378087624672</v>
      </c>
      <c r="G103" s="12">
        <v>21.652603453460351</v>
      </c>
      <c r="H103" s="12">
        <v>19.944446788540407</v>
      </c>
      <c r="I103" s="12">
        <v>22.035490170386758</v>
      </c>
      <c r="J103" s="12">
        <v>21.904124269463736</v>
      </c>
      <c r="K103" s="12">
        <v>21.943938759887143</v>
      </c>
      <c r="L103" s="12">
        <v>21.256435372625717</v>
      </c>
      <c r="M103" s="12">
        <v>21.415859266369853</v>
      </c>
      <c r="N103" s="12"/>
      <c r="O103" s="12"/>
    </row>
    <row r="104" spans="1:15" x14ac:dyDescent="0.35">
      <c r="A104" s="11" t="str">
        <f t="shared" si="1"/>
        <v>DISTRIBUCION VOLUMEN X CRITERIO (Consumiciones)Leche+bebidas vegetales100-200MIL</v>
      </c>
      <c r="B104" s="11" t="s">
        <v>119</v>
      </c>
      <c r="C104" s="11" t="s">
        <v>175</v>
      </c>
      <c r="D104" s="11" t="s">
        <v>14</v>
      </c>
      <c r="E104" s="12">
        <v>11.352142928360728</v>
      </c>
      <c r="F104" s="12">
        <v>12.341426055918985</v>
      </c>
      <c r="G104" s="12">
        <v>12.169379686465639</v>
      </c>
      <c r="H104" s="12">
        <v>11.779432430098826</v>
      </c>
      <c r="I104" s="12">
        <v>11.747781302161773</v>
      </c>
      <c r="J104" s="12">
        <v>11.675157812096106</v>
      </c>
      <c r="K104" s="12">
        <v>10.999792627104815</v>
      </c>
      <c r="L104" s="12">
        <v>11.32313118775166</v>
      </c>
      <c r="M104" s="12">
        <v>12.522648448463558</v>
      </c>
      <c r="N104" s="12"/>
      <c r="O104" s="12"/>
    </row>
    <row r="105" spans="1:15" x14ac:dyDescent="0.35">
      <c r="A105" s="11" t="str">
        <f t="shared" si="1"/>
        <v>DISTRIBUCION VOLUMEN X CRITERIO (Consumiciones)Leche+bebidas vegetales200-500MIL</v>
      </c>
      <c r="B105" s="11" t="s">
        <v>119</v>
      </c>
      <c r="C105" s="11" t="s">
        <v>175</v>
      </c>
      <c r="D105" s="11" t="s">
        <v>15</v>
      </c>
      <c r="E105" s="12">
        <v>13.085438689924686</v>
      </c>
      <c r="F105" s="12">
        <v>14.163828745600776</v>
      </c>
      <c r="G105" s="12">
        <v>13.849006716580483</v>
      </c>
      <c r="H105" s="12">
        <v>16.511682493040134</v>
      </c>
      <c r="I105" s="12">
        <v>14.306679975305659</v>
      </c>
      <c r="J105" s="12">
        <v>13.952006197899584</v>
      </c>
      <c r="K105" s="12">
        <v>13.698984618552904</v>
      </c>
      <c r="L105" s="12">
        <v>14.657273173648944</v>
      </c>
      <c r="M105" s="12">
        <v>13.350478707504362</v>
      </c>
      <c r="N105" s="12"/>
      <c r="O105" s="12"/>
    </row>
    <row r="106" spans="1:15" x14ac:dyDescent="0.35">
      <c r="A106" s="11" t="str">
        <f t="shared" si="1"/>
        <v>DISTRIBUCION VOLUMEN X CRITERIO (Consumiciones)Leche+bebidas vegetales&gt;500MIL</v>
      </c>
      <c r="B106" s="11" t="s">
        <v>119</v>
      </c>
      <c r="C106" s="11" t="s">
        <v>175</v>
      </c>
      <c r="D106" s="11" t="s">
        <v>16</v>
      </c>
      <c r="E106" s="12">
        <v>18.239710928399635</v>
      </c>
      <c r="F106" s="12">
        <v>17.409447488620703</v>
      </c>
      <c r="G106" s="12">
        <v>17.90436376231089</v>
      </c>
      <c r="H106" s="12">
        <v>17.420622002603718</v>
      </c>
      <c r="I106" s="12">
        <v>16.47953317020356</v>
      </c>
      <c r="J106" s="12">
        <v>16.47301762453769</v>
      </c>
      <c r="K106" s="12">
        <v>16.463339885322505</v>
      </c>
      <c r="L106" s="12">
        <v>18.381933352426778</v>
      </c>
      <c r="M106" s="12">
        <v>18.685448192716112</v>
      </c>
      <c r="N106" s="12"/>
      <c r="O106" s="12"/>
    </row>
    <row r="107" spans="1:15" x14ac:dyDescent="0.35">
      <c r="A107" s="11" t="str">
        <f t="shared" si="1"/>
        <v>DISTRIBUCION VOLUMEN X CRITERIO (Consumiciones)Leche+bebidas vegetalesDE 15 A 19 AÑOS</v>
      </c>
      <c r="B107" s="11" t="s">
        <v>119</v>
      </c>
      <c r="C107" s="11" t="s">
        <v>175</v>
      </c>
      <c r="D107" s="11" t="s">
        <v>39</v>
      </c>
      <c r="E107" s="12">
        <v>1.2174004104928589</v>
      </c>
      <c r="F107" s="12">
        <v>0.98162837942845182</v>
      </c>
      <c r="G107" s="12">
        <v>1.4643444633795168</v>
      </c>
      <c r="H107" s="12">
        <v>0.35267165931163869</v>
      </c>
      <c r="I107" s="12">
        <v>0.3935320374300974</v>
      </c>
      <c r="J107" s="12">
        <v>0.87664326765724954</v>
      </c>
      <c r="K107" s="12">
        <v>0.85792977602293197</v>
      </c>
      <c r="L107" s="12">
        <v>1.1605191050406412</v>
      </c>
      <c r="M107" s="12">
        <v>0.81620814051368262</v>
      </c>
      <c r="N107" s="12"/>
      <c r="O107" s="12"/>
    </row>
    <row r="108" spans="1:15" x14ac:dyDescent="0.35">
      <c r="A108" s="11" t="str">
        <f t="shared" si="1"/>
        <v>DISTRIBUCION VOLUMEN X CRITERIO (Consumiciones)Leche+bebidas vegetalesDE 20 A 24 AÑOS</v>
      </c>
      <c r="B108" s="11" t="s">
        <v>119</v>
      </c>
      <c r="C108" s="11" t="s">
        <v>175</v>
      </c>
      <c r="D108" s="11" t="s">
        <v>40</v>
      </c>
      <c r="E108" s="12">
        <v>1.6001208619377305</v>
      </c>
      <c r="F108" s="12">
        <v>1.3382424661887975</v>
      </c>
      <c r="G108" s="12">
        <v>1.2896226252915766</v>
      </c>
      <c r="H108" s="12">
        <v>1.6282931016608961</v>
      </c>
      <c r="I108" s="12">
        <v>1.6953960764301266</v>
      </c>
      <c r="J108" s="12">
        <v>1.5346728274393078</v>
      </c>
      <c r="K108" s="12">
        <v>1.5010751553217248</v>
      </c>
      <c r="L108" s="12">
        <v>1.4204082096626311</v>
      </c>
      <c r="M108" s="12">
        <v>1.7138176155704097</v>
      </c>
      <c r="N108" s="12"/>
      <c r="O108" s="12"/>
    </row>
    <row r="109" spans="1:15" x14ac:dyDescent="0.35">
      <c r="A109" s="11" t="str">
        <f t="shared" si="1"/>
        <v>DISTRIBUCION VOLUMEN X CRITERIO (Consumiciones)Leche+bebidas vegetalesDE 25 A 34 AÑOS</v>
      </c>
      <c r="B109" s="11" t="s">
        <v>119</v>
      </c>
      <c r="C109" s="11" t="s">
        <v>175</v>
      </c>
      <c r="D109" s="11" t="s">
        <v>41</v>
      </c>
      <c r="E109" s="12">
        <v>5.9478086782275845</v>
      </c>
      <c r="F109" s="12">
        <v>6.5747486707235279</v>
      </c>
      <c r="G109" s="12">
        <v>8.1941210968489031</v>
      </c>
      <c r="H109" s="12">
        <v>6.7983343816565149</v>
      </c>
      <c r="I109" s="12">
        <v>6.5039006925269636</v>
      </c>
      <c r="J109" s="12">
        <v>6.4071674056324692</v>
      </c>
      <c r="K109" s="12">
        <v>6.4407095652253732</v>
      </c>
      <c r="L109" s="12">
        <v>6.5136381796389795</v>
      </c>
      <c r="M109" s="12">
        <v>6.593496106169118</v>
      </c>
      <c r="N109" s="12"/>
      <c r="O109" s="12"/>
    </row>
    <row r="110" spans="1:15" x14ac:dyDescent="0.35">
      <c r="A110" s="11" t="str">
        <f t="shared" si="1"/>
        <v>DISTRIBUCION VOLUMEN X CRITERIO (Consumiciones)Leche+bebidas vegetalesDE 35 A 49 AÑOS</v>
      </c>
      <c r="B110" s="11" t="s">
        <v>119</v>
      </c>
      <c r="C110" s="11" t="s">
        <v>175</v>
      </c>
      <c r="D110" s="11" t="s">
        <v>42</v>
      </c>
      <c r="E110" s="12">
        <v>29.794054419485761</v>
      </c>
      <c r="F110" s="12">
        <v>28.242335512974943</v>
      </c>
      <c r="G110" s="12">
        <v>29.045483534330991</v>
      </c>
      <c r="H110" s="12">
        <v>28.580549921187149</v>
      </c>
      <c r="I110" s="12">
        <v>26.452314225002148</v>
      </c>
      <c r="J110" s="12">
        <v>25.310455579625096</v>
      </c>
      <c r="K110" s="12">
        <v>27.339678236429769</v>
      </c>
      <c r="L110" s="12">
        <v>25.719204962372704</v>
      </c>
      <c r="M110" s="12">
        <v>25.706236154569268</v>
      </c>
      <c r="N110" s="12"/>
      <c r="O110" s="12"/>
    </row>
    <row r="111" spans="1:15" x14ac:dyDescent="0.35">
      <c r="A111" s="11" t="str">
        <f t="shared" si="1"/>
        <v>DISTRIBUCION VOLUMEN X CRITERIO (Consumiciones)Leche+bebidas vegetalesDE 50 A 59 AÑOS</v>
      </c>
      <c r="B111" s="11" t="s">
        <v>119</v>
      </c>
      <c r="C111" s="11" t="s">
        <v>175</v>
      </c>
      <c r="D111" s="11" t="s">
        <v>43</v>
      </c>
      <c r="E111" s="12">
        <v>25.841103029330299</v>
      </c>
      <c r="F111" s="12">
        <v>26.313467030256589</v>
      </c>
      <c r="G111" s="12">
        <v>25.626202132069736</v>
      </c>
      <c r="H111" s="12">
        <v>26.072507265843676</v>
      </c>
      <c r="I111" s="12">
        <v>25.452445252530826</v>
      </c>
      <c r="J111" s="12">
        <v>25.280466537823031</v>
      </c>
      <c r="K111" s="12">
        <v>25.742083762013934</v>
      </c>
      <c r="L111" s="12">
        <v>25.572982095323226</v>
      </c>
      <c r="M111" s="12">
        <v>25.147783063926916</v>
      </c>
      <c r="N111" s="12"/>
      <c r="O111" s="12"/>
    </row>
    <row r="112" spans="1:15" x14ac:dyDescent="0.35">
      <c r="A112" s="11" t="str">
        <f t="shared" si="1"/>
        <v>DISTRIBUCION VOLUMEN X CRITERIO (Consumiciones)Leche+bebidas vegetalesDE 60 A 75 AÑOS</v>
      </c>
      <c r="B112" s="11" t="s">
        <v>119</v>
      </c>
      <c r="C112" s="11" t="s">
        <v>175</v>
      </c>
      <c r="D112" s="11" t="s">
        <v>44</v>
      </c>
      <c r="E112" s="12">
        <v>35.59952506365314</v>
      </c>
      <c r="F112" s="12">
        <v>36.549584240869144</v>
      </c>
      <c r="G112" s="12">
        <v>34.38025151174493</v>
      </c>
      <c r="H112" s="12">
        <v>36.567654847486445</v>
      </c>
      <c r="I112" s="12">
        <v>39.502401221884178</v>
      </c>
      <c r="J112" s="12">
        <v>40.590599310178114</v>
      </c>
      <c r="K112" s="12">
        <v>38.118522644517832</v>
      </c>
      <c r="L112" s="12">
        <v>39.613255211026441</v>
      </c>
      <c r="M112" s="12">
        <v>40.022456871867142</v>
      </c>
      <c r="N112" s="12"/>
      <c r="O112" s="12"/>
    </row>
    <row r="113" spans="1:15" x14ac:dyDescent="0.35">
      <c r="A113" s="11" t="str">
        <f t="shared" si="1"/>
        <v>DISTRIBUCION VOLUMEN X CRITERIO (Consumiciones)Leche+bebidas vegetalesALTA Y MEDIA ALTA</v>
      </c>
      <c r="B113" s="11" t="s">
        <v>119</v>
      </c>
      <c r="C113" s="11" t="s">
        <v>175</v>
      </c>
      <c r="D113" s="11" t="s">
        <v>17</v>
      </c>
      <c r="E113" s="12">
        <v>27.306134533684489</v>
      </c>
      <c r="F113" s="12">
        <v>28.167990303853959</v>
      </c>
      <c r="G113" s="12">
        <v>27.943575989401371</v>
      </c>
      <c r="H113" s="12">
        <v>25.166186002803787</v>
      </c>
      <c r="I113" s="12">
        <v>25.838418770577992</v>
      </c>
      <c r="J113" s="12">
        <v>25.784292296808225</v>
      </c>
      <c r="K113" s="12">
        <v>26.343542600215176</v>
      </c>
      <c r="L113" s="12">
        <v>26.016818679486075</v>
      </c>
      <c r="M113" s="12">
        <v>26.627292557644083</v>
      </c>
      <c r="N113" s="12"/>
      <c r="O113" s="12"/>
    </row>
    <row r="114" spans="1:15" x14ac:dyDescent="0.35">
      <c r="A114" s="11" t="str">
        <f t="shared" si="1"/>
        <v>DISTRIBUCION VOLUMEN X CRITERIO (Consumiciones)Leche+bebidas vegetalesMEDIA</v>
      </c>
      <c r="B114" s="11" t="s">
        <v>119</v>
      </c>
      <c r="C114" s="11" t="s">
        <v>175</v>
      </c>
      <c r="D114" s="11" t="s">
        <v>18</v>
      </c>
      <c r="E114" s="12">
        <v>30.143268208933076</v>
      </c>
      <c r="F114" s="12">
        <v>30.502443871233908</v>
      </c>
      <c r="G114" s="12">
        <v>30.50082248731324</v>
      </c>
      <c r="H114" s="12">
        <v>30.043694259222057</v>
      </c>
      <c r="I114" s="12">
        <v>30.921987048963217</v>
      </c>
      <c r="J114" s="12">
        <v>30.987378728577973</v>
      </c>
      <c r="K114" s="12">
        <v>30.378895806736494</v>
      </c>
      <c r="L114" s="12">
        <v>30.947678885268282</v>
      </c>
      <c r="M114" s="12">
        <v>29.463661575701416</v>
      </c>
      <c r="N114" s="12"/>
      <c r="O114" s="12"/>
    </row>
    <row r="115" spans="1:15" x14ac:dyDescent="0.35">
      <c r="A115" s="11" t="str">
        <f t="shared" si="1"/>
        <v>DISTRIBUCION VOLUMEN X CRITERIO (Consumiciones)Leche+bebidas vegetalesMEDIA BAJA</v>
      </c>
      <c r="B115" s="11" t="s">
        <v>119</v>
      </c>
      <c r="C115" s="11" t="s">
        <v>175</v>
      </c>
      <c r="D115" s="11" t="s">
        <v>19</v>
      </c>
      <c r="E115" s="12">
        <v>25.108252900564914</v>
      </c>
      <c r="F115" s="12">
        <v>26.33740870777012</v>
      </c>
      <c r="G115" s="12">
        <v>27.495566290335628</v>
      </c>
      <c r="H115" s="12">
        <v>29.236145438145535</v>
      </c>
      <c r="I115" s="12">
        <v>27.421543144486783</v>
      </c>
      <c r="J115" s="12">
        <v>27.705020195167794</v>
      </c>
      <c r="K115" s="12">
        <v>27.518279935051844</v>
      </c>
      <c r="L115" s="12">
        <v>27.74713369633054</v>
      </c>
      <c r="M115" s="12">
        <v>27.213876697207777</v>
      </c>
      <c r="N115" s="12"/>
      <c r="O115" s="12"/>
    </row>
    <row r="116" spans="1:15" x14ac:dyDescent="0.35">
      <c r="A116" s="11" t="str">
        <f t="shared" si="1"/>
        <v>DISTRIBUCION VOLUMEN X CRITERIO (Consumiciones)Leche+bebidas vegetalesBAJA</v>
      </c>
      <c r="B116" s="11" t="s">
        <v>119</v>
      </c>
      <c r="C116" s="11" t="s">
        <v>175</v>
      </c>
      <c r="D116" s="11" t="s">
        <v>20</v>
      </c>
      <c r="E116" s="12">
        <v>17.442347396604678</v>
      </c>
      <c r="F116" s="12">
        <v>14.992185119104013</v>
      </c>
      <c r="G116" s="12">
        <v>14.060026778394555</v>
      </c>
      <c r="H116" s="12">
        <v>15.553993859834675</v>
      </c>
      <c r="I116" s="12">
        <v>15.818045039288769</v>
      </c>
      <c r="J116" s="12">
        <v>15.523318636156533</v>
      </c>
      <c r="K116" s="12">
        <v>15.759290262680938</v>
      </c>
      <c r="L116" s="12">
        <v>15.288365966392032</v>
      </c>
      <c r="M116" s="12">
        <v>16.695172094280256</v>
      </c>
      <c r="N116" s="12"/>
      <c r="O116" s="12"/>
    </row>
    <row r="117" spans="1:15" x14ac:dyDescent="0.35">
      <c r="A117" s="11" t="str">
        <f t="shared" si="1"/>
        <v>DISTRIBUCION VOLUMEN X CRITERIO (Consumiciones)Leche+bebidas vegetalesHOMBRE</v>
      </c>
      <c r="B117" s="11" t="s">
        <v>119</v>
      </c>
      <c r="C117" s="11" t="s">
        <v>175</v>
      </c>
      <c r="D117" s="11" t="s">
        <v>21</v>
      </c>
      <c r="E117" s="12">
        <v>62.527935644057941</v>
      </c>
      <c r="F117" s="12">
        <v>61.782665572101081</v>
      </c>
      <c r="G117" s="12">
        <v>60.305525080015322</v>
      </c>
      <c r="H117" s="12">
        <v>60.266222859443765</v>
      </c>
      <c r="I117" s="12">
        <v>60.846605742363899</v>
      </c>
      <c r="J117" s="12">
        <v>61.907953601506492</v>
      </c>
      <c r="K117" s="12">
        <v>59.383279319816907</v>
      </c>
      <c r="L117" s="12">
        <v>58.220212081380204</v>
      </c>
      <c r="M117" s="12">
        <v>58.924135082851755</v>
      </c>
      <c r="N117" s="12"/>
      <c r="O117" s="12"/>
    </row>
    <row r="118" spans="1:15" x14ac:dyDescent="0.35">
      <c r="A118" s="11" t="str">
        <f t="shared" si="1"/>
        <v>DISTRIBUCION VOLUMEN X CRITERIO (Consumiciones)Leche+bebidas vegetalesMUJER</v>
      </c>
      <c r="B118" s="11" t="s">
        <v>119</v>
      </c>
      <c r="C118" s="11" t="s">
        <v>175</v>
      </c>
      <c r="D118" s="11" t="s">
        <v>22</v>
      </c>
      <c r="E118" s="12">
        <v>37.472094753813714</v>
      </c>
      <c r="F118" s="12">
        <v>38.217357762867252</v>
      </c>
      <c r="G118" s="12">
        <v>39.694474919984685</v>
      </c>
      <c r="H118" s="12">
        <v>39.733777140556249</v>
      </c>
      <c r="I118" s="12">
        <v>39.153394257636101</v>
      </c>
      <c r="J118" s="12">
        <v>38.092046398493501</v>
      </c>
      <c r="K118" s="12">
        <v>40.6167206801831</v>
      </c>
      <c r="L118" s="12">
        <v>41.779787918619796</v>
      </c>
      <c r="M118" s="12">
        <v>41.075864917148238</v>
      </c>
      <c r="N118" s="12"/>
      <c r="O118" s="12"/>
    </row>
    <row r="119" spans="1:15" x14ac:dyDescent="0.35">
      <c r="A119" s="11" t="str">
        <f t="shared" si="1"/>
        <v>DISTRIBUCION VOLUMEN X CRITERIO (Consumiciones)LecheT.ESPAÑA</v>
      </c>
      <c r="B119" s="11" t="s">
        <v>119</v>
      </c>
      <c r="C119" s="11" t="s">
        <v>125</v>
      </c>
      <c r="D119" s="11" t="s">
        <v>36</v>
      </c>
      <c r="E119" s="12">
        <v>100</v>
      </c>
      <c r="F119" s="12">
        <v>100</v>
      </c>
      <c r="G119" s="12">
        <v>100</v>
      </c>
      <c r="H119" s="12">
        <v>100</v>
      </c>
      <c r="I119" s="12">
        <v>100</v>
      </c>
      <c r="J119" s="12">
        <v>100</v>
      </c>
      <c r="K119" s="12">
        <v>100</v>
      </c>
      <c r="L119" s="12">
        <v>100</v>
      </c>
      <c r="M119" s="12">
        <v>100</v>
      </c>
      <c r="N119" s="12"/>
      <c r="O119" s="12"/>
    </row>
    <row r="120" spans="1:15" x14ac:dyDescent="0.35">
      <c r="A120" s="11" t="str">
        <f t="shared" si="1"/>
        <v>DISTRIBUCION VOLUMEN X CRITERIO (Consumiciones)LecheBCN AM</v>
      </c>
      <c r="B120" s="11" t="s">
        <v>119</v>
      </c>
      <c r="C120" s="11" t="s">
        <v>125</v>
      </c>
      <c r="D120" s="11" t="s">
        <v>1</v>
      </c>
      <c r="E120" s="12">
        <v>9.1631271414063029</v>
      </c>
      <c r="F120" s="12">
        <v>7.8809939678197622</v>
      </c>
      <c r="G120" s="12">
        <v>9.3993308750504632</v>
      </c>
      <c r="H120" s="12">
        <v>8.4686885330669526</v>
      </c>
      <c r="I120" s="12">
        <v>8.5814414814278308</v>
      </c>
      <c r="J120" s="12">
        <v>8.0242529431824536</v>
      </c>
      <c r="K120" s="12">
        <v>7.5277167668066456</v>
      </c>
      <c r="L120" s="12">
        <v>8.925900400745336</v>
      </c>
      <c r="M120" s="12">
        <v>9.3550614721379528</v>
      </c>
      <c r="N120" s="12"/>
      <c r="O120" s="12"/>
    </row>
    <row r="121" spans="1:15" x14ac:dyDescent="0.35">
      <c r="A121" s="11" t="str">
        <f t="shared" si="1"/>
        <v>DISTRIBUCION VOLUMEN X CRITERIO (Consumiciones)LecheREST.CAT ARAGON</v>
      </c>
      <c r="B121" s="11" t="s">
        <v>119</v>
      </c>
      <c r="C121" s="11" t="s">
        <v>125</v>
      </c>
      <c r="D121" s="11" t="s">
        <v>2</v>
      </c>
      <c r="E121" s="12">
        <v>8.5909822590854716</v>
      </c>
      <c r="F121" s="12">
        <v>7.9636547864912464</v>
      </c>
      <c r="G121" s="12">
        <v>8.6126716372925411</v>
      </c>
      <c r="H121" s="12">
        <v>9.1810051595753439</v>
      </c>
      <c r="I121" s="12">
        <v>9.0717614581273107</v>
      </c>
      <c r="J121" s="12">
        <v>9.3299901766672946</v>
      </c>
      <c r="K121" s="12">
        <v>9.8780170677323937</v>
      </c>
      <c r="L121" s="12">
        <v>9.6427460917467815</v>
      </c>
      <c r="M121" s="12">
        <v>8.5364503371448919</v>
      </c>
      <c r="N121" s="12"/>
      <c r="O121" s="12"/>
    </row>
    <row r="122" spans="1:15" x14ac:dyDescent="0.35">
      <c r="A122" s="11" t="str">
        <f t="shared" si="1"/>
        <v>DISTRIBUCION VOLUMEN X CRITERIO (Consumiciones)LecheLEVANTE</v>
      </c>
      <c r="B122" s="11" t="s">
        <v>119</v>
      </c>
      <c r="C122" s="11" t="s">
        <v>125</v>
      </c>
      <c r="D122" s="11" t="s">
        <v>3</v>
      </c>
      <c r="E122" s="12">
        <v>13.010773324706793</v>
      </c>
      <c r="F122" s="12">
        <v>11.158409196048966</v>
      </c>
      <c r="G122" s="12">
        <v>11.819853032003309</v>
      </c>
      <c r="H122" s="12">
        <v>12.058093103455249</v>
      </c>
      <c r="I122" s="12">
        <v>11.410272719478499</v>
      </c>
      <c r="J122" s="12">
        <v>10.672302782598958</v>
      </c>
      <c r="K122" s="12">
        <v>10.025876519877343</v>
      </c>
      <c r="L122" s="12">
        <v>10.467934572000734</v>
      </c>
      <c r="M122" s="12">
        <v>10.569624411992287</v>
      </c>
      <c r="N122" s="12"/>
      <c r="O122" s="12"/>
    </row>
    <row r="123" spans="1:15" x14ac:dyDescent="0.35">
      <c r="A123" s="11" t="str">
        <f t="shared" si="1"/>
        <v>DISTRIBUCION VOLUMEN X CRITERIO (Consumiciones)LecheANDALUCIA</v>
      </c>
      <c r="B123" s="11" t="s">
        <v>119</v>
      </c>
      <c r="C123" s="11" t="s">
        <v>125</v>
      </c>
      <c r="D123" s="11" t="s">
        <v>4</v>
      </c>
      <c r="E123" s="12">
        <v>21.184356516640566</v>
      </c>
      <c r="F123" s="12">
        <v>21.401849217978953</v>
      </c>
      <c r="G123" s="12">
        <v>20.662890595367745</v>
      </c>
      <c r="H123" s="12">
        <v>19.481029511638582</v>
      </c>
      <c r="I123" s="12">
        <v>21.564056779235298</v>
      </c>
      <c r="J123" s="12">
        <v>23.060459304426605</v>
      </c>
      <c r="K123" s="12">
        <v>22.267508528808118</v>
      </c>
      <c r="L123" s="12">
        <v>20.72096162637169</v>
      </c>
      <c r="M123" s="12">
        <v>20.686378486594041</v>
      </c>
      <c r="N123" s="12"/>
      <c r="O123" s="12"/>
    </row>
    <row r="124" spans="1:15" x14ac:dyDescent="0.35">
      <c r="A124" s="11" t="str">
        <f t="shared" si="1"/>
        <v>DISTRIBUCION VOLUMEN X CRITERIO (Consumiciones)LecheMDD AM</v>
      </c>
      <c r="B124" s="11" t="s">
        <v>119</v>
      </c>
      <c r="C124" s="11" t="s">
        <v>125</v>
      </c>
      <c r="D124" s="11" t="s">
        <v>5</v>
      </c>
      <c r="E124" s="12">
        <v>11.581590010218095</v>
      </c>
      <c r="F124" s="12">
        <v>12.902957437942792</v>
      </c>
      <c r="G124" s="12">
        <v>13.600067778619682</v>
      </c>
      <c r="H124" s="12">
        <v>13.996072471509097</v>
      </c>
      <c r="I124" s="12">
        <v>13.093469199391238</v>
      </c>
      <c r="J124" s="12">
        <v>12.671427335331934</v>
      </c>
      <c r="K124" s="12">
        <v>12.539400921521873</v>
      </c>
      <c r="L124" s="12">
        <v>13.489799789765334</v>
      </c>
      <c r="M124" s="12">
        <v>13.812565248897677</v>
      </c>
      <c r="N124" s="12"/>
      <c r="O124" s="12"/>
    </row>
    <row r="125" spans="1:15" x14ac:dyDescent="0.35">
      <c r="A125" s="11" t="str">
        <f t="shared" si="1"/>
        <v>DISTRIBUCION VOLUMEN X CRITERIO (Consumiciones)LecheRTO CENTRO</v>
      </c>
      <c r="B125" s="11" t="s">
        <v>119</v>
      </c>
      <c r="C125" s="11" t="s">
        <v>125</v>
      </c>
      <c r="D125" s="11" t="s">
        <v>6</v>
      </c>
      <c r="E125" s="12">
        <v>8.7357246060123455</v>
      </c>
      <c r="F125" s="12">
        <v>8.7011174052965874</v>
      </c>
      <c r="G125" s="12">
        <v>9.1858601940991331</v>
      </c>
      <c r="H125" s="12">
        <v>9.6879902730406471</v>
      </c>
      <c r="I125" s="12">
        <v>8.8753350920150833</v>
      </c>
      <c r="J125" s="12">
        <v>8.9235256093774655</v>
      </c>
      <c r="K125" s="12">
        <v>9.1665064942715802</v>
      </c>
      <c r="L125" s="12">
        <v>9.8869669588139608</v>
      </c>
      <c r="M125" s="12">
        <v>9.7283834240165064</v>
      </c>
      <c r="N125" s="12"/>
      <c r="O125" s="12"/>
    </row>
    <row r="126" spans="1:15" x14ac:dyDescent="0.35">
      <c r="A126" s="11" t="str">
        <f t="shared" si="1"/>
        <v>DISTRIBUCION VOLUMEN X CRITERIO (Consumiciones)LecheNORTE-CENTRO</v>
      </c>
      <c r="B126" s="11" t="s">
        <v>119</v>
      </c>
      <c r="C126" s="11" t="s">
        <v>125</v>
      </c>
      <c r="D126" s="11" t="s">
        <v>7</v>
      </c>
      <c r="E126" s="12">
        <v>10.91054889988289</v>
      </c>
      <c r="F126" s="12">
        <v>11.561406102218402</v>
      </c>
      <c r="G126" s="12">
        <v>11.806172330337647</v>
      </c>
      <c r="H126" s="12">
        <v>12.125279377095598</v>
      </c>
      <c r="I126" s="12">
        <v>12.067942933531919</v>
      </c>
      <c r="J126" s="12">
        <v>11.633106158160746</v>
      </c>
      <c r="K126" s="12">
        <v>12.735957740670676</v>
      </c>
      <c r="L126" s="12">
        <v>12.017138998531143</v>
      </c>
      <c r="M126" s="12">
        <v>12.378452818138273</v>
      </c>
      <c r="N126" s="12"/>
      <c r="O126" s="12"/>
    </row>
    <row r="127" spans="1:15" x14ac:dyDescent="0.35">
      <c r="A127" s="11" t="str">
        <f t="shared" si="1"/>
        <v>DISTRIBUCION VOLUMEN X CRITERIO (Consumiciones)LecheNOROESTE</v>
      </c>
      <c r="B127" s="11" t="s">
        <v>119</v>
      </c>
      <c r="C127" s="11" t="s">
        <v>125</v>
      </c>
      <c r="D127" s="11" t="s">
        <v>8</v>
      </c>
      <c r="E127" s="12">
        <v>16.8228910209852</v>
      </c>
      <c r="F127" s="12">
        <v>18.429602318148351</v>
      </c>
      <c r="G127" s="12">
        <v>14.913156463688304</v>
      </c>
      <c r="H127" s="12">
        <v>15.001841570618529</v>
      </c>
      <c r="I127" s="12">
        <v>15.335711051250311</v>
      </c>
      <c r="J127" s="12">
        <v>15.684938235159388</v>
      </c>
      <c r="K127" s="12">
        <v>15.859015960311362</v>
      </c>
      <c r="L127" s="12">
        <v>14.848551562025031</v>
      </c>
      <c r="M127" s="12">
        <v>14.933093012687456</v>
      </c>
      <c r="N127" s="12"/>
      <c r="O127" s="12"/>
    </row>
    <row r="128" spans="1:15" x14ac:dyDescent="0.35">
      <c r="A128" s="11" t="str">
        <f t="shared" si="1"/>
        <v>DISTRIBUCION VOLUMEN X CRITERIO (Consumiciones)Leche&lt;2MIL</v>
      </c>
      <c r="B128" s="11" t="s">
        <v>119</v>
      </c>
      <c r="C128" s="11" t="s">
        <v>125</v>
      </c>
      <c r="D128" s="11" t="s">
        <v>9</v>
      </c>
      <c r="E128" s="12">
        <v>3.5613497838958468</v>
      </c>
      <c r="F128" s="12">
        <v>3.9894076847746889</v>
      </c>
      <c r="G128" s="12">
        <v>4.4805649458395926</v>
      </c>
      <c r="H128" s="12">
        <v>5.1427715536703005</v>
      </c>
      <c r="I128" s="12">
        <v>5.007943781611468</v>
      </c>
      <c r="J128" s="12">
        <v>4.988105114749759</v>
      </c>
      <c r="K128" s="12">
        <v>4.90675288801242</v>
      </c>
      <c r="L128" s="12">
        <v>4.8463529157877883</v>
      </c>
      <c r="M128" s="12">
        <v>4.5502677507707041</v>
      </c>
      <c r="N128" s="12"/>
      <c r="O128" s="12"/>
    </row>
    <row r="129" spans="1:15" x14ac:dyDescent="0.35">
      <c r="A129" s="11" t="str">
        <f t="shared" si="1"/>
        <v>DISTRIBUCION VOLUMEN X CRITERIO (Consumiciones)Leche2-5MIL</v>
      </c>
      <c r="B129" s="11" t="s">
        <v>119</v>
      </c>
      <c r="C129" s="11" t="s">
        <v>125</v>
      </c>
      <c r="D129" s="11" t="s">
        <v>10</v>
      </c>
      <c r="E129" s="12">
        <v>4.8417408398745216</v>
      </c>
      <c r="F129" s="12">
        <v>4.9742236599819449</v>
      </c>
      <c r="G129" s="12">
        <v>4.5070137211014432</v>
      </c>
      <c r="H129" s="12">
        <v>4.1141323140324211</v>
      </c>
      <c r="I129" s="12">
        <v>4.4395354876410966</v>
      </c>
      <c r="J129" s="12">
        <v>4.4169673895893036</v>
      </c>
      <c r="K129" s="12">
        <v>5.1695139665369618</v>
      </c>
      <c r="L129" s="12">
        <v>4.6951829343283515</v>
      </c>
      <c r="M129" s="12">
        <v>4.7535280462791238</v>
      </c>
      <c r="N129" s="12"/>
      <c r="O129" s="12"/>
    </row>
    <row r="130" spans="1:15" x14ac:dyDescent="0.35">
      <c r="A130" s="11" t="str">
        <f t="shared" si="1"/>
        <v>DISTRIBUCION VOLUMEN X CRITERIO (Consumiciones)Leche5-10MIL</v>
      </c>
      <c r="B130" s="11" t="s">
        <v>119</v>
      </c>
      <c r="C130" s="11" t="s">
        <v>125</v>
      </c>
      <c r="D130" s="11" t="s">
        <v>11</v>
      </c>
      <c r="E130" s="12">
        <v>7.3757257258035667</v>
      </c>
      <c r="F130" s="12">
        <v>7.1994996864069991</v>
      </c>
      <c r="G130" s="12">
        <v>7.3642661932626545</v>
      </c>
      <c r="H130" s="12">
        <v>6.0020238500005343</v>
      </c>
      <c r="I130" s="12">
        <v>6.6894410072461277</v>
      </c>
      <c r="J130" s="12">
        <v>6.8897445424515578</v>
      </c>
      <c r="K130" s="12">
        <v>6.5112250599679493</v>
      </c>
      <c r="L130" s="12">
        <v>6.9635332187020689</v>
      </c>
      <c r="M130" s="12">
        <v>7.3615372333239169</v>
      </c>
      <c r="N130" s="12"/>
      <c r="O130" s="12"/>
    </row>
    <row r="131" spans="1:15" x14ac:dyDescent="0.35">
      <c r="A131" s="11" t="str">
        <f t="shared" si="1"/>
        <v>DISTRIBUCION VOLUMEN X CRITERIO (Consumiciones)Leche10-30MIL</v>
      </c>
      <c r="B131" s="11" t="s">
        <v>119</v>
      </c>
      <c r="C131" s="11" t="s">
        <v>125</v>
      </c>
      <c r="D131" s="11" t="s">
        <v>12</v>
      </c>
      <c r="E131" s="12">
        <v>20.718115889059796</v>
      </c>
      <c r="F131" s="12">
        <v>19.43670229331925</v>
      </c>
      <c r="G131" s="12">
        <v>18.113998871712685</v>
      </c>
      <c r="H131" s="12">
        <v>18.95182133500726</v>
      </c>
      <c r="I131" s="12">
        <v>19.36943118933252</v>
      </c>
      <c r="J131" s="12">
        <v>19.853477103491098</v>
      </c>
      <c r="K131" s="12">
        <v>20.425238369252611</v>
      </c>
      <c r="L131" s="12">
        <v>18.229799720151206</v>
      </c>
      <c r="M131" s="12">
        <v>17.613348849777076</v>
      </c>
      <c r="N131" s="12"/>
      <c r="O131" s="12"/>
    </row>
    <row r="132" spans="1:15" x14ac:dyDescent="0.35">
      <c r="A132" s="11" t="str">
        <f t="shared" ref="A132:A195" si="2">B132&amp;C132&amp;D132</f>
        <v>DISTRIBUCION VOLUMEN X CRITERIO (Consumiciones)Leche30-100MIL</v>
      </c>
      <c r="B132" s="11" t="s">
        <v>119</v>
      </c>
      <c r="C132" s="11" t="s">
        <v>125</v>
      </c>
      <c r="D132" s="11" t="s">
        <v>13</v>
      </c>
      <c r="E132" s="12">
        <v>20.826362373770756</v>
      </c>
      <c r="F132" s="12">
        <v>20.584639253232449</v>
      </c>
      <c r="G132" s="12">
        <v>21.834399858397326</v>
      </c>
      <c r="H132" s="12">
        <v>20.127139146764943</v>
      </c>
      <c r="I132" s="12">
        <v>22.139648987922293</v>
      </c>
      <c r="J132" s="12">
        <v>21.642420509897136</v>
      </c>
      <c r="K132" s="12">
        <v>21.779877308937142</v>
      </c>
      <c r="L132" s="12">
        <v>21.048522208067354</v>
      </c>
      <c r="M132" s="12">
        <v>20.998759503310037</v>
      </c>
      <c r="N132" s="12"/>
      <c r="O132" s="12"/>
    </row>
    <row r="133" spans="1:15" x14ac:dyDescent="0.35">
      <c r="A133" s="11" t="str">
        <f t="shared" si="2"/>
        <v>DISTRIBUCION VOLUMEN X CRITERIO (Consumiciones)Leche100-200MIL</v>
      </c>
      <c r="B133" s="11" t="s">
        <v>119</v>
      </c>
      <c r="C133" s="11" t="s">
        <v>125</v>
      </c>
      <c r="D133" s="11" t="s">
        <v>14</v>
      </c>
      <c r="E133" s="12">
        <v>11.317030002628398</v>
      </c>
      <c r="F133" s="12">
        <v>12.226082135054051</v>
      </c>
      <c r="G133" s="12">
        <v>12.135078836242263</v>
      </c>
      <c r="H133" s="12">
        <v>11.711129643971679</v>
      </c>
      <c r="I133" s="12">
        <v>11.569027639655333</v>
      </c>
      <c r="J133" s="12">
        <v>11.640488927119016</v>
      </c>
      <c r="K133" s="12">
        <v>11.079893197245312</v>
      </c>
      <c r="L133" s="12">
        <v>11.339596284461896</v>
      </c>
      <c r="M133" s="12">
        <v>12.525215244598927</v>
      </c>
      <c r="N133" s="12"/>
      <c r="O133" s="12"/>
    </row>
    <row r="134" spans="1:15" x14ac:dyDescent="0.35">
      <c r="A134" s="11" t="str">
        <f t="shared" si="2"/>
        <v>DISTRIBUCION VOLUMEN X CRITERIO (Consumiciones)Leche200-500MIL</v>
      </c>
      <c r="B134" s="11" t="s">
        <v>119</v>
      </c>
      <c r="C134" s="11" t="s">
        <v>125</v>
      </c>
      <c r="D134" s="11" t="s">
        <v>15</v>
      </c>
      <c r="E134" s="12">
        <v>13.025990043189726</v>
      </c>
      <c r="F134" s="12">
        <v>14.098871017356931</v>
      </c>
      <c r="G134" s="12">
        <v>13.60781930429258</v>
      </c>
      <c r="H134" s="12">
        <v>16.384036370369749</v>
      </c>
      <c r="I134" s="12">
        <v>14.134966598356025</v>
      </c>
      <c r="J134" s="12">
        <v>13.984127428475448</v>
      </c>
      <c r="K134" s="12">
        <v>13.619356600877964</v>
      </c>
      <c r="L134" s="12">
        <v>14.308168985977396</v>
      </c>
      <c r="M134" s="12">
        <v>13.384164015770276</v>
      </c>
      <c r="N134" s="12"/>
      <c r="O134" s="12"/>
    </row>
    <row r="135" spans="1:15" x14ac:dyDescent="0.35">
      <c r="A135" s="11" t="str">
        <f t="shared" si="2"/>
        <v>DISTRIBUCION VOLUMEN X CRITERIO (Consumiciones)Leche&gt;500MIL</v>
      </c>
      <c r="B135" s="11" t="s">
        <v>119</v>
      </c>
      <c r="C135" s="11" t="s">
        <v>125</v>
      </c>
      <c r="D135" s="11" t="s">
        <v>16</v>
      </c>
      <c r="E135" s="12">
        <v>18.333676010183879</v>
      </c>
      <c r="F135" s="12">
        <v>17.490567093832478</v>
      </c>
      <c r="G135" s="12">
        <v>17.956866988527917</v>
      </c>
      <c r="H135" s="12">
        <v>17.566951563659554</v>
      </c>
      <c r="I135" s="12">
        <v>16.65000530823513</v>
      </c>
      <c r="J135" s="12">
        <v>16.584674074036375</v>
      </c>
      <c r="K135" s="12">
        <v>16.508145584508245</v>
      </c>
      <c r="L135" s="12">
        <v>18.568843732523955</v>
      </c>
      <c r="M135" s="12">
        <v>18.813188567779022</v>
      </c>
      <c r="N135" s="12"/>
      <c r="O135" s="12"/>
    </row>
    <row r="136" spans="1:15" x14ac:dyDescent="0.35">
      <c r="A136" s="11" t="str">
        <f t="shared" si="2"/>
        <v>DISTRIBUCION VOLUMEN X CRITERIO (Consumiciones)LecheDE 15 A 19 AÑOS</v>
      </c>
      <c r="B136" s="11" t="s">
        <v>119</v>
      </c>
      <c r="C136" s="11" t="s">
        <v>125</v>
      </c>
      <c r="D136" s="11" t="s">
        <v>39</v>
      </c>
      <c r="E136" s="12">
        <v>1.1434178827547485</v>
      </c>
      <c r="F136" s="12">
        <v>0.97685941991753289</v>
      </c>
      <c r="G136" s="12">
        <v>1.4925226987167695</v>
      </c>
      <c r="H136" s="12">
        <v>0.36459256225014214</v>
      </c>
      <c r="I136" s="12">
        <v>0.35976772524946382</v>
      </c>
      <c r="J136" s="12">
        <v>0.90536236900102296</v>
      </c>
      <c r="K136" s="12">
        <v>0.88996811032079504</v>
      </c>
      <c r="L136" s="12">
        <v>1.2141246487387081</v>
      </c>
      <c r="M136" s="12">
        <v>0.84457651162505065</v>
      </c>
      <c r="N136" s="12"/>
      <c r="O136" s="12"/>
    </row>
    <row r="137" spans="1:15" x14ac:dyDescent="0.35">
      <c r="A137" s="11" t="str">
        <f t="shared" si="2"/>
        <v>DISTRIBUCION VOLUMEN X CRITERIO (Consumiciones)LecheDE 20 A 24 AÑOS</v>
      </c>
      <c r="B137" s="11" t="s">
        <v>119</v>
      </c>
      <c r="C137" s="11" t="s">
        <v>125</v>
      </c>
      <c r="D137" s="11" t="s">
        <v>40</v>
      </c>
      <c r="E137" s="12">
        <v>1.5720621421917114</v>
      </c>
      <c r="F137" s="12">
        <v>1.3417922115075953</v>
      </c>
      <c r="G137" s="12">
        <v>1.2530456055359902</v>
      </c>
      <c r="H137" s="12">
        <v>1.6326276049558039</v>
      </c>
      <c r="I137" s="12">
        <v>1.6983099384089964</v>
      </c>
      <c r="J137" s="12">
        <v>1.4937746537656955</v>
      </c>
      <c r="K137" s="12">
        <v>1.4735123455724877</v>
      </c>
      <c r="L137" s="12">
        <v>1.4254664726752944</v>
      </c>
      <c r="M137" s="12">
        <v>1.6925883393311143</v>
      </c>
      <c r="N137" s="12"/>
      <c r="O137" s="12"/>
    </row>
    <row r="138" spans="1:15" x14ac:dyDescent="0.35">
      <c r="A138" s="11" t="str">
        <f t="shared" si="2"/>
        <v>DISTRIBUCION VOLUMEN X CRITERIO (Consumiciones)LecheDE 25 A 34 AÑOS</v>
      </c>
      <c r="B138" s="11" t="s">
        <v>119</v>
      </c>
      <c r="C138" s="11" t="s">
        <v>125</v>
      </c>
      <c r="D138" s="11" t="s">
        <v>41</v>
      </c>
      <c r="E138" s="12">
        <v>5.8358261648550407</v>
      </c>
      <c r="F138" s="12">
        <v>6.3789121982654073</v>
      </c>
      <c r="G138" s="12">
        <v>7.8586606514594939</v>
      </c>
      <c r="H138" s="12">
        <v>6.5847776783730856</v>
      </c>
      <c r="I138" s="12">
        <v>6.2776643394001974</v>
      </c>
      <c r="J138" s="12">
        <v>6.3034061006458959</v>
      </c>
      <c r="K138" s="12">
        <v>6.2563069740151773</v>
      </c>
      <c r="L138" s="12">
        <v>6.0396203013363596</v>
      </c>
      <c r="M138" s="12">
        <v>6.1719653889141357</v>
      </c>
      <c r="N138" s="12"/>
      <c r="O138" s="12"/>
    </row>
    <row r="139" spans="1:15" x14ac:dyDescent="0.35">
      <c r="A139" s="11" t="str">
        <f t="shared" si="2"/>
        <v>DISTRIBUCION VOLUMEN X CRITERIO (Consumiciones)LecheDE 35 A 49 AÑOS</v>
      </c>
      <c r="B139" s="11" t="s">
        <v>119</v>
      </c>
      <c r="C139" s="11" t="s">
        <v>125</v>
      </c>
      <c r="D139" s="11" t="s">
        <v>42</v>
      </c>
      <c r="E139" s="12">
        <v>29.900291923350292</v>
      </c>
      <c r="F139" s="12">
        <v>28.213514973288383</v>
      </c>
      <c r="G139" s="12">
        <v>29.066477398068308</v>
      </c>
      <c r="H139" s="12">
        <v>28.677272765351546</v>
      </c>
      <c r="I139" s="12">
        <v>26.405947204262436</v>
      </c>
      <c r="J139" s="12">
        <v>25.092400405148851</v>
      </c>
      <c r="K139" s="12">
        <v>26.943517957061104</v>
      </c>
      <c r="L139" s="12">
        <v>25.599151403768911</v>
      </c>
      <c r="M139" s="12">
        <v>25.436968029575407</v>
      </c>
      <c r="N139" s="12"/>
      <c r="O139" s="12"/>
    </row>
    <row r="140" spans="1:15" x14ac:dyDescent="0.35">
      <c r="A140" s="11" t="str">
        <f t="shared" si="2"/>
        <v>DISTRIBUCION VOLUMEN X CRITERIO (Consumiciones)LecheDE 50 A 59 AÑOS</v>
      </c>
      <c r="B140" s="11" t="s">
        <v>119</v>
      </c>
      <c r="C140" s="11" t="s">
        <v>125</v>
      </c>
      <c r="D140" s="11" t="s">
        <v>43</v>
      </c>
      <c r="E140" s="12">
        <v>25.834022056776529</v>
      </c>
      <c r="F140" s="12">
        <v>26.26139256342066</v>
      </c>
      <c r="G140" s="12">
        <v>25.452019741830888</v>
      </c>
      <c r="H140" s="12">
        <v>26.228463373254733</v>
      </c>
      <c r="I140" s="12">
        <v>25.467318140328686</v>
      </c>
      <c r="J140" s="12">
        <v>25.256534043192126</v>
      </c>
      <c r="K140" s="12">
        <v>25.886972241875988</v>
      </c>
      <c r="L140" s="12">
        <v>25.91303280913894</v>
      </c>
      <c r="M140" s="12">
        <v>25.194131590906299</v>
      </c>
      <c r="N140" s="12"/>
      <c r="O140" s="12"/>
    </row>
    <row r="141" spans="1:15" x14ac:dyDescent="0.35">
      <c r="A141" s="11" t="str">
        <f t="shared" si="2"/>
        <v>DISTRIBUCION VOLUMEN X CRITERIO (Consumiciones)LecheDE 60 A 75 AÑOS</v>
      </c>
      <c r="B141" s="11" t="s">
        <v>119</v>
      </c>
      <c r="C141" s="11" t="s">
        <v>125</v>
      </c>
      <c r="D141" s="11" t="s">
        <v>44</v>
      </c>
      <c r="E141" s="12">
        <v>35.714372364796873</v>
      </c>
      <c r="F141" s="12">
        <v>36.827515238323507</v>
      </c>
      <c r="G141" s="12">
        <v>34.877302387684992</v>
      </c>
      <c r="H141" s="12">
        <v>36.51226457144557</v>
      </c>
      <c r="I141" s="12">
        <v>39.790994818976799</v>
      </c>
      <c r="J141" s="12">
        <v>40.948536934204036</v>
      </c>
      <c r="K141" s="12">
        <v>38.549736652779764</v>
      </c>
      <c r="L141" s="12">
        <v>39.808607554989365</v>
      </c>
      <c r="M141" s="12">
        <v>40.659766147950727</v>
      </c>
      <c r="N141" s="12"/>
      <c r="O141" s="12"/>
    </row>
    <row r="142" spans="1:15" x14ac:dyDescent="0.35">
      <c r="A142" s="11" t="str">
        <f t="shared" si="2"/>
        <v>DISTRIBUCION VOLUMEN X CRITERIO (Consumiciones)LecheALTA Y MEDIA ALTA</v>
      </c>
      <c r="B142" s="11" t="s">
        <v>119</v>
      </c>
      <c r="C142" s="11" t="s">
        <v>125</v>
      </c>
      <c r="D142" s="11" t="s">
        <v>17</v>
      </c>
      <c r="E142" s="12">
        <v>27.550378940459769</v>
      </c>
      <c r="F142" s="12">
        <v>28.331560851155036</v>
      </c>
      <c r="G142" s="12">
        <v>28.172494261923674</v>
      </c>
      <c r="H142" s="12">
        <v>25.572948006467307</v>
      </c>
      <c r="I142" s="12">
        <v>26.078313027399467</v>
      </c>
      <c r="J142" s="12">
        <v>25.996915575326639</v>
      </c>
      <c r="K142" s="12">
        <v>26.508136658492422</v>
      </c>
      <c r="L142" s="12">
        <v>26.314230636249935</v>
      </c>
      <c r="M142" s="12">
        <v>27.002778835406971</v>
      </c>
      <c r="N142" s="12"/>
      <c r="O142" s="12"/>
    </row>
    <row r="143" spans="1:15" x14ac:dyDescent="0.35">
      <c r="A143" s="11" t="str">
        <f t="shared" si="2"/>
        <v>DISTRIBUCION VOLUMEN X CRITERIO (Consumiciones)LecheMEDIA</v>
      </c>
      <c r="B143" s="11" t="s">
        <v>119</v>
      </c>
      <c r="C143" s="11" t="s">
        <v>125</v>
      </c>
      <c r="D143" s="11" t="s">
        <v>18</v>
      </c>
      <c r="E143" s="12">
        <v>30.372794050175976</v>
      </c>
      <c r="F143" s="12">
        <v>30.520085978541729</v>
      </c>
      <c r="G143" s="12">
        <v>30.636982421446412</v>
      </c>
      <c r="H143" s="12">
        <v>30.077889048764501</v>
      </c>
      <c r="I143" s="12">
        <v>31.150426098069563</v>
      </c>
      <c r="J143" s="12">
        <v>31.238121656631257</v>
      </c>
      <c r="K143" s="12">
        <v>30.694604699487822</v>
      </c>
      <c r="L143" s="12">
        <v>31.448617811471021</v>
      </c>
      <c r="M143" s="12">
        <v>29.790792075559764</v>
      </c>
      <c r="N143" s="12"/>
      <c r="O143" s="12"/>
    </row>
    <row r="144" spans="1:15" x14ac:dyDescent="0.35">
      <c r="A144" s="11" t="str">
        <f t="shared" si="2"/>
        <v>DISTRIBUCION VOLUMEN X CRITERIO (Consumiciones)LecheMEDIA BAJA</v>
      </c>
      <c r="B144" s="11" t="s">
        <v>119</v>
      </c>
      <c r="C144" s="11" t="s">
        <v>125</v>
      </c>
      <c r="D144" s="11" t="s">
        <v>19</v>
      </c>
      <c r="E144" s="12">
        <v>25.061879351827514</v>
      </c>
      <c r="F144" s="12">
        <v>26.241347488313814</v>
      </c>
      <c r="G144" s="12">
        <v>27.033764041465869</v>
      </c>
      <c r="H144" s="12">
        <v>28.669461617190763</v>
      </c>
      <c r="I144" s="12">
        <v>26.708671365770204</v>
      </c>
      <c r="J144" s="12">
        <v>27.205719928131888</v>
      </c>
      <c r="K144" s="12">
        <v>26.919536727877315</v>
      </c>
      <c r="L144" s="12">
        <v>26.986041787041099</v>
      </c>
      <c r="M144" s="12">
        <v>26.65685220894386</v>
      </c>
      <c r="N144" s="12"/>
      <c r="O144" s="12"/>
    </row>
    <row r="145" spans="1:15" x14ac:dyDescent="0.35">
      <c r="A145" s="11" t="str">
        <f t="shared" si="2"/>
        <v>DISTRIBUCION VOLUMEN X CRITERIO (Consumiciones)LecheBAJA</v>
      </c>
      <c r="B145" s="11" t="s">
        <v>119</v>
      </c>
      <c r="C145" s="11" t="s">
        <v>125</v>
      </c>
      <c r="D145" s="11" t="s">
        <v>20</v>
      </c>
      <c r="E145" s="12">
        <v>17.014941436474402</v>
      </c>
      <c r="F145" s="12">
        <v>14.906984153865805</v>
      </c>
      <c r="G145" s="12">
        <v>14.156773807458148</v>
      </c>
      <c r="H145" s="12">
        <v>15.679701327577424</v>
      </c>
      <c r="I145" s="12">
        <v>16.062583318399085</v>
      </c>
      <c r="J145" s="12">
        <v>15.559273378768367</v>
      </c>
      <c r="K145" s="12">
        <v>15.877724889481046</v>
      </c>
      <c r="L145" s="12">
        <v>15.251095262294436</v>
      </c>
      <c r="M145" s="12">
        <v>16.549586091698497</v>
      </c>
      <c r="N145" s="12"/>
      <c r="O145" s="12"/>
    </row>
    <row r="146" spans="1:15" x14ac:dyDescent="0.35">
      <c r="A146" s="11" t="str">
        <f t="shared" si="2"/>
        <v>DISTRIBUCION VOLUMEN X CRITERIO (Consumiciones)LecheHOMBRE</v>
      </c>
      <c r="B146" s="11" t="s">
        <v>119</v>
      </c>
      <c r="C146" s="11" t="s">
        <v>125</v>
      </c>
      <c r="D146" s="11" t="s">
        <v>21</v>
      </c>
      <c r="E146" s="12">
        <v>63.444166743133891</v>
      </c>
      <c r="F146" s="12">
        <v>62.546949249601369</v>
      </c>
      <c r="G146" s="12">
        <v>61.331425533763905</v>
      </c>
      <c r="H146" s="12">
        <v>61.081214275335462</v>
      </c>
      <c r="I146" s="12">
        <v>61.649192823266098</v>
      </c>
      <c r="J146" s="12">
        <v>63.004743702632958</v>
      </c>
      <c r="K146" s="12">
        <v>60.521898194624036</v>
      </c>
      <c r="L146" s="12">
        <v>59.489624014089905</v>
      </c>
      <c r="M146" s="12">
        <v>60.591078249548637</v>
      </c>
      <c r="N146" s="12"/>
      <c r="O146" s="12"/>
    </row>
    <row r="147" spans="1:15" x14ac:dyDescent="0.35">
      <c r="A147" s="11" t="str">
        <f t="shared" si="2"/>
        <v>DISTRIBUCION VOLUMEN X CRITERIO (Consumiciones)LecheMUJER</v>
      </c>
      <c r="B147" s="11" t="s">
        <v>119</v>
      </c>
      <c r="C147" s="11" t="s">
        <v>125</v>
      </c>
      <c r="D147" s="11" t="s">
        <v>22</v>
      </c>
      <c r="E147" s="12">
        <v>36.555833256866109</v>
      </c>
      <c r="F147" s="12">
        <v>37.453050750398631</v>
      </c>
      <c r="G147" s="12">
        <v>38.668603530824306</v>
      </c>
      <c r="H147" s="12">
        <v>38.918785724664531</v>
      </c>
      <c r="I147" s="12">
        <v>38.350807176733895</v>
      </c>
      <c r="J147" s="12">
        <v>36.995256297367042</v>
      </c>
      <c r="K147" s="12">
        <v>39.478101805375957</v>
      </c>
      <c r="L147" s="12">
        <v>40.510375985910102</v>
      </c>
      <c r="M147" s="12">
        <v>39.408921750451363</v>
      </c>
      <c r="N147" s="12"/>
      <c r="O147" s="12"/>
    </row>
    <row r="148" spans="1:15" x14ac:dyDescent="0.35">
      <c r="A148" s="11" t="str">
        <f t="shared" si="2"/>
        <v>DISTRIBUCION VOLUMEN X CRITERIO (Consumiciones)Leche SolaT.ESPAÑA</v>
      </c>
      <c r="B148" s="11" t="s">
        <v>119</v>
      </c>
      <c r="C148" s="11" t="s">
        <v>126</v>
      </c>
      <c r="D148" s="11" t="s">
        <v>36</v>
      </c>
      <c r="E148" s="12">
        <v>100</v>
      </c>
      <c r="F148" s="12">
        <v>100</v>
      </c>
      <c r="G148" s="12">
        <v>100</v>
      </c>
      <c r="H148" s="12">
        <v>100</v>
      </c>
      <c r="I148" s="12">
        <v>100</v>
      </c>
      <c r="J148" s="12">
        <v>100</v>
      </c>
      <c r="K148" s="12">
        <v>100</v>
      </c>
      <c r="L148" s="12">
        <v>100</v>
      </c>
      <c r="M148" s="12">
        <v>100</v>
      </c>
      <c r="N148" s="12"/>
      <c r="O148" s="12"/>
    </row>
    <row r="149" spans="1:15" x14ac:dyDescent="0.35">
      <c r="A149" s="11" t="str">
        <f t="shared" si="2"/>
        <v>DISTRIBUCION VOLUMEN X CRITERIO (Consumiciones)Leche SolaBCN AM</v>
      </c>
      <c r="B149" s="11" t="s">
        <v>119</v>
      </c>
      <c r="C149" s="11" t="s">
        <v>126</v>
      </c>
      <c r="D149" s="11" t="s">
        <v>1</v>
      </c>
      <c r="E149" s="12">
        <v>11.816275216216146</v>
      </c>
      <c r="F149" s="12">
        <v>4.1834197158356199</v>
      </c>
      <c r="G149" s="12">
        <v>2.6040875725532335</v>
      </c>
      <c r="H149" s="12">
        <v>2.9061453390622987</v>
      </c>
      <c r="I149" s="12">
        <v>2.5677458007190594</v>
      </c>
      <c r="J149" s="12">
        <v>4.8455752804679957</v>
      </c>
      <c r="K149" s="12">
        <v>4.2075559389996737</v>
      </c>
      <c r="L149" s="12">
        <v>1.3336931216711354</v>
      </c>
      <c r="M149" s="12">
        <v>2.7217887171166408</v>
      </c>
      <c r="N149" s="12"/>
      <c r="O149" s="12"/>
    </row>
    <row r="150" spans="1:15" x14ac:dyDescent="0.35">
      <c r="A150" s="11" t="str">
        <f t="shared" si="2"/>
        <v>DISTRIBUCION VOLUMEN X CRITERIO (Consumiciones)Leche SolaREST.CAT ARAGON</v>
      </c>
      <c r="B150" s="11" t="s">
        <v>119</v>
      </c>
      <c r="C150" s="11" t="s">
        <v>126</v>
      </c>
      <c r="D150" s="11" t="s">
        <v>2</v>
      </c>
      <c r="E150" s="12">
        <v>9.6848817976192283</v>
      </c>
      <c r="F150" s="12">
        <v>8.4859180799106326</v>
      </c>
      <c r="G150" s="12">
        <v>2.6092308936132942</v>
      </c>
      <c r="H150" s="12">
        <v>3.4084283778413762</v>
      </c>
      <c r="I150" s="12">
        <v>9.8577943268608745</v>
      </c>
      <c r="J150" s="12">
        <v>10.84051461641336</v>
      </c>
      <c r="K150" s="12">
        <v>17.300856888569051</v>
      </c>
      <c r="L150" s="12">
        <v>27.171322618635784</v>
      </c>
      <c r="M150" s="12">
        <v>18.263834688175116</v>
      </c>
      <c r="N150" s="12"/>
      <c r="O150" s="12"/>
    </row>
    <row r="151" spans="1:15" x14ac:dyDescent="0.35">
      <c r="A151" s="11" t="str">
        <f t="shared" si="2"/>
        <v>DISTRIBUCION VOLUMEN X CRITERIO (Consumiciones)Leche SolaLEVANTE</v>
      </c>
      <c r="B151" s="11" t="s">
        <v>119</v>
      </c>
      <c r="C151" s="11" t="s">
        <v>126</v>
      </c>
      <c r="D151" s="11" t="s">
        <v>3</v>
      </c>
      <c r="E151" s="12">
        <v>2.2483600124993997</v>
      </c>
      <c r="F151" s="12">
        <v>48.691043923561359</v>
      </c>
      <c r="G151" s="12">
        <v>74.926828610986661</v>
      </c>
      <c r="H151" s="12">
        <v>77.671301654288854</v>
      </c>
      <c r="I151" s="12">
        <v>42.259549163915757</v>
      </c>
      <c r="J151" s="12">
        <v>4.3287972466321527</v>
      </c>
      <c r="K151" s="12">
        <v>2.0621190375916072</v>
      </c>
      <c r="L151" s="12">
        <v>7.1081397696315785</v>
      </c>
      <c r="M151" s="12">
        <v>4.6511018313452865</v>
      </c>
      <c r="N151" s="12"/>
      <c r="O151" s="12"/>
    </row>
    <row r="152" spans="1:15" x14ac:dyDescent="0.35">
      <c r="A152" s="11" t="str">
        <f t="shared" si="2"/>
        <v>DISTRIBUCION VOLUMEN X CRITERIO (Consumiciones)Leche SolaANDALUCIA</v>
      </c>
      <c r="B152" s="11" t="s">
        <v>119</v>
      </c>
      <c r="C152" s="11" t="s">
        <v>126</v>
      </c>
      <c r="D152" s="11" t="s">
        <v>4</v>
      </c>
      <c r="E152" s="12">
        <v>42.653641865390107</v>
      </c>
      <c r="F152" s="12">
        <v>12.62207591913948</v>
      </c>
      <c r="G152" s="12">
        <v>8.3340234663181203</v>
      </c>
      <c r="H152" s="12">
        <v>6.3021275921820203</v>
      </c>
      <c r="I152" s="12">
        <v>13.834149855817193</v>
      </c>
      <c r="J152" s="12">
        <v>40.374698970984241</v>
      </c>
      <c r="K152" s="12">
        <v>31.462489488224765</v>
      </c>
      <c r="L152" s="12">
        <v>20.251408593850908</v>
      </c>
      <c r="M152" s="12">
        <v>13.337524016826718</v>
      </c>
      <c r="N152" s="12"/>
      <c r="O152" s="12"/>
    </row>
    <row r="153" spans="1:15" x14ac:dyDescent="0.35">
      <c r="A153" s="11" t="str">
        <f t="shared" si="2"/>
        <v>DISTRIBUCION VOLUMEN X CRITERIO (Consumiciones)Leche SolaMDD AM</v>
      </c>
      <c r="B153" s="11" t="s">
        <v>119</v>
      </c>
      <c r="C153" s="11" t="s">
        <v>126</v>
      </c>
      <c r="D153" s="11" t="s">
        <v>5</v>
      </c>
      <c r="E153" s="12">
        <v>5.8150923171525202</v>
      </c>
      <c r="F153" s="12">
        <v>10.252274461046358</v>
      </c>
      <c r="G153" s="12">
        <v>2.8068397950486945</v>
      </c>
      <c r="H153" s="12">
        <v>3.1259914133224429</v>
      </c>
      <c r="I153" s="12">
        <v>9.0344655680651584</v>
      </c>
      <c r="J153" s="12">
        <v>6.4441644688684452</v>
      </c>
      <c r="K153" s="12">
        <v>12.68279040099441</v>
      </c>
      <c r="L153" s="12">
        <v>15.46917403470936</v>
      </c>
      <c r="M153" s="12">
        <v>21.814286774945359</v>
      </c>
      <c r="N153" s="12"/>
      <c r="O153" s="12"/>
    </row>
    <row r="154" spans="1:15" x14ac:dyDescent="0.35">
      <c r="A154" s="11" t="str">
        <f t="shared" si="2"/>
        <v>DISTRIBUCION VOLUMEN X CRITERIO (Consumiciones)Leche SolaRTO CENTRO</v>
      </c>
      <c r="B154" s="11" t="s">
        <v>119</v>
      </c>
      <c r="C154" s="11" t="s">
        <v>126</v>
      </c>
      <c r="D154" s="11" t="s">
        <v>6</v>
      </c>
      <c r="E154" s="12">
        <v>9.1478098675979869</v>
      </c>
      <c r="F154" s="12">
        <v>5.2918488686969587</v>
      </c>
      <c r="G154" s="12">
        <v>1.9129152335683561</v>
      </c>
      <c r="H154" s="12">
        <v>2.2694139295770577</v>
      </c>
      <c r="I154" s="12">
        <v>4.4042330084636276</v>
      </c>
      <c r="J154" s="12">
        <v>8.3767888389233978</v>
      </c>
      <c r="K154" s="12">
        <v>10.131249650743287</v>
      </c>
      <c r="L154" s="12">
        <v>6.8206380685149188</v>
      </c>
      <c r="M154" s="12">
        <v>12.534628597091361</v>
      </c>
      <c r="N154" s="12"/>
      <c r="O154" s="12"/>
    </row>
    <row r="155" spans="1:15" x14ac:dyDescent="0.35">
      <c r="A155" s="11" t="str">
        <f t="shared" si="2"/>
        <v>DISTRIBUCION VOLUMEN X CRITERIO (Consumiciones)Leche SolaNORTE-CENTRO</v>
      </c>
      <c r="B155" s="11" t="s">
        <v>119</v>
      </c>
      <c r="C155" s="11" t="s">
        <v>126</v>
      </c>
      <c r="D155" s="11" t="s">
        <v>7</v>
      </c>
      <c r="E155" s="12">
        <v>8.5118936105945444</v>
      </c>
      <c r="F155" s="12">
        <v>4.1353277684314103</v>
      </c>
      <c r="G155" s="12">
        <v>5.7777282205550939</v>
      </c>
      <c r="H155" s="12">
        <v>2.2952298156679967</v>
      </c>
      <c r="I155" s="12">
        <v>10.274230223506919</v>
      </c>
      <c r="J155" s="12">
        <v>11.781458662701585</v>
      </c>
      <c r="K155" s="12">
        <v>15.973062596343739</v>
      </c>
      <c r="L155" s="12">
        <v>16.02025965013614</v>
      </c>
      <c r="M155" s="12">
        <v>13.507950678809236</v>
      </c>
      <c r="N155" s="12"/>
      <c r="O155" s="12"/>
    </row>
    <row r="156" spans="1:15" x14ac:dyDescent="0.35">
      <c r="A156" s="11" t="str">
        <f t="shared" si="2"/>
        <v>DISTRIBUCION VOLUMEN X CRITERIO (Consumiciones)Leche SolaNOROESTE</v>
      </c>
      <c r="B156" s="11" t="s">
        <v>119</v>
      </c>
      <c r="C156" s="11" t="s">
        <v>126</v>
      </c>
      <c r="D156" s="11" t="s">
        <v>8</v>
      </c>
      <c r="E156" s="12">
        <v>10.122036746595533</v>
      </c>
      <c r="F156" s="12">
        <v>6.3380808316087389</v>
      </c>
      <c r="G156" s="12">
        <v>1.0283532142387932</v>
      </c>
      <c r="H156" s="12">
        <v>2.0213630870064514</v>
      </c>
      <c r="I156" s="12">
        <v>7.7678289093594035</v>
      </c>
      <c r="J156" s="12">
        <v>13.007995885384069</v>
      </c>
      <c r="K156" s="12">
        <v>6.1798825407079994</v>
      </c>
      <c r="L156" s="12">
        <v>5.8253506378018756</v>
      </c>
      <c r="M156" s="12">
        <v>13.168890128337232</v>
      </c>
      <c r="N156" s="12"/>
      <c r="O156" s="12"/>
    </row>
    <row r="157" spans="1:15" x14ac:dyDescent="0.35">
      <c r="A157" s="11" t="str">
        <f t="shared" si="2"/>
        <v>DISTRIBUCION VOLUMEN X CRITERIO (Consumiciones)Leche Sola&lt;2MIL</v>
      </c>
      <c r="B157" s="11" t="s">
        <v>119</v>
      </c>
      <c r="C157" s="11" t="s">
        <v>126</v>
      </c>
      <c r="D157" s="11" t="s">
        <v>9</v>
      </c>
      <c r="E157" s="12">
        <v>2.8424185518499741</v>
      </c>
      <c r="F157" s="12">
        <v>1.7156520206113881</v>
      </c>
      <c r="G157" s="12">
        <v>0.92471212830679361</v>
      </c>
      <c r="H157" s="12">
        <v>0.20573160061999715</v>
      </c>
      <c r="I157" s="12" t="s">
        <v>219</v>
      </c>
      <c r="J157" s="12">
        <v>3.9502423306187966</v>
      </c>
      <c r="K157" s="12">
        <v>3.047579327273644</v>
      </c>
      <c r="L157" s="12">
        <v>17.663006798579822</v>
      </c>
      <c r="M157" s="12">
        <v>2.8188936595577463</v>
      </c>
      <c r="N157" s="12"/>
      <c r="O157" s="12"/>
    </row>
    <row r="158" spans="1:15" x14ac:dyDescent="0.35">
      <c r="A158" s="11" t="str">
        <f t="shared" si="2"/>
        <v>DISTRIBUCION VOLUMEN X CRITERIO (Consumiciones)Leche Sola2-5MIL</v>
      </c>
      <c r="B158" s="11" t="s">
        <v>119</v>
      </c>
      <c r="C158" s="11" t="s">
        <v>126</v>
      </c>
      <c r="D158" s="11" t="s">
        <v>10</v>
      </c>
      <c r="E158" s="12">
        <v>4.2302198680114067</v>
      </c>
      <c r="F158" s="12">
        <v>3.1180126704271705</v>
      </c>
      <c r="G158" s="12">
        <v>1.8242229266534393</v>
      </c>
      <c r="H158" s="12">
        <v>0.95026011131272348</v>
      </c>
      <c r="I158" s="12">
        <v>3.5664765394115379</v>
      </c>
      <c r="J158" s="12">
        <v>11.517930898088489</v>
      </c>
      <c r="K158" s="12">
        <v>8.9130504115436668</v>
      </c>
      <c r="L158" s="12">
        <v>2.3213723622303273</v>
      </c>
      <c r="M158" s="12">
        <v>0.91942071685587379</v>
      </c>
      <c r="N158" s="12"/>
      <c r="O158" s="12"/>
    </row>
    <row r="159" spans="1:15" x14ac:dyDescent="0.35">
      <c r="A159" s="11" t="str">
        <f t="shared" si="2"/>
        <v>DISTRIBUCION VOLUMEN X CRITERIO (Consumiciones)Leche Sola5-10MIL</v>
      </c>
      <c r="B159" s="11" t="s">
        <v>119</v>
      </c>
      <c r="C159" s="11" t="s">
        <v>126</v>
      </c>
      <c r="D159" s="11" t="s">
        <v>11</v>
      </c>
      <c r="E159" s="12">
        <v>5.3983662137806991</v>
      </c>
      <c r="F159" s="12">
        <v>44.994471907319394</v>
      </c>
      <c r="G159" s="12">
        <v>76.184685246133583</v>
      </c>
      <c r="H159" s="12">
        <v>1.9973944742107712</v>
      </c>
      <c r="I159" s="12">
        <v>9.2709542845898838</v>
      </c>
      <c r="J159" s="12">
        <v>11.013917579853334</v>
      </c>
      <c r="K159" s="12">
        <v>2.9573518367836487</v>
      </c>
      <c r="L159" s="12">
        <v>8.798895633333089</v>
      </c>
      <c r="M159" s="12">
        <v>9.6456284395446001</v>
      </c>
      <c r="N159" s="12"/>
      <c r="O159" s="12"/>
    </row>
    <row r="160" spans="1:15" x14ac:dyDescent="0.35">
      <c r="A160" s="11" t="str">
        <f t="shared" si="2"/>
        <v>DISTRIBUCION VOLUMEN X CRITERIO (Consumiciones)Leche Sola10-30MIL</v>
      </c>
      <c r="B160" s="11" t="s">
        <v>119</v>
      </c>
      <c r="C160" s="11" t="s">
        <v>126</v>
      </c>
      <c r="D160" s="11" t="s">
        <v>12</v>
      </c>
      <c r="E160" s="12">
        <v>9.9310298335635689</v>
      </c>
      <c r="F160" s="12">
        <v>5.2061131361162607</v>
      </c>
      <c r="G160" s="12">
        <v>1.8606775789874384</v>
      </c>
      <c r="H160" s="12">
        <v>2.3898820199256474</v>
      </c>
      <c r="I160" s="12">
        <v>10.434267792132843</v>
      </c>
      <c r="J160" s="12">
        <v>15.221612828147252</v>
      </c>
      <c r="K160" s="12">
        <v>19.09078493827867</v>
      </c>
      <c r="L160" s="12">
        <v>19.84289473438167</v>
      </c>
      <c r="M160" s="12">
        <v>16.661362290548823</v>
      </c>
      <c r="N160" s="12"/>
      <c r="O160" s="12"/>
    </row>
    <row r="161" spans="1:15" x14ac:dyDescent="0.35">
      <c r="A161" s="11" t="str">
        <f t="shared" si="2"/>
        <v>DISTRIBUCION VOLUMEN X CRITERIO (Consumiciones)Leche Sola30-100MIL</v>
      </c>
      <c r="B161" s="11" t="s">
        <v>119</v>
      </c>
      <c r="C161" s="11" t="s">
        <v>126</v>
      </c>
      <c r="D161" s="11" t="s">
        <v>13</v>
      </c>
      <c r="E161" s="12">
        <v>25.843350047617648</v>
      </c>
      <c r="F161" s="12">
        <v>15.613825432683717</v>
      </c>
      <c r="G161" s="12">
        <v>7.0121683942449247</v>
      </c>
      <c r="H161" s="12">
        <v>5.9127555067301563</v>
      </c>
      <c r="I161" s="12">
        <v>12.748107895383697</v>
      </c>
      <c r="J161" s="12">
        <v>16.713420376996257</v>
      </c>
      <c r="K161" s="12">
        <v>32.826096734228251</v>
      </c>
      <c r="L161" s="12">
        <v>11.325704019898824</v>
      </c>
      <c r="M161" s="12">
        <v>33.53304045330006</v>
      </c>
      <c r="N161" s="12"/>
      <c r="O161" s="12"/>
    </row>
    <row r="162" spans="1:15" x14ac:dyDescent="0.35">
      <c r="A162" s="11" t="str">
        <f t="shared" si="2"/>
        <v>DISTRIBUCION VOLUMEN X CRITERIO (Consumiciones)Leche Sola100-200MIL</v>
      </c>
      <c r="B162" s="11" t="s">
        <v>119</v>
      </c>
      <c r="C162" s="11" t="s">
        <v>126</v>
      </c>
      <c r="D162" s="11" t="s">
        <v>14</v>
      </c>
      <c r="E162" s="12">
        <v>20.066351847665249</v>
      </c>
      <c r="F162" s="12">
        <v>9.9864610535103573</v>
      </c>
      <c r="G162" s="12">
        <v>4.489353918295711</v>
      </c>
      <c r="H162" s="12">
        <v>5.5425682248924675</v>
      </c>
      <c r="I162" s="12">
        <v>6.1614872548939488</v>
      </c>
      <c r="J162" s="12">
        <v>17.553808371289819</v>
      </c>
      <c r="K162" s="12">
        <v>15.08167223432979</v>
      </c>
      <c r="L162" s="12">
        <v>8.2267940850658743</v>
      </c>
      <c r="M162" s="12">
        <v>7.9194275076645599</v>
      </c>
      <c r="N162" s="12"/>
      <c r="O162" s="12"/>
    </row>
    <row r="163" spans="1:15" x14ac:dyDescent="0.35">
      <c r="A163" s="11" t="str">
        <f t="shared" si="2"/>
        <v>DISTRIBUCION VOLUMEN X CRITERIO (Consumiciones)Leche Sola200-500MIL</v>
      </c>
      <c r="B163" s="11" t="s">
        <v>119</v>
      </c>
      <c r="C163" s="11" t="s">
        <v>126</v>
      </c>
      <c r="D163" s="11" t="s">
        <v>15</v>
      </c>
      <c r="E163" s="12">
        <v>5.7391759707612371</v>
      </c>
      <c r="F163" s="12">
        <v>6.009547155398046</v>
      </c>
      <c r="G163" s="12">
        <v>3.2833118298405601</v>
      </c>
      <c r="H163" s="12">
        <v>78.521107817532439</v>
      </c>
      <c r="I163" s="12">
        <v>48.704397905561677</v>
      </c>
      <c r="J163" s="12">
        <v>11.707333470808777</v>
      </c>
      <c r="K163" s="12">
        <v>6.2750221139128888</v>
      </c>
      <c r="L163" s="12">
        <v>10.917370227740129</v>
      </c>
      <c r="M163" s="12">
        <v>7.537258903655629</v>
      </c>
      <c r="N163" s="12"/>
      <c r="O163" s="12"/>
    </row>
    <row r="164" spans="1:15" x14ac:dyDescent="0.35">
      <c r="A164" s="11" t="str">
        <f t="shared" si="2"/>
        <v>DISTRIBUCION VOLUMEN X CRITERIO (Consumiciones)Leche Sola&gt;500MIL</v>
      </c>
      <c r="B164" s="11" t="s">
        <v>119</v>
      </c>
      <c r="C164" s="11" t="s">
        <v>126</v>
      </c>
      <c r="D164" s="11" t="s">
        <v>16</v>
      </c>
      <c r="E164" s="12">
        <v>25.949069789182506</v>
      </c>
      <c r="F164" s="12">
        <v>13.355922584944778</v>
      </c>
      <c r="G164" s="12">
        <v>4.4208629918713429</v>
      </c>
      <c r="H164" s="12">
        <v>4.4802990358273096</v>
      </c>
      <c r="I164" s="12">
        <v>9.1143146146103984</v>
      </c>
      <c r="J164" s="12">
        <v>12.321740173822022</v>
      </c>
      <c r="K164" s="12">
        <v>11.808458759085786</v>
      </c>
      <c r="L164" s="12">
        <v>20.903944824605784</v>
      </c>
      <c r="M164" s="12">
        <v>20.964973914240232</v>
      </c>
      <c r="N164" s="12"/>
      <c r="O164" s="12"/>
    </row>
    <row r="165" spans="1:15" x14ac:dyDescent="0.35">
      <c r="A165" s="11" t="str">
        <f t="shared" si="2"/>
        <v>DISTRIBUCION VOLUMEN X CRITERIO (Consumiciones)Leche SolaDE 15 A 19 AÑOS</v>
      </c>
      <c r="B165" s="11" t="s">
        <v>119</v>
      </c>
      <c r="C165" s="11" t="s">
        <v>126</v>
      </c>
      <c r="D165" s="11" t="s">
        <v>39</v>
      </c>
      <c r="E165" s="12">
        <v>19.565914033480961</v>
      </c>
      <c r="F165" s="12">
        <v>0.29685120019742872</v>
      </c>
      <c r="G165" s="12">
        <v>0.56446890864440413</v>
      </c>
      <c r="H165" s="12" t="s">
        <v>219</v>
      </c>
      <c r="I165" s="12">
        <v>0.65662363919031319</v>
      </c>
      <c r="J165" s="12">
        <v>1.4220743356257968</v>
      </c>
      <c r="K165" s="12">
        <v>1.5608039242143597</v>
      </c>
      <c r="L165" s="12">
        <v>4.6427447244606546</v>
      </c>
      <c r="M165" s="12" t="s">
        <v>219</v>
      </c>
      <c r="N165" s="12"/>
      <c r="O165" s="12"/>
    </row>
    <row r="166" spans="1:15" x14ac:dyDescent="0.35">
      <c r="A166" s="11" t="str">
        <f t="shared" si="2"/>
        <v>DISTRIBUCION VOLUMEN X CRITERIO (Consumiciones)Leche SolaDE 20 A 24 AÑOS</v>
      </c>
      <c r="B166" s="11" t="s">
        <v>119</v>
      </c>
      <c r="C166" s="11" t="s">
        <v>126</v>
      </c>
      <c r="D166" s="11" t="s">
        <v>40</v>
      </c>
      <c r="E166" s="12">
        <v>3.1974711435572409</v>
      </c>
      <c r="F166" s="12">
        <v>0.12230516472434572</v>
      </c>
      <c r="G166" s="12">
        <v>0.31092339254373408</v>
      </c>
      <c r="H166" s="12">
        <v>0.27826198179782974</v>
      </c>
      <c r="I166" s="12">
        <v>0.36515151610402791</v>
      </c>
      <c r="J166" s="12">
        <v>0.64441644688684441</v>
      </c>
      <c r="K166" s="12">
        <v>3.7189072932979501</v>
      </c>
      <c r="L166" s="12">
        <v>13.577147934645259</v>
      </c>
      <c r="M166" s="12">
        <v>2.7985253079858099</v>
      </c>
      <c r="N166" s="12"/>
      <c r="O166" s="12"/>
    </row>
    <row r="167" spans="1:15" x14ac:dyDescent="0.35">
      <c r="A167" s="11" t="str">
        <f t="shared" si="2"/>
        <v>DISTRIBUCION VOLUMEN X CRITERIO (Consumiciones)Leche SolaDE 25 A 34 AÑOS</v>
      </c>
      <c r="B167" s="11" t="s">
        <v>119</v>
      </c>
      <c r="C167" s="11" t="s">
        <v>126</v>
      </c>
      <c r="D167" s="11" t="s">
        <v>41</v>
      </c>
      <c r="E167" s="12">
        <v>3.1381034656782361</v>
      </c>
      <c r="F167" s="12">
        <v>45.841263340929153</v>
      </c>
      <c r="G167" s="12">
        <v>74.495164240645977</v>
      </c>
      <c r="H167" s="12">
        <v>1.9252879503741154</v>
      </c>
      <c r="I167" s="12">
        <v>6.9356077775102483</v>
      </c>
      <c r="J167" s="12">
        <v>7.1020899885316542</v>
      </c>
      <c r="K167" s="12">
        <v>6.6548525898151967</v>
      </c>
      <c r="L167" s="12">
        <v>5.4199152367763928</v>
      </c>
      <c r="M167" s="12">
        <v>14.386731122004576</v>
      </c>
      <c r="N167" s="12"/>
      <c r="O167" s="12"/>
    </row>
    <row r="168" spans="1:15" x14ac:dyDescent="0.35">
      <c r="A168" s="11" t="str">
        <f t="shared" si="2"/>
        <v>DISTRIBUCION VOLUMEN X CRITERIO (Consumiciones)Leche SolaDE 35 A 49 AÑOS</v>
      </c>
      <c r="B168" s="11" t="s">
        <v>119</v>
      </c>
      <c r="C168" s="11" t="s">
        <v>126</v>
      </c>
      <c r="D168" s="11" t="s">
        <v>42</v>
      </c>
      <c r="E168" s="12">
        <v>21.655447872178371</v>
      </c>
      <c r="F168" s="12">
        <v>16.009696180675864</v>
      </c>
      <c r="G168" s="12">
        <v>9.1740448912080463</v>
      </c>
      <c r="H168" s="12">
        <v>83.067805931367261</v>
      </c>
      <c r="I168" s="12">
        <v>55.457037799343553</v>
      </c>
      <c r="J168" s="12">
        <v>34.574350699858549</v>
      </c>
      <c r="K168" s="12">
        <v>17.846027196364734</v>
      </c>
      <c r="L168" s="12">
        <v>26.706288400652532</v>
      </c>
      <c r="M168" s="12">
        <v>23.356411519384586</v>
      </c>
      <c r="N168" s="12"/>
      <c r="O168" s="12"/>
    </row>
    <row r="169" spans="1:15" x14ac:dyDescent="0.35">
      <c r="A169" s="11" t="str">
        <f t="shared" si="2"/>
        <v>DISTRIBUCION VOLUMEN X CRITERIO (Consumiciones)Leche SolaDE 50 A 59 AÑOS</v>
      </c>
      <c r="B169" s="11" t="s">
        <v>119</v>
      </c>
      <c r="C169" s="11" t="s">
        <v>126</v>
      </c>
      <c r="D169" s="11" t="s">
        <v>43</v>
      </c>
      <c r="E169" s="12">
        <v>40.22281408558662</v>
      </c>
      <c r="F169" s="12">
        <v>16.24734679121007</v>
      </c>
      <c r="G169" s="12">
        <v>4.687888536673281</v>
      </c>
      <c r="H169" s="12">
        <v>3.5073614687080008</v>
      </c>
      <c r="I169" s="12">
        <v>14.490513230430334</v>
      </c>
      <c r="J169" s="12">
        <v>15.524209546343092</v>
      </c>
      <c r="K169" s="12">
        <v>19.03073322784077</v>
      </c>
      <c r="L169" s="12">
        <v>17.335111151741682</v>
      </c>
      <c r="M169" s="12">
        <v>20.388026808301806</v>
      </c>
      <c r="N169" s="12"/>
      <c r="O169" s="12"/>
    </row>
    <row r="170" spans="1:15" x14ac:dyDescent="0.35">
      <c r="A170" s="11" t="str">
        <f t="shared" si="2"/>
        <v>DISTRIBUCION VOLUMEN X CRITERIO (Consumiciones)Leche SolaDE 60 A 75 AÑOS</v>
      </c>
      <c r="B170" s="11" t="s">
        <v>119</v>
      </c>
      <c r="C170" s="11" t="s">
        <v>126</v>
      </c>
      <c r="D170" s="11" t="s">
        <v>44</v>
      </c>
      <c r="E170" s="12">
        <v>12.220248654619919</v>
      </c>
      <c r="F170" s="12">
        <v>21.482530288270031</v>
      </c>
      <c r="G170" s="12">
        <v>10.767505583609285</v>
      </c>
      <c r="H170" s="12">
        <v>11.221283393121881</v>
      </c>
      <c r="I170" s="12">
        <v>22.095076410285102</v>
      </c>
      <c r="J170" s="12">
        <v>40.732888829396593</v>
      </c>
      <c r="K170" s="12">
        <v>51.188672224789109</v>
      </c>
      <c r="L170" s="12">
        <v>32.318778700391888</v>
      </c>
      <c r="M170" s="12">
        <v>39.070315654896532</v>
      </c>
      <c r="N170" s="12"/>
      <c r="O170" s="12"/>
    </row>
    <row r="171" spans="1:15" x14ac:dyDescent="0.35">
      <c r="A171" s="11" t="str">
        <f t="shared" si="2"/>
        <v>DISTRIBUCION VOLUMEN X CRITERIO (Consumiciones)Leche SolaALTA Y MEDIA ALTA</v>
      </c>
      <c r="B171" s="11" t="s">
        <v>119</v>
      </c>
      <c r="C171" s="11" t="s">
        <v>126</v>
      </c>
      <c r="D171" s="11" t="s">
        <v>17</v>
      </c>
      <c r="E171" s="12">
        <v>13.731007412114064</v>
      </c>
      <c r="F171" s="12">
        <v>53.331258901466128</v>
      </c>
      <c r="G171" s="12">
        <v>76.279803672549534</v>
      </c>
      <c r="H171" s="12">
        <v>3.9515194729564875</v>
      </c>
      <c r="I171" s="12">
        <v>12.358676020265431</v>
      </c>
      <c r="J171" s="12">
        <v>14.309001988570241</v>
      </c>
      <c r="K171" s="12">
        <v>10.183873267175594</v>
      </c>
      <c r="L171" s="12">
        <v>8.8554159918471065</v>
      </c>
      <c r="M171" s="12">
        <v>23.010338327143135</v>
      </c>
      <c r="N171" s="12"/>
      <c r="O171" s="12"/>
    </row>
    <row r="172" spans="1:15" x14ac:dyDescent="0.35">
      <c r="A172" s="11" t="str">
        <f t="shared" si="2"/>
        <v>DISTRIBUCION VOLUMEN X CRITERIO (Consumiciones)Leche SolaMEDIA</v>
      </c>
      <c r="B172" s="11" t="s">
        <v>119</v>
      </c>
      <c r="C172" s="11" t="s">
        <v>126</v>
      </c>
      <c r="D172" s="11" t="s">
        <v>18</v>
      </c>
      <c r="E172" s="12">
        <v>17.617080377171984</v>
      </c>
      <c r="F172" s="12">
        <v>12.615945019210104</v>
      </c>
      <c r="G172" s="12">
        <v>8.1742301693442148</v>
      </c>
      <c r="H172" s="12">
        <v>6.3665137709509265</v>
      </c>
      <c r="I172" s="12">
        <v>20.476746240151279</v>
      </c>
      <c r="J172" s="12">
        <v>27.965616667812291</v>
      </c>
      <c r="K172" s="12">
        <v>23.32171824762403</v>
      </c>
      <c r="L172" s="12">
        <v>36.651212043455779</v>
      </c>
      <c r="M172" s="12">
        <v>31.650148401805811</v>
      </c>
      <c r="N172" s="12"/>
      <c r="O172" s="12"/>
    </row>
    <row r="173" spans="1:15" x14ac:dyDescent="0.35">
      <c r="A173" s="11" t="str">
        <f t="shared" si="2"/>
        <v>DISTRIBUCION VOLUMEN X CRITERIO (Consumiciones)Leche SolaMEDIA BAJA</v>
      </c>
      <c r="B173" s="11" t="s">
        <v>119</v>
      </c>
      <c r="C173" s="11" t="s">
        <v>126</v>
      </c>
      <c r="D173" s="11" t="s">
        <v>19</v>
      </c>
      <c r="E173" s="12">
        <v>29.513689188801639</v>
      </c>
      <c r="F173" s="12">
        <v>15.800285860287907</v>
      </c>
      <c r="G173" s="12">
        <v>10.64788732394366</v>
      </c>
      <c r="H173" s="12">
        <v>82.419325960440077</v>
      </c>
      <c r="I173" s="12">
        <v>56.363437478979229</v>
      </c>
      <c r="J173" s="12">
        <v>33.388564696064705</v>
      </c>
      <c r="K173" s="12">
        <v>37.309203612915887</v>
      </c>
      <c r="L173" s="12">
        <v>16.628952953606003</v>
      </c>
      <c r="M173" s="12">
        <v>19.916518325223599</v>
      </c>
      <c r="N173" s="12"/>
      <c r="O173" s="12"/>
    </row>
    <row r="174" spans="1:15" x14ac:dyDescent="0.35">
      <c r="A174" s="11" t="str">
        <f t="shared" si="2"/>
        <v>DISTRIBUCION VOLUMEN X CRITERIO (Consumiciones)Leche SolaBAJA</v>
      </c>
      <c r="B174" s="11" t="s">
        <v>119</v>
      </c>
      <c r="C174" s="11" t="s">
        <v>126</v>
      </c>
      <c r="D174" s="11" t="s">
        <v>20</v>
      </c>
      <c r="E174" s="12">
        <v>39.138204399445947</v>
      </c>
      <c r="F174" s="12">
        <v>18.25251170928864</v>
      </c>
      <c r="G174" s="12">
        <v>4.8980842240720097</v>
      </c>
      <c r="H174" s="12">
        <v>7.2626359598585584</v>
      </c>
      <c r="I174" s="12">
        <v>10.801149690480036</v>
      </c>
      <c r="J174" s="12">
        <v>24.336834736427011</v>
      </c>
      <c r="K174" s="12">
        <v>29.185213050002655</v>
      </c>
      <c r="L174" s="12">
        <v>37.864415548258215</v>
      </c>
      <c r="M174" s="12">
        <v>25.423004000239036</v>
      </c>
      <c r="N174" s="12"/>
      <c r="O174" s="12"/>
    </row>
    <row r="175" spans="1:15" x14ac:dyDescent="0.35">
      <c r="A175" s="11" t="str">
        <f t="shared" si="2"/>
        <v>DISTRIBUCION VOLUMEN X CRITERIO (Consumiciones)Leche SolaHOMBRE</v>
      </c>
      <c r="B175" s="11" t="s">
        <v>119</v>
      </c>
      <c r="C175" s="11" t="s">
        <v>126</v>
      </c>
      <c r="D175" s="11" t="s">
        <v>21</v>
      </c>
      <c r="E175" s="12">
        <v>42.504438664858547</v>
      </c>
      <c r="F175" s="12">
        <v>73.949502188510735</v>
      </c>
      <c r="G175" s="12">
        <v>88.357041074478445</v>
      </c>
      <c r="H175" s="12">
        <v>87.82530839369312</v>
      </c>
      <c r="I175" s="12">
        <v>72.493397515164816</v>
      </c>
      <c r="J175" s="12">
        <v>58.151841628288103</v>
      </c>
      <c r="K175" s="12">
        <v>65.731435557536372</v>
      </c>
      <c r="L175" s="12">
        <v>45.211508101816982</v>
      </c>
      <c r="M175" s="12">
        <v>53.395675975205407</v>
      </c>
      <c r="N175" s="12"/>
      <c r="O175" s="12"/>
    </row>
    <row r="176" spans="1:15" x14ac:dyDescent="0.35">
      <c r="A176" s="11" t="str">
        <f t="shared" si="2"/>
        <v>DISTRIBUCION VOLUMEN X CRITERIO (Consumiciones)Leche SolaMUJER</v>
      </c>
      <c r="B176" s="11" t="s">
        <v>119</v>
      </c>
      <c r="C176" s="11" t="s">
        <v>126</v>
      </c>
      <c r="D176" s="11" t="s">
        <v>22</v>
      </c>
      <c r="E176" s="12">
        <v>57.495524090208718</v>
      </c>
      <c r="F176" s="12">
        <v>26.050497811489283</v>
      </c>
      <c r="G176" s="12">
        <v>11.642953535612142</v>
      </c>
      <c r="H176" s="12">
        <v>12.17469160630689</v>
      </c>
      <c r="I176" s="12">
        <v>27.506611914711176</v>
      </c>
      <c r="J176" s="12">
        <v>41.848158371711897</v>
      </c>
      <c r="K176" s="12">
        <v>34.268564442463614</v>
      </c>
      <c r="L176" s="12">
        <v>54.788491898183011</v>
      </c>
      <c r="M176" s="12">
        <v>46.604369296852511</v>
      </c>
      <c r="N176" s="12"/>
      <c r="O176" s="12"/>
    </row>
    <row r="177" spans="1:15" x14ac:dyDescent="0.35">
      <c r="A177" s="11" t="str">
        <f t="shared" si="2"/>
        <v>DISTRIBUCION VOLUMEN X CRITERIO (Consumiciones)Leche Con CacaoT.ESPAÑA</v>
      </c>
      <c r="B177" s="11" t="s">
        <v>119</v>
      </c>
      <c r="C177" s="11" t="s">
        <v>127</v>
      </c>
      <c r="D177" s="11" t="s">
        <v>36</v>
      </c>
      <c r="E177" s="12">
        <v>100</v>
      </c>
      <c r="F177" s="12">
        <v>100</v>
      </c>
      <c r="G177" s="12">
        <v>100</v>
      </c>
      <c r="H177" s="12">
        <v>100</v>
      </c>
      <c r="I177" s="12">
        <v>100</v>
      </c>
      <c r="J177" s="12">
        <v>100</v>
      </c>
      <c r="K177" s="12">
        <v>100</v>
      </c>
      <c r="L177" s="12">
        <v>100</v>
      </c>
      <c r="M177" s="12">
        <v>100</v>
      </c>
      <c r="N177" s="12"/>
      <c r="O177" s="12"/>
    </row>
    <row r="178" spans="1:15" x14ac:dyDescent="0.35">
      <c r="A178" s="11" t="str">
        <f t="shared" si="2"/>
        <v>DISTRIBUCION VOLUMEN X CRITERIO (Consumiciones)Leche Con CacaoBCN AM</v>
      </c>
      <c r="B178" s="11" t="s">
        <v>119</v>
      </c>
      <c r="C178" s="11" t="s">
        <v>127</v>
      </c>
      <c r="D178" s="11" t="s">
        <v>1</v>
      </c>
      <c r="E178" s="12">
        <v>0.87123921233013668</v>
      </c>
      <c r="F178" s="12">
        <v>0.61032095956621424</v>
      </c>
      <c r="G178" s="12">
        <v>0.43952905208341481</v>
      </c>
      <c r="H178" s="12">
        <v>0.31233123159337417</v>
      </c>
      <c r="I178" s="12">
        <v>0.21761149013608644</v>
      </c>
      <c r="J178" s="12">
        <v>0.2294329945999827</v>
      </c>
      <c r="K178" s="12">
        <v>1.2365357731737043</v>
      </c>
      <c r="L178" s="12">
        <v>0.95500952942634398</v>
      </c>
      <c r="M178" s="12">
        <v>1.0026226902110686</v>
      </c>
      <c r="N178" s="12"/>
      <c r="O178" s="12"/>
    </row>
    <row r="179" spans="1:15" x14ac:dyDescent="0.35">
      <c r="A179" s="11" t="str">
        <f t="shared" si="2"/>
        <v>DISTRIBUCION VOLUMEN X CRITERIO (Consumiciones)Leche Con CacaoREST.CAT ARAGON</v>
      </c>
      <c r="B179" s="11" t="s">
        <v>119</v>
      </c>
      <c r="C179" s="11" t="s">
        <v>127</v>
      </c>
      <c r="D179" s="11" t="s">
        <v>2</v>
      </c>
      <c r="E179" s="12">
        <v>0.45739030369440203</v>
      </c>
      <c r="F179" s="12">
        <v>0.7464621820356615</v>
      </c>
      <c r="G179" s="12">
        <v>0.74144326027632901</v>
      </c>
      <c r="H179" s="12">
        <v>0.83454621740484025</v>
      </c>
      <c r="I179" s="12">
        <v>0.79670274452749956</v>
      </c>
      <c r="J179" s="12">
        <v>0.97036542671307868</v>
      </c>
      <c r="K179" s="12">
        <v>0.85659034697827796</v>
      </c>
      <c r="L179" s="12">
        <v>1.5275457860216388</v>
      </c>
      <c r="M179" s="12">
        <v>0.56058263465497749</v>
      </c>
      <c r="N179" s="12"/>
      <c r="O179" s="12"/>
    </row>
    <row r="180" spans="1:15" x14ac:dyDescent="0.35">
      <c r="A180" s="11" t="str">
        <f t="shared" si="2"/>
        <v>DISTRIBUCION VOLUMEN X CRITERIO (Consumiciones)Leche Con CacaoLEVANTE</v>
      </c>
      <c r="B180" s="11" t="s">
        <v>119</v>
      </c>
      <c r="C180" s="11" t="s">
        <v>127</v>
      </c>
      <c r="D180" s="11" t="s">
        <v>3</v>
      </c>
      <c r="E180" s="12">
        <v>5.6938141361465924</v>
      </c>
      <c r="F180" s="12">
        <v>5.2836104908789538</v>
      </c>
      <c r="G180" s="12">
        <v>8.8758552204611743</v>
      </c>
      <c r="H180" s="12">
        <v>6.6153440137984836</v>
      </c>
      <c r="I180" s="12">
        <v>7.0131049597089596</v>
      </c>
      <c r="J180" s="12">
        <v>8.4814071409697398</v>
      </c>
      <c r="K180" s="12">
        <v>6.9335973904939427</v>
      </c>
      <c r="L180" s="12">
        <v>5.9343360563280907</v>
      </c>
      <c r="M180" s="12">
        <v>4.0073761066046441</v>
      </c>
      <c r="N180" s="12"/>
      <c r="O180" s="12"/>
    </row>
    <row r="181" spans="1:15" x14ac:dyDescent="0.35">
      <c r="A181" s="11" t="str">
        <f t="shared" si="2"/>
        <v>DISTRIBUCION VOLUMEN X CRITERIO (Consumiciones)Leche Con CacaoANDALUCIA</v>
      </c>
      <c r="B181" s="11" t="s">
        <v>119</v>
      </c>
      <c r="C181" s="11" t="s">
        <v>127</v>
      </c>
      <c r="D181" s="11" t="s">
        <v>4</v>
      </c>
      <c r="E181" s="12">
        <v>38.3340298495525</v>
      </c>
      <c r="F181" s="12">
        <v>34.137917794419018</v>
      </c>
      <c r="G181" s="12">
        <v>29.435957182288043</v>
      </c>
      <c r="H181" s="12">
        <v>29.23009758419186</v>
      </c>
      <c r="I181" s="12">
        <v>32.797381545632433</v>
      </c>
      <c r="J181" s="12">
        <v>35.118924264416812</v>
      </c>
      <c r="K181" s="12">
        <v>30.909832246039144</v>
      </c>
      <c r="L181" s="12">
        <v>32.141149483095333</v>
      </c>
      <c r="M181" s="12">
        <v>35.702764431189387</v>
      </c>
      <c r="N181" s="12"/>
      <c r="O181" s="12"/>
    </row>
    <row r="182" spans="1:15" x14ac:dyDescent="0.35">
      <c r="A182" s="11" t="str">
        <f t="shared" si="2"/>
        <v>DISTRIBUCION VOLUMEN X CRITERIO (Consumiciones)Leche Con CacaoMDD AM</v>
      </c>
      <c r="B182" s="11" t="s">
        <v>119</v>
      </c>
      <c r="C182" s="11" t="s">
        <v>127</v>
      </c>
      <c r="D182" s="11" t="s">
        <v>5</v>
      </c>
      <c r="E182" s="12">
        <v>33.128064338102966</v>
      </c>
      <c r="F182" s="12">
        <v>28.162384624345393</v>
      </c>
      <c r="G182" s="12">
        <v>29.786990484084104</v>
      </c>
      <c r="H182" s="12">
        <v>24.004485580656361</v>
      </c>
      <c r="I182" s="12">
        <v>30.176087511670822</v>
      </c>
      <c r="J182" s="12">
        <v>24.914824948781824</v>
      </c>
      <c r="K182" s="12">
        <v>25.26592408057925</v>
      </c>
      <c r="L182" s="12">
        <v>22.287315596328618</v>
      </c>
      <c r="M182" s="12">
        <v>27.821655807963403</v>
      </c>
      <c r="N182" s="12"/>
      <c r="O182" s="12"/>
    </row>
    <row r="183" spans="1:15" x14ac:dyDescent="0.35">
      <c r="A183" s="11" t="str">
        <f t="shared" si="2"/>
        <v>DISTRIBUCION VOLUMEN X CRITERIO (Consumiciones)Leche Con CacaoRTO CENTRO</v>
      </c>
      <c r="B183" s="11" t="s">
        <v>119</v>
      </c>
      <c r="C183" s="11" t="s">
        <v>127</v>
      </c>
      <c r="D183" s="11" t="s">
        <v>6</v>
      </c>
      <c r="E183" s="12">
        <v>4.6078167115902975</v>
      </c>
      <c r="F183" s="12">
        <v>5.9415967997105312</v>
      </c>
      <c r="G183" s="12">
        <v>8.0022519176486231</v>
      </c>
      <c r="H183" s="12">
        <v>10.262800991944921</v>
      </c>
      <c r="I183" s="12">
        <v>6.0003470032053992</v>
      </c>
      <c r="J183" s="12">
        <v>6.5511454896858305</v>
      </c>
      <c r="K183" s="12">
        <v>6.7714397089397078</v>
      </c>
      <c r="L183" s="12">
        <v>7.5106234786612314</v>
      </c>
      <c r="M183" s="12">
        <v>4.5997829656773872</v>
      </c>
      <c r="N183" s="12"/>
      <c r="O183" s="12"/>
    </row>
    <row r="184" spans="1:15" x14ac:dyDescent="0.35">
      <c r="A184" s="11" t="str">
        <f t="shared" si="2"/>
        <v>DISTRIBUCION VOLUMEN X CRITERIO (Consumiciones)Leche Con CacaoNORTE-CENTRO</v>
      </c>
      <c r="B184" s="11" t="s">
        <v>119</v>
      </c>
      <c r="C184" s="11" t="s">
        <v>127</v>
      </c>
      <c r="D184" s="11" t="s">
        <v>7</v>
      </c>
      <c r="E184" s="12">
        <v>8.1450046789893378</v>
      </c>
      <c r="F184" s="12">
        <v>12.005061788572384</v>
      </c>
      <c r="G184" s="12">
        <v>10.256014887677788</v>
      </c>
      <c r="H184" s="12">
        <v>14.609681124776793</v>
      </c>
      <c r="I184" s="12">
        <v>12.750806988882202</v>
      </c>
      <c r="J184" s="12">
        <v>11.91000639466314</v>
      </c>
      <c r="K184" s="12">
        <v>15.292207326690086</v>
      </c>
      <c r="L184" s="12">
        <v>17.524094930634639</v>
      </c>
      <c r="M184" s="12">
        <v>11.162741365266209</v>
      </c>
      <c r="N184" s="12"/>
      <c r="O184" s="12"/>
    </row>
    <row r="185" spans="1:15" x14ac:dyDescent="0.35">
      <c r="A185" s="11" t="str">
        <f t="shared" si="2"/>
        <v>DISTRIBUCION VOLUMEN X CRITERIO (Consumiciones)Leche Con CacaoNOROESTE</v>
      </c>
      <c r="B185" s="11" t="s">
        <v>119</v>
      </c>
      <c r="C185" s="11" t="s">
        <v>127</v>
      </c>
      <c r="D185" s="11" t="s">
        <v>8</v>
      </c>
      <c r="E185" s="12">
        <v>8.7625932798515525</v>
      </c>
      <c r="F185" s="12">
        <v>13.112661564963416</v>
      </c>
      <c r="G185" s="12">
        <v>12.461963703466232</v>
      </c>
      <c r="H185" s="12">
        <v>14.130751008226843</v>
      </c>
      <c r="I185" s="12">
        <v>10.247953224854047</v>
      </c>
      <c r="J185" s="12">
        <v>11.823868205491388</v>
      </c>
      <c r="K185" s="12">
        <v>12.733869811456017</v>
      </c>
      <c r="L185" s="12">
        <v>12.119955894178593</v>
      </c>
      <c r="M185" s="12">
        <v>15.142472531135015</v>
      </c>
      <c r="N185" s="12"/>
      <c r="O185" s="12"/>
    </row>
    <row r="186" spans="1:15" x14ac:dyDescent="0.35">
      <c r="A186" s="11" t="str">
        <f t="shared" si="2"/>
        <v>DISTRIBUCION VOLUMEN X CRITERIO (Consumiciones)Leche Con Cacao&lt;2MIL</v>
      </c>
      <c r="B186" s="11" t="s">
        <v>119</v>
      </c>
      <c r="C186" s="11" t="s">
        <v>127</v>
      </c>
      <c r="D186" s="11" t="s">
        <v>9</v>
      </c>
      <c r="E186" s="12">
        <v>0.93947877258512158</v>
      </c>
      <c r="F186" s="12">
        <v>1.4779348839751896</v>
      </c>
      <c r="G186" s="12">
        <v>4.1331532320491666</v>
      </c>
      <c r="H186" s="12">
        <v>7.4479595707297506</v>
      </c>
      <c r="I186" s="12">
        <v>3.3877401330655585</v>
      </c>
      <c r="J186" s="12">
        <v>1.8313384323551336</v>
      </c>
      <c r="K186" s="12">
        <v>1.8851091476091475</v>
      </c>
      <c r="L186" s="12">
        <v>4.7500621877609062</v>
      </c>
      <c r="M186" s="12">
        <v>2.5780005089427616</v>
      </c>
      <c r="N186" s="12"/>
      <c r="O186" s="12"/>
    </row>
    <row r="187" spans="1:15" x14ac:dyDescent="0.35">
      <c r="A187" s="11" t="str">
        <f t="shared" si="2"/>
        <v>DISTRIBUCION VOLUMEN X CRITERIO (Consumiciones)Leche Con Cacao2-5MIL</v>
      </c>
      <c r="B187" s="11" t="s">
        <v>119</v>
      </c>
      <c r="C187" s="11" t="s">
        <v>127</v>
      </c>
      <c r="D187" s="11" t="s">
        <v>10</v>
      </c>
      <c r="E187" s="12">
        <v>1.5654058723315762</v>
      </c>
      <c r="F187" s="12">
        <v>2.9022719478124261</v>
      </c>
      <c r="G187" s="12">
        <v>1.4948745416018328</v>
      </c>
      <c r="H187" s="12">
        <v>3.8902464117143967</v>
      </c>
      <c r="I187" s="12">
        <v>6.0367229283123196</v>
      </c>
      <c r="J187" s="12">
        <v>7.0058855247884493</v>
      </c>
      <c r="K187" s="12">
        <v>8.0578518173345763</v>
      </c>
      <c r="L187" s="12">
        <v>6.545183591838434</v>
      </c>
      <c r="M187" s="12">
        <v>4.0587409661611753</v>
      </c>
      <c r="N187" s="12"/>
      <c r="O187" s="12"/>
    </row>
    <row r="188" spans="1:15" x14ac:dyDescent="0.35">
      <c r="A188" s="11" t="str">
        <f t="shared" si="2"/>
        <v>DISTRIBUCION VOLUMEN X CRITERIO (Consumiciones)Leche Con Cacao5-10MIL</v>
      </c>
      <c r="B188" s="11" t="s">
        <v>119</v>
      </c>
      <c r="C188" s="11" t="s">
        <v>127</v>
      </c>
      <c r="D188" s="11" t="s">
        <v>11</v>
      </c>
      <c r="E188" s="12">
        <v>3.683800299135386</v>
      </c>
      <c r="F188" s="12">
        <v>3.8676340335973123</v>
      </c>
      <c r="G188" s="12">
        <v>6.7893346678030513</v>
      </c>
      <c r="H188" s="12">
        <v>5.5034415693627858</v>
      </c>
      <c r="I188" s="12">
        <v>5.1951011928210011</v>
      </c>
      <c r="J188" s="12">
        <v>8.1386302817733469</v>
      </c>
      <c r="K188" s="12">
        <v>7.1328975195354509</v>
      </c>
      <c r="L188" s="12">
        <v>6.595610403401829</v>
      </c>
      <c r="M188" s="12">
        <v>6.5773934668350842</v>
      </c>
      <c r="N188" s="12"/>
      <c r="O188" s="12"/>
    </row>
    <row r="189" spans="1:15" x14ac:dyDescent="0.35">
      <c r="A189" s="11" t="str">
        <f t="shared" si="2"/>
        <v>DISTRIBUCION VOLUMEN X CRITERIO (Consumiciones)Leche Con Cacao10-30MIL</v>
      </c>
      <c r="B189" s="11" t="s">
        <v>119</v>
      </c>
      <c r="C189" s="11" t="s">
        <v>127</v>
      </c>
      <c r="D189" s="11" t="s">
        <v>12</v>
      </c>
      <c r="E189" s="12">
        <v>12.411349148583906</v>
      </c>
      <c r="F189" s="12">
        <v>13.602251968780649</v>
      </c>
      <c r="G189" s="12">
        <v>10.142074109984282</v>
      </c>
      <c r="H189" s="12">
        <v>16.012807254223457</v>
      </c>
      <c r="I189" s="12">
        <v>13.57332340859859</v>
      </c>
      <c r="J189" s="12">
        <v>18.188491468173126</v>
      </c>
      <c r="K189" s="12">
        <v>16.983807082945013</v>
      </c>
      <c r="L189" s="12">
        <v>18.082355590973684</v>
      </c>
      <c r="M189" s="12">
        <v>14.607055522972226</v>
      </c>
      <c r="N189" s="12"/>
      <c r="O189" s="12"/>
    </row>
    <row r="190" spans="1:15" x14ac:dyDescent="0.35">
      <c r="A190" s="11" t="str">
        <f t="shared" si="2"/>
        <v>DISTRIBUCION VOLUMEN X CRITERIO (Consumiciones)Leche Con Cacao30-100MIL</v>
      </c>
      <c r="B190" s="11" t="s">
        <v>119</v>
      </c>
      <c r="C190" s="11" t="s">
        <v>127</v>
      </c>
      <c r="D190" s="11" t="s">
        <v>13</v>
      </c>
      <c r="E190" s="12">
        <v>31.591556223855648</v>
      </c>
      <c r="F190" s="12">
        <v>24.086265164052577</v>
      </c>
      <c r="G190" s="12">
        <v>24.535213580314487</v>
      </c>
      <c r="H190" s="12">
        <v>18.581209228093655</v>
      </c>
      <c r="I190" s="12">
        <v>19.405927692829458</v>
      </c>
      <c r="J190" s="12">
        <v>22.722515301003881</v>
      </c>
      <c r="K190" s="12">
        <v>20.738090544125022</v>
      </c>
      <c r="L190" s="12">
        <v>21.860096985770539</v>
      </c>
      <c r="M190" s="12">
        <v>24.468387485709567</v>
      </c>
      <c r="N190" s="12"/>
      <c r="O190" s="12"/>
    </row>
    <row r="191" spans="1:15" x14ac:dyDescent="0.35">
      <c r="A191" s="11" t="str">
        <f t="shared" si="2"/>
        <v>DISTRIBUCION VOLUMEN X CRITERIO (Consumiciones)Leche Con Cacao100-200MIL</v>
      </c>
      <c r="B191" s="11" t="s">
        <v>119</v>
      </c>
      <c r="C191" s="11" t="s">
        <v>127</v>
      </c>
      <c r="D191" s="11" t="s">
        <v>14</v>
      </c>
      <c r="E191" s="12">
        <v>8.2053066537627863</v>
      </c>
      <c r="F191" s="12">
        <v>7.8990713980311211</v>
      </c>
      <c r="G191" s="12">
        <v>9.7445715492098746</v>
      </c>
      <c r="H191" s="12">
        <v>8.1480259508822641</v>
      </c>
      <c r="I191" s="12">
        <v>12.881794153590103</v>
      </c>
      <c r="J191" s="12">
        <v>5.8236562435328318</v>
      </c>
      <c r="K191" s="12">
        <v>6.3108412789447277</v>
      </c>
      <c r="L191" s="12">
        <v>7.2118056340754562</v>
      </c>
      <c r="M191" s="12">
        <v>4.3020766038509439</v>
      </c>
      <c r="N191" s="12"/>
      <c r="O191" s="12"/>
    </row>
    <row r="192" spans="1:15" x14ac:dyDescent="0.35">
      <c r="A192" s="11" t="str">
        <f t="shared" si="2"/>
        <v>DISTRIBUCION VOLUMEN X CRITERIO (Consumiciones)Leche Con Cacao200-500MIL</v>
      </c>
      <c r="B192" s="11" t="s">
        <v>119</v>
      </c>
      <c r="C192" s="11" t="s">
        <v>127</v>
      </c>
      <c r="D192" s="11" t="s">
        <v>15</v>
      </c>
      <c r="E192" s="12">
        <v>12.005026914186535</v>
      </c>
      <c r="F192" s="12">
        <v>18.871679299445336</v>
      </c>
      <c r="G192" s="12">
        <v>15.412476249306048</v>
      </c>
      <c r="H192" s="12">
        <v>16.23365097995713</v>
      </c>
      <c r="I192" s="12">
        <v>14.199832358985386</v>
      </c>
      <c r="J192" s="12">
        <v>11.623227593436912</v>
      </c>
      <c r="K192" s="12">
        <v>13.506882213778765</v>
      </c>
      <c r="L192" s="12">
        <v>10.406432068803634</v>
      </c>
      <c r="M192" s="12">
        <v>13.403850273567214</v>
      </c>
      <c r="N192" s="12"/>
      <c r="O192" s="12"/>
    </row>
    <row r="193" spans="1:15" x14ac:dyDescent="0.35">
      <c r="A193" s="11" t="str">
        <f t="shared" si="2"/>
        <v>DISTRIBUCION VOLUMEN X CRITERIO (Consumiciones)Leche Con Cacao&gt;500MIL</v>
      </c>
      <c r="B193" s="11" t="s">
        <v>119</v>
      </c>
      <c r="C193" s="11" t="s">
        <v>127</v>
      </c>
      <c r="D193" s="11" t="s">
        <v>16</v>
      </c>
      <c r="E193" s="12">
        <v>29.59804682188647</v>
      </c>
      <c r="F193" s="12">
        <v>27.292899764481703</v>
      </c>
      <c r="G193" s="12">
        <v>27.748301287815401</v>
      </c>
      <c r="H193" s="12">
        <v>24.182701081763884</v>
      </c>
      <c r="I193" s="12">
        <v>25.319553096928082</v>
      </c>
      <c r="J193" s="12">
        <v>24.666227943603797</v>
      </c>
      <c r="K193" s="12">
        <v>25.38451681124095</v>
      </c>
      <c r="L193" s="12">
        <v>24.54848067385301</v>
      </c>
      <c r="M193" s="12">
        <v>30.004492027751219</v>
      </c>
      <c r="N193" s="12"/>
      <c r="O193" s="12"/>
    </row>
    <row r="194" spans="1:15" x14ac:dyDescent="0.35">
      <c r="A194" s="11" t="str">
        <f t="shared" si="2"/>
        <v>DISTRIBUCION VOLUMEN X CRITERIO (Consumiciones)Leche Con CacaoDE 15 A 19 AÑOS</v>
      </c>
      <c r="B194" s="11" t="s">
        <v>119</v>
      </c>
      <c r="C194" s="11" t="s">
        <v>127</v>
      </c>
      <c r="D194" s="11" t="s">
        <v>39</v>
      </c>
      <c r="E194" s="12">
        <v>0.79310398953825967</v>
      </c>
      <c r="F194" s="12">
        <v>3.4206419191324287</v>
      </c>
      <c r="G194" s="12">
        <v>0.81690189301827332</v>
      </c>
      <c r="H194" s="12">
        <v>6.1189394562910842</v>
      </c>
      <c r="I194" s="12">
        <v>1.1804966475824974</v>
      </c>
      <c r="J194" s="12">
        <v>4.2102898937827122</v>
      </c>
      <c r="K194" s="12">
        <v>4.713791311205104</v>
      </c>
      <c r="L194" s="12">
        <v>0.59909327983226035</v>
      </c>
      <c r="M194" s="12">
        <v>0.73943828482097074</v>
      </c>
      <c r="N194" s="12"/>
      <c r="O194" s="12"/>
    </row>
    <row r="195" spans="1:15" x14ac:dyDescent="0.35">
      <c r="A195" s="11" t="str">
        <f t="shared" si="2"/>
        <v>DISTRIBUCION VOLUMEN X CRITERIO (Consumiciones)Leche Con CacaoDE 20 A 24 AÑOS</v>
      </c>
      <c r="B195" s="11" t="s">
        <v>119</v>
      </c>
      <c r="C195" s="11" t="s">
        <v>127</v>
      </c>
      <c r="D195" s="11" t="s">
        <v>40</v>
      </c>
      <c r="E195" s="12">
        <v>2.4559015252705416</v>
      </c>
      <c r="F195" s="12">
        <v>1.1238465688453354</v>
      </c>
      <c r="G195" s="12">
        <v>3.3454035076745039</v>
      </c>
      <c r="H195" s="12">
        <v>2.4464557292691742</v>
      </c>
      <c r="I195" s="12">
        <v>2.8210051532896223</v>
      </c>
      <c r="J195" s="12">
        <v>3.0518705284798822</v>
      </c>
      <c r="K195" s="12">
        <v>3.4170478170478171</v>
      </c>
      <c r="L195" s="12">
        <v>5.4669862137648888</v>
      </c>
      <c r="M195" s="12">
        <v>1.8306448942015323</v>
      </c>
      <c r="N195" s="12"/>
      <c r="O195" s="12"/>
    </row>
    <row r="196" spans="1:15" x14ac:dyDescent="0.35">
      <c r="A196" s="11" t="str">
        <f t="shared" ref="A196:A259" si="3">B196&amp;C196&amp;D196</f>
        <v>DISTRIBUCION VOLUMEN X CRITERIO (Consumiciones)Leche Con CacaoDE 25 A 34 AÑOS</v>
      </c>
      <c r="B196" s="11" t="s">
        <v>119</v>
      </c>
      <c r="C196" s="11" t="s">
        <v>127</v>
      </c>
      <c r="D196" s="11" t="s">
        <v>41</v>
      </c>
      <c r="E196" s="12">
        <v>5.3909815479856356</v>
      </c>
      <c r="F196" s="12">
        <v>4.5218659764898206</v>
      </c>
      <c r="G196" s="12">
        <v>6.8849426464723864</v>
      </c>
      <c r="H196" s="12">
        <v>5.6032748138314057</v>
      </c>
      <c r="I196" s="12">
        <v>5.3865299518344241</v>
      </c>
      <c r="J196" s="12">
        <v>4.2357489597035967</v>
      </c>
      <c r="K196" s="12">
        <v>6.2945551652448213</v>
      </c>
      <c r="L196" s="12">
        <v>5.9500091811748828</v>
      </c>
      <c r="M196" s="12">
        <v>4.6289518001020404</v>
      </c>
      <c r="N196" s="12"/>
      <c r="O196" s="12"/>
    </row>
    <row r="197" spans="1:15" x14ac:dyDescent="0.35">
      <c r="A197" s="11" t="str">
        <f t="shared" si="3"/>
        <v>DISTRIBUCION VOLUMEN X CRITERIO (Consumiciones)Leche Con CacaoDE 35 A 49 AÑOS</v>
      </c>
      <c r="B197" s="11" t="s">
        <v>119</v>
      </c>
      <c r="C197" s="11" t="s">
        <v>127</v>
      </c>
      <c r="D197" s="11" t="s">
        <v>42</v>
      </c>
      <c r="E197" s="12">
        <v>20.76507474385533</v>
      </c>
      <c r="F197" s="12">
        <v>24.562592614526384</v>
      </c>
      <c r="G197" s="12">
        <v>27.346396540804278</v>
      </c>
      <c r="H197" s="12">
        <v>31.070956983514098</v>
      </c>
      <c r="I197" s="12">
        <v>24.356886050028077</v>
      </c>
      <c r="J197" s="12">
        <v>24.596387910434618</v>
      </c>
      <c r="K197" s="12">
        <v>27.061993691304036</v>
      </c>
      <c r="L197" s="12">
        <v>26.87496325268674</v>
      </c>
      <c r="M197" s="12">
        <v>21.73076592531789</v>
      </c>
      <c r="N197" s="12"/>
      <c r="O197" s="12"/>
    </row>
    <row r="198" spans="1:15" x14ac:dyDescent="0.35">
      <c r="A198" s="11" t="str">
        <f t="shared" si="3"/>
        <v>DISTRIBUCION VOLUMEN X CRITERIO (Consumiciones)Leche Con CacaoDE 50 A 59 AÑOS</v>
      </c>
      <c r="B198" s="11" t="s">
        <v>119</v>
      </c>
      <c r="C198" s="11" t="s">
        <v>127</v>
      </c>
      <c r="D198" s="11" t="s">
        <v>43</v>
      </c>
      <c r="E198" s="12">
        <v>11.20704927735609</v>
      </c>
      <c r="F198" s="12">
        <v>17.167942960189663</v>
      </c>
      <c r="G198" s="12">
        <v>13.607126381058871</v>
      </c>
      <c r="H198" s="12">
        <v>15.345838805371962</v>
      </c>
      <c r="I198" s="12">
        <v>19.389916807844408</v>
      </c>
      <c r="J198" s="12">
        <v>20.417600862742457</v>
      </c>
      <c r="K198" s="12">
        <v>17.704315721557101</v>
      </c>
      <c r="L198" s="12">
        <v>18.977995030406426</v>
      </c>
      <c r="M198" s="12">
        <v>18.624339034694049</v>
      </c>
      <c r="N198" s="12"/>
      <c r="O198" s="12"/>
    </row>
    <row r="199" spans="1:15" x14ac:dyDescent="0.35">
      <c r="A199" s="11" t="str">
        <f t="shared" si="3"/>
        <v>DISTRIBUCION VOLUMEN X CRITERIO (Consumiciones)Leche Con CacaoDE 60 A 75 AÑOS</v>
      </c>
      <c r="B199" s="11" t="s">
        <v>119</v>
      </c>
      <c r="C199" s="11" t="s">
        <v>127</v>
      </c>
      <c r="D199" s="11" t="s">
        <v>44</v>
      </c>
      <c r="E199" s="12">
        <v>59.387842226079165</v>
      </c>
      <c r="F199" s="12">
        <v>49.203116468644303</v>
      </c>
      <c r="G199" s="12">
        <v>47.999241541625295</v>
      </c>
      <c r="H199" s="12">
        <v>39.414584309950577</v>
      </c>
      <c r="I199" s="12">
        <v>46.865169417316572</v>
      </c>
      <c r="J199" s="12">
        <v>43.488077497875011</v>
      </c>
      <c r="K199" s="12">
        <v>40.808292709154777</v>
      </c>
      <c r="L199" s="12">
        <v>42.130973304038008</v>
      </c>
      <c r="M199" s="12">
        <v>52.44585985124953</v>
      </c>
      <c r="N199" s="12"/>
      <c r="O199" s="12"/>
    </row>
    <row r="200" spans="1:15" x14ac:dyDescent="0.35">
      <c r="A200" s="11" t="str">
        <f t="shared" si="3"/>
        <v>DISTRIBUCION VOLUMEN X CRITERIO (Consumiciones)Leche Con CacaoALTA Y MEDIA ALTA</v>
      </c>
      <c r="B200" s="11" t="s">
        <v>119</v>
      </c>
      <c r="C200" s="11" t="s">
        <v>127</v>
      </c>
      <c r="D200" s="11" t="s">
        <v>17</v>
      </c>
      <c r="E200" s="12">
        <v>14.433732313820213</v>
      </c>
      <c r="F200" s="12">
        <v>20.791169658423634</v>
      </c>
      <c r="G200" s="12">
        <v>22.159385726908067</v>
      </c>
      <c r="H200" s="12">
        <v>19.638639689963536</v>
      </c>
      <c r="I200" s="12">
        <v>21.816431880632507</v>
      </c>
      <c r="J200" s="12">
        <v>17.068938478757616</v>
      </c>
      <c r="K200" s="12">
        <v>16.754668793461892</v>
      </c>
      <c r="L200" s="12">
        <v>12.383270180719895</v>
      </c>
      <c r="M200" s="12">
        <v>13.239712040688593</v>
      </c>
      <c r="N200" s="12"/>
      <c r="O200" s="12"/>
    </row>
    <row r="201" spans="1:15" x14ac:dyDescent="0.35">
      <c r="A201" s="11" t="str">
        <f t="shared" si="3"/>
        <v>DISTRIBUCION VOLUMEN X CRITERIO (Consumiciones)Leche Con CacaoMEDIA</v>
      </c>
      <c r="B201" s="11" t="s">
        <v>119</v>
      </c>
      <c r="C201" s="11" t="s">
        <v>127</v>
      </c>
      <c r="D201" s="11" t="s">
        <v>18</v>
      </c>
      <c r="E201" s="12">
        <v>28.781953098130803</v>
      </c>
      <c r="F201" s="12">
        <v>31.259661684056667</v>
      </c>
      <c r="G201" s="12">
        <v>29.199849872156758</v>
      </c>
      <c r="H201" s="12">
        <v>26.76477271507348</v>
      </c>
      <c r="I201" s="12">
        <v>32.751725349077567</v>
      </c>
      <c r="J201" s="12">
        <v>39.231344304274259</v>
      </c>
      <c r="K201" s="12">
        <v>33.086036633450426</v>
      </c>
      <c r="L201" s="12">
        <v>23.580992887529252</v>
      </c>
      <c r="M201" s="12">
        <v>22.59661842330874</v>
      </c>
      <c r="N201" s="12"/>
      <c r="O201" s="12"/>
    </row>
    <row r="202" spans="1:15" x14ac:dyDescent="0.35">
      <c r="A202" s="11" t="str">
        <f t="shared" si="3"/>
        <v>DISTRIBUCION VOLUMEN X CRITERIO (Consumiciones)Leche Con CacaoMEDIA BAJA</v>
      </c>
      <c r="B202" s="11" t="s">
        <v>119</v>
      </c>
      <c r="C202" s="11" t="s">
        <v>127</v>
      </c>
      <c r="D202" s="11" t="s">
        <v>19</v>
      </c>
      <c r="E202" s="12">
        <v>12.353951546465963</v>
      </c>
      <c r="F202" s="12">
        <v>14.941927397369925</v>
      </c>
      <c r="G202" s="12">
        <v>14.870397447826663</v>
      </c>
      <c r="H202" s="12">
        <v>36.836788918271893</v>
      </c>
      <c r="I202" s="12">
        <v>34.23420239208663</v>
      </c>
      <c r="J202" s="12">
        <v>35.716628344040032</v>
      </c>
      <c r="K202" s="12">
        <v>32.606262097641405</v>
      </c>
      <c r="L202" s="12">
        <v>45.775528867332476</v>
      </c>
      <c r="M202" s="12">
        <v>52.419679064216083</v>
      </c>
      <c r="N202" s="12"/>
      <c r="O202" s="12"/>
    </row>
    <row r="203" spans="1:15" x14ac:dyDescent="0.35">
      <c r="A203" s="11" t="str">
        <f t="shared" si="3"/>
        <v>DISTRIBUCION VOLUMEN X CRITERIO (Consumiciones)Leche Con CacaoBAJA</v>
      </c>
      <c r="B203" s="11" t="s">
        <v>119</v>
      </c>
      <c r="C203" s="11" t="s">
        <v>127</v>
      </c>
      <c r="D203" s="11" t="s">
        <v>20</v>
      </c>
      <c r="E203" s="12">
        <v>44.43033304806162</v>
      </c>
      <c r="F203" s="12">
        <v>33.00725427580565</v>
      </c>
      <c r="G203" s="12">
        <v>33.770382591425509</v>
      </c>
      <c r="H203" s="12">
        <v>16.759834461139878</v>
      </c>
      <c r="I203" s="12">
        <v>11.197640378203284</v>
      </c>
      <c r="J203" s="12">
        <v>7.9830673902971547</v>
      </c>
      <c r="K203" s="12">
        <v>17.553023514230411</v>
      </c>
      <c r="L203" s="12">
        <v>18.260235200895867</v>
      </c>
      <c r="M203" s="12">
        <v>11.744011433185332</v>
      </c>
      <c r="N203" s="12"/>
      <c r="O203" s="12"/>
    </row>
    <row r="204" spans="1:15" x14ac:dyDescent="0.35">
      <c r="A204" s="11" t="str">
        <f t="shared" si="3"/>
        <v>DISTRIBUCION VOLUMEN X CRITERIO (Consumiciones)Leche Con CacaoHOMBRE</v>
      </c>
      <c r="B204" s="11" t="s">
        <v>119</v>
      </c>
      <c r="C204" s="11" t="s">
        <v>127</v>
      </c>
      <c r="D204" s="11" t="s">
        <v>21</v>
      </c>
      <c r="E204" s="12">
        <v>65.730772153214915</v>
      </c>
      <c r="F204" s="12">
        <v>70.449124729681103</v>
      </c>
      <c r="G204" s="12">
        <v>64.380480252715202</v>
      </c>
      <c r="H204" s="12">
        <v>66.269131260936618</v>
      </c>
      <c r="I204" s="12">
        <v>72.169547417595297</v>
      </c>
      <c r="J204" s="12">
        <v>72.362094040933016</v>
      </c>
      <c r="K204" s="12">
        <v>62.975831600831597</v>
      </c>
      <c r="L204" s="12">
        <v>65.646675826735404</v>
      </c>
      <c r="M204" s="12">
        <v>74.101563007658868</v>
      </c>
      <c r="N204" s="12"/>
      <c r="O204" s="12"/>
    </row>
    <row r="205" spans="1:15" x14ac:dyDescent="0.35">
      <c r="A205" s="11" t="str">
        <f t="shared" si="3"/>
        <v>DISTRIBUCION VOLUMEN X CRITERIO (Consumiciones)Leche Con CacaoMUJER</v>
      </c>
      <c r="B205" s="11" t="s">
        <v>119</v>
      </c>
      <c r="C205" s="11" t="s">
        <v>127</v>
      </c>
      <c r="D205" s="11" t="s">
        <v>22</v>
      </c>
      <c r="E205" s="12">
        <v>34.269197853263691</v>
      </c>
      <c r="F205" s="12">
        <v>29.550914317286548</v>
      </c>
      <c r="G205" s="12">
        <v>35.619527566443296</v>
      </c>
      <c r="H205" s="12">
        <v>33.730913469624369</v>
      </c>
      <c r="I205" s="12">
        <v>27.830452582404703</v>
      </c>
      <c r="J205" s="12">
        <v>27.63788447643606</v>
      </c>
      <c r="K205" s="12">
        <v>37.024168399168396</v>
      </c>
      <c r="L205" s="12">
        <v>34.353342264249591</v>
      </c>
      <c r="M205" s="12">
        <v>25.898447473040498</v>
      </c>
      <c r="N205" s="12"/>
      <c r="O205" s="12"/>
    </row>
    <row r="206" spans="1:15" x14ac:dyDescent="0.35">
      <c r="A206" s="11" t="str">
        <f t="shared" si="3"/>
        <v>DISTRIBUCION VOLUMEN X CRITERIO (Consumiciones)Leche Con CafeT.ESPAÑA</v>
      </c>
      <c r="B206" s="11" t="s">
        <v>119</v>
      </c>
      <c r="C206" s="11" t="s">
        <v>128</v>
      </c>
      <c r="D206" s="11" t="s">
        <v>36</v>
      </c>
      <c r="E206" s="12">
        <v>100</v>
      </c>
      <c r="F206" s="12">
        <v>100</v>
      </c>
      <c r="G206" s="12">
        <v>100</v>
      </c>
      <c r="H206" s="12">
        <v>100</v>
      </c>
      <c r="I206" s="12">
        <v>100</v>
      </c>
      <c r="J206" s="12">
        <v>100</v>
      </c>
      <c r="K206" s="12">
        <v>100</v>
      </c>
      <c r="L206" s="12">
        <v>100</v>
      </c>
      <c r="M206" s="12">
        <v>100</v>
      </c>
      <c r="N206" s="12"/>
      <c r="O206" s="12"/>
    </row>
    <row r="207" spans="1:15" x14ac:dyDescent="0.35">
      <c r="A207" s="11" t="str">
        <f t="shared" si="3"/>
        <v>DISTRIBUCION VOLUMEN X CRITERIO (Consumiciones)Leche Con CafeBCN AM</v>
      </c>
      <c r="B207" s="11" t="s">
        <v>119</v>
      </c>
      <c r="C207" s="11" t="s">
        <v>128</v>
      </c>
      <c r="D207" s="11" t="s">
        <v>1</v>
      </c>
      <c r="E207" s="12">
        <v>9.4086361007430668</v>
      </c>
      <c r="F207" s="12">
        <v>8.2257904032866183</v>
      </c>
      <c r="G207" s="12">
        <v>9.9088778200091454</v>
      </c>
      <c r="H207" s="12">
        <v>8.8885664947163061</v>
      </c>
      <c r="I207" s="12">
        <v>8.9111200151756229</v>
      </c>
      <c r="J207" s="12">
        <v>8.3420845907858787</v>
      </c>
      <c r="K207" s="12">
        <v>7.7841525079489573</v>
      </c>
      <c r="L207" s="12">
        <v>9.258545420909476</v>
      </c>
      <c r="M207" s="12">
        <v>9.6555937740701783</v>
      </c>
      <c r="N207" s="12"/>
      <c r="O207" s="12"/>
    </row>
    <row r="208" spans="1:15" x14ac:dyDescent="0.35">
      <c r="A208" s="11" t="str">
        <f t="shared" si="3"/>
        <v>DISTRIBUCION VOLUMEN X CRITERIO (Consumiciones)Leche Con CafeREST.CAT ARAGON</v>
      </c>
      <c r="B208" s="11" t="s">
        <v>119</v>
      </c>
      <c r="C208" s="11" t="s">
        <v>128</v>
      </c>
      <c r="D208" s="11" t="s">
        <v>2</v>
      </c>
      <c r="E208" s="12">
        <v>8.8449210398657527</v>
      </c>
      <c r="F208" s="12">
        <v>8.2348691125391245</v>
      </c>
      <c r="G208" s="12">
        <v>9.0610864444100656</v>
      </c>
      <c r="H208" s="12">
        <v>9.61270461572553</v>
      </c>
      <c r="I208" s="12">
        <v>9.3288077457618588</v>
      </c>
      <c r="J208" s="12">
        <v>9.6274133838470561</v>
      </c>
      <c r="K208" s="12">
        <v>10.106614871984025</v>
      </c>
      <c r="L208" s="12">
        <v>9.7609265129169032</v>
      </c>
      <c r="M208" s="12">
        <v>8.7104213798292456</v>
      </c>
      <c r="N208" s="12"/>
      <c r="O208" s="12"/>
    </row>
    <row r="209" spans="1:15" x14ac:dyDescent="0.35">
      <c r="A209" s="11" t="str">
        <f t="shared" si="3"/>
        <v>DISTRIBUCION VOLUMEN X CRITERIO (Consumiciones)Leche Con CafeLEVANTE</v>
      </c>
      <c r="B209" s="11" t="s">
        <v>119</v>
      </c>
      <c r="C209" s="11" t="s">
        <v>128</v>
      </c>
      <c r="D209" s="11" t="s">
        <v>3</v>
      </c>
      <c r="E209" s="12">
        <v>13.341344955042302</v>
      </c>
      <c r="F209" s="12">
        <v>10.750358476433489</v>
      </c>
      <c r="G209" s="12">
        <v>10.489975479456747</v>
      </c>
      <c r="H209" s="12">
        <v>10.583168208343356</v>
      </c>
      <c r="I209" s="12">
        <v>11.234529187910605</v>
      </c>
      <c r="J209" s="12">
        <v>10.809755515821076</v>
      </c>
      <c r="K209" s="12">
        <v>10.224223663384366</v>
      </c>
      <c r="L209" s="12">
        <v>10.64876822244242</v>
      </c>
      <c r="M209" s="12">
        <v>10.810720240260597</v>
      </c>
      <c r="N209" s="12"/>
      <c r="O209" s="12"/>
    </row>
    <row r="210" spans="1:15" x14ac:dyDescent="0.35">
      <c r="A210" s="11" t="str">
        <f t="shared" si="3"/>
        <v>DISTRIBUCION VOLUMEN X CRITERIO (Consumiciones)Leche Con CafeANDALUCIA</v>
      </c>
      <c r="B210" s="11" t="s">
        <v>119</v>
      </c>
      <c r="C210" s="11" t="s">
        <v>128</v>
      </c>
      <c r="D210" s="11" t="s">
        <v>4</v>
      </c>
      <c r="E210" s="12">
        <v>20.442206544400378</v>
      </c>
      <c r="F210" s="12">
        <v>21.05640567966071</v>
      </c>
      <c r="G210" s="12">
        <v>20.5989639059209</v>
      </c>
      <c r="H210" s="12">
        <v>19.481140246974341</v>
      </c>
      <c r="I210" s="12">
        <v>21.283501542725961</v>
      </c>
      <c r="J210" s="12">
        <v>22.459317633510917</v>
      </c>
      <c r="K210" s="12">
        <v>21.862323881737549</v>
      </c>
      <c r="L210" s="12">
        <v>20.343412896528751</v>
      </c>
      <c r="M210" s="12">
        <v>20.281684398032912</v>
      </c>
      <c r="N210" s="12"/>
      <c r="O210" s="12"/>
    </row>
    <row r="211" spans="1:15" x14ac:dyDescent="0.35">
      <c r="A211" s="11" t="str">
        <f t="shared" si="3"/>
        <v>DISTRIBUCION VOLUMEN X CRITERIO (Consumiciones)Leche Con CafeMDD AM</v>
      </c>
      <c r="B211" s="11" t="s">
        <v>119</v>
      </c>
      <c r="C211" s="11" t="s">
        <v>128</v>
      </c>
      <c r="D211" s="11" t="s">
        <v>5</v>
      </c>
      <c r="E211" s="12">
        <v>10.933829963206126</v>
      </c>
      <c r="F211" s="12">
        <v>12.355731860132824</v>
      </c>
      <c r="G211" s="12">
        <v>13.20817079711682</v>
      </c>
      <c r="H211" s="12">
        <v>13.928857604411329</v>
      </c>
      <c r="I211" s="12">
        <v>12.587843758186255</v>
      </c>
      <c r="J211" s="12">
        <v>12.271275404933659</v>
      </c>
      <c r="K211" s="12">
        <v>12.095708107081771</v>
      </c>
      <c r="L211" s="12">
        <v>13.178523559721972</v>
      </c>
      <c r="M211" s="12">
        <v>13.330474908401923</v>
      </c>
      <c r="N211" s="12"/>
      <c r="O211" s="12"/>
    </row>
    <row r="212" spans="1:15" x14ac:dyDescent="0.35">
      <c r="A212" s="11" t="str">
        <f t="shared" si="3"/>
        <v>DISTRIBUCION VOLUMEN X CRITERIO (Consumiciones)Leche Con CafeRTO CENTRO</v>
      </c>
      <c r="B212" s="11" t="s">
        <v>119</v>
      </c>
      <c r="C212" s="11" t="s">
        <v>128</v>
      </c>
      <c r="D212" s="11" t="s">
        <v>6</v>
      </c>
      <c r="E212" s="12">
        <v>8.8658471107967785</v>
      </c>
      <c r="F212" s="12">
        <v>8.8659719875731522</v>
      </c>
      <c r="G212" s="12">
        <v>9.3992698491805946</v>
      </c>
      <c r="H212" s="12">
        <v>9.8561407825975706</v>
      </c>
      <c r="I212" s="12">
        <v>9.0133296426631144</v>
      </c>
      <c r="J212" s="12">
        <v>9.0165423389163024</v>
      </c>
      <c r="K212" s="12">
        <v>9.2386835310651367</v>
      </c>
      <c r="L212" s="12">
        <v>9.9931472190163326</v>
      </c>
      <c r="M212" s="12">
        <v>9.8645157549968818</v>
      </c>
      <c r="N212" s="12"/>
      <c r="O212" s="12"/>
    </row>
    <row r="213" spans="1:15" x14ac:dyDescent="0.35">
      <c r="A213" s="11" t="str">
        <f t="shared" si="3"/>
        <v>DISTRIBUCION VOLUMEN X CRITERIO (Consumiciones)Leche Con CafeNORTE-CENTRO</v>
      </c>
      <c r="B213" s="11" t="s">
        <v>119</v>
      </c>
      <c r="C213" s="11" t="s">
        <v>128</v>
      </c>
      <c r="D213" s="11" t="s">
        <v>7</v>
      </c>
      <c r="E213" s="12">
        <v>11.020983065491281</v>
      </c>
      <c r="F213" s="12">
        <v>11.670032986397846</v>
      </c>
      <c r="G213" s="12">
        <v>12.005537115999985</v>
      </c>
      <c r="H213" s="12">
        <v>12.289149620074792</v>
      </c>
      <c r="I213" s="12">
        <v>12.064475105397024</v>
      </c>
      <c r="J213" s="12">
        <v>11.62150219227318</v>
      </c>
      <c r="K213" s="12">
        <v>12.610202992201227</v>
      </c>
      <c r="L213" s="12">
        <v>11.798161266159354</v>
      </c>
      <c r="M213" s="12">
        <v>12.407454245557389</v>
      </c>
      <c r="N213" s="12"/>
      <c r="O213" s="12"/>
    </row>
    <row r="214" spans="1:15" x14ac:dyDescent="0.35">
      <c r="A214" s="11" t="str">
        <f t="shared" si="3"/>
        <v>DISTRIBUCION VOLUMEN X CRITERIO (Consumiciones)Leche Con CafeNOROESTE</v>
      </c>
      <c r="B214" s="11" t="s">
        <v>119</v>
      </c>
      <c r="C214" s="11" t="s">
        <v>128</v>
      </c>
      <c r="D214" s="11" t="s">
        <v>8</v>
      </c>
      <c r="E214" s="12">
        <v>17.142227982127022</v>
      </c>
      <c r="F214" s="12">
        <v>18.840829392491663</v>
      </c>
      <c r="G214" s="12">
        <v>15.328140202790852</v>
      </c>
      <c r="H214" s="12">
        <v>15.360272427156771</v>
      </c>
      <c r="I214" s="12">
        <v>15.576383323848569</v>
      </c>
      <c r="J214" s="12">
        <v>15.85210361595303</v>
      </c>
      <c r="K214" s="12">
        <v>16.078090444596963</v>
      </c>
      <c r="L214" s="12">
        <v>15.018502810940026</v>
      </c>
      <c r="M214" s="12">
        <v>14.939141669783115</v>
      </c>
      <c r="N214" s="12"/>
      <c r="O214" s="12"/>
    </row>
    <row r="215" spans="1:15" x14ac:dyDescent="0.35">
      <c r="A215" s="11" t="str">
        <f t="shared" si="3"/>
        <v>DISTRIBUCION VOLUMEN X CRITERIO (Consumiciones)Leche Con Cafe&lt;2MIL</v>
      </c>
      <c r="B215" s="11" t="s">
        <v>119</v>
      </c>
      <c r="C215" s="11" t="s">
        <v>128</v>
      </c>
      <c r="D215" s="11" t="s">
        <v>9</v>
      </c>
      <c r="E215" s="12">
        <v>3.6525255390681513</v>
      </c>
      <c r="F215" s="12">
        <v>4.1253957887920993</v>
      </c>
      <c r="G215" s="12">
        <v>4.5757723693218084</v>
      </c>
      <c r="H215" s="12">
        <v>5.1888944185610892</v>
      </c>
      <c r="I215" s="12">
        <v>5.1112524147435821</v>
      </c>
      <c r="J215" s="12">
        <v>5.1146181803081134</v>
      </c>
      <c r="K215" s="12">
        <v>5.0329397373225202</v>
      </c>
      <c r="L215" s="12">
        <v>4.7376899326692357</v>
      </c>
      <c r="M215" s="12">
        <v>4.6223948461706552</v>
      </c>
      <c r="N215" s="12"/>
      <c r="O215" s="12"/>
    </row>
    <row r="216" spans="1:15" x14ac:dyDescent="0.35">
      <c r="A216" s="11" t="str">
        <f t="shared" si="3"/>
        <v>DISTRIBUCION VOLUMEN X CRITERIO (Consumiciones)Leche Con Cafe2-5MIL</v>
      </c>
      <c r="B216" s="11" t="s">
        <v>119</v>
      </c>
      <c r="C216" s="11" t="s">
        <v>128</v>
      </c>
      <c r="D216" s="11" t="s">
        <v>10</v>
      </c>
      <c r="E216" s="12">
        <v>4.9531802640791138</v>
      </c>
      <c r="F216" s="12">
        <v>5.0860823260890529</v>
      </c>
      <c r="G216" s="12">
        <v>4.6874441293817615</v>
      </c>
      <c r="H216" s="12">
        <v>4.2018938413122831</v>
      </c>
      <c r="I216" s="12">
        <v>4.3973271030690642</v>
      </c>
      <c r="J216" s="12">
        <v>4.2580277979866379</v>
      </c>
      <c r="K216" s="12">
        <v>5.0264436133638988</v>
      </c>
      <c r="L216" s="12">
        <v>4.6540781452813755</v>
      </c>
      <c r="M216" s="12">
        <v>4.8016219119295069</v>
      </c>
      <c r="N216" s="12"/>
      <c r="O216" s="12"/>
    </row>
    <row r="217" spans="1:15" x14ac:dyDescent="0.35">
      <c r="A217" s="11" t="str">
        <f t="shared" si="3"/>
        <v>DISTRIBUCION VOLUMEN X CRITERIO (Consumiciones)Leche Con Cafe5-10MIL</v>
      </c>
      <c r="B217" s="11" t="s">
        <v>119</v>
      </c>
      <c r="C217" s="11" t="s">
        <v>128</v>
      </c>
      <c r="D217" s="11" t="s">
        <v>11</v>
      </c>
      <c r="E217" s="12">
        <v>7.5125015624929157</v>
      </c>
      <c r="F217" s="12">
        <v>6.6883242495733377</v>
      </c>
      <c r="G217" s="12">
        <v>5.8099020259014251</v>
      </c>
      <c r="H217" s="12">
        <v>6.1204656432896192</v>
      </c>
      <c r="I217" s="12">
        <v>6.7108192126484179</v>
      </c>
      <c r="J217" s="12">
        <v>6.8069024062430872</v>
      </c>
      <c r="K217" s="12">
        <v>6.53021382426226</v>
      </c>
      <c r="L217" s="12">
        <v>6.959807698934692</v>
      </c>
      <c r="M217" s="12">
        <v>7.3692987323756132</v>
      </c>
      <c r="N217" s="12"/>
      <c r="O217" s="12"/>
    </row>
    <row r="218" spans="1:15" x14ac:dyDescent="0.35">
      <c r="A218" s="11" t="str">
        <f t="shared" si="3"/>
        <v>DISTRIBUCION VOLUMEN X CRITERIO (Consumiciones)Leche Con Cafe10-30MIL</v>
      </c>
      <c r="B218" s="11" t="s">
        <v>119</v>
      </c>
      <c r="C218" s="11" t="s">
        <v>128</v>
      </c>
      <c r="D218" s="11" t="s">
        <v>12</v>
      </c>
      <c r="E218" s="12">
        <v>21.080966601835353</v>
      </c>
      <c r="F218" s="12">
        <v>19.904260654667112</v>
      </c>
      <c r="G218" s="12">
        <v>18.801272437408695</v>
      </c>
      <c r="H218" s="12">
        <v>19.471670428272088</v>
      </c>
      <c r="I218" s="12">
        <v>19.646828023800953</v>
      </c>
      <c r="J218" s="12">
        <v>19.956269001542086</v>
      </c>
      <c r="K218" s="12">
        <v>20.560011330086827</v>
      </c>
      <c r="L218" s="12">
        <v>18.220643828899934</v>
      </c>
      <c r="M218" s="12">
        <v>17.71141779363149</v>
      </c>
      <c r="N218" s="12"/>
      <c r="O218" s="12"/>
    </row>
    <row r="219" spans="1:15" x14ac:dyDescent="0.35">
      <c r="A219" s="11" t="str">
        <f t="shared" si="3"/>
        <v>DISTRIBUCION VOLUMEN X CRITERIO (Consumiciones)Leche Con Cafe30-100MIL</v>
      </c>
      <c r="B219" s="11" t="s">
        <v>119</v>
      </c>
      <c r="C219" s="11" t="s">
        <v>128</v>
      </c>
      <c r="D219" s="11" t="s">
        <v>13</v>
      </c>
      <c r="E219" s="12">
        <v>20.434052436290767</v>
      </c>
      <c r="F219" s="12">
        <v>20.532992206199584</v>
      </c>
      <c r="G219" s="12">
        <v>22.06740818073996</v>
      </c>
      <c r="H219" s="12">
        <v>20.539895972786663</v>
      </c>
      <c r="I219" s="12">
        <v>22.323618869906454</v>
      </c>
      <c r="J219" s="12">
        <v>21.645787430825138</v>
      </c>
      <c r="K219" s="12">
        <v>21.689929140267409</v>
      </c>
      <c r="L219" s="12">
        <v>21.106269191263021</v>
      </c>
      <c r="M219" s="12">
        <v>20.805110634423805</v>
      </c>
      <c r="N219" s="12"/>
      <c r="O219" s="12"/>
    </row>
    <row r="220" spans="1:15" x14ac:dyDescent="0.35">
      <c r="A220" s="11" t="str">
        <f t="shared" si="3"/>
        <v>DISTRIBUCION VOLUMEN X CRITERIO (Consumiciones)Leche Con Cafe100-200MIL</v>
      </c>
      <c r="B220" s="11" t="s">
        <v>119</v>
      </c>
      <c r="C220" s="11" t="s">
        <v>128</v>
      </c>
      <c r="D220" s="11" t="s">
        <v>14</v>
      </c>
      <c r="E220" s="12">
        <v>11.341749098287766</v>
      </c>
      <c r="F220" s="12">
        <v>12.431945035802187</v>
      </c>
      <c r="G220" s="12">
        <v>12.404689936016851</v>
      </c>
      <c r="H220" s="12">
        <v>11.989200611406265</v>
      </c>
      <c r="I220" s="12">
        <v>11.582468413153753</v>
      </c>
      <c r="J220" s="12">
        <v>11.804510617704347</v>
      </c>
      <c r="K220" s="12">
        <v>11.199846857068154</v>
      </c>
      <c r="L220" s="12">
        <v>11.504712911703413</v>
      </c>
      <c r="M220" s="12">
        <v>12.807555161124062</v>
      </c>
      <c r="N220" s="12"/>
      <c r="O220" s="12"/>
    </row>
    <row r="221" spans="1:15" x14ac:dyDescent="0.35">
      <c r="A221" s="11" t="str">
        <f t="shared" si="3"/>
        <v>DISTRIBUCION VOLUMEN X CRITERIO (Consumiciones)Leche Con Cafe200-500MIL</v>
      </c>
      <c r="B221" s="11" t="s">
        <v>119</v>
      </c>
      <c r="C221" s="11" t="s">
        <v>128</v>
      </c>
      <c r="D221" s="11" t="s">
        <v>15</v>
      </c>
      <c r="E221" s="12">
        <v>13.122417838779226</v>
      </c>
      <c r="F221" s="12">
        <v>14.050743292487979</v>
      </c>
      <c r="G221" s="12">
        <v>13.773146840104502</v>
      </c>
      <c r="H221" s="12">
        <v>14.81605167937777</v>
      </c>
      <c r="I221" s="12">
        <v>13.778084903481233</v>
      </c>
      <c r="J221" s="12">
        <v>14.091992153549363</v>
      </c>
      <c r="K221" s="12">
        <v>13.707126593488001</v>
      </c>
      <c r="L221" s="12">
        <v>14.468155274888108</v>
      </c>
      <c r="M221" s="12">
        <v>13.424704181688796</v>
      </c>
      <c r="N221" s="12"/>
      <c r="O221" s="12"/>
    </row>
    <row r="222" spans="1:15" x14ac:dyDescent="0.35">
      <c r="A222" s="11" t="str">
        <f t="shared" si="3"/>
        <v>DISTRIBUCION VOLUMEN X CRITERIO (Consumiciones)Leche Con Cafe&gt;500MIL</v>
      </c>
      <c r="B222" s="11" t="s">
        <v>119</v>
      </c>
      <c r="C222" s="11" t="s">
        <v>128</v>
      </c>
      <c r="D222" s="11" t="s">
        <v>16</v>
      </c>
      <c r="E222" s="12">
        <v>17.9026066591667</v>
      </c>
      <c r="F222" s="12">
        <v>17.180251395646362</v>
      </c>
      <c r="G222" s="12">
        <v>17.880382608169377</v>
      </c>
      <c r="H222" s="12">
        <v>17.671924344290041</v>
      </c>
      <c r="I222" s="12">
        <v>16.449594606975886</v>
      </c>
      <c r="J222" s="12">
        <v>16.321889749861779</v>
      </c>
      <c r="K222" s="12">
        <v>16.253492016802145</v>
      </c>
      <c r="L222" s="12">
        <v>18.348630924995451</v>
      </c>
      <c r="M222" s="12">
        <v>18.457903109588319</v>
      </c>
      <c r="N222" s="12"/>
      <c r="O222" s="12"/>
    </row>
    <row r="223" spans="1:15" x14ac:dyDescent="0.35">
      <c r="A223" s="11" t="str">
        <f t="shared" si="3"/>
        <v>DISTRIBUCION VOLUMEN X CRITERIO (Consumiciones)Leche Con CafeDE 15 A 19 AÑOS</v>
      </c>
      <c r="B223" s="11" t="s">
        <v>119</v>
      </c>
      <c r="C223" s="11" t="s">
        <v>128</v>
      </c>
      <c r="D223" s="11" t="s">
        <v>39</v>
      </c>
      <c r="E223" s="12">
        <v>0.99458681210642164</v>
      </c>
      <c r="F223" s="12">
        <v>0.89355156580586859</v>
      </c>
      <c r="G223" s="12">
        <v>1.540470630157273</v>
      </c>
      <c r="H223" s="12">
        <v>0.17695133664011811</v>
      </c>
      <c r="I223" s="12">
        <v>0.33042660792564982</v>
      </c>
      <c r="J223" s="12">
        <v>0.77794273177123052</v>
      </c>
      <c r="K223" s="12">
        <v>0.74948804504643318</v>
      </c>
      <c r="L223" s="12">
        <v>1.2047482184885434</v>
      </c>
      <c r="M223" s="12">
        <v>0.85371447647819965</v>
      </c>
      <c r="N223" s="12"/>
      <c r="O223" s="12"/>
    </row>
    <row r="224" spans="1:15" x14ac:dyDescent="0.35">
      <c r="A224" s="11" t="str">
        <f t="shared" si="3"/>
        <v>DISTRIBUCION VOLUMEN X CRITERIO (Consumiciones)Leche Con CafeDE 20 A 24 AÑOS</v>
      </c>
      <c r="B224" s="11" t="s">
        <v>119</v>
      </c>
      <c r="C224" s="11" t="s">
        <v>128</v>
      </c>
      <c r="D224" s="11" t="s">
        <v>40</v>
      </c>
      <c r="E224" s="12">
        <v>1.5293020044598242</v>
      </c>
      <c r="F224" s="12">
        <v>1.3709151490448794</v>
      </c>
      <c r="G224" s="12">
        <v>1.192006259670731</v>
      </c>
      <c r="H224" s="12">
        <v>1.6390728882212473</v>
      </c>
      <c r="I224" s="12">
        <v>1.6760243222910027</v>
      </c>
      <c r="J224" s="12">
        <v>1.4433534765318561</v>
      </c>
      <c r="K224" s="12">
        <v>1.3803643992486037</v>
      </c>
      <c r="L224" s="12">
        <v>1.1843292285165166</v>
      </c>
      <c r="M224" s="12">
        <v>1.6806105136946372</v>
      </c>
      <c r="N224" s="12"/>
      <c r="O224" s="12"/>
    </row>
    <row r="225" spans="1:15" x14ac:dyDescent="0.35">
      <c r="A225" s="11" t="str">
        <f t="shared" si="3"/>
        <v>DISTRIBUCION VOLUMEN X CRITERIO (Consumiciones)Leche Con CafeDE 25 A 34 AÑOS</v>
      </c>
      <c r="B225" s="11" t="s">
        <v>119</v>
      </c>
      <c r="C225" s="11" t="s">
        <v>128</v>
      </c>
      <c r="D225" s="11" t="s">
        <v>41</v>
      </c>
      <c r="E225" s="12">
        <v>5.8736909871522602</v>
      </c>
      <c r="F225" s="12">
        <v>5.7822488632041802</v>
      </c>
      <c r="G225" s="12">
        <v>6.370091915755058</v>
      </c>
      <c r="H225" s="12">
        <v>6.7363221721695066</v>
      </c>
      <c r="I225" s="12">
        <v>6.2994611105304115</v>
      </c>
      <c r="J225" s="12">
        <v>6.3732180376792558</v>
      </c>
      <c r="K225" s="12">
        <v>6.2504291581652103</v>
      </c>
      <c r="L225" s="12">
        <v>6.0480220643224341</v>
      </c>
      <c r="M225" s="12">
        <v>6.1610609895714212</v>
      </c>
      <c r="N225" s="12"/>
      <c r="O225" s="12"/>
    </row>
    <row r="226" spans="1:15" x14ac:dyDescent="0.35">
      <c r="A226" s="11" t="str">
        <f t="shared" si="3"/>
        <v>DISTRIBUCION VOLUMEN X CRITERIO (Consumiciones)Leche Con CafeDE 35 A 49 AÑOS</v>
      </c>
      <c r="B226" s="11" t="s">
        <v>119</v>
      </c>
      <c r="C226" s="11" t="s">
        <v>128</v>
      </c>
      <c r="D226" s="11" t="s">
        <v>42</v>
      </c>
      <c r="E226" s="12">
        <v>30.267871194884478</v>
      </c>
      <c r="F226" s="12">
        <v>28.561998114052827</v>
      </c>
      <c r="G226" s="12">
        <v>29.590246622751394</v>
      </c>
      <c r="H226" s="12">
        <v>27.218370836141531</v>
      </c>
      <c r="I226" s="12">
        <v>26.173429884363301</v>
      </c>
      <c r="J226" s="12">
        <v>25.027116253700488</v>
      </c>
      <c r="K226" s="12">
        <v>27.043286223205818</v>
      </c>
      <c r="L226" s="12">
        <v>25.546847085950862</v>
      </c>
      <c r="M226" s="12">
        <v>25.564251170180981</v>
      </c>
      <c r="N226" s="12"/>
      <c r="O226" s="12"/>
    </row>
    <row r="227" spans="1:15" x14ac:dyDescent="0.35">
      <c r="A227" s="11" t="str">
        <f t="shared" si="3"/>
        <v>DISTRIBUCION VOLUMEN X CRITERIO (Consumiciones)Leche Con CafeDE 50 A 59 AÑOS</v>
      </c>
      <c r="B227" s="11" t="s">
        <v>119</v>
      </c>
      <c r="C227" s="11" t="s">
        <v>128</v>
      </c>
      <c r="D227" s="11" t="s">
        <v>43</v>
      </c>
      <c r="E227" s="12">
        <v>26.182685700259128</v>
      </c>
      <c r="F227" s="12">
        <v>26.783960054689437</v>
      </c>
      <c r="G227" s="12">
        <v>26.395609831561373</v>
      </c>
      <c r="H227" s="12">
        <v>27.176019872540035</v>
      </c>
      <c r="I227" s="12">
        <v>25.774682647526802</v>
      </c>
      <c r="J227" s="12">
        <v>25.522348249202803</v>
      </c>
      <c r="K227" s="12">
        <v>26.249486021816644</v>
      </c>
      <c r="L227" s="12">
        <v>26.219668055762956</v>
      </c>
      <c r="M227" s="12">
        <v>25.427626528307012</v>
      </c>
      <c r="N227" s="12"/>
      <c r="O227" s="12"/>
    </row>
    <row r="228" spans="1:15" x14ac:dyDescent="0.35">
      <c r="A228" s="11" t="str">
        <f t="shared" si="3"/>
        <v>DISTRIBUCION VOLUMEN X CRITERIO (Consumiciones)Leche Con CafeDE 60 A 75 AÑOS</v>
      </c>
      <c r="B228" s="11" t="s">
        <v>119</v>
      </c>
      <c r="C228" s="11" t="s">
        <v>128</v>
      </c>
      <c r="D228" s="11" t="s">
        <v>44</v>
      </c>
      <c r="E228" s="12">
        <v>35.151848404832357</v>
      </c>
      <c r="F228" s="12">
        <v>36.607300241880047</v>
      </c>
      <c r="G228" s="12">
        <v>34.911590488091889</v>
      </c>
      <c r="H228" s="12">
        <v>37.053251967573672</v>
      </c>
      <c r="I228" s="12">
        <v>39.745969620364242</v>
      </c>
      <c r="J228" s="12">
        <v>40.856007408821213</v>
      </c>
      <c r="K228" s="12">
        <v>38.326944596186678</v>
      </c>
      <c r="L228" s="12">
        <v>39.796369325900379</v>
      </c>
      <c r="M228" s="12">
        <v>40.312742692699999</v>
      </c>
      <c r="N228" s="12"/>
      <c r="O228" s="12"/>
    </row>
    <row r="229" spans="1:15" x14ac:dyDescent="0.35">
      <c r="A229" s="11" t="str">
        <f t="shared" si="3"/>
        <v>DISTRIBUCION VOLUMEN X CRITERIO (Consumiciones)Leche Con CafeALTA Y MEDIA ALTA</v>
      </c>
      <c r="B229" s="11" t="s">
        <v>119</v>
      </c>
      <c r="C229" s="11" t="s">
        <v>128</v>
      </c>
      <c r="D229" s="11" t="s">
        <v>17</v>
      </c>
      <c r="E229" s="12">
        <v>28.095384282584206</v>
      </c>
      <c r="F229" s="12">
        <v>28.200516488905791</v>
      </c>
      <c r="G229" s="12">
        <v>27.307544922678922</v>
      </c>
      <c r="H229" s="12">
        <v>26.323371965541369</v>
      </c>
      <c r="I229" s="12">
        <v>26.355663178596178</v>
      </c>
      <c r="J229" s="12">
        <v>26.431989220048006</v>
      </c>
      <c r="K229" s="12">
        <v>27.033325707313356</v>
      </c>
      <c r="L229" s="12">
        <v>26.932178930434148</v>
      </c>
      <c r="M229" s="12">
        <v>27.449180666259355</v>
      </c>
      <c r="N229" s="12"/>
      <c r="O229" s="12"/>
    </row>
    <row r="230" spans="1:15" x14ac:dyDescent="0.35">
      <c r="A230" s="11" t="str">
        <f t="shared" si="3"/>
        <v>DISTRIBUCION VOLUMEN X CRITERIO (Consumiciones)Leche Con CafeMEDIA</v>
      </c>
      <c r="B230" s="11" t="s">
        <v>119</v>
      </c>
      <c r="C230" s="11" t="s">
        <v>128</v>
      </c>
      <c r="D230" s="11" t="s">
        <v>18</v>
      </c>
      <c r="E230" s="12">
        <v>30.535230734057549</v>
      </c>
      <c r="F230" s="12">
        <v>30.794805008518072</v>
      </c>
      <c r="G230" s="12">
        <v>31.20846661225891</v>
      </c>
      <c r="H230" s="12">
        <v>30.791540948242879</v>
      </c>
      <c r="I230" s="12">
        <v>31.208671913612513</v>
      </c>
      <c r="J230" s="12">
        <v>30.96986825597488</v>
      </c>
      <c r="K230" s="12">
        <v>30.695726471782947</v>
      </c>
      <c r="L230" s="12">
        <v>31.666135654230498</v>
      </c>
      <c r="M230" s="12">
        <v>29.996362197691305</v>
      </c>
      <c r="N230" s="12"/>
      <c r="O230" s="12"/>
    </row>
    <row r="231" spans="1:15" x14ac:dyDescent="0.35">
      <c r="A231" s="11" t="str">
        <f t="shared" si="3"/>
        <v>DISTRIBUCION VOLUMEN X CRITERIO (Consumiciones)Leche Con CafeMEDIA BAJA</v>
      </c>
      <c r="B231" s="11" t="s">
        <v>119</v>
      </c>
      <c r="C231" s="11" t="s">
        <v>128</v>
      </c>
      <c r="D231" s="11" t="s">
        <v>19</v>
      </c>
      <c r="E231" s="12">
        <v>25.434787536585002</v>
      </c>
      <c r="F231" s="12">
        <v>26.856766504689361</v>
      </c>
      <c r="G231" s="12">
        <v>27.889599812753335</v>
      </c>
      <c r="H231" s="12">
        <v>27.029243804063512</v>
      </c>
      <c r="I231" s="12">
        <v>26.16320956683662</v>
      </c>
      <c r="J231" s="12">
        <v>26.834749373303492</v>
      </c>
      <c r="K231" s="12">
        <v>26.603373813492453</v>
      </c>
      <c r="L231" s="12">
        <v>26.448539453820963</v>
      </c>
      <c r="M231" s="12">
        <v>25.921252729148097</v>
      </c>
      <c r="N231" s="12"/>
      <c r="O231" s="12"/>
    </row>
    <row r="232" spans="1:15" x14ac:dyDescent="0.35">
      <c r="A232" s="11" t="str">
        <f t="shared" si="3"/>
        <v>DISTRIBUCION VOLUMEN X CRITERIO (Consumiciones)Leche Con CafeBAJA</v>
      </c>
      <c r="B232" s="11" t="s">
        <v>119</v>
      </c>
      <c r="C232" s="11" t="s">
        <v>128</v>
      </c>
      <c r="D232" s="11" t="s">
        <v>20</v>
      </c>
      <c r="E232" s="12">
        <v>15.934594208445946</v>
      </c>
      <c r="F232" s="12">
        <v>14.147909472515627</v>
      </c>
      <c r="G232" s="12">
        <v>13.594388652308826</v>
      </c>
      <c r="H232" s="12">
        <v>15.855840221448069</v>
      </c>
      <c r="I232" s="12">
        <v>16.272442436513376</v>
      </c>
      <c r="J232" s="12">
        <v>15.763406460570895</v>
      </c>
      <c r="K232" s="12">
        <v>15.66758023273368</v>
      </c>
      <c r="L232" s="12">
        <v>14.953133870149626</v>
      </c>
      <c r="M232" s="12">
        <v>16.63321077783349</v>
      </c>
      <c r="N232" s="12"/>
      <c r="O232" s="12"/>
    </row>
    <row r="233" spans="1:15" x14ac:dyDescent="0.35">
      <c r="A233" s="11" t="str">
        <f t="shared" si="3"/>
        <v>DISTRIBUCION VOLUMEN X CRITERIO (Consumiciones)Leche Con CafeHOMBRE</v>
      </c>
      <c r="B233" s="11" t="s">
        <v>119</v>
      </c>
      <c r="C233" s="11" t="s">
        <v>128</v>
      </c>
      <c r="D233" s="11" t="s">
        <v>21</v>
      </c>
      <c r="E233" s="12">
        <v>63.552173014759639</v>
      </c>
      <c r="F233" s="12">
        <v>62.047080999259052</v>
      </c>
      <c r="G233" s="12">
        <v>60.591710568042259</v>
      </c>
      <c r="H233" s="12">
        <v>60.2266390223866</v>
      </c>
      <c r="I233" s="12">
        <v>61.200829239399333</v>
      </c>
      <c r="J233" s="12">
        <v>62.699758265645855</v>
      </c>
      <c r="K233" s="12">
        <v>60.377192286202977</v>
      </c>
      <c r="L233" s="12">
        <v>59.408502526792958</v>
      </c>
      <c r="M233" s="12">
        <v>60.231080083255343</v>
      </c>
      <c r="N233" s="12"/>
      <c r="O233" s="12"/>
    </row>
    <row r="234" spans="1:15" x14ac:dyDescent="0.35">
      <c r="A234" s="11" t="str">
        <f t="shared" si="3"/>
        <v>DISTRIBUCION VOLUMEN X CRITERIO (Consumiciones)Leche Con CafeMUJER</v>
      </c>
      <c r="B234" s="11" t="s">
        <v>119</v>
      </c>
      <c r="C234" s="11" t="s">
        <v>128</v>
      </c>
      <c r="D234" s="11" t="s">
        <v>22</v>
      </c>
      <c r="E234" s="12">
        <v>36.447826985240347</v>
      </c>
      <c r="F234" s="12">
        <v>37.952919000740941</v>
      </c>
      <c r="G234" s="12">
        <v>39.408320310365042</v>
      </c>
      <c r="H234" s="12">
        <v>39.773360977613393</v>
      </c>
      <c r="I234" s="12">
        <v>38.799138499497374</v>
      </c>
      <c r="J234" s="12">
        <v>37.300241734354159</v>
      </c>
      <c r="K234" s="12">
        <v>39.622807713797023</v>
      </c>
      <c r="L234" s="12">
        <v>40.591467244795126</v>
      </c>
      <c r="M234" s="12">
        <v>39.768919916744657</v>
      </c>
      <c r="N234" s="12"/>
      <c r="O234" s="12"/>
    </row>
    <row r="235" spans="1:15" x14ac:dyDescent="0.35">
      <c r="A235" s="11" t="str">
        <f t="shared" si="3"/>
        <v>DISTRIBUCION VOLUMEN X CRITERIO (Consumiciones)Bebidas VegetalesT.ESPAÑA</v>
      </c>
      <c r="B235" s="11" t="s">
        <v>119</v>
      </c>
      <c r="C235" s="11" t="s">
        <v>176</v>
      </c>
      <c r="D235" s="11" t="s">
        <v>36</v>
      </c>
      <c r="E235" s="12">
        <v>100</v>
      </c>
      <c r="F235" s="12">
        <v>100</v>
      </c>
      <c r="G235" s="12">
        <v>100</v>
      </c>
      <c r="H235" s="12">
        <v>100</v>
      </c>
      <c r="I235" s="12">
        <v>100</v>
      </c>
      <c r="J235" s="12">
        <v>100</v>
      </c>
      <c r="K235" s="12">
        <v>100</v>
      </c>
      <c r="L235" s="12">
        <v>100</v>
      </c>
      <c r="M235" s="12">
        <v>100</v>
      </c>
      <c r="N235" s="12"/>
      <c r="O235" s="12"/>
    </row>
    <row r="236" spans="1:15" x14ac:dyDescent="0.35">
      <c r="A236" s="11" t="str">
        <f t="shared" si="3"/>
        <v>DISTRIBUCION VOLUMEN X CRITERIO (Consumiciones)Bebidas VegetalesBCN AM</v>
      </c>
      <c r="B236" s="11" t="s">
        <v>119</v>
      </c>
      <c r="C236" s="11" t="s">
        <v>176</v>
      </c>
      <c r="D236" s="11" t="s">
        <v>1</v>
      </c>
      <c r="E236" s="12">
        <v>35.687642459976217</v>
      </c>
      <c r="F236" s="12">
        <v>19.824555713791067</v>
      </c>
      <c r="G236" s="12">
        <v>15.096297670965948</v>
      </c>
      <c r="H236" s="12">
        <v>17.780069086813171</v>
      </c>
      <c r="I236" s="12">
        <v>11.927096011239293</v>
      </c>
      <c r="J236" s="12">
        <v>16.498566364765587</v>
      </c>
      <c r="K236" s="12">
        <v>13.47816526041542</v>
      </c>
      <c r="L236" s="12">
        <v>14.528420961412749</v>
      </c>
      <c r="M236" s="12">
        <v>20.231259299620678</v>
      </c>
      <c r="N236" s="12"/>
      <c r="O236" s="12"/>
    </row>
    <row r="237" spans="1:15" x14ac:dyDescent="0.35">
      <c r="A237" s="11" t="str">
        <f t="shared" si="3"/>
        <v>DISTRIBUCION VOLUMEN X CRITERIO (Consumiciones)Bebidas VegetalesREST.CAT ARAGON</v>
      </c>
      <c r="B237" s="11" t="s">
        <v>119</v>
      </c>
      <c r="C237" s="11" t="s">
        <v>176</v>
      </c>
      <c r="D237" s="11" t="s">
        <v>2</v>
      </c>
      <c r="E237" s="12">
        <v>16.158780506516639</v>
      </c>
      <c r="F237" s="12">
        <v>16.012322020819045</v>
      </c>
      <c r="G237" s="12">
        <v>17.181766725433796</v>
      </c>
      <c r="H237" s="12">
        <v>20.936876667561162</v>
      </c>
      <c r="I237" s="12">
        <v>23.151074958648067</v>
      </c>
      <c r="J237" s="12">
        <v>23.173278375373943</v>
      </c>
      <c r="K237" s="12">
        <v>22.374859574061237</v>
      </c>
      <c r="L237" s="12">
        <v>19.65849884675934</v>
      </c>
      <c r="M237" s="12">
        <v>20.817793387237746</v>
      </c>
      <c r="N237" s="12"/>
      <c r="O237" s="12"/>
    </row>
    <row r="238" spans="1:15" x14ac:dyDescent="0.35">
      <c r="A238" s="11" t="str">
        <f t="shared" si="3"/>
        <v>DISTRIBUCION VOLUMEN X CRITERIO (Consumiciones)Bebidas VegetalesLEVANTE</v>
      </c>
      <c r="B238" s="11" t="s">
        <v>119</v>
      </c>
      <c r="C238" s="11" t="s">
        <v>176</v>
      </c>
      <c r="D238" s="11" t="s">
        <v>3</v>
      </c>
      <c r="E238" s="12">
        <v>7.6067753142706849</v>
      </c>
      <c r="F238" s="12">
        <v>7.9071966210306126</v>
      </c>
      <c r="G238" s="12">
        <v>11.358355757631994</v>
      </c>
      <c r="H238" s="12">
        <v>12.178678804432359</v>
      </c>
      <c r="I238" s="12">
        <v>10.207382590212385</v>
      </c>
      <c r="J238" s="12">
        <v>14.61784357334456</v>
      </c>
      <c r="K238" s="12">
        <v>11.884050003585342</v>
      </c>
      <c r="L238" s="12">
        <v>8.1228771172311678</v>
      </c>
      <c r="M238" s="12">
        <v>10.22277175849278</v>
      </c>
      <c r="N238" s="12"/>
      <c r="O238" s="12"/>
    </row>
    <row r="239" spans="1:15" x14ac:dyDescent="0.35">
      <c r="A239" s="11" t="str">
        <f t="shared" si="3"/>
        <v>DISTRIBUCION VOLUMEN X CRITERIO (Consumiciones)Bebidas VegetalesANDALUCIA</v>
      </c>
      <c r="B239" s="11" t="s">
        <v>119</v>
      </c>
      <c r="C239" s="11" t="s">
        <v>176</v>
      </c>
      <c r="D239" s="11" t="s">
        <v>4</v>
      </c>
      <c r="E239" s="12">
        <v>8.7373371508886883</v>
      </c>
      <c r="F239" s="12">
        <v>12.452929174611562</v>
      </c>
      <c r="G239" s="12">
        <v>7.6062104481766726</v>
      </c>
      <c r="H239" s="12">
        <v>5.6212993175070638</v>
      </c>
      <c r="I239" s="12">
        <v>9.1731203796519729</v>
      </c>
      <c r="J239" s="12">
        <v>9.9623394006154022</v>
      </c>
      <c r="K239" s="12">
        <v>7.5455059715881472</v>
      </c>
      <c r="L239" s="12">
        <v>5.0710243025138952</v>
      </c>
      <c r="M239" s="12">
        <v>8.1441994405742673</v>
      </c>
      <c r="N239" s="12"/>
      <c r="O239" s="12"/>
    </row>
    <row r="240" spans="1:15" x14ac:dyDescent="0.35">
      <c r="A240" s="11" t="str">
        <f t="shared" si="3"/>
        <v>DISTRIBUCION VOLUMEN X CRITERIO (Consumiciones)Bebidas VegetalesMDD AM</v>
      </c>
      <c r="B240" s="11" t="s">
        <v>119</v>
      </c>
      <c r="C240" s="11" t="s">
        <v>176</v>
      </c>
      <c r="D240" s="11" t="s">
        <v>5</v>
      </c>
      <c r="E240" s="12">
        <v>8.7826356475591982</v>
      </c>
      <c r="F240" s="12">
        <v>11.233623339918177</v>
      </c>
      <c r="G240" s="12">
        <v>12.833868423494479</v>
      </c>
      <c r="H240" s="12">
        <v>11.138257378290469</v>
      </c>
      <c r="I240" s="12">
        <v>11.051144150066795</v>
      </c>
      <c r="J240" s="12">
        <v>10.444135612338195</v>
      </c>
      <c r="K240" s="12">
        <v>10.614137406283113</v>
      </c>
      <c r="L240" s="12">
        <v>12.74559190791155</v>
      </c>
      <c r="M240" s="12">
        <v>9.483215378906765</v>
      </c>
      <c r="N240" s="12"/>
      <c r="O240" s="12"/>
    </row>
    <row r="241" spans="1:15" x14ac:dyDescent="0.35">
      <c r="A241" s="11" t="str">
        <f t="shared" si="3"/>
        <v>DISTRIBUCION VOLUMEN X CRITERIO (Consumiciones)Bebidas VegetalesRTO CENTRO</v>
      </c>
      <c r="B241" s="11" t="s">
        <v>119</v>
      </c>
      <c r="C241" s="11" t="s">
        <v>176</v>
      </c>
      <c r="D241" s="11" t="s">
        <v>6</v>
      </c>
      <c r="E241" s="12">
        <v>2.5836662912731292</v>
      </c>
      <c r="F241" s="12">
        <v>2.9482433155564798</v>
      </c>
      <c r="G241" s="12">
        <v>3.5335176765333585</v>
      </c>
      <c r="H241" s="12">
        <v>3.3256498040375275</v>
      </c>
      <c r="I241" s="12">
        <v>2.395345583344993</v>
      </c>
      <c r="J241" s="12">
        <v>2.5864496417659772</v>
      </c>
      <c r="K241" s="12">
        <v>3.0631243476667387</v>
      </c>
      <c r="L241" s="12">
        <v>2.4725090409923207</v>
      </c>
      <c r="M241" s="12">
        <v>2.5895833153556076</v>
      </c>
      <c r="N241" s="12"/>
      <c r="O241" s="12"/>
    </row>
    <row r="242" spans="1:15" x14ac:dyDescent="0.35">
      <c r="A242" s="11" t="str">
        <f t="shared" si="3"/>
        <v>DISTRIBUCION VOLUMEN X CRITERIO (Consumiciones)Bebidas VegetalesNORTE-CENTRO</v>
      </c>
      <c r="B242" s="11" t="s">
        <v>119</v>
      </c>
      <c r="C242" s="11" t="s">
        <v>176</v>
      </c>
      <c r="D242" s="11" t="s">
        <v>7</v>
      </c>
      <c r="E242" s="12">
        <v>12.671918968458121</v>
      </c>
      <c r="F242" s="12">
        <v>20.967447468300698</v>
      </c>
      <c r="G242" s="12">
        <v>20.667068757539202</v>
      </c>
      <c r="H242" s="12">
        <v>16.335322299726013</v>
      </c>
      <c r="I242" s="12">
        <v>21.028192148978135</v>
      </c>
      <c r="J242" s="12">
        <v>13.087306870961951</v>
      </c>
      <c r="K242" s="12">
        <v>12.137191162527587</v>
      </c>
      <c r="L242" s="12">
        <v>14.124268667082374</v>
      </c>
      <c r="M242" s="12">
        <v>14.498692659787052</v>
      </c>
      <c r="N242" s="12"/>
      <c r="O242" s="12"/>
    </row>
    <row r="243" spans="1:15" x14ac:dyDescent="0.35">
      <c r="A243" s="11" t="str">
        <f t="shared" si="3"/>
        <v>DISTRIBUCION VOLUMEN X CRITERIO (Consumiciones)Bebidas VegetalesNOROESTE</v>
      </c>
      <c r="B243" s="11" t="s">
        <v>119</v>
      </c>
      <c r="C243" s="11" t="s">
        <v>176</v>
      </c>
      <c r="D243" s="11" t="s">
        <v>8</v>
      </c>
      <c r="E243" s="12">
        <v>7.7712423245030751</v>
      </c>
      <c r="F243" s="12">
        <v>8.6536460991236854</v>
      </c>
      <c r="G243" s="12">
        <v>11.722919179734619</v>
      </c>
      <c r="H243" s="12">
        <v>12.68386544309055</v>
      </c>
      <c r="I243" s="12">
        <v>11.066678677734739</v>
      </c>
      <c r="J243" s="12">
        <v>9.6300436499397577</v>
      </c>
      <c r="K243" s="12">
        <v>18.902972647815727</v>
      </c>
      <c r="L243" s="12">
        <v>23.276811039963729</v>
      </c>
      <c r="M243" s="12">
        <v>14.012498936745937</v>
      </c>
      <c r="N243" s="12"/>
      <c r="O243" s="12"/>
    </row>
    <row r="244" spans="1:15" x14ac:dyDescent="0.35">
      <c r="A244" s="11" t="str">
        <f t="shared" si="3"/>
        <v>DISTRIBUCION VOLUMEN X CRITERIO (Consumiciones)Bebidas Vegetales&lt;2MIL</v>
      </c>
      <c r="B244" s="11" t="s">
        <v>119</v>
      </c>
      <c r="C244" s="11" t="s">
        <v>176</v>
      </c>
      <c r="D244" s="11" t="s">
        <v>9</v>
      </c>
      <c r="E244" s="12">
        <v>2.1293300682204022</v>
      </c>
      <c r="F244" s="12">
        <v>2.4368031424110068</v>
      </c>
      <c r="G244" s="12">
        <v>2.9733051869722553</v>
      </c>
      <c r="H244" s="12">
        <v>1.4959799063687378</v>
      </c>
      <c r="I244" s="12">
        <v>1.9654052489645246</v>
      </c>
      <c r="J244" s="12">
        <v>1.005025297389005</v>
      </c>
      <c r="K244" s="12">
        <v>2.6086932619451684</v>
      </c>
      <c r="L244" s="12">
        <v>2.5640078393990713</v>
      </c>
      <c r="M244" s="12">
        <v>2.2329420147462549</v>
      </c>
      <c r="N244" s="12"/>
      <c r="O244" s="12"/>
    </row>
    <row r="245" spans="1:15" x14ac:dyDescent="0.35">
      <c r="A245" s="11" t="str">
        <f t="shared" si="3"/>
        <v>DISTRIBUCION VOLUMEN X CRITERIO (Consumiciones)Bebidas Vegetales2-5MIL</v>
      </c>
      <c r="B245" s="11" t="s">
        <v>119</v>
      </c>
      <c r="C245" s="11" t="s">
        <v>176</v>
      </c>
      <c r="D245" s="11" t="s">
        <v>10</v>
      </c>
      <c r="E245" s="12">
        <v>1.960797259956861</v>
      </c>
      <c r="F245" s="12">
        <v>3.2558846281884115</v>
      </c>
      <c r="G245" s="12">
        <v>2.3038860536327364</v>
      </c>
      <c r="H245" s="12">
        <v>3.0820606740151884</v>
      </c>
      <c r="I245" s="12">
        <v>3.5041524434537443</v>
      </c>
      <c r="J245" s="12">
        <v>3.6130855046310568</v>
      </c>
      <c r="K245" s="12">
        <v>2.6815864744922755</v>
      </c>
      <c r="L245" s="12">
        <v>1.2312415500709903</v>
      </c>
      <c r="M245" s="12">
        <v>3.1705280766874302</v>
      </c>
      <c r="N245" s="12"/>
      <c r="O245" s="12"/>
    </row>
    <row r="246" spans="1:15" x14ac:dyDescent="0.35">
      <c r="A246" s="11" t="str">
        <f t="shared" si="3"/>
        <v>DISTRIBUCION VOLUMEN X CRITERIO (Consumiciones)Bebidas Vegetales5-10MIL</v>
      </c>
      <c r="B246" s="11" t="s">
        <v>119</v>
      </c>
      <c r="C246" s="11" t="s">
        <v>176</v>
      </c>
      <c r="D246" s="11" t="s">
        <v>11</v>
      </c>
      <c r="E246" s="12">
        <v>6.1846762451272577</v>
      </c>
      <c r="F246" s="12">
        <v>7.7542291964550589</v>
      </c>
      <c r="G246" s="12">
        <v>13.170613343230956</v>
      </c>
      <c r="H246" s="12">
        <v>21.148119597785534</v>
      </c>
      <c r="I246" s="12">
        <v>17.41017094688744</v>
      </c>
      <c r="J246" s="12">
        <v>16.457736308997141</v>
      </c>
      <c r="K246" s="12">
        <v>16.702512130410881</v>
      </c>
      <c r="L246" s="12">
        <v>10.287817219675862</v>
      </c>
      <c r="M246" s="12">
        <v>10.7934649015211</v>
      </c>
      <c r="N246" s="12"/>
      <c r="O246" s="12"/>
    </row>
    <row r="247" spans="1:15" x14ac:dyDescent="0.35">
      <c r="A247" s="11" t="str">
        <f t="shared" si="3"/>
        <v>DISTRIBUCION VOLUMEN X CRITERIO (Consumiciones)Bebidas Vegetales10-30MIL</v>
      </c>
      <c r="B247" s="11" t="s">
        <v>119</v>
      </c>
      <c r="C247" s="11" t="s">
        <v>176</v>
      </c>
      <c r="D247" s="11" t="s">
        <v>12</v>
      </c>
      <c r="E247" s="12">
        <v>17.703168943397728</v>
      </c>
      <c r="F247" s="12">
        <v>18.804588469495894</v>
      </c>
      <c r="G247" s="12">
        <v>14.661863227243202</v>
      </c>
      <c r="H247" s="12">
        <v>12.554511409921359</v>
      </c>
      <c r="I247" s="12">
        <v>10.202840106489617</v>
      </c>
      <c r="J247" s="12">
        <v>10.261790882685833</v>
      </c>
      <c r="K247" s="12">
        <v>11.720399008851814</v>
      </c>
      <c r="L247" s="12">
        <v>12.642098527506656</v>
      </c>
      <c r="M247" s="12">
        <v>12.747670394938787</v>
      </c>
      <c r="N247" s="12"/>
      <c r="O247" s="12"/>
    </row>
    <row r="248" spans="1:15" x14ac:dyDescent="0.35">
      <c r="A248" s="11" t="str">
        <f t="shared" si="3"/>
        <v>DISTRIBUCION VOLUMEN X CRITERIO (Consumiciones)Bebidas Vegetales30-100MIL</v>
      </c>
      <c r="B248" s="11" t="s">
        <v>119</v>
      </c>
      <c r="C248" s="11" t="s">
        <v>176</v>
      </c>
      <c r="D248" s="11" t="s">
        <v>13</v>
      </c>
      <c r="E248" s="12">
        <v>29.319161937714966</v>
      </c>
      <c r="F248" s="12">
        <v>19.878935525440994</v>
      </c>
      <c r="G248" s="12">
        <v>15.848622065509883</v>
      </c>
      <c r="H248" s="12">
        <v>14.539560832118362</v>
      </c>
      <c r="I248" s="12">
        <v>18.810473012471704</v>
      </c>
      <c r="J248" s="12">
        <v>29.892673506374258</v>
      </c>
      <c r="K248" s="12">
        <v>26.33718160161261</v>
      </c>
      <c r="L248" s="12">
        <v>25.757656820949105</v>
      </c>
      <c r="M248" s="12">
        <v>29.788760695719496</v>
      </c>
      <c r="N248" s="12"/>
      <c r="O248" s="12"/>
    </row>
    <row r="249" spans="1:15" x14ac:dyDescent="0.35">
      <c r="A249" s="11" t="str">
        <f t="shared" si="3"/>
        <v>DISTRIBUCION VOLUMEN X CRITERIO (Consumiciones)Bebidas Vegetales100-200MIL</v>
      </c>
      <c r="B249" s="11" t="s">
        <v>119</v>
      </c>
      <c r="C249" s="11" t="s">
        <v>176</v>
      </c>
      <c r="D249" s="11" t="s">
        <v>14</v>
      </c>
      <c r="E249" s="12">
        <v>12.860868979457962</v>
      </c>
      <c r="F249" s="12">
        <v>16.940909051887367</v>
      </c>
      <c r="G249" s="12">
        <v>13.264489189941543</v>
      </c>
      <c r="H249" s="12">
        <v>13.800193484098239</v>
      </c>
      <c r="I249" s="12">
        <v>17.282291405122464</v>
      </c>
      <c r="J249" s="12">
        <v>12.733415314533589</v>
      </c>
      <c r="K249" s="12">
        <v>8.854873278039376</v>
      </c>
      <c r="L249" s="12">
        <v>10.966631061577965</v>
      </c>
      <c r="M249" s="12">
        <v>12.471131881719302</v>
      </c>
      <c r="N249" s="12"/>
      <c r="O249" s="12"/>
    </row>
    <row r="250" spans="1:15" x14ac:dyDescent="0.35">
      <c r="A250" s="11" t="str">
        <f t="shared" si="3"/>
        <v>DISTRIBUCION VOLUMEN X CRITERIO (Consumiciones)Bebidas Vegetales200-500MIL</v>
      </c>
      <c r="B250" s="11" t="s">
        <v>119</v>
      </c>
      <c r="C250" s="11" t="s">
        <v>176</v>
      </c>
      <c r="D250" s="11" t="s">
        <v>15</v>
      </c>
      <c r="E250" s="12">
        <v>15.639796490903542</v>
      </c>
      <c r="F250" s="12">
        <v>16.754085162924813</v>
      </c>
      <c r="G250" s="12">
        <v>21.549030342395842</v>
      </c>
      <c r="H250" s="12">
        <v>20.287995610714098</v>
      </c>
      <c r="I250" s="12">
        <v>19.623280516578149</v>
      </c>
      <c r="J250" s="12">
        <v>12.971512957095038</v>
      </c>
      <c r="K250" s="12">
        <v>15.831273752898154</v>
      </c>
      <c r="L250" s="12">
        <v>22.215132602267296</v>
      </c>
      <c r="M250" s="12">
        <v>12.674327437872062</v>
      </c>
      <c r="N250" s="12"/>
      <c r="O250" s="12"/>
    </row>
    <row r="251" spans="1:15" x14ac:dyDescent="0.35">
      <c r="A251" s="11" t="str">
        <f t="shared" si="3"/>
        <v>DISTRIBUCION VOLUMEN X CRITERIO (Consumiciones)Bebidas Vegetales&gt;500MIL</v>
      </c>
      <c r="B251" s="11" t="s">
        <v>119</v>
      </c>
      <c r="C251" s="11" t="s">
        <v>176</v>
      </c>
      <c r="D251" s="11" t="s">
        <v>16</v>
      </c>
      <c r="E251" s="12">
        <v>14.202198738667022</v>
      </c>
      <c r="F251" s="12">
        <v>14.174520945432276</v>
      </c>
      <c r="G251" s="12">
        <v>16.22818966317157</v>
      </c>
      <c r="H251" s="12">
        <v>13.091600704883765</v>
      </c>
      <c r="I251" s="12">
        <v>11.201419861578829</v>
      </c>
      <c r="J251" s="12">
        <v>13.064716725951556</v>
      </c>
      <c r="K251" s="12">
        <v>15.263490849407621</v>
      </c>
      <c r="L251" s="12">
        <v>14.335412494685922</v>
      </c>
      <c r="M251" s="12">
        <v>16.121193704549739</v>
      </c>
      <c r="N251" s="12"/>
      <c r="O251" s="12"/>
    </row>
    <row r="252" spans="1:15" x14ac:dyDescent="0.35">
      <c r="A252" s="11" t="str">
        <f t="shared" si="3"/>
        <v>DISTRIBUCION VOLUMEN X CRITERIO (Consumiciones)Bebidas VegetalesDE 15 A 19 AÑOS</v>
      </c>
      <c r="B252" s="11" t="s">
        <v>119</v>
      </c>
      <c r="C252" s="11" t="s">
        <v>176</v>
      </c>
      <c r="D252" s="11" t="s">
        <v>39</v>
      </c>
      <c r="E252" s="12">
        <v>4.3963252242804858</v>
      </c>
      <c r="F252" s="12">
        <v>1.1717976624598063</v>
      </c>
      <c r="G252" s="12">
        <v>0.56473758931056883</v>
      </c>
      <c r="H252" s="12" t="s">
        <v>219</v>
      </c>
      <c r="I252" s="12">
        <v>1.4389486354340564</v>
      </c>
      <c r="J252" s="12" t="s">
        <v>219</v>
      </c>
      <c r="K252" s="12" t="s">
        <v>219</v>
      </c>
      <c r="L252" s="12" t="s">
        <v>219</v>
      </c>
      <c r="M252" s="12">
        <v>0.2467467507572218</v>
      </c>
      <c r="N252" s="12"/>
      <c r="O252" s="12"/>
    </row>
    <row r="253" spans="1:15" x14ac:dyDescent="0.35">
      <c r="A253" s="11" t="str">
        <f t="shared" si="3"/>
        <v>DISTRIBUCION VOLUMEN X CRITERIO (Consumiciones)Bebidas VegetalesDE 20 A 24 AÑOS</v>
      </c>
      <c r="B253" s="11" t="s">
        <v>119</v>
      </c>
      <c r="C253" s="11" t="s">
        <v>176</v>
      </c>
      <c r="D253" s="11" t="s">
        <v>40</v>
      </c>
      <c r="E253" s="12">
        <v>2.8057628476945644</v>
      </c>
      <c r="F253" s="12">
        <v>1.1966792163431317</v>
      </c>
      <c r="G253" s="12">
        <v>2.4573693977915938</v>
      </c>
      <c r="H253" s="12">
        <v>1.5000572589866699</v>
      </c>
      <c r="I253" s="12">
        <v>1.6051680814810412</v>
      </c>
      <c r="J253" s="12">
        <v>2.7830911055576575</v>
      </c>
      <c r="K253" s="12">
        <v>2.2391583207846324</v>
      </c>
      <c r="L253" s="12">
        <v>1.3109002435840196</v>
      </c>
      <c r="M253" s="12">
        <v>2.139976626901992</v>
      </c>
      <c r="N253" s="12"/>
      <c r="O253" s="12"/>
    </row>
    <row r="254" spans="1:15" x14ac:dyDescent="0.35">
      <c r="A254" s="11" t="str">
        <f t="shared" si="3"/>
        <v>DISTRIBUCION VOLUMEN X CRITERIO (Consumiciones)Bebidas VegetalesDE 25 A 34 AÑOS</v>
      </c>
      <c r="B254" s="11" t="s">
        <v>119</v>
      </c>
      <c r="C254" s="11" t="s">
        <v>176</v>
      </c>
      <c r="D254" s="11" t="s">
        <v>41</v>
      </c>
      <c r="E254" s="12">
        <v>10.759611896722847</v>
      </c>
      <c r="F254" s="12">
        <v>14.384094501257669</v>
      </c>
      <c r="G254" s="12">
        <v>18.903850793356224</v>
      </c>
      <c r="H254" s="12">
        <v>13.116230615269178</v>
      </c>
      <c r="I254" s="12">
        <v>13.508666177279533</v>
      </c>
      <c r="J254" s="12">
        <v>9.5744849439169339</v>
      </c>
      <c r="K254" s="12">
        <v>11.378644102907314</v>
      </c>
      <c r="L254" s="12">
        <v>16.775773971110265</v>
      </c>
      <c r="M254" s="12">
        <v>15.055270719893885</v>
      </c>
      <c r="N254" s="12"/>
      <c r="O254" s="12"/>
    </row>
    <row r="255" spans="1:15" x14ac:dyDescent="0.35">
      <c r="A255" s="11" t="str">
        <f t="shared" si="3"/>
        <v>DISTRIBUCION VOLUMEN X CRITERIO (Consumiciones)Bebidas VegetalesDE 35 A 49 AÑOS</v>
      </c>
      <c r="B255" s="11" t="s">
        <v>119</v>
      </c>
      <c r="C255" s="11" t="s">
        <v>176</v>
      </c>
      <c r="D255" s="11" t="s">
        <v>42</v>
      </c>
      <c r="E255" s="12">
        <v>25.229025253657944</v>
      </c>
      <c r="F255" s="12">
        <v>29.391081558271104</v>
      </c>
      <c r="G255" s="12">
        <v>28.375354922520184</v>
      </c>
      <c r="H255" s="12">
        <v>25.7191985109245</v>
      </c>
      <c r="I255" s="12">
        <v>27.887860068501418</v>
      </c>
      <c r="J255" s="12">
        <v>31.96618935792873</v>
      </c>
      <c r="K255" s="12">
        <v>37.948092199090119</v>
      </c>
      <c r="L255" s="12">
        <v>28.318296933880653</v>
      </c>
      <c r="M255" s="12">
        <v>31.111596680921462</v>
      </c>
      <c r="N255" s="12"/>
      <c r="O255" s="12"/>
    </row>
    <row r="256" spans="1:15" x14ac:dyDescent="0.35">
      <c r="A256" s="11" t="str">
        <f t="shared" si="3"/>
        <v>DISTRIBUCION VOLUMEN X CRITERIO (Consumiciones)Bebidas VegetalesDE 50 A 59 AÑOS</v>
      </c>
      <c r="B256" s="11" t="s">
        <v>119</v>
      </c>
      <c r="C256" s="11" t="s">
        <v>176</v>
      </c>
      <c r="D256" s="11" t="s">
        <v>43</v>
      </c>
      <c r="E256" s="12">
        <v>26.145393579139913</v>
      </c>
      <c r="F256" s="12">
        <v>28.389485743065169</v>
      </c>
      <c r="G256" s="12">
        <v>31.187027929850608</v>
      </c>
      <c r="H256" s="12">
        <v>21.458617135649106</v>
      </c>
      <c r="I256" s="12">
        <v>24.991902112350768</v>
      </c>
      <c r="J256" s="12">
        <v>26.010850727149421</v>
      </c>
      <c r="K256" s="12">
        <v>21.862187377998744</v>
      </c>
      <c r="L256" s="12">
        <v>18.211104894349592</v>
      </c>
      <c r="M256" s="12">
        <v>24.21742651835762</v>
      </c>
      <c r="N256" s="12"/>
      <c r="O256" s="12"/>
    </row>
    <row r="257" spans="1:15" x14ac:dyDescent="0.35">
      <c r="A257" s="11" t="str">
        <f t="shared" si="3"/>
        <v>DISTRIBUCION VOLUMEN X CRITERIO (Consumiciones)Bebidas VegetalesDE 60 A 75 AÑOS</v>
      </c>
      <c r="B257" s="11" t="s">
        <v>119</v>
      </c>
      <c r="C257" s="11" t="s">
        <v>176</v>
      </c>
      <c r="D257" s="11" t="s">
        <v>44</v>
      </c>
      <c r="E257" s="12">
        <v>30.663869169515976</v>
      </c>
      <c r="F257" s="12">
        <v>25.466835564263278</v>
      </c>
      <c r="G257" s="12">
        <v>18.511663728310289</v>
      </c>
      <c r="H257" s="12">
        <v>38.205905025287962</v>
      </c>
      <c r="I257" s="12">
        <v>30.567475049881072</v>
      </c>
      <c r="J257" s="12">
        <v>29.665350461862815</v>
      </c>
      <c r="K257" s="12">
        <v>26.57192596664834</v>
      </c>
      <c r="L257" s="12">
        <v>35.38392898072113</v>
      </c>
      <c r="M257" s="12">
        <v>27.228993489803237</v>
      </c>
      <c r="N257" s="12"/>
      <c r="O257" s="12"/>
    </row>
    <row r="258" spans="1:15" x14ac:dyDescent="0.35">
      <c r="A258" s="11" t="str">
        <f t="shared" si="3"/>
        <v>DISTRIBUCION VOLUMEN X CRITERIO (Consumiciones)Bebidas VegetalesALTA Y MEDIA ALTA</v>
      </c>
      <c r="B258" s="11" t="s">
        <v>119</v>
      </c>
      <c r="C258" s="11" t="s">
        <v>176</v>
      </c>
      <c r="D258" s="11" t="s">
        <v>17</v>
      </c>
      <c r="E258" s="12">
        <v>16.811099174196592</v>
      </c>
      <c r="F258" s="12">
        <v>21.644738912995162</v>
      </c>
      <c r="G258" s="12">
        <v>20.635269555534936</v>
      </c>
      <c r="H258" s="12">
        <v>13.132365684945674</v>
      </c>
      <c r="I258" s="12">
        <v>18.410715278270253</v>
      </c>
      <c r="J258" s="12">
        <v>19.294384235993991</v>
      </c>
      <c r="K258" s="12">
        <v>21.935949837066072</v>
      </c>
      <c r="L258" s="12">
        <v>19.578101677332494</v>
      </c>
      <c r="M258" s="12">
        <v>19.08982986702236</v>
      </c>
      <c r="N258" s="12"/>
      <c r="O258" s="12"/>
    </row>
    <row r="259" spans="1:15" x14ac:dyDescent="0.35">
      <c r="A259" s="11" t="str">
        <f t="shared" si="3"/>
        <v>DISTRIBUCION VOLUMEN X CRITERIO (Consumiciones)Bebidas VegetalesMEDIA</v>
      </c>
      <c r="B259" s="11" t="s">
        <v>119</v>
      </c>
      <c r="C259" s="11" t="s">
        <v>176</v>
      </c>
      <c r="D259" s="11" t="s">
        <v>18</v>
      </c>
      <c r="E259" s="12">
        <v>20.280767278371904</v>
      </c>
      <c r="F259" s="12">
        <v>29.798028743750997</v>
      </c>
      <c r="G259" s="12">
        <v>26.154579196436856</v>
      </c>
      <c r="H259" s="12">
        <v>29.03173344317943</v>
      </c>
      <c r="I259" s="12">
        <v>23.849304539992065</v>
      </c>
      <c r="J259" s="12">
        <v>23.333802019285518</v>
      </c>
      <c r="K259" s="12">
        <v>21.924723729394234</v>
      </c>
      <c r="L259" s="12">
        <v>20.102457253484996</v>
      </c>
      <c r="M259" s="12">
        <v>22.896883463656433</v>
      </c>
      <c r="N259" s="12"/>
      <c r="O259" s="12"/>
    </row>
    <row r="260" spans="1:15" x14ac:dyDescent="0.35">
      <c r="A260" s="11" t="str">
        <f t="shared" ref="A260:A323" si="4">B260&amp;C260&amp;D260</f>
        <v>DISTRIBUCION VOLUMEN X CRITERIO (Consumiciones)Bebidas VegetalesMEDIA BAJA</v>
      </c>
      <c r="B260" s="11" t="s">
        <v>119</v>
      </c>
      <c r="C260" s="11" t="s">
        <v>176</v>
      </c>
      <c r="D260" s="11" t="s">
        <v>19</v>
      </c>
      <c r="E260" s="12">
        <v>27.100709095492252</v>
      </c>
      <c r="F260" s="12">
        <v>30.167593981878483</v>
      </c>
      <c r="G260" s="12">
        <v>42.23881414122669</v>
      </c>
      <c r="H260" s="12">
        <v>46.000835810283029</v>
      </c>
      <c r="I260" s="12">
        <v>49.49344598181856</v>
      </c>
      <c r="J260" s="12">
        <v>42.945978635688853</v>
      </c>
      <c r="K260" s="12">
        <v>43.551553250312722</v>
      </c>
      <c r="L260" s="12">
        <v>44.224182699945807</v>
      </c>
      <c r="M260" s="12">
        <v>38.395645157910181</v>
      </c>
      <c r="N260" s="12"/>
      <c r="O260" s="12"/>
    </row>
    <row r="261" spans="1:15" x14ac:dyDescent="0.35">
      <c r="A261" s="11" t="str">
        <f t="shared" si="4"/>
        <v>DISTRIBUCION VOLUMEN X CRITERIO (Consumiciones)Bebidas VegetalesBAJA</v>
      </c>
      <c r="B261" s="11" t="s">
        <v>119</v>
      </c>
      <c r="C261" s="11" t="s">
        <v>176</v>
      </c>
      <c r="D261" s="11" t="s">
        <v>20</v>
      </c>
      <c r="E261" s="12">
        <v>35.807437817481755</v>
      </c>
      <c r="F261" s="12">
        <v>18.389590668153424</v>
      </c>
      <c r="G261" s="12">
        <v>10.971337106801522</v>
      </c>
      <c r="H261" s="12">
        <v>11.835082153826695</v>
      </c>
      <c r="I261" s="12">
        <v>8.2465667831356946</v>
      </c>
      <c r="J261" s="12">
        <v>14.425804035929826</v>
      </c>
      <c r="K261" s="12">
        <v>12.587781150656117</v>
      </c>
      <c r="L261" s="12">
        <v>16.09526464879379</v>
      </c>
      <c r="M261" s="12">
        <v>19.617660002786032</v>
      </c>
      <c r="N261" s="12"/>
      <c r="O261" s="12"/>
    </row>
    <row r="262" spans="1:15" x14ac:dyDescent="0.35">
      <c r="A262" s="11" t="str">
        <f t="shared" si="4"/>
        <v>DISTRIBUCION VOLUMEN X CRITERIO (Consumiciones)Bebidas VegetalesHOMBRE</v>
      </c>
      <c r="B262" s="11" t="s">
        <v>119</v>
      </c>
      <c r="C262" s="11" t="s">
        <v>176</v>
      </c>
      <c r="D262" s="11" t="s">
        <v>21</v>
      </c>
      <c r="E262" s="12">
        <v>23.158047807476308</v>
      </c>
      <c r="F262" s="12">
        <v>31.304848397555435</v>
      </c>
      <c r="G262" s="12">
        <v>27.553873990906563</v>
      </c>
      <c r="H262" s="12">
        <v>36.155375251469508</v>
      </c>
      <c r="I262" s="12">
        <v>35.996768511579504</v>
      </c>
      <c r="J262" s="12">
        <v>28.428221523250059</v>
      </c>
      <c r="K262" s="12">
        <v>28.892670761925249</v>
      </c>
      <c r="L262" s="12">
        <v>30.738030065263434</v>
      </c>
      <c r="M262" s="12">
        <v>25.461822090782789</v>
      </c>
      <c r="N262" s="12"/>
      <c r="O262" s="12"/>
    </row>
    <row r="263" spans="1:15" x14ac:dyDescent="0.35">
      <c r="A263" s="11" t="str">
        <f t="shared" si="4"/>
        <v>DISTRIBUCION VOLUMEN X CRITERIO (Consumiciones)Bebidas VegetalesMUJER</v>
      </c>
      <c r="B263" s="11" t="s">
        <v>119</v>
      </c>
      <c r="C263" s="11" t="s">
        <v>176</v>
      </c>
      <c r="D263" s="11" t="s">
        <v>22</v>
      </c>
      <c r="E263" s="12">
        <v>76.841952192523692</v>
      </c>
      <c r="F263" s="12">
        <v>68.695113447867016</v>
      </c>
      <c r="G263" s="12">
        <v>72.446126009093433</v>
      </c>
      <c r="H263" s="12">
        <v>63.844641840765327</v>
      </c>
      <c r="I263" s="12">
        <v>64.00326023831748</v>
      </c>
      <c r="J263" s="12">
        <v>71.57173963537268</v>
      </c>
      <c r="K263" s="12">
        <v>71.10733720550391</v>
      </c>
      <c r="L263" s="12">
        <v>69.262007612079103</v>
      </c>
      <c r="M263" s="12">
        <v>74.538177909217211</v>
      </c>
      <c r="N263" s="12"/>
      <c r="O263" s="12"/>
    </row>
    <row r="264" spans="1:15" x14ac:dyDescent="0.35">
      <c r="A264" s="11" t="str">
        <f t="shared" si="4"/>
        <v>DISTRIBUCION VOLUMEN X CRITERIO (Consumiciones)InfusionesT.ESPAÑA</v>
      </c>
      <c r="B264" s="11" t="s">
        <v>119</v>
      </c>
      <c r="C264" s="11" t="s">
        <v>129</v>
      </c>
      <c r="D264" s="11" t="s">
        <v>36</v>
      </c>
      <c r="E264" s="12">
        <v>100</v>
      </c>
      <c r="F264" s="12">
        <v>100</v>
      </c>
      <c r="G264" s="12">
        <v>100</v>
      </c>
      <c r="H264" s="12">
        <v>100</v>
      </c>
      <c r="I264" s="12">
        <v>100</v>
      </c>
      <c r="J264" s="12">
        <v>100</v>
      </c>
      <c r="K264" s="12">
        <v>100</v>
      </c>
      <c r="L264" s="12">
        <v>100</v>
      </c>
      <c r="M264" s="12">
        <v>100</v>
      </c>
      <c r="N264" s="12"/>
      <c r="O264" s="12"/>
    </row>
    <row r="265" spans="1:15" x14ac:dyDescent="0.35">
      <c r="A265" s="11" t="str">
        <f t="shared" si="4"/>
        <v>DISTRIBUCION VOLUMEN X CRITERIO (Consumiciones)InfusionesBCN AM</v>
      </c>
      <c r="B265" s="11" t="s">
        <v>119</v>
      </c>
      <c r="C265" s="11" t="s">
        <v>129</v>
      </c>
      <c r="D265" s="11" t="s">
        <v>1</v>
      </c>
      <c r="E265" s="12">
        <v>12.499002532034067</v>
      </c>
      <c r="F265" s="12">
        <v>11.519171716752238</v>
      </c>
      <c r="G265" s="12">
        <v>10.276257487905536</v>
      </c>
      <c r="H265" s="12">
        <v>12.598902398475287</v>
      </c>
      <c r="I265" s="12">
        <v>9.1674133968463423</v>
      </c>
      <c r="J265" s="12">
        <v>8.8874503162478824</v>
      </c>
      <c r="K265" s="12">
        <v>14.537597336979136</v>
      </c>
      <c r="L265" s="12">
        <v>11.835420529083605</v>
      </c>
      <c r="M265" s="12">
        <v>8.7447826888143698</v>
      </c>
      <c r="N265" s="12"/>
      <c r="O265" s="12"/>
    </row>
    <row r="266" spans="1:15" x14ac:dyDescent="0.35">
      <c r="A266" s="11" t="str">
        <f t="shared" si="4"/>
        <v>DISTRIBUCION VOLUMEN X CRITERIO (Consumiciones)InfusionesREST.CAT ARAGON</v>
      </c>
      <c r="B266" s="11" t="s">
        <v>119</v>
      </c>
      <c r="C266" s="11" t="s">
        <v>129</v>
      </c>
      <c r="D266" s="11" t="s">
        <v>2</v>
      </c>
      <c r="E266" s="12">
        <v>11.997055551292874</v>
      </c>
      <c r="F266" s="12">
        <v>10.648934435632301</v>
      </c>
      <c r="G266" s="12">
        <v>13.886152073018282</v>
      </c>
      <c r="H266" s="12">
        <v>14.049097653323523</v>
      </c>
      <c r="I266" s="12">
        <v>12.619088841004572</v>
      </c>
      <c r="J266" s="12">
        <v>11.96733487712992</v>
      </c>
      <c r="K266" s="12">
        <v>14.100799500683589</v>
      </c>
      <c r="L266" s="12">
        <v>14.016468188415102</v>
      </c>
      <c r="M266" s="12">
        <v>14.218091661451327</v>
      </c>
      <c r="N266" s="12"/>
      <c r="O266" s="12"/>
    </row>
    <row r="267" spans="1:15" x14ac:dyDescent="0.35">
      <c r="A267" s="11" t="str">
        <f t="shared" si="4"/>
        <v>DISTRIBUCION VOLUMEN X CRITERIO (Consumiciones)InfusionesLEVANTE</v>
      </c>
      <c r="B267" s="11" t="s">
        <v>119</v>
      </c>
      <c r="C267" s="11" t="s">
        <v>129</v>
      </c>
      <c r="D267" s="11" t="s">
        <v>3</v>
      </c>
      <c r="E267" s="12">
        <v>13.130735440804115</v>
      </c>
      <c r="F267" s="12">
        <v>16.004716552423478</v>
      </c>
      <c r="G267" s="12">
        <v>14.650600960902185</v>
      </c>
      <c r="H267" s="12">
        <v>16.241032807308812</v>
      </c>
      <c r="I267" s="12">
        <v>19.588744690027038</v>
      </c>
      <c r="J267" s="12">
        <v>19.118342377216326</v>
      </c>
      <c r="K267" s="12">
        <v>14.204976074421923</v>
      </c>
      <c r="L267" s="12">
        <v>15.297829611033132</v>
      </c>
      <c r="M267" s="12">
        <v>15.623601038973536</v>
      </c>
      <c r="N267" s="12"/>
      <c r="O267" s="12"/>
    </row>
    <row r="268" spans="1:15" x14ac:dyDescent="0.35">
      <c r="A268" s="11" t="str">
        <f t="shared" si="4"/>
        <v>DISTRIBUCION VOLUMEN X CRITERIO (Consumiciones)InfusionesANDALUCIA</v>
      </c>
      <c r="B268" s="11" t="s">
        <v>119</v>
      </c>
      <c r="C268" s="11" t="s">
        <v>129</v>
      </c>
      <c r="D268" s="11" t="s">
        <v>4</v>
      </c>
      <c r="E268" s="12">
        <v>21.18004776336991</v>
      </c>
      <c r="F268" s="12">
        <v>18.415053209287823</v>
      </c>
      <c r="G268" s="12">
        <v>17.671854096539434</v>
      </c>
      <c r="H268" s="12">
        <v>16.679418314611492</v>
      </c>
      <c r="I268" s="12">
        <v>15.700351021675063</v>
      </c>
      <c r="J268" s="12">
        <v>19.652220647703313</v>
      </c>
      <c r="K268" s="12">
        <v>17.882315134042678</v>
      </c>
      <c r="L268" s="12">
        <v>20.554890337171024</v>
      </c>
      <c r="M268" s="12">
        <v>16.551456637631134</v>
      </c>
      <c r="N268" s="12"/>
      <c r="O268" s="12"/>
    </row>
    <row r="269" spans="1:15" x14ac:dyDescent="0.35">
      <c r="A269" s="11" t="str">
        <f t="shared" si="4"/>
        <v>DISTRIBUCION VOLUMEN X CRITERIO (Consumiciones)InfusionesMDD AM</v>
      </c>
      <c r="B269" s="11" t="s">
        <v>119</v>
      </c>
      <c r="C269" s="11" t="s">
        <v>129</v>
      </c>
      <c r="D269" s="11" t="s">
        <v>5</v>
      </c>
      <c r="E269" s="12">
        <v>10.443916404511626</v>
      </c>
      <c r="F269" s="12">
        <v>10.10099603810958</v>
      </c>
      <c r="G269" s="12">
        <v>11.448352452811353</v>
      </c>
      <c r="H269" s="12">
        <v>12.508783897273821</v>
      </c>
      <c r="I269" s="12">
        <v>11.25178883796306</v>
      </c>
      <c r="J269" s="12">
        <v>11.510641827670826</v>
      </c>
      <c r="K269" s="12">
        <v>15.024382541758307</v>
      </c>
      <c r="L269" s="12">
        <v>11.519233696479441</v>
      </c>
      <c r="M269" s="12">
        <v>14.996162052037162</v>
      </c>
      <c r="N269" s="12"/>
      <c r="O269" s="12"/>
    </row>
    <row r="270" spans="1:15" x14ac:dyDescent="0.35">
      <c r="A270" s="11" t="str">
        <f t="shared" si="4"/>
        <v>DISTRIBUCION VOLUMEN X CRITERIO (Consumiciones)InfusionesRTO CENTRO</v>
      </c>
      <c r="B270" s="11" t="s">
        <v>119</v>
      </c>
      <c r="C270" s="11" t="s">
        <v>129</v>
      </c>
      <c r="D270" s="11" t="s">
        <v>6</v>
      </c>
      <c r="E270" s="12">
        <v>9.512674556894039</v>
      </c>
      <c r="F270" s="12">
        <v>9.5000679093683953</v>
      </c>
      <c r="G270" s="12">
        <v>7.1898753610189532</v>
      </c>
      <c r="H270" s="12">
        <v>5.3264943670699738</v>
      </c>
      <c r="I270" s="12">
        <v>4.5362552124886042</v>
      </c>
      <c r="J270" s="12">
        <v>3.3335146718280169</v>
      </c>
      <c r="K270" s="12">
        <v>4.2240125126315169</v>
      </c>
      <c r="L270" s="12">
        <v>3.8980932198931395</v>
      </c>
      <c r="M270" s="12">
        <v>4.3030290794895514</v>
      </c>
      <c r="N270" s="12"/>
      <c r="O270" s="12"/>
    </row>
    <row r="271" spans="1:15" x14ac:dyDescent="0.35">
      <c r="A271" s="11" t="str">
        <f t="shared" si="4"/>
        <v>DISTRIBUCION VOLUMEN X CRITERIO (Consumiciones)InfusionesNORTE-CENTRO</v>
      </c>
      <c r="B271" s="11" t="s">
        <v>119</v>
      </c>
      <c r="C271" s="11" t="s">
        <v>129</v>
      </c>
      <c r="D271" s="11" t="s">
        <v>7</v>
      </c>
      <c r="E271" s="12">
        <v>9.7884169032456079</v>
      </c>
      <c r="F271" s="12">
        <v>9.7395037476099819</v>
      </c>
      <c r="G271" s="12">
        <v>10.263680907268327</v>
      </c>
      <c r="H271" s="12">
        <v>10.230192383061333</v>
      </c>
      <c r="I271" s="12">
        <v>11.003227122175977</v>
      </c>
      <c r="J271" s="12">
        <v>10.551114644177929</v>
      </c>
      <c r="K271" s="12">
        <v>8.1053728526422155</v>
      </c>
      <c r="L271" s="12">
        <v>8.3902778976106163</v>
      </c>
      <c r="M271" s="12">
        <v>9.543024320176352</v>
      </c>
      <c r="N271" s="12"/>
      <c r="O271" s="12"/>
    </row>
    <row r="272" spans="1:15" x14ac:dyDescent="0.35">
      <c r="A272" s="11" t="str">
        <f t="shared" si="4"/>
        <v>DISTRIBUCION VOLUMEN X CRITERIO (Consumiciones)InfusionesNOROESTE</v>
      </c>
      <c r="B272" s="11" t="s">
        <v>119</v>
      </c>
      <c r="C272" s="11" t="s">
        <v>129</v>
      </c>
      <c r="D272" s="11" t="s">
        <v>8</v>
      </c>
      <c r="E272" s="12">
        <v>11.448141256809636</v>
      </c>
      <c r="F272" s="12">
        <v>14.07157341070803</v>
      </c>
      <c r="G272" s="12">
        <v>14.613211535363787</v>
      </c>
      <c r="H272" s="12">
        <v>12.366074370139815</v>
      </c>
      <c r="I272" s="12">
        <v>16.133130877819344</v>
      </c>
      <c r="J272" s="12">
        <v>14.979376490512564</v>
      </c>
      <c r="K272" s="12">
        <v>11.920536616536884</v>
      </c>
      <c r="L272" s="12">
        <v>14.487800549524163</v>
      </c>
      <c r="M272" s="12">
        <v>16.019865407653647</v>
      </c>
      <c r="N272" s="12"/>
      <c r="O272" s="12"/>
    </row>
    <row r="273" spans="1:15" x14ac:dyDescent="0.35">
      <c r="A273" s="11" t="str">
        <f t="shared" si="4"/>
        <v>DISTRIBUCION VOLUMEN X CRITERIO (Consumiciones)Infusiones&lt;2MIL</v>
      </c>
      <c r="B273" s="11" t="s">
        <v>119</v>
      </c>
      <c r="C273" s="11" t="s">
        <v>129</v>
      </c>
      <c r="D273" s="11" t="s">
        <v>9</v>
      </c>
      <c r="E273" s="12">
        <v>9.2609337834727228</v>
      </c>
      <c r="F273" s="12">
        <v>8.6349944634291873</v>
      </c>
      <c r="G273" s="12">
        <v>5.0970733548161196</v>
      </c>
      <c r="H273" s="12">
        <v>3.9682991289801768</v>
      </c>
      <c r="I273" s="12">
        <v>2.8054360397330647</v>
      </c>
      <c r="J273" s="12">
        <v>4.6949573151764419</v>
      </c>
      <c r="K273" s="12">
        <v>5.9392052547108127</v>
      </c>
      <c r="L273" s="12">
        <v>3.5737484015468612</v>
      </c>
      <c r="M273" s="12">
        <v>3.8683160750957777</v>
      </c>
      <c r="N273" s="12"/>
      <c r="O273" s="12"/>
    </row>
    <row r="274" spans="1:15" x14ac:dyDescent="0.35">
      <c r="A274" s="11" t="str">
        <f t="shared" si="4"/>
        <v>DISTRIBUCION VOLUMEN X CRITERIO (Consumiciones)Infusiones2-5MIL</v>
      </c>
      <c r="B274" s="11" t="s">
        <v>119</v>
      </c>
      <c r="C274" s="11" t="s">
        <v>129</v>
      </c>
      <c r="D274" s="11" t="s">
        <v>10</v>
      </c>
      <c r="E274" s="12">
        <v>4.2511715453080647</v>
      </c>
      <c r="F274" s="12">
        <v>9.0901165828550461</v>
      </c>
      <c r="G274" s="12">
        <v>4.5122585738928942</v>
      </c>
      <c r="H274" s="12">
        <v>3.7231681217942345</v>
      </c>
      <c r="I274" s="12">
        <v>6.7881165788137636</v>
      </c>
      <c r="J274" s="12">
        <v>6.828476134517679</v>
      </c>
      <c r="K274" s="12">
        <v>4.3811782975688045</v>
      </c>
      <c r="L274" s="12">
        <v>5.0107989845657643</v>
      </c>
      <c r="M274" s="12">
        <v>6.7217739008370465</v>
      </c>
      <c r="N274" s="12"/>
      <c r="O274" s="12"/>
    </row>
    <row r="275" spans="1:15" x14ac:dyDescent="0.35">
      <c r="A275" s="11" t="str">
        <f t="shared" si="4"/>
        <v>DISTRIBUCION VOLUMEN X CRITERIO (Consumiciones)Infusiones5-10MIL</v>
      </c>
      <c r="B275" s="11" t="s">
        <v>119</v>
      </c>
      <c r="C275" s="11" t="s">
        <v>129</v>
      </c>
      <c r="D275" s="11" t="s">
        <v>11</v>
      </c>
      <c r="E275" s="12">
        <v>5.6156199647049796</v>
      </c>
      <c r="F275" s="12">
        <v>4.3901891897135856</v>
      </c>
      <c r="G275" s="12">
        <v>7.6750644143268651</v>
      </c>
      <c r="H275" s="12">
        <v>6.1810604511143028</v>
      </c>
      <c r="I275" s="12">
        <v>5.2675477692849402</v>
      </c>
      <c r="J275" s="12">
        <v>4.5634085646147993</v>
      </c>
      <c r="K275" s="12">
        <v>3.9280783748439645</v>
      </c>
      <c r="L275" s="12">
        <v>5.5574787264563552</v>
      </c>
      <c r="M275" s="12">
        <v>7.2961989496006785</v>
      </c>
      <c r="N275" s="12"/>
      <c r="O275" s="12"/>
    </row>
    <row r="276" spans="1:15" x14ac:dyDescent="0.35">
      <c r="A276" s="11" t="str">
        <f t="shared" si="4"/>
        <v>DISTRIBUCION VOLUMEN X CRITERIO (Consumiciones)Infusiones10-30MIL</v>
      </c>
      <c r="B276" s="11" t="s">
        <v>119</v>
      </c>
      <c r="C276" s="11" t="s">
        <v>129</v>
      </c>
      <c r="D276" s="11" t="s">
        <v>12</v>
      </c>
      <c r="E276" s="12">
        <v>16.290090539399984</v>
      </c>
      <c r="F276" s="12">
        <v>17.189008281538964</v>
      </c>
      <c r="G276" s="12">
        <v>16.438903001514788</v>
      </c>
      <c r="H276" s="12">
        <v>16.39922103732447</v>
      </c>
      <c r="I276" s="12">
        <v>16.380772341270124</v>
      </c>
      <c r="J276" s="12">
        <v>19.145930252652683</v>
      </c>
      <c r="K276" s="12">
        <v>18.480514028413484</v>
      </c>
      <c r="L276" s="12">
        <v>19.323967432591399</v>
      </c>
      <c r="M276" s="12">
        <v>21.715676567727648</v>
      </c>
      <c r="N276" s="12"/>
      <c r="O276" s="12"/>
    </row>
    <row r="277" spans="1:15" x14ac:dyDescent="0.35">
      <c r="A277" s="11" t="str">
        <f t="shared" si="4"/>
        <v>DISTRIBUCION VOLUMEN X CRITERIO (Consumiciones)Infusiones30-100MIL</v>
      </c>
      <c r="B277" s="11" t="s">
        <v>119</v>
      </c>
      <c r="C277" s="11" t="s">
        <v>129</v>
      </c>
      <c r="D277" s="11" t="s">
        <v>13</v>
      </c>
      <c r="E277" s="12">
        <v>20.642753011585974</v>
      </c>
      <c r="F277" s="12">
        <v>20.005425941514886</v>
      </c>
      <c r="G277" s="12">
        <v>21.883042337625607</v>
      </c>
      <c r="H277" s="12">
        <v>23.871294433189629</v>
      </c>
      <c r="I277" s="12">
        <v>23.540105454678741</v>
      </c>
      <c r="J277" s="12">
        <v>19.408471295752257</v>
      </c>
      <c r="K277" s="12">
        <v>20.772558402187482</v>
      </c>
      <c r="L277" s="12">
        <v>24.769026590263589</v>
      </c>
      <c r="M277" s="12">
        <v>17.93109906201153</v>
      </c>
      <c r="N277" s="12"/>
      <c r="O277" s="12"/>
    </row>
    <row r="278" spans="1:15" x14ac:dyDescent="0.35">
      <c r="A278" s="11" t="str">
        <f t="shared" si="4"/>
        <v>DISTRIBUCION VOLUMEN X CRITERIO (Consumiciones)Infusiones100-200MIL</v>
      </c>
      <c r="B278" s="11" t="s">
        <v>119</v>
      </c>
      <c r="C278" s="11" t="s">
        <v>129</v>
      </c>
      <c r="D278" s="11" t="s">
        <v>14</v>
      </c>
      <c r="E278" s="12">
        <v>10.606585206782784</v>
      </c>
      <c r="F278" s="12">
        <v>9.1177909269679844</v>
      </c>
      <c r="G278" s="12">
        <v>10.206761103199804</v>
      </c>
      <c r="H278" s="12">
        <v>10.870616097317773</v>
      </c>
      <c r="I278" s="12">
        <v>11.04546124528858</v>
      </c>
      <c r="J278" s="12">
        <v>10.99112086544776</v>
      </c>
      <c r="K278" s="12">
        <v>9.6258210485644664</v>
      </c>
      <c r="L278" s="12">
        <v>6.2797129904173481</v>
      </c>
      <c r="M278" s="12">
        <v>7.5498342616428138</v>
      </c>
      <c r="N278" s="12"/>
      <c r="O278" s="12"/>
    </row>
    <row r="279" spans="1:15" x14ac:dyDescent="0.35">
      <c r="A279" s="11" t="str">
        <f t="shared" si="4"/>
        <v>DISTRIBUCION VOLUMEN X CRITERIO (Consumiciones)Infusiones200-500MIL</v>
      </c>
      <c r="B279" s="11" t="s">
        <v>119</v>
      </c>
      <c r="C279" s="11" t="s">
        <v>129</v>
      </c>
      <c r="D279" s="11" t="s">
        <v>15</v>
      </c>
      <c r="E279" s="12">
        <v>15.667579413795748</v>
      </c>
      <c r="F279" s="12">
        <v>15.148677265066773</v>
      </c>
      <c r="G279" s="12">
        <v>16.103248962602258</v>
      </c>
      <c r="H279" s="12">
        <v>15.044983075881827</v>
      </c>
      <c r="I279" s="12">
        <v>18.603154437838906</v>
      </c>
      <c r="J279" s="12">
        <v>15.03849237894446</v>
      </c>
      <c r="K279" s="12">
        <v>14.084021874814242</v>
      </c>
      <c r="L279" s="12">
        <v>15.815672311319398</v>
      </c>
      <c r="M279" s="12">
        <v>15.240815663810364</v>
      </c>
      <c r="N279" s="12"/>
      <c r="O279" s="12"/>
    </row>
    <row r="280" spans="1:15" x14ac:dyDescent="0.35">
      <c r="A280" s="11" t="str">
        <f t="shared" si="4"/>
        <v>DISTRIBUCION VOLUMEN X CRITERIO (Consumiciones)Infusiones&gt;500MIL</v>
      </c>
      <c r="B280" s="11" t="s">
        <v>119</v>
      </c>
      <c r="C280" s="11" t="s">
        <v>129</v>
      </c>
      <c r="D280" s="11" t="s">
        <v>16</v>
      </c>
      <c r="E280" s="12">
        <v>17.66525838256733</v>
      </c>
      <c r="F280" s="12">
        <v>16.423821176762129</v>
      </c>
      <c r="G280" s="12">
        <v>18.083636908142566</v>
      </c>
      <c r="H280" s="12">
        <v>19.941356892650397</v>
      </c>
      <c r="I280" s="12">
        <v>15.569413931840495</v>
      </c>
      <c r="J280" s="12">
        <v>19.329136280371891</v>
      </c>
      <c r="K280" s="12">
        <v>22.788619003744873</v>
      </c>
      <c r="L280" s="12">
        <v>19.669612099352062</v>
      </c>
      <c r="M280" s="12">
        <v>19.676306566778361</v>
      </c>
      <c r="N280" s="12"/>
      <c r="O280" s="12"/>
    </row>
    <row r="281" spans="1:15" x14ac:dyDescent="0.35">
      <c r="A281" s="11" t="str">
        <f t="shared" si="4"/>
        <v>DISTRIBUCION VOLUMEN X CRITERIO (Consumiciones)InfusionesDE 15 A 19 AÑOS</v>
      </c>
      <c r="B281" s="11" t="s">
        <v>119</v>
      </c>
      <c r="C281" s="11" t="s">
        <v>129</v>
      </c>
      <c r="D281" s="11" t="s">
        <v>39</v>
      </c>
      <c r="E281" s="12">
        <v>2.5182459909460606</v>
      </c>
      <c r="F281" s="12">
        <v>2.3756358206089785</v>
      </c>
      <c r="G281" s="12">
        <v>2.479723950483212</v>
      </c>
      <c r="H281" s="12">
        <v>0.5611513504063731</v>
      </c>
      <c r="I281" s="12">
        <v>0.31970642390721987</v>
      </c>
      <c r="J281" s="12">
        <v>0.18290951508657935</v>
      </c>
      <c r="K281" s="12">
        <v>0.10714784075373002</v>
      </c>
      <c r="L281" s="12" t="s">
        <v>219</v>
      </c>
      <c r="M281" s="12">
        <v>0.22498519157739016</v>
      </c>
      <c r="N281" s="12"/>
      <c r="O281" s="12"/>
    </row>
    <row r="282" spans="1:15" x14ac:dyDescent="0.35">
      <c r="A282" s="11" t="str">
        <f t="shared" si="4"/>
        <v>DISTRIBUCION VOLUMEN X CRITERIO (Consumiciones)InfusionesDE 20 A 24 AÑOS</v>
      </c>
      <c r="B282" s="11" t="s">
        <v>119</v>
      </c>
      <c r="C282" s="11" t="s">
        <v>129</v>
      </c>
      <c r="D282" s="11" t="s">
        <v>40</v>
      </c>
      <c r="E282" s="12">
        <v>1.6780974257653649</v>
      </c>
      <c r="F282" s="12">
        <v>1.7502160675267613</v>
      </c>
      <c r="G282" s="12">
        <v>1.83742746534634</v>
      </c>
      <c r="H282" s="12">
        <v>3.0613640683089178</v>
      </c>
      <c r="I282" s="12">
        <v>2.8328685279160108</v>
      </c>
      <c r="J282" s="12">
        <v>2.5742311547368062</v>
      </c>
      <c r="K282" s="12">
        <v>1.4904100784640077</v>
      </c>
      <c r="L282" s="12">
        <v>3.077235361746693</v>
      </c>
      <c r="M282" s="12">
        <v>2.0617198731823443</v>
      </c>
      <c r="N282" s="12"/>
      <c r="O282" s="12"/>
    </row>
    <row r="283" spans="1:15" x14ac:dyDescent="0.35">
      <c r="A283" s="11" t="str">
        <f t="shared" si="4"/>
        <v>DISTRIBUCION VOLUMEN X CRITERIO (Consumiciones)InfusionesDE 25 A 34 AÑOS</v>
      </c>
      <c r="B283" s="11" t="s">
        <v>119</v>
      </c>
      <c r="C283" s="11" t="s">
        <v>129</v>
      </c>
      <c r="D283" s="11" t="s">
        <v>41</v>
      </c>
      <c r="E283" s="12">
        <v>9.7193710197191745</v>
      </c>
      <c r="F283" s="12">
        <v>9.6406556198491415</v>
      </c>
      <c r="G283" s="12">
        <v>11.239315011203972</v>
      </c>
      <c r="H283" s="12">
        <v>10.70845535571118</v>
      </c>
      <c r="I283" s="12">
        <v>10.11032499725094</v>
      </c>
      <c r="J283" s="12">
        <v>13.907845712508207</v>
      </c>
      <c r="K283" s="12">
        <v>9.9348585270165852</v>
      </c>
      <c r="L283" s="12">
        <v>7.3917313237892621</v>
      </c>
      <c r="M283" s="12">
        <v>9.5242147240607764</v>
      </c>
      <c r="N283" s="12"/>
      <c r="O283" s="12"/>
    </row>
    <row r="284" spans="1:15" x14ac:dyDescent="0.35">
      <c r="A284" s="11" t="str">
        <f t="shared" si="4"/>
        <v>DISTRIBUCION VOLUMEN X CRITERIO (Consumiciones)InfusionesDE 35 A 49 AÑOS</v>
      </c>
      <c r="B284" s="11" t="s">
        <v>119</v>
      </c>
      <c r="C284" s="11" t="s">
        <v>129</v>
      </c>
      <c r="D284" s="11" t="s">
        <v>42</v>
      </c>
      <c r="E284" s="12">
        <v>29.999309445254358</v>
      </c>
      <c r="F284" s="12">
        <v>26.691401108131117</v>
      </c>
      <c r="G284" s="12">
        <v>26.075222018620597</v>
      </c>
      <c r="H284" s="12">
        <v>26.468917096387301</v>
      </c>
      <c r="I284" s="12">
        <v>24.243334214591926</v>
      </c>
      <c r="J284" s="12">
        <v>22.188393875505476</v>
      </c>
      <c r="K284" s="12">
        <v>26.294069131546099</v>
      </c>
      <c r="L284" s="12">
        <v>26.533736392542917</v>
      </c>
      <c r="M284" s="12">
        <v>25.738533298225523</v>
      </c>
      <c r="N284" s="12"/>
      <c r="O284" s="12"/>
    </row>
    <row r="285" spans="1:15" x14ac:dyDescent="0.35">
      <c r="A285" s="11" t="str">
        <f t="shared" si="4"/>
        <v>DISTRIBUCION VOLUMEN X CRITERIO (Consumiciones)InfusionesDE 50 A 59 AÑOS</v>
      </c>
      <c r="B285" s="11" t="s">
        <v>119</v>
      </c>
      <c r="C285" s="11" t="s">
        <v>129</v>
      </c>
      <c r="D285" s="11" t="s">
        <v>43</v>
      </c>
      <c r="E285" s="12">
        <v>26.361826709122997</v>
      </c>
      <c r="F285" s="12">
        <v>22.889644042578325</v>
      </c>
      <c r="G285" s="12">
        <v>25.161226772462204</v>
      </c>
      <c r="H285" s="12">
        <v>27.229197922106017</v>
      </c>
      <c r="I285" s="12">
        <v>29.515569031793159</v>
      </c>
      <c r="J285" s="12">
        <v>22.99178446756299</v>
      </c>
      <c r="K285" s="12">
        <v>25.960912887118827</v>
      </c>
      <c r="L285" s="12">
        <v>27.47760411953729</v>
      </c>
      <c r="M285" s="12">
        <v>25.104135748670465</v>
      </c>
      <c r="N285" s="12"/>
      <c r="O285" s="12"/>
    </row>
    <row r="286" spans="1:15" x14ac:dyDescent="0.35">
      <c r="A286" s="11" t="str">
        <f t="shared" si="4"/>
        <v>DISTRIBUCION VOLUMEN X CRITERIO (Consumiciones)InfusionesDE 60 A 75 AÑOS</v>
      </c>
      <c r="B286" s="11" t="s">
        <v>119</v>
      </c>
      <c r="C286" s="11" t="s">
        <v>129</v>
      </c>
      <c r="D286" s="11" t="s">
        <v>44</v>
      </c>
      <c r="E286" s="12">
        <v>29.723140297705825</v>
      </c>
      <c r="F286" s="12">
        <v>36.652473211541256</v>
      </c>
      <c r="G286" s="12">
        <v>33.207069656711532</v>
      </c>
      <c r="H286" s="12">
        <v>31.970910398344266</v>
      </c>
      <c r="I286" s="12">
        <v>32.978193919003758</v>
      </c>
      <c r="J286" s="12">
        <v>38.154840493554076</v>
      </c>
      <c r="K286" s="12">
        <v>36.212592135766513</v>
      </c>
      <c r="L286" s="12">
        <v>35.519715599850457</v>
      </c>
      <c r="M286" s="12">
        <v>37.346429462725943</v>
      </c>
      <c r="N286" s="12"/>
      <c r="O286" s="12"/>
    </row>
    <row r="287" spans="1:15" x14ac:dyDescent="0.35">
      <c r="A287" s="11" t="str">
        <f t="shared" si="4"/>
        <v>DISTRIBUCION VOLUMEN X CRITERIO (Consumiciones)InfusionesALTA Y MEDIA ALTA</v>
      </c>
      <c r="B287" s="11" t="s">
        <v>119</v>
      </c>
      <c r="C287" s="11" t="s">
        <v>129</v>
      </c>
      <c r="D287" s="11" t="s">
        <v>17</v>
      </c>
      <c r="E287" s="12">
        <v>26.039021138648049</v>
      </c>
      <c r="F287" s="12">
        <v>23.898865760368775</v>
      </c>
      <c r="G287" s="12">
        <v>29.070403138775724</v>
      </c>
      <c r="H287" s="12">
        <v>23.564359829566683</v>
      </c>
      <c r="I287" s="12">
        <v>20.138482379117448</v>
      </c>
      <c r="J287" s="12">
        <v>19.472567656309401</v>
      </c>
      <c r="K287" s="12">
        <v>20.994122629733102</v>
      </c>
      <c r="L287" s="12">
        <v>18.477536077867729</v>
      </c>
      <c r="M287" s="12">
        <v>19.293521191615191</v>
      </c>
      <c r="N287" s="12"/>
      <c r="O287" s="12"/>
    </row>
    <row r="288" spans="1:15" x14ac:dyDescent="0.35">
      <c r="A288" s="11" t="str">
        <f t="shared" si="4"/>
        <v>DISTRIBUCION VOLUMEN X CRITERIO (Consumiciones)InfusionesMEDIA</v>
      </c>
      <c r="B288" s="11" t="s">
        <v>119</v>
      </c>
      <c r="C288" s="11" t="s">
        <v>129</v>
      </c>
      <c r="D288" s="11" t="s">
        <v>18</v>
      </c>
      <c r="E288" s="12">
        <v>33.255601166270239</v>
      </c>
      <c r="F288" s="12">
        <v>32.709866329173558</v>
      </c>
      <c r="G288" s="12">
        <v>36.334838035875393</v>
      </c>
      <c r="H288" s="12">
        <v>40.404365877839368</v>
      </c>
      <c r="I288" s="12">
        <v>40.798490474218511</v>
      </c>
      <c r="J288" s="12">
        <v>36.400580651850831</v>
      </c>
      <c r="K288" s="12">
        <v>39.968421209059024</v>
      </c>
      <c r="L288" s="12">
        <v>41.005662890704741</v>
      </c>
      <c r="M288" s="12">
        <v>41.628926487081344</v>
      </c>
      <c r="N288" s="12"/>
      <c r="O288" s="12"/>
    </row>
    <row r="289" spans="1:15" x14ac:dyDescent="0.35">
      <c r="A289" s="11" t="str">
        <f t="shared" si="4"/>
        <v>DISTRIBUCION VOLUMEN X CRITERIO (Consumiciones)InfusionesMEDIA BAJA</v>
      </c>
      <c r="B289" s="11" t="s">
        <v>119</v>
      </c>
      <c r="C289" s="11" t="s">
        <v>129</v>
      </c>
      <c r="D289" s="11" t="s">
        <v>19</v>
      </c>
      <c r="E289" s="12">
        <v>19.53622055551293</v>
      </c>
      <c r="F289" s="12">
        <v>21.930974807496511</v>
      </c>
      <c r="G289" s="12">
        <v>22.455949826778966</v>
      </c>
      <c r="H289" s="12">
        <v>22.661179039916696</v>
      </c>
      <c r="I289" s="12">
        <v>21.52735372082196</v>
      </c>
      <c r="J289" s="12">
        <v>21.644005115266303</v>
      </c>
      <c r="K289" s="12">
        <v>22.79150939190394</v>
      </c>
      <c r="L289" s="12">
        <v>23.93302946064</v>
      </c>
      <c r="M289" s="12">
        <v>26.909590660406252</v>
      </c>
      <c r="N289" s="12"/>
      <c r="O289" s="12"/>
    </row>
    <row r="290" spans="1:15" x14ac:dyDescent="0.35">
      <c r="A290" s="11" t="str">
        <f t="shared" si="4"/>
        <v>DISTRIBUCION VOLUMEN X CRITERIO (Consumiciones)InfusionesBAJA</v>
      </c>
      <c r="B290" s="11" t="s">
        <v>119</v>
      </c>
      <c r="C290" s="11" t="s">
        <v>129</v>
      </c>
      <c r="D290" s="11" t="s">
        <v>20</v>
      </c>
      <c r="E290" s="12">
        <v>21.169152344049721</v>
      </c>
      <c r="F290" s="12">
        <v>21.460313526831349</v>
      </c>
      <c r="G290" s="12">
        <v>12.138790092104736</v>
      </c>
      <c r="H290" s="12">
        <v>13.370080017733473</v>
      </c>
      <c r="I290" s="12">
        <v>17.535689023339316</v>
      </c>
      <c r="J290" s="12">
        <v>22.482843120312445</v>
      </c>
      <c r="K290" s="12">
        <v>16.245939339000177</v>
      </c>
      <c r="L290" s="12">
        <v>16.583803136510529</v>
      </c>
      <c r="M290" s="12">
        <v>12.167978842533312</v>
      </c>
      <c r="N290" s="12"/>
      <c r="O290" s="12"/>
    </row>
    <row r="291" spans="1:15" x14ac:dyDescent="0.35">
      <c r="A291" s="11" t="str">
        <f t="shared" si="4"/>
        <v>DISTRIBUCION VOLUMEN X CRITERIO (Consumiciones)InfusionesHOMBRE</v>
      </c>
      <c r="B291" s="11" t="s">
        <v>119</v>
      </c>
      <c r="C291" s="11" t="s">
        <v>129</v>
      </c>
      <c r="D291" s="11" t="s">
        <v>21</v>
      </c>
      <c r="E291" s="12">
        <v>41.360929947057471</v>
      </c>
      <c r="F291" s="12">
        <v>43.298843089872854</v>
      </c>
      <c r="G291" s="12">
        <v>49.183807898213637</v>
      </c>
      <c r="H291" s="12">
        <v>44.657733657380589</v>
      </c>
      <c r="I291" s="12">
        <v>48.83705060685962</v>
      </c>
      <c r="J291" s="12">
        <v>47.02284588532126</v>
      </c>
      <c r="K291" s="12">
        <v>40.338710396481012</v>
      </c>
      <c r="L291" s="12">
        <v>42.362848687251727</v>
      </c>
      <c r="M291" s="12">
        <v>45.742240236213135</v>
      </c>
      <c r="N291" s="12"/>
      <c r="O291" s="12"/>
    </row>
    <row r="292" spans="1:15" x14ac:dyDescent="0.35">
      <c r="A292" s="11" t="str">
        <f t="shared" si="4"/>
        <v>DISTRIBUCION VOLUMEN X CRITERIO (Consumiciones)InfusionesMUJER</v>
      </c>
      <c r="B292" s="11" t="s">
        <v>119</v>
      </c>
      <c r="C292" s="11" t="s">
        <v>129</v>
      </c>
      <c r="D292" s="11" t="s">
        <v>22</v>
      </c>
      <c r="E292" s="12">
        <v>58.639079643980665</v>
      </c>
      <c r="F292" s="12">
        <v>56.70119094991081</v>
      </c>
      <c r="G292" s="12">
        <v>50.816154288855998</v>
      </c>
      <c r="H292" s="12">
        <v>55.342266342619418</v>
      </c>
      <c r="I292" s="12">
        <v>51.16294939314038</v>
      </c>
      <c r="J292" s="12">
        <v>52.977119552068572</v>
      </c>
      <c r="K292" s="12">
        <v>59.661289603518995</v>
      </c>
      <c r="L292" s="12">
        <v>57.637186385773816</v>
      </c>
      <c r="M292" s="12">
        <v>54.257759763786872</v>
      </c>
      <c r="N292" s="12"/>
      <c r="O292" s="12"/>
    </row>
    <row r="293" spans="1:15" x14ac:dyDescent="0.35">
      <c r="A293" s="11" t="str">
        <f t="shared" si="4"/>
        <v>DISTRIBUCION VOLUMEN X CRITERIO (Consumiciones)Resto Bebidas CalienteT.ESPAÑA</v>
      </c>
      <c r="B293" s="11" t="s">
        <v>119</v>
      </c>
      <c r="C293" s="11" t="s">
        <v>130</v>
      </c>
      <c r="D293" s="11" t="s">
        <v>36</v>
      </c>
      <c r="E293" s="12">
        <v>100</v>
      </c>
      <c r="F293" s="12">
        <v>100</v>
      </c>
      <c r="G293" s="12">
        <v>100</v>
      </c>
      <c r="H293" s="12">
        <v>100</v>
      </c>
      <c r="I293" s="12">
        <v>100</v>
      </c>
      <c r="J293" s="12">
        <v>100</v>
      </c>
      <c r="K293" s="12">
        <v>100</v>
      </c>
      <c r="L293" s="12">
        <v>100</v>
      </c>
      <c r="M293" s="12">
        <v>100</v>
      </c>
      <c r="N293" s="12"/>
      <c r="O293" s="12"/>
    </row>
    <row r="294" spans="1:15" x14ac:dyDescent="0.35">
      <c r="A294" s="11" t="str">
        <f t="shared" si="4"/>
        <v>DISTRIBUCION VOLUMEN X CRITERIO (Consumiciones)Resto Bebidas CalienteBCN AM</v>
      </c>
      <c r="B294" s="11" t="s">
        <v>119</v>
      </c>
      <c r="C294" s="11" t="s">
        <v>130</v>
      </c>
      <c r="D294" s="11" t="s">
        <v>1</v>
      </c>
      <c r="E294" s="12">
        <v>8.8821405912679658</v>
      </c>
      <c r="F294" s="12">
        <v>7.1764449340366427</v>
      </c>
      <c r="G294" s="12">
        <v>10.599060183559036</v>
      </c>
      <c r="H294" s="12">
        <v>11.119871562447704</v>
      </c>
      <c r="I294" s="12">
        <v>10.370494760903441</v>
      </c>
      <c r="J294" s="12">
        <v>8.6662094461993711</v>
      </c>
      <c r="K294" s="12">
        <v>9.6831738047611591</v>
      </c>
      <c r="L294" s="12">
        <v>11.074977378686022</v>
      </c>
      <c r="M294" s="12">
        <v>9.8512349425300467</v>
      </c>
      <c r="N294" s="12"/>
      <c r="O294" s="12"/>
    </row>
    <row r="295" spans="1:15" x14ac:dyDescent="0.35">
      <c r="A295" s="11" t="str">
        <f t="shared" si="4"/>
        <v>DISTRIBUCION VOLUMEN X CRITERIO (Consumiciones)Resto Bebidas CalienteREST.CAT ARAGON</v>
      </c>
      <c r="B295" s="11" t="s">
        <v>119</v>
      </c>
      <c r="C295" s="11" t="s">
        <v>130</v>
      </c>
      <c r="D295" s="11" t="s">
        <v>2</v>
      </c>
      <c r="E295" s="12">
        <v>14.942487335730503</v>
      </c>
      <c r="F295" s="12">
        <v>12.988378869167347</v>
      </c>
      <c r="G295" s="12">
        <v>12.77831870405792</v>
      </c>
      <c r="H295" s="12">
        <v>11.303180084509398</v>
      </c>
      <c r="I295" s="12">
        <v>12.827987456263298</v>
      </c>
      <c r="J295" s="12">
        <v>14.099643417067195</v>
      </c>
      <c r="K295" s="12">
        <v>16.893059611588619</v>
      </c>
      <c r="L295" s="12">
        <v>17.25514125521649</v>
      </c>
      <c r="M295" s="12">
        <v>17.800002995269615</v>
      </c>
      <c r="N295" s="12"/>
      <c r="O295" s="12"/>
    </row>
    <row r="296" spans="1:15" x14ac:dyDescent="0.35">
      <c r="A296" s="11" t="str">
        <f t="shared" si="4"/>
        <v>DISTRIBUCION VOLUMEN X CRITERIO (Consumiciones)Resto Bebidas CalienteLEVANTE</v>
      </c>
      <c r="B296" s="11" t="s">
        <v>119</v>
      </c>
      <c r="C296" s="11" t="s">
        <v>130</v>
      </c>
      <c r="D296" s="11" t="s">
        <v>3</v>
      </c>
      <c r="E296" s="12">
        <v>20.49721247825816</v>
      </c>
      <c r="F296" s="12">
        <v>15.039344915614272</v>
      </c>
      <c r="G296" s="12">
        <v>16.576854199235992</v>
      </c>
      <c r="H296" s="12">
        <v>20.858111194009034</v>
      </c>
      <c r="I296" s="12">
        <v>20.246771570115627</v>
      </c>
      <c r="J296" s="12">
        <v>17.482645847813004</v>
      </c>
      <c r="K296" s="12">
        <v>14.862547769019471</v>
      </c>
      <c r="L296" s="12">
        <v>16.202670255427549</v>
      </c>
      <c r="M296" s="12">
        <v>13.136667734028615</v>
      </c>
      <c r="N296" s="12"/>
      <c r="O296" s="12"/>
    </row>
    <row r="297" spans="1:15" x14ac:dyDescent="0.35">
      <c r="A297" s="11" t="str">
        <f t="shared" si="4"/>
        <v>DISTRIBUCION VOLUMEN X CRITERIO (Consumiciones)Resto Bebidas CalienteANDALUCIA</v>
      </c>
      <c r="B297" s="11" t="s">
        <v>119</v>
      </c>
      <c r="C297" s="11" t="s">
        <v>130</v>
      </c>
      <c r="D297" s="11" t="s">
        <v>4</v>
      </c>
      <c r="E297" s="12">
        <v>21.132335432294955</v>
      </c>
      <c r="F297" s="12">
        <v>25.570796410269907</v>
      </c>
      <c r="G297" s="12">
        <v>22.53172608463808</v>
      </c>
      <c r="H297" s="12">
        <v>23.778949873096444</v>
      </c>
      <c r="I297" s="12">
        <v>22.096127280300394</v>
      </c>
      <c r="J297" s="12">
        <v>22.283264627684026</v>
      </c>
      <c r="K297" s="12">
        <v>15.980249501807069</v>
      </c>
      <c r="L297" s="12">
        <v>15.724051315379779</v>
      </c>
      <c r="M297" s="12">
        <v>17.811912757780394</v>
      </c>
      <c r="N297" s="12"/>
      <c r="O297" s="12"/>
    </row>
    <row r="298" spans="1:15" x14ac:dyDescent="0.35">
      <c r="A298" s="11" t="str">
        <f t="shared" si="4"/>
        <v>DISTRIBUCION VOLUMEN X CRITERIO (Consumiciones)Resto Bebidas CalienteMDD AM</v>
      </c>
      <c r="B298" s="11" t="s">
        <v>119</v>
      </c>
      <c r="C298" s="11" t="s">
        <v>130</v>
      </c>
      <c r="D298" s="11" t="s">
        <v>5</v>
      </c>
      <c r="E298" s="12">
        <v>12.800787987220422</v>
      </c>
      <c r="F298" s="12">
        <v>9.7730740165650953</v>
      </c>
      <c r="G298" s="12">
        <v>12.305962665773684</v>
      </c>
      <c r="H298" s="12">
        <v>10.691541564400065</v>
      </c>
      <c r="I298" s="12">
        <v>11.743666273931568</v>
      </c>
      <c r="J298" s="12">
        <v>9.2286090078561021</v>
      </c>
      <c r="K298" s="12">
        <v>12.421211989811789</v>
      </c>
      <c r="L298" s="12">
        <v>11.719403758586173</v>
      </c>
      <c r="M298" s="12">
        <v>10.879782001424893</v>
      </c>
      <c r="N298" s="12"/>
      <c r="O298" s="12"/>
    </row>
    <row r="299" spans="1:15" x14ac:dyDescent="0.35">
      <c r="A299" s="11" t="str">
        <f t="shared" si="4"/>
        <v>DISTRIBUCION VOLUMEN X CRITERIO (Consumiciones)Resto Bebidas CalienteRTO CENTRO</v>
      </c>
      <c r="B299" s="11" t="s">
        <v>119</v>
      </c>
      <c r="C299" s="11" t="s">
        <v>130</v>
      </c>
      <c r="D299" s="11" t="s">
        <v>6</v>
      </c>
      <c r="E299" s="12">
        <v>9.6036641659993656</v>
      </c>
      <c r="F299" s="12">
        <v>9.358811343667405</v>
      </c>
      <c r="G299" s="12">
        <v>9.965284665740926</v>
      </c>
      <c r="H299" s="12">
        <v>7.8806757962849332</v>
      </c>
      <c r="I299" s="12">
        <v>8.6734215035264732</v>
      </c>
      <c r="J299" s="12">
        <v>8.2443408241490861</v>
      </c>
      <c r="K299" s="12">
        <v>8.6510764172339876</v>
      </c>
      <c r="L299" s="12">
        <v>7.1657886322934159</v>
      </c>
      <c r="M299" s="12">
        <v>10.756669288716177</v>
      </c>
      <c r="N299" s="12"/>
      <c r="O299" s="12"/>
    </row>
    <row r="300" spans="1:15" x14ac:dyDescent="0.35">
      <c r="A300" s="11" t="str">
        <f t="shared" si="4"/>
        <v>DISTRIBUCION VOLUMEN X CRITERIO (Consumiciones)Resto Bebidas CalienteNORTE-CENTRO</v>
      </c>
      <c r="B300" s="11" t="s">
        <v>119</v>
      </c>
      <c r="C300" s="11" t="s">
        <v>130</v>
      </c>
      <c r="D300" s="11" t="s">
        <v>7</v>
      </c>
      <c r="E300" s="12">
        <v>6.504807808938101</v>
      </c>
      <c r="F300" s="12">
        <v>8.3926220293930758</v>
      </c>
      <c r="G300" s="12">
        <v>4.979452889971955</v>
      </c>
      <c r="H300" s="12">
        <v>7.7693432043844473</v>
      </c>
      <c r="I300" s="12">
        <v>5.4075675063544741</v>
      </c>
      <c r="J300" s="12">
        <v>9.0504952813131663</v>
      </c>
      <c r="K300" s="12">
        <v>7.2802568545125821</v>
      </c>
      <c r="L300" s="12">
        <v>6.6492327560805888</v>
      </c>
      <c r="M300" s="12">
        <v>7.3039863472758366</v>
      </c>
      <c r="N300" s="12"/>
      <c r="O300" s="12"/>
    </row>
    <row r="301" spans="1:15" x14ac:dyDescent="0.35">
      <c r="A301" s="11" t="str">
        <f t="shared" si="4"/>
        <v>DISTRIBUCION VOLUMEN X CRITERIO (Consumiciones)Resto Bebidas CalienteNOROESTE</v>
      </c>
      <c r="B301" s="11" t="s">
        <v>119</v>
      </c>
      <c r="C301" s="11" t="s">
        <v>130</v>
      </c>
      <c r="D301" s="11" t="s">
        <v>8</v>
      </c>
      <c r="E301" s="12">
        <v>5.6365822092477691</v>
      </c>
      <c r="F301" s="12">
        <v>11.700497403949907</v>
      </c>
      <c r="G301" s="12">
        <v>10.26334970671685</v>
      </c>
      <c r="H301" s="12">
        <v>6.5983223629162717</v>
      </c>
      <c r="I301" s="12">
        <v>8.6339721807036494</v>
      </c>
      <c r="J301" s="12">
        <v>10.944785418957366</v>
      </c>
      <c r="K301" s="12">
        <v>14.228431592501749</v>
      </c>
      <c r="L301" s="12">
        <v>14.208747186702638</v>
      </c>
      <c r="M301" s="12">
        <v>12.459772459351695</v>
      </c>
      <c r="N301" s="12"/>
      <c r="O301" s="12"/>
    </row>
    <row r="302" spans="1:15" x14ac:dyDescent="0.35">
      <c r="A302" s="11" t="str">
        <f t="shared" si="4"/>
        <v>DISTRIBUCION VOLUMEN X CRITERIO (Consumiciones)Resto Bebidas Caliente&lt;2MIL</v>
      </c>
      <c r="B302" s="11" t="s">
        <v>119</v>
      </c>
      <c r="C302" s="11" t="s">
        <v>130</v>
      </c>
      <c r="D302" s="11" t="s">
        <v>9</v>
      </c>
      <c r="E302" s="12">
        <v>5.6835294420496663</v>
      </c>
      <c r="F302" s="12">
        <v>7.4579883525514976</v>
      </c>
      <c r="G302" s="12">
        <v>5.569690919778914</v>
      </c>
      <c r="H302" s="12">
        <v>5.8864378800133874</v>
      </c>
      <c r="I302" s="12">
        <v>7.6702025752977114</v>
      </c>
      <c r="J302" s="12">
        <v>6.3195162043591617</v>
      </c>
      <c r="K302" s="12">
        <v>3.8243080444254245</v>
      </c>
      <c r="L302" s="12">
        <v>6.4881313854274856</v>
      </c>
      <c r="M302" s="12">
        <v>4.9252530467953823</v>
      </c>
      <c r="N302" s="12"/>
      <c r="O302" s="12"/>
    </row>
    <row r="303" spans="1:15" x14ac:dyDescent="0.35">
      <c r="A303" s="11" t="str">
        <f t="shared" si="4"/>
        <v>DISTRIBUCION VOLUMEN X CRITERIO (Consumiciones)Resto Bebidas Caliente2-5MIL</v>
      </c>
      <c r="B303" s="11" t="s">
        <v>119</v>
      </c>
      <c r="C303" s="11" t="s">
        <v>130</v>
      </c>
      <c r="D303" s="11" t="s">
        <v>10</v>
      </c>
      <c r="E303" s="12">
        <v>5.1786483260621292</v>
      </c>
      <c r="F303" s="12">
        <v>4.2271936717284317</v>
      </c>
      <c r="G303" s="12">
        <v>5.6397039687407302</v>
      </c>
      <c r="H303" s="12">
        <v>5.4503855915657944</v>
      </c>
      <c r="I303" s="12">
        <v>5.286353528294379</v>
      </c>
      <c r="J303" s="12">
        <v>4.4365873211416051</v>
      </c>
      <c r="K303" s="12">
        <v>4.646287732105117</v>
      </c>
      <c r="L303" s="12">
        <v>4.2092654394386146</v>
      </c>
      <c r="M303" s="12">
        <v>3.45519896791567</v>
      </c>
      <c r="N303" s="12"/>
      <c r="O303" s="12"/>
    </row>
    <row r="304" spans="1:15" x14ac:dyDescent="0.35">
      <c r="A304" s="11" t="str">
        <f t="shared" si="4"/>
        <v>DISTRIBUCION VOLUMEN X CRITERIO (Consumiciones)Resto Bebidas Caliente5-10MIL</v>
      </c>
      <c r="B304" s="11" t="s">
        <v>119</v>
      </c>
      <c r="C304" s="11" t="s">
        <v>130</v>
      </c>
      <c r="D304" s="11" t="s">
        <v>11</v>
      </c>
      <c r="E304" s="12">
        <v>7.6707521928288971</v>
      </c>
      <c r="F304" s="12">
        <v>7.9126178185659892</v>
      </c>
      <c r="G304" s="12">
        <v>3.561091253555706</v>
      </c>
      <c r="H304" s="12">
        <v>4.2342351097506548</v>
      </c>
      <c r="I304" s="12">
        <v>3.1654467057953899</v>
      </c>
      <c r="J304" s="12">
        <v>8.3158596664129281</v>
      </c>
      <c r="K304" s="12">
        <v>5.5030702258788846</v>
      </c>
      <c r="L304" s="12">
        <v>4.9353040868825637</v>
      </c>
      <c r="M304" s="12">
        <v>5.413117569324446</v>
      </c>
      <c r="N304" s="12"/>
      <c r="O304" s="12"/>
    </row>
    <row r="305" spans="1:15" x14ac:dyDescent="0.35">
      <c r="A305" s="11" t="str">
        <f t="shared" si="4"/>
        <v>DISTRIBUCION VOLUMEN X CRITERIO (Consumiciones)Resto Bebidas Caliente10-30MIL</v>
      </c>
      <c r="B305" s="11" t="s">
        <v>119</v>
      </c>
      <c r="C305" s="11" t="s">
        <v>130</v>
      </c>
      <c r="D305" s="11" t="s">
        <v>12</v>
      </c>
      <c r="E305" s="12">
        <v>13.121421580472441</v>
      </c>
      <c r="F305" s="12">
        <v>14.435519830363825</v>
      </c>
      <c r="G305" s="12">
        <v>14.604722923404232</v>
      </c>
      <c r="H305" s="12">
        <v>14.473716321749313</v>
      </c>
      <c r="I305" s="12">
        <v>17.942616205248171</v>
      </c>
      <c r="J305" s="12">
        <v>16.109715751061231</v>
      </c>
      <c r="K305" s="12">
        <v>19.401633054747492</v>
      </c>
      <c r="L305" s="12">
        <v>14.863567877525178</v>
      </c>
      <c r="M305" s="12">
        <v>18.743712608159544</v>
      </c>
      <c r="N305" s="12"/>
      <c r="O305" s="12"/>
    </row>
    <row r="306" spans="1:15" x14ac:dyDescent="0.35">
      <c r="A306" s="11" t="str">
        <f t="shared" si="4"/>
        <v>DISTRIBUCION VOLUMEN X CRITERIO (Consumiciones)Resto Bebidas Caliente30-100MIL</v>
      </c>
      <c r="B306" s="11" t="s">
        <v>119</v>
      </c>
      <c r="C306" s="11" t="s">
        <v>130</v>
      </c>
      <c r="D306" s="11" t="s">
        <v>13</v>
      </c>
      <c r="E306" s="12">
        <v>28.27955028879482</v>
      </c>
      <c r="F306" s="12">
        <v>24.65800188735286</v>
      </c>
      <c r="G306" s="12">
        <v>25.451786179020107</v>
      </c>
      <c r="H306" s="12">
        <v>29.032783127405587</v>
      </c>
      <c r="I306" s="12">
        <v>26.172872734436869</v>
      </c>
      <c r="J306" s="12">
        <v>27.029537913137919</v>
      </c>
      <c r="K306" s="12">
        <v>27.690156989689246</v>
      </c>
      <c r="L306" s="12">
        <v>24.694504640242741</v>
      </c>
      <c r="M306" s="12">
        <v>29.057074862485031</v>
      </c>
      <c r="N306" s="12"/>
      <c r="O306" s="12"/>
    </row>
    <row r="307" spans="1:15" x14ac:dyDescent="0.35">
      <c r="A307" s="11" t="str">
        <f t="shared" si="4"/>
        <v>DISTRIBUCION VOLUMEN X CRITERIO (Consumiciones)Resto Bebidas Caliente100-200MIL</v>
      </c>
      <c r="B307" s="11" t="s">
        <v>119</v>
      </c>
      <c r="C307" s="11" t="s">
        <v>130</v>
      </c>
      <c r="D307" s="11" t="s">
        <v>14</v>
      </c>
      <c r="E307" s="12">
        <v>10.917358272419801</v>
      </c>
      <c r="F307" s="12">
        <v>18.663039841191665</v>
      </c>
      <c r="G307" s="12">
        <v>11.177978193492264</v>
      </c>
      <c r="H307" s="12">
        <v>11.586473092263066</v>
      </c>
      <c r="I307" s="12">
        <v>13.736640478293952</v>
      </c>
      <c r="J307" s="12">
        <v>15.271476184697455</v>
      </c>
      <c r="K307" s="12">
        <v>8.4581602776683251</v>
      </c>
      <c r="L307" s="12">
        <v>9.0869724218493673</v>
      </c>
      <c r="M307" s="12">
        <v>9.8888469709622875</v>
      </c>
      <c r="N307" s="12"/>
      <c r="O307" s="12"/>
    </row>
    <row r="308" spans="1:15" x14ac:dyDescent="0.35">
      <c r="A308" s="11" t="str">
        <f t="shared" si="4"/>
        <v>DISTRIBUCION VOLUMEN X CRITERIO (Consumiciones)Resto Bebidas Caliente200-500MIL</v>
      </c>
      <c r="B308" s="11" t="s">
        <v>119</v>
      </c>
      <c r="C308" s="11" t="s">
        <v>130</v>
      </c>
      <c r="D308" s="11" t="s">
        <v>15</v>
      </c>
      <c r="E308" s="12">
        <v>11.125139264855298</v>
      </c>
      <c r="F308" s="12">
        <v>10.154589989510528</v>
      </c>
      <c r="G308" s="12">
        <v>13.685271598579721</v>
      </c>
      <c r="H308" s="12">
        <v>12.368141455625592</v>
      </c>
      <c r="I308" s="12">
        <v>12.378120906046854</v>
      </c>
      <c r="J308" s="12">
        <v>11.209194911981998</v>
      </c>
      <c r="K308" s="12">
        <v>14.148535963213849</v>
      </c>
      <c r="L308" s="12">
        <v>14.977240763921252</v>
      </c>
      <c r="M308" s="12">
        <v>14.214551162414216</v>
      </c>
      <c r="N308" s="12"/>
      <c r="O308" s="12"/>
    </row>
    <row r="309" spans="1:15" x14ac:dyDescent="0.35">
      <c r="A309" s="11" t="str">
        <f t="shared" si="4"/>
        <v>DISTRIBUCION VOLUMEN X CRITERIO (Consumiciones)Resto Bebidas Caliente&gt;500MIL</v>
      </c>
      <c r="B309" s="11" t="s">
        <v>119</v>
      </c>
      <c r="C309" s="11" t="s">
        <v>130</v>
      </c>
      <c r="D309" s="11" t="s">
        <v>16</v>
      </c>
      <c r="E309" s="12">
        <v>18.02360804796993</v>
      </c>
      <c r="F309" s="12">
        <v>12.491020035265677</v>
      </c>
      <c r="G309" s="12">
        <v>20.309762698168594</v>
      </c>
      <c r="H309" s="12">
        <v>16.967820013108717</v>
      </c>
      <c r="I309" s="12">
        <v>13.647767033365938</v>
      </c>
      <c r="J309" s="12">
        <v>11.308097950598125</v>
      </c>
      <c r="K309" s="12">
        <v>16.327855253508091</v>
      </c>
      <c r="L309" s="12">
        <v>20.745025923085443</v>
      </c>
      <c r="M309" s="12">
        <v>14.302276904117853</v>
      </c>
      <c r="N309" s="12"/>
      <c r="O309" s="12"/>
    </row>
    <row r="310" spans="1:15" x14ac:dyDescent="0.35">
      <c r="A310" s="11" t="str">
        <f t="shared" si="4"/>
        <v>DISTRIBUCION VOLUMEN X CRITERIO (Consumiciones)Resto Bebidas CalienteDE 15 A 19 AÑOS</v>
      </c>
      <c r="B310" s="11" t="s">
        <v>119</v>
      </c>
      <c r="C310" s="11" t="s">
        <v>130</v>
      </c>
      <c r="D310" s="11" t="s">
        <v>39</v>
      </c>
      <c r="E310" s="12">
        <v>1.8488790006766076</v>
      </c>
      <c r="F310" s="12">
        <v>2.6788567604452949</v>
      </c>
      <c r="G310" s="12">
        <v>0.94969961908679124</v>
      </c>
      <c r="H310" s="12">
        <v>2.7538567872482842</v>
      </c>
      <c r="I310" s="12">
        <v>4.1929666030378927</v>
      </c>
      <c r="J310" s="12">
        <v>1.71888663751733</v>
      </c>
      <c r="K310" s="12">
        <v>0.62517566367593791</v>
      </c>
      <c r="L310" s="12">
        <v>0.93831246042576144</v>
      </c>
      <c r="M310" s="12">
        <v>3.7136764723711342</v>
      </c>
      <c r="N310" s="12"/>
      <c r="O310" s="12"/>
    </row>
    <row r="311" spans="1:15" x14ac:dyDescent="0.35">
      <c r="A311" s="11" t="str">
        <f t="shared" si="4"/>
        <v>DISTRIBUCION VOLUMEN X CRITERIO (Consumiciones)Resto Bebidas CalienteDE 20 A 24 AÑOS</v>
      </c>
      <c r="B311" s="11" t="s">
        <v>119</v>
      </c>
      <c r="C311" s="11" t="s">
        <v>130</v>
      </c>
      <c r="D311" s="11" t="s">
        <v>40</v>
      </c>
      <c r="E311" s="12">
        <v>3.2915098254222279</v>
      </c>
      <c r="F311" s="12">
        <v>3.2557069865892676</v>
      </c>
      <c r="G311" s="12">
        <v>3.7224506751063298</v>
      </c>
      <c r="H311" s="12">
        <v>3.7810364603670448</v>
      </c>
      <c r="I311" s="12">
        <v>1.7787851687300127</v>
      </c>
      <c r="J311" s="12">
        <v>2.526950265935604</v>
      </c>
      <c r="K311" s="12">
        <v>3.2364041876485858</v>
      </c>
      <c r="L311" s="12">
        <v>2.3596009453932973</v>
      </c>
      <c r="M311" s="12">
        <v>1.3782241046461623</v>
      </c>
      <c r="N311" s="12"/>
      <c r="O311" s="12"/>
    </row>
    <row r="312" spans="1:15" x14ac:dyDescent="0.35">
      <c r="A312" s="11" t="str">
        <f t="shared" si="4"/>
        <v>DISTRIBUCION VOLUMEN X CRITERIO (Consumiciones)Resto Bebidas CalienteDE 25 A 34 AÑOS</v>
      </c>
      <c r="B312" s="11" t="s">
        <v>119</v>
      </c>
      <c r="C312" s="11" t="s">
        <v>130</v>
      </c>
      <c r="D312" s="11" t="s">
        <v>41</v>
      </c>
      <c r="E312" s="12">
        <v>6.6458645554801423</v>
      </c>
      <c r="F312" s="12">
        <v>5.6545896135438243</v>
      </c>
      <c r="G312" s="12">
        <v>7.5212841852770591</v>
      </c>
      <c r="H312" s="12">
        <v>6.2184658615496176</v>
      </c>
      <c r="I312" s="12">
        <v>6.0224968179149263</v>
      </c>
      <c r="J312" s="12">
        <v>7.5102077840252317</v>
      </c>
      <c r="K312" s="12">
        <v>8.1021196530277138</v>
      </c>
      <c r="L312" s="12">
        <v>5.9502351989735258</v>
      </c>
      <c r="M312" s="12">
        <v>7.9702769412021448</v>
      </c>
      <c r="N312" s="12"/>
      <c r="O312" s="12"/>
    </row>
    <row r="313" spans="1:15" x14ac:dyDescent="0.35">
      <c r="A313" s="11" t="str">
        <f t="shared" si="4"/>
        <v>DISTRIBUCION VOLUMEN X CRITERIO (Consumiciones)Resto Bebidas CalienteDE 35 A 49 AÑOS</v>
      </c>
      <c r="B313" s="11" t="s">
        <v>119</v>
      </c>
      <c r="C313" s="11" t="s">
        <v>130</v>
      </c>
      <c r="D313" s="11" t="s">
        <v>42</v>
      </c>
      <c r="E313" s="12">
        <v>27.745987260039911</v>
      </c>
      <c r="F313" s="12">
        <v>30.704802222715159</v>
      </c>
      <c r="G313" s="12">
        <v>34.16184534523331</v>
      </c>
      <c r="H313" s="12">
        <v>24.078131972722709</v>
      </c>
      <c r="I313" s="12">
        <v>23.909609392755009</v>
      </c>
      <c r="J313" s="12">
        <v>23.274574987221115</v>
      </c>
      <c r="K313" s="12">
        <v>28.392909729514702</v>
      </c>
      <c r="L313" s="12">
        <v>24.218522937907892</v>
      </c>
      <c r="M313" s="12">
        <v>21.483129143902023</v>
      </c>
      <c r="N313" s="12"/>
      <c r="O313" s="12"/>
    </row>
    <row r="314" spans="1:15" x14ac:dyDescent="0.35">
      <c r="A314" s="11" t="str">
        <f t="shared" si="4"/>
        <v>DISTRIBUCION VOLUMEN X CRITERIO (Consumiciones)Resto Bebidas CalienteDE 50 A 59 AÑOS</v>
      </c>
      <c r="B314" s="11" t="s">
        <v>119</v>
      </c>
      <c r="C314" s="11" t="s">
        <v>130</v>
      </c>
      <c r="D314" s="11" t="s">
        <v>43</v>
      </c>
      <c r="E314" s="12">
        <v>28.604156446142042</v>
      </c>
      <c r="F314" s="12">
        <v>23.347118779160919</v>
      </c>
      <c r="G314" s="12">
        <v>25.98396360850203</v>
      </c>
      <c r="H314" s="12">
        <v>25.606892710715677</v>
      </c>
      <c r="I314" s="12">
        <v>24.94591812753006</v>
      </c>
      <c r="J314" s="12">
        <v>21.235102028808569</v>
      </c>
      <c r="K314" s="12">
        <v>20.432912218122723</v>
      </c>
      <c r="L314" s="12">
        <v>24.975640031680292</v>
      </c>
      <c r="M314" s="12">
        <v>19.603162434184298</v>
      </c>
      <c r="N314" s="12"/>
      <c r="O314" s="12"/>
    </row>
    <row r="315" spans="1:15" x14ac:dyDescent="0.35">
      <c r="A315" s="11" t="str">
        <f t="shared" si="4"/>
        <v>DISTRIBUCION VOLUMEN X CRITERIO (Consumiciones)Resto Bebidas CalienteDE 60 A 75 AÑOS</v>
      </c>
      <c r="B315" s="11" t="s">
        <v>119</v>
      </c>
      <c r="C315" s="11" t="s">
        <v>130</v>
      </c>
      <c r="D315" s="11" t="s">
        <v>44</v>
      </c>
      <c r="E315" s="12">
        <v>31.863608208991195</v>
      </c>
      <c r="F315" s="12">
        <v>34.358897816009417</v>
      </c>
      <c r="G315" s="12">
        <v>27.660764301534758</v>
      </c>
      <c r="H315" s="12">
        <v>37.561608363083614</v>
      </c>
      <c r="I315" s="12">
        <v>39.150249486328867</v>
      </c>
      <c r="J315" s="12">
        <v>43.734271554635399</v>
      </c>
      <c r="K315" s="12">
        <v>39.210470252650275</v>
      </c>
      <c r="L315" s="12">
        <v>41.55769636658858</v>
      </c>
      <c r="M315" s="12">
        <v>45.851572980100713</v>
      </c>
      <c r="N315" s="12"/>
      <c r="O315" s="12"/>
    </row>
    <row r="316" spans="1:15" x14ac:dyDescent="0.35">
      <c r="A316" s="11" t="str">
        <f t="shared" si="4"/>
        <v>DISTRIBUCION VOLUMEN X CRITERIO (Consumiciones)Resto Bebidas CalienteALTA Y MEDIA ALTA</v>
      </c>
      <c r="B316" s="11" t="s">
        <v>119</v>
      </c>
      <c r="C316" s="11" t="s">
        <v>130</v>
      </c>
      <c r="D316" s="11" t="s">
        <v>17</v>
      </c>
      <c r="E316" s="12">
        <v>31.250180751666335</v>
      </c>
      <c r="F316" s="12">
        <v>23.398197615619161</v>
      </c>
      <c r="G316" s="12">
        <v>25.990929424589925</v>
      </c>
      <c r="H316" s="12">
        <v>22.403279620126064</v>
      </c>
      <c r="I316" s="12">
        <v>16.394598715996679</v>
      </c>
      <c r="J316" s="12">
        <v>16.909434799503309</v>
      </c>
      <c r="K316" s="12">
        <v>22.836711493032841</v>
      </c>
      <c r="L316" s="12">
        <v>21.952312389374981</v>
      </c>
      <c r="M316" s="12">
        <v>25.356319412698941</v>
      </c>
      <c r="N316" s="12"/>
      <c r="O316" s="12"/>
    </row>
    <row r="317" spans="1:15" x14ac:dyDescent="0.35">
      <c r="A317" s="11" t="str">
        <f t="shared" si="4"/>
        <v>DISTRIBUCION VOLUMEN X CRITERIO (Consumiciones)Resto Bebidas CalienteMEDIA</v>
      </c>
      <c r="B317" s="11" t="s">
        <v>119</v>
      </c>
      <c r="C317" s="11" t="s">
        <v>130</v>
      </c>
      <c r="D317" s="11" t="s">
        <v>18</v>
      </c>
      <c r="E317" s="12">
        <v>34.503075135382339</v>
      </c>
      <c r="F317" s="12">
        <v>35.346517232433897</v>
      </c>
      <c r="G317" s="12">
        <v>37.730445211649794</v>
      </c>
      <c r="H317" s="12">
        <v>31.168026928655095</v>
      </c>
      <c r="I317" s="12">
        <v>36.185019340716956</v>
      </c>
      <c r="J317" s="12">
        <v>31.142419885290373</v>
      </c>
      <c r="K317" s="12">
        <v>37.003210681407275</v>
      </c>
      <c r="L317" s="12">
        <v>28.692218476963877</v>
      </c>
      <c r="M317" s="12">
        <v>23.761017421771758</v>
      </c>
      <c r="N317" s="12"/>
      <c r="O317" s="12"/>
    </row>
    <row r="318" spans="1:15" x14ac:dyDescent="0.35">
      <c r="A318" s="11" t="str">
        <f t="shared" si="4"/>
        <v>DISTRIBUCION VOLUMEN X CRITERIO (Consumiciones)Resto Bebidas CalienteMEDIA BAJA</v>
      </c>
      <c r="B318" s="11" t="s">
        <v>119</v>
      </c>
      <c r="C318" s="11" t="s">
        <v>130</v>
      </c>
      <c r="D318" s="11" t="s">
        <v>19</v>
      </c>
      <c r="E318" s="12">
        <v>21.179222282122605</v>
      </c>
      <c r="F318" s="12">
        <v>29.819039705843654</v>
      </c>
      <c r="G318" s="12">
        <v>23.542201652868496</v>
      </c>
      <c r="H318" s="12">
        <v>30.395632286495232</v>
      </c>
      <c r="I318" s="12">
        <v>29.919154484509974</v>
      </c>
      <c r="J318" s="12">
        <v>34.722682915767237</v>
      </c>
      <c r="K318" s="12">
        <v>26.489200006787115</v>
      </c>
      <c r="L318" s="12">
        <v>32.651502201529262</v>
      </c>
      <c r="M318" s="12">
        <v>29.747106533895394</v>
      </c>
      <c r="N318" s="12"/>
      <c r="O318" s="12"/>
    </row>
    <row r="319" spans="1:15" x14ac:dyDescent="0.35">
      <c r="A319" s="11" t="str">
        <f t="shared" si="4"/>
        <v>DISTRIBUCION VOLUMEN X CRITERIO (Consumiciones)Resto Bebidas CalienteBAJA</v>
      </c>
      <c r="B319" s="11" t="s">
        <v>119</v>
      </c>
      <c r="C319" s="11" t="s">
        <v>130</v>
      </c>
      <c r="D319" s="11" t="s">
        <v>20</v>
      </c>
      <c r="E319" s="12">
        <v>13.067532424332985</v>
      </c>
      <c r="F319" s="12">
        <v>11.436222888101032</v>
      </c>
      <c r="G319" s="12">
        <v>12.736428260739006</v>
      </c>
      <c r="H319" s="12">
        <v>16.033056806771906</v>
      </c>
      <c r="I319" s="12">
        <v>17.50125072813708</v>
      </c>
      <c r="J319" s="12">
        <v>17.225456270478389</v>
      </c>
      <c r="K319" s="12">
        <v>13.670881589390991</v>
      </c>
      <c r="L319" s="12">
        <v>16.703971111589428</v>
      </c>
      <c r="M319" s="12">
        <v>21.135585158011168</v>
      </c>
      <c r="N319" s="12"/>
      <c r="O319" s="12"/>
    </row>
    <row r="320" spans="1:15" x14ac:dyDescent="0.35">
      <c r="A320" s="11" t="str">
        <f t="shared" si="4"/>
        <v>DISTRIBUCION VOLUMEN X CRITERIO (Consumiciones)Resto Bebidas CalienteHOMBRE</v>
      </c>
      <c r="B320" s="11" t="s">
        <v>119</v>
      </c>
      <c r="C320" s="11" t="s">
        <v>130</v>
      </c>
      <c r="D320" s="11" t="s">
        <v>21</v>
      </c>
      <c r="E320" s="12">
        <v>43.797847548244675</v>
      </c>
      <c r="F320" s="12">
        <v>50.555881811106815</v>
      </c>
      <c r="G320" s="12">
        <v>44.542690306459512</v>
      </c>
      <c r="H320" s="12">
        <v>46.58162269202878</v>
      </c>
      <c r="I320" s="12">
        <v>40.384603749935046</v>
      </c>
      <c r="J320" s="12">
        <v>46.727220798260355</v>
      </c>
      <c r="K320" s="12">
        <v>47.779388669669338</v>
      </c>
      <c r="L320" s="12">
        <v>46.735780962988812</v>
      </c>
      <c r="M320" s="12">
        <v>45.150130757781817</v>
      </c>
      <c r="N320" s="12"/>
      <c r="O320" s="12"/>
    </row>
    <row r="321" spans="1:15" x14ac:dyDescent="0.35">
      <c r="A321" s="11" t="str">
        <f t="shared" si="4"/>
        <v>DISTRIBUCION VOLUMEN X CRITERIO (Consumiciones)Resto Bebidas CalienteMUJER</v>
      </c>
      <c r="B321" s="11" t="s">
        <v>119</v>
      </c>
      <c r="C321" s="11" t="s">
        <v>130</v>
      </c>
      <c r="D321" s="11" t="s">
        <v>22</v>
      </c>
      <c r="E321" s="12">
        <v>56.202163045259582</v>
      </c>
      <c r="F321" s="12">
        <v>49.444088111556844</v>
      </c>
      <c r="G321" s="12">
        <v>55.457314243387714</v>
      </c>
      <c r="H321" s="12">
        <v>53.418333728454279</v>
      </c>
      <c r="I321" s="12">
        <v>59.61541951942565</v>
      </c>
      <c r="J321" s="12">
        <v>53.272766943818276</v>
      </c>
      <c r="K321" s="12">
        <v>52.220611330330669</v>
      </c>
      <c r="L321" s="12">
        <v>53.264219037011195</v>
      </c>
      <c r="M321" s="12">
        <v>54.849897768595454</v>
      </c>
      <c r="N321" s="12"/>
      <c r="O321" s="12"/>
    </row>
    <row r="322" spans="1:15" x14ac:dyDescent="0.35">
      <c r="A322" s="11" t="str">
        <f t="shared" si="4"/>
        <v>DISTRIBUCION VOLUMEN X CRITERIO (Consumiciones).Total Bebidas FriasT.ESPAÑA</v>
      </c>
      <c r="B322" s="11" t="s">
        <v>119</v>
      </c>
      <c r="C322" s="11" t="s">
        <v>131</v>
      </c>
      <c r="D322" s="11" t="s">
        <v>36</v>
      </c>
      <c r="E322" s="12">
        <v>100</v>
      </c>
      <c r="F322" s="12">
        <v>100</v>
      </c>
      <c r="G322" s="12">
        <v>100</v>
      </c>
      <c r="H322" s="12">
        <v>100</v>
      </c>
      <c r="I322" s="12">
        <v>100</v>
      </c>
      <c r="J322" s="12">
        <v>100</v>
      </c>
      <c r="K322" s="12">
        <v>100</v>
      </c>
      <c r="L322" s="12">
        <v>100</v>
      </c>
      <c r="M322" s="12">
        <v>100</v>
      </c>
      <c r="N322" s="12"/>
      <c r="O322" s="12"/>
    </row>
    <row r="323" spans="1:15" x14ac:dyDescent="0.35">
      <c r="A323" s="11" t="str">
        <f t="shared" si="4"/>
        <v>DISTRIBUCION VOLUMEN X CRITERIO (Consumiciones).Total Bebidas FriasBCN AM</v>
      </c>
      <c r="B323" s="11" t="s">
        <v>119</v>
      </c>
      <c r="C323" s="11" t="s">
        <v>131</v>
      </c>
      <c r="D323" s="11" t="s">
        <v>1</v>
      </c>
      <c r="E323" s="12">
        <v>7.5280962573190831</v>
      </c>
      <c r="F323" s="12">
        <v>7.7224771038428033</v>
      </c>
      <c r="G323" s="12">
        <v>7.1953749960802948</v>
      </c>
      <c r="H323" s="12">
        <v>7.3005343846823125</v>
      </c>
      <c r="I323" s="12">
        <v>7.7256438876177445</v>
      </c>
      <c r="J323" s="12">
        <v>8.2129828726931713</v>
      </c>
      <c r="K323" s="12">
        <v>8.1973210706981163</v>
      </c>
      <c r="L323" s="12">
        <v>8.5330439604952311</v>
      </c>
      <c r="M323" s="12">
        <v>7.9218352076141603</v>
      </c>
      <c r="N323" s="12"/>
      <c r="O323" s="12"/>
    </row>
    <row r="324" spans="1:15" x14ac:dyDescent="0.35">
      <c r="A324" s="11" t="str">
        <f t="shared" ref="A324:A387" si="5">B324&amp;C324&amp;D324</f>
        <v>DISTRIBUCION VOLUMEN X CRITERIO (Consumiciones).Total Bebidas FriasREST.CAT ARAGON</v>
      </c>
      <c r="B324" s="11" t="s">
        <v>119</v>
      </c>
      <c r="C324" s="11" t="s">
        <v>131</v>
      </c>
      <c r="D324" s="11" t="s">
        <v>2</v>
      </c>
      <c r="E324" s="12">
        <v>12.42617193379057</v>
      </c>
      <c r="F324" s="12">
        <v>12.235481824979825</v>
      </c>
      <c r="G324" s="12">
        <v>11.974161306986316</v>
      </c>
      <c r="H324" s="12">
        <v>11.827492239792562</v>
      </c>
      <c r="I324" s="12">
        <v>11.695855495795323</v>
      </c>
      <c r="J324" s="12">
        <v>12.208924374510358</v>
      </c>
      <c r="K324" s="12">
        <v>11.009653954818418</v>
      </c>
      <c r="L324" s="12">
        <v>11.64354372302514</v>
      </c>
      <c r="M324" s="12">
        <v>12.368600252703175</v>
      </c>
      <c r="N324" s="12"/>
      <c r="O324" s="12"/>
    </row>
    <row r="325" spans="1:15" x14ac:dyDescent="0.35">
      <c r="A325" s="11" t="str">
        <f t="shared" si="5"/>
        <v>DISTRIBUCION VOLUMEN X CRITERIO (Consumiciones).Total Bebidas FriasLEVANTE</v>
      </c>
      <c r="B325" s="11" t="s">
        <v>119</v>
      </c>
      <c r="C325" s="11" t="s">
        <v>131</v>
      </c>
      <c r="D325" s="11" t="s">
        <v>3</v>
      </c>
      <c r="E325" s="12">
        <v>12.935579376930942</v>
      </c>
      <c r="F325" s="12">
        <v>13.646788368184524</v>
      </c>
      <c r="G325" s="12">
        <v>13.944906281924963</v>
      </c>
      <c r="H325" s="12">
        <v>13.318026366040586</v>
      </c>
      <c r="I325" s="12">
        <v>13.181978575461329</v>
      </c>
      <c r="J325" s="12">
        <v>13.017605140352796</v>
      </c>
      <c r="K325" s="12">
        <v>14.008800942328159</v>
      </c>
      <c r="L325" s="12">
        <v>13.31808503482422</v>
      </c>
      <c r="M325" s="12">
        <v>12.835126922335105</v>
      </c>
      <c r="N325" s="12"/>
      <c r="O325" s="12"/>
    </row>
    <row r="326" spans="1:15" x14ac:dyDescent="0.35">
      <c r="A326" s="11" t="str">
        <f t="shared" si="5"/>
        <v>DISTRIBUCION VOLUMEN X CRITERIO (Consumiciones).Total Bebidas FriasANDALUCIA</v>
      </c>
      <c r="B326" s="11" t="s">
        <v>119</v>
      </c>
      <c r="C326" s="11" t="s">
        <v>131</v>
      </c>
      <c r="D326" s="11" t="s">
        <v>4</v>
      </c>
      <c r="E326" s="12">
        <v>22.215649503480044</v>
      </c>
      <c r="F326" s="12">
        <v>21.435936416427484</v>
      </c>
      <c r="G326" s="12">
        <v>21.448334991987299</v>
      </c>
      <c r="H326" s="12">
        <v>22.137090776480186</v>
      </c>
      <c r="I326" s="12">
        <v>22.709695272338276</v>
      </c>
      <c r="J326" s="12">
        <v>21.612114005893282</v>
      </c>
      <c r="K326" s="12">
        <v>22.490679990939473</v>
      </c>
      <c r="L326" s="12">
        <v>20.81474417602756</v>
      </c>
      <c r="M326" s="12">
        <v>21.144249428268903</v>
      </c>
      <c r="N326" s="12"/>
      <c r="O326" s="12"/>
    </row>
    <row r="327" spans="1:15" x14ac:dyDescent="0.35">
      <c r="A327" s="11" t="str">
        <f t="shared" si="5"/>
        <v>DISTRIBUCION VOLUMEN X CRITERIO (Consumiciones).Total Bebidas FriasMDD AM</v>
      </c>
      <c r="B327" s="11" t="s">
        <v>119</v>
      </c>
      <c r="C327" s="11" t="s">
        <v>131</v>
      </c>
      <c r="D327" s="11" t="s">
        <v>5</v>
      </c>
      <c r="E327" s="12">
        <v>14.278596288678461</v>
      </c>
      <c r="F327" s="12">
        <v>14.484839547975191</v>
      </c>
      <c r="G327" s="12">
        <v>14.529602434672965</v>
      </c>
      <c r="H327" s="12">
        <v>14.727343209351876</v>
      </c>
      <c r="I327" s="12">
        <v>14.280339048524649</v>
      </c>
      <c r="J327" s="12">
        <v>14.784848355764963</v>
      </c>
      <c r="K327" s="12">
        <v>14.041956316858053</v>
      </c>
      <c r="L327" s="12">
        <v>14.693086211682212</v>
      </c>
      <c r="M327" s="12">
        <v>14.253639988506336</v>
      </c>
      <c r="N327" s="12"/>
      <c r="O327" s="12"/>
    </row>
    <row r="328" spans="1:15" x14ac:dyDescent="0.35">
      <c r="A328" s="11" t="str">
        <f t="shared" si="5"/>
        <v>DISTRIBUCION VOLUMEN X CRITERIO (Consumiciones).Total Bebidas FriasRTO CENTRO</v>
      </c>
      <c r="B328" s="11" t="s">
        <v>119</v>
      </c>
      <c r="C328" s="11" t="s">
        <v>131</v>
      </c>
      <c r="D328" s="11" t="s">
        <v>6</v>
      </c>
      <c r="E328" s="12">
        <v>11.138057730234681</v>
      </c>
      <c r="F328" s="12">
        <v>11.027643207411668</v>
      </c>
      <c r="G328" s="12">
        <v>11.090793975372701</v>
      </c>
      <c r="H328" s="12">
        <v>11.03119646461891</v>
      </c>
      <c r="I328" s="12">
        <v>9.7929976525124065</v>
      </c>
      <c r="J328" s="12">
        <v>9.5465952509274228</v>
      </c>
      <c r="K328" s="12">
        <v>9.9592817056588991</v>
      </c>
      <c r="L328" s="12">
        <v>9.235244214197456</v>
      </c>
      <c r="M328" s="12">
        <v>9.6258762935293021</v>
      </c>
      <c r="N328" s="12"/>
      <c r="O328" s="12"/>
    </row>
    <row r="329" spans="1:15" x14ac:dyDescent="0.35">
      <c r="A329" s="11" t="str">
        <f t="shared" si="5"/>
        <v>DISTRIBUCION VOLUMEN X CRITERIO (Consumiciones).Total Bebidas FriasNORTE-CENTRO</v>
      </c>
      <c r="B329" s="11" t="s">
        <v>119</v>
      </c>
      <c r="C329" s="11" t="s">
        <v>131</v>
      </c>
      <c r="D329" s="11" t="s">
        <v>7</v>
      </c>
      <c r="E329" s="12">
        <v>9.1042228125564861</v>
      </c>
      <c r="F329" s="12">
        <v>9.3550452987297614</v>
      </c>
      <c r="G329" s="12">
        <v>9.5688675601942847</v>
      </c>
      <c r="H329" s="12">
        <v>9.8530760859265296</v>
      </c>
      <c r="I329" s="12">
        <v>10.319575892193861</v>
      </c>
      <c r="J329" s="12">
        <v>10.513028989184543</v>
      </c>
      <c r="K329" s="12">
        <v>10.267393727560581</v>
      </c>
      <c r="L329" s="12">
        <v>10.534563496848346</v>
      </c>
      <c r="M329" s="12">
        <v>9.5442348643786925</v>
      </c>
      <c r="N329" s="12"/>
      <c r="O329" s="12"/>
    </row>
    <row r="330" spans="1:15" x14ac:dyDescent="0.35">
      <c r="A330" s="11" t="str">
        <f t="shared" si="5"/>
        <v>DISTRIBUCION VOLUMEN X CRITERIO (Consumiciones).Total Bebidas FriasNOROESTE</v>
      </c>
      <c r="B330" s="11" t="s">
        <v>119</v>
      </c>
      <c r="C330" s="11" t="s">
        <v>131</v>
      </c>
      <c r="D330" s="11" t="s">
        <v>8</v>
      </c>
      <c r="E330" s="12">
        <v>10.373628212313459</v>
      </c>
      <c r="F330" s="12">
        <v>10.091769723024983</v>
      </c>
      <c r="G330" s="12">
        <v>10.247968767793395</v>
      </c>
      <c r="H330" s="12">
        <v>9.8052473646881122</v>
      </c>
      <c r="I330" s="12">
        <v>10.293937390425818</v>
      </c>
      <c r="J330" s="12">
        <v>10.103901010673468</v>
      </c>
      <c r="K330" s="12">
        <v>10.024907091110927</v>
      </c>
      <c r="L330" s="12">
        <v>11.227680108332189</v>
      </c>
      <c r="M330" s="12">
        <v>12.306438026710961</v>
      </c>
      <c r="N330" s="12"/>
      <c r="O330" s="12"/>
    </row>
    <row r="331" spans="1:15" x14ac:dyDescent="0.35">
      <c r="A331" s="11" t="str">
        <f t="shared" si="5"/>
        <v>DISTRIBUCION VOLUMEN X CRITERIO (Consumiciones).Total Bebidas Frias&lt;2MIL</v>
      </c>
      <c r="B331" s="11" t="s">
        <v>119</v>
      </c>
      <c r="C331" s="11" t="s">
        <v>131</v>
      </c>
      <c r="D331" s="11" t="s">
        <v>9</v>
      </c>
      <c r="E331" s="12">
        <v>6.531460330598704</v>
      </c>
      <c r="F331" s="12">
        <v>6.0801544426318914</v>
      </c>
      <c r="G331" s="12">
        <v>6.3106873429023631</v>
      </c>
      <c r="H331" s="12">
        <v>6.3454784049435613</v>
      </c>
      <c r="I331" s="12">
        <v>5.7631108296437166</v>
      </c>
      <c r="J331" s="12">
        <v>5.3127766140617645</v>
      </c>
      <c r="K331" s="12">
        <v>5.3453026176729797</v>
      </c>
      <c r="L331" s="12">
        <v>5.7635380922559118</v>
      </c>
      <c r="M331" s="12">
        <v>5.6583281834892718</v>
      </c>
      <c r="N331" s="12"/>
      <c r="O331" s="12"/>
    </row>
    <row r="332" spans="1:15" x14ac:dyDescent="0.35">
      <c r="A332" s="11" t="str">
        <f t="shared" si="5"/>
        <v>DISTRIBUCION VOLUMEN X CRITERIO (Consumiciones).Total Bebidas Frias2-5MIL</v>
      </c>
      <c r="B332" s="11" t="s">
        <v>119</v>
      </c>
      <c r="C332" s="11" t="s">
        <v>131</v>
      </c>
      <c r="D332" s="11" t="s">
        <v>10</v>
      </c>
      <c r="E332" s="12">
        <v>5.0382124329726361</v>
      </c>
      <c r="F332" s="12">
        <v>4.5980382478732675</v>
      </c>
      <c r="G332" s="12">
        <v>5.1284105556408264</v>
      </c>
      <c r="H332" s="12">
        <v>5.9718398511418487</v>
      </c>
      <c r="I332" s="12">
        <v>5.2894857070692067</v>
      </c>
      <c r="J332" s="12">
        <v>5.1296385812912737</v>
      </c>
      <c r="K332" s="12">
        <v>5.6520210322387134</v>
      </c>
      <c r="L332" s="12">
        <v>6.0058948391459159</v>
      </c>
      <c r="M332" s="12">
        <v>5.3852877155554157</v>
      </c>
      <c r="N332" s="12"/>
      <c r="O332" s="12"/>
    </row>
    <row r="333" spans="1:15" x14ac:dyDescent="0.35">
      <c r="A333" s="11" t="str">
        <f t="shared" si="5"/>
        <v>DISTRIBUCION VOLUMEN X CRITERIO (Consumiciones).Total Bebidas Frias5-10MIL</v>
      </c>
      <c r="B333" s="11" t="s">
        <v>119</v>
      </c>
      <c r="C333" s="11" t="s">
        <v>131</v>
      </c>
      <c r="D333" s="11" t="s">
        <v>11</v>
      </c>
      <c r="E333" s="12">
        <v>7.8414636971045821</v>
      </c>
      <c r="F333" s="12">
        <v>7.9931589169765962</v>
      </c>
      <c r="G333" s="12">
        <v>7.6790376671238265</v>
      </c>
      <c r="H333" s="12">
        <v>7.3958541396866044</v>
      </c>
      <c r="I333" s="12">
        <v>8.2365632335898731</v>
      </c>
      <c r="J333" s="12">
        <v>7.9979639599928625</v>
      </c>
      <c r="K333" s="12">
        <v>7.520388787326576</v>
      </c>
      <c r="L333" s="12">
        <v>7.3729569036304747</v>
      </c>
      <c r="M333" s="12">
        <v>8.7225500190905052</v>
      </c>
      <c r="N333" s="12"/>
      <c r="O333" s="12"/>
    </row>
    <row r="334" spans="1:15" x14ac:dyDescent="0.35">
      <c r="A334" s="11" t="str">
        <f t="shared" si="5"/>
        <v>DISTRIBUCION VOLUMEN X CRITERIO (Consumiciones).Total Bebidas Frias10-30MIL</v>
      </c>
      <c r="B334" s="11" t="s">
        <v>119</v>
      </c>
      <c r="C334" s="11" t="s">
        <v>131</v>
      </c>
      <c r="D334" s="11" t="s">
        <v>12</v>
      </c>
      <c r="E334" s="12">
        <v>17.202316215273193</v>
      </c>
      <c r="F334" s="12">
        <v>17.843645961613923</v>
      </c>
      <c r="G334" s="12">
        <v>18.459879966265781</v>
      </c>
      <c r="H334" s="12">
        <v>17.840247407760497</v>
      </c>
      <c r="I334" s="12">
        <v>17.456755341277152</v>
      </c>
      <c r="J334" s="12">
        <v>17.722184872185707</v>
      </c>
      <c r="K334" s="12">
        <v>17.580574944146505</v>
      </c>
      <c r="L334" s="12">
        <v>16.941151542217103</v>
      </c>
      <c r="M334" s="12">
        <v>17.159323054638207</v>
      </c>
      <c r="N334" s="12"/>
      <c r="O334" s="12"/>
    </row>
    <row r="335" spans="1:15" x14ac:dyDescent="0.35">
      <c r="A335" s="11" t="str">
        <f t="shared" si="5"/>
        <v>DISTRIBUCION VOLUMEN X CRITERIO (Consumiciones).Total Bebidas Frias30-100MIL</v>
      </c>
      <c r="B335" s="11" t="s">
        <v>119</v>
      </c>
      <c r="C335" s="11" t="s">
        <v>131</v>
      </c>
      <c r="D335" s="11" t="s">
        <v>13</v>
      </c>
      <c r="E335" s="12">
        <v>19.983157951738711</v>
      </c>
      <c r="F335" s="12">
        <v>20.007329731810788</v>
      </c>
      <c r="G335" s="12">
        <v>19.969471689830058</v>
      </c>
      <c r="H335" s="12">
        <v>19.554872778541917</v>
      </c>
      <c r="I335" s="12">
        <v>19.899284610584495</v>
      </c>
      <c r="J335" s="12">
        <v>19.17920053635887</v>
      </c>
      <c r="K335" s="12">
        <v>19.244760504419293</v>
      </c>
      <c r="L335" s="12">
        <v>18.457035381852702</v>
      </c>
      <c r="M335" s="12">
        <v>18.831365896092546</v>
      </c>
      <c r="N335" s="12"/>
      <c r="O335" s="12"/>
    </row>
    <row r="336" spans="1:15" x14ac:dyDescent="0.35">
      <c r="A336" s="11" t="str">
        <f t="shared" si="5"/>
        <v>DISTRIBUCION VOLUMEN X CRITERIO (Consumiciones).Total Bebidas Frias100-200MIL</v>
      </c>
      <c r="B336" s="11" t="s">
        <v>119</v>
      </c>
      <c r="C336" s="11" t="s">
        <v>131</v>
      </c>
      <c r="D336" s="11" t="s">
        <v>14</v>
      </c>
      <c r="E336" s="12">
        <v>9.9989296563149708</v>
      </c>
      <c r="F336" s="12">
        <v>10.05702136481087</v>
      </c>
      <c r="G336" s="12">
        <v>10.110905979901405</v>
      </c>
      <c r="H336" s="12">
        <v>10.204806303499488</v>
      </c>
      <c r="I336" s="12">
        <v>10.119008706504621</v>
      </c>
      <c r="J336" s="12">
        <v>10.841851302405034</v>
      </c>
      <c r="K336" s="12">
        <v>10.564198809942535</v>
      </c>
      <c r="L336" s="12">
        <v>10.482620671615557</v>
      </c>
      <c r="M336" s="12">
        <v>10.050786646880768</v>
      </c>
      <c r="N336" s="12"/>
      <c r="O336" s="12"/>
    </row>
    <row r="337" spans="1:15" x14ac:dyDescent="0.35">
      <c r="A337" s="11" t="str">
        <f t="shared" si="5"/>
        <v>DISTRIBUCION VOLUMEN X CRITERIO (Consumiciones).Total Bebidas Frias200-500MIL</v>
      </c>
      <c r="B337" s="11" t="s">
        <v>119</v>
      </c>
      <c r="C337" s="11" t="s">
        <v>131</v>
      </c>
      <c r="D337" s="11" t="s">
        <v>15</v>
      </c>
      <c r="E337" s="12">
        <v>13.520101255358727</v>
      </c>
      <c r="F337" s="12">
        <v>14.008246565267932</v>
      </c>
      <c r="G337" s="12">
        <v>12.946536879056895</v>
      </c>
      <c r="H337" s="12">
        <v>12.996201015933909</v>
      </c>
      <c r="I337" s="12">
        <v>14.258387068017711</v>
      </c>
      <c r="J337" s="12">
        <v>13.981236082481226</v>
      </c>
      <c r="K337" s="12">
        <v>14.039470703773786</v>
      </c>
      <c r="L337" s="12">
        <v>14.54525016144223</v>
      </c>
      <c r="M337" s="12">
        <v>14.254624035142275</v>
      </c>
      <c r="N337" s="12"/>
      <c r="O337" s="12"/>
    </row>
    <row r="338" spans="1:15" x14ac:dyDescent="0.35">
      <c r="A338" s="11" t="str">
        <f t="shared" si="5"/>
        <v>DISTRIBUCION VOLUMEN X CRITERIO (Consumiciones).Total Bebidas Frias&gt;500MIL</v>
      </c>
      <c r="B338" s="11" t="s">
        <v>119</v>
      </c>
      <c r="C338" s="11" t="s">
        <v>131</v>
      </c>
      <c r="D338" s="11" t="s">
        <v>16</v>
      </c>
      <c r="E338" s="12">
        <v>19.884362691245933</v>
      </c>
      <c r="F338" s="12">
        <v>19.412387493552551</v>
      </c>
      <c r="G338" s="12">
        <v>19.395069919278839</v>
      </c>
      <c r="H338" s="12">
        <v>19.690694355507954</v>
      </c>
      <c r="I338" s="12">
        <v>18.977422146613971</v>
      </c>
      <c r="J338" s="12">
        <v>19.835135086747776</v>
      </c>
      <c r="K338" s="12">
        <v>20.053281560474133</v>
      </c>
      <c r="L338" s="12">
        <v>20.431547870556283</v>
      </c>
      <c r="M338" s="12">
        <v>19.937739369344193</v>
      </c>
      <c r="N338" s="12"/>
      <c r="O338" s="12"/>
    </row>
    <row r="339" spans="1:15" x14ac:dyDescent="0.35">
      <c r="A339" s="11" t="str">
        <f t="shared" si="5"/>
        <v>DISTRIBUCION VOLUMEN X CRITERIO (Consumiciones).Total Bebidas FriasDE 15 A 19 AÑOS</v>
      </c>
      <c r="B339" s="11" t="s">
        <v>119</v>
      </c>
      <c r="C339" s="11" t="s">
        <v>131</v>
      </c>
      <c r="D339" s="11" t="s">
        <v>39</v>
      </c>
      <c r="E339" s="12">
        <v>2.620884584057781</v>
      </c>
      <c r="F339" s="12">
        <v>2.4235190610045931</v>
      </c>
      <c r="G339" s="12">
        <v>2.0890540391112258</v>
      </c>
      <c r="H339" s="12">
        <v>2.6206936950647663</v>
      </c>
      <c r="I339" s="12">
        <v>2.106874758565358</v>
      </c>
      <c r="J339" s="12">
        <v>2.1049122397613051</v>
      </c>
      <c r="K339" s="12">
        <v>1.6798823629007582</v>
      </c>
      <c r="L339" s="12">
        <v>1.8227902548671731</v>
      </c>
      <c r="M339" s="12">
        <v>1.4299644168736443</v>
      </c>
      <c r="N339" s="12"/>
      <c r="O339" s="12"/>
    </row>
    <row r="340" spans="1:15" x14ac:dyDescent="0.35">
      <c r="A340" s="11" t="str">
        <f t="shared" si="5"/>
        <v>DISTRIBUCION VOLUMEN X CRITERIO (Consumiciones).Total Bebidas FriasDE 20 A 24 AÑOS</v>
      </c>
      <c r="B340" s="11" t="s">
        <v>119</v>
      </c>
      <c r="C340" s="11" t="s">
        <v>131</v>
      </c>
      <c r="D340" s="11" t="s">
        <v>40</v>
      </c>
      <c r="E340" s="12">
        <v>3.0218816536217648</v>
      </c>
      <c r="F340" s="12">
        <v>2.5194114496827482</v>
      </c>
      <c r="G340" s="12">
        <v>3.1412626482679853</v>
      </c>
      <c r="H340" s="12">
        <v>2.9038722071149832</v>
      </c>
      <c r="I340" s="12">
        <v>2.3108090289127268</v>
      </c>
      <c r="J340" s="12">
        <v>2.3028526167559056</v>
      </c>
      <c r="K340" s="12">
        <v>2.50952905016092</v>
      </c>
      <c r="L340" s="12">
        <v>2.9352868760086239</v>
      </c>
      <c r="M340" s="12">
        <v>2.5829787485288502</v>
      </c>
      <c r="N340" s="12"/>
      <c r="O340" s="12"/>
    </row>
    <row r="341" spans="1:15" x14ac:dyDescent="0.35">
      <c r="A341" s="11" t="str">
        <f t="shared" si="5"/>
        <v>DISTRIBUCION VOLUMEN X CRITERIO (Consumiciones).Total Bebidas FriasDE 25 A 34 AÑOS</v>
      </c>
      <c r="B341" s="11" t="s">
        <v>119</v>
      </c>
      <c r="C341" s="11" t="s">
        <v>131</v>
      </c>
      <c r="D341" s="11" t="s">
        <v>41</v>
      </c>
      <c r="E341" s="12">
        <v>9.0420244218161017</v>
      </c>
      <c r="F341" s="12">
        <v>8.6314317162678087</v>
      </c>
      <c r="G341" s="12">
        <v>8.7938346759353241</v>
      </c>
      <c r="H341" s="12">
        <v>8.1598341426155265</v>
      </c>
      <c r="I341" s="12">
        <v>7.4965428416485906</v>
      </c>
      <c r="J341" s="12">
        <v>7.449276489664534</v>
      </c>
      <c r="K341" s="12">
        <v>8.3907860090975515</v>
      </c>
      <c r="L341" s="12">
        <v>8.0699891910556065</v>
      </c>
      <c r="M341" s="12">
        <v>8.1778802060987275</v>
      </c>
      <c r="N341" s="12"/>
      <c r="O341" s="12"/>
    </row>
    <row r="342" spans="1:15" x14ac:dyDescent="0.35">
      <c r="A342" s="11" t="str">
        <f t="shared" si="5"/>
        <v>DISTRIBUCION VOLUMEN X CRITERIO (Consumiciones).Total Bebidas FriasDE 35 A 49 AÑOS</v>
      </c>
      <c r="B342" s="11" t="s">
        <v>119</v>
      </c>
      <c r="C342" s="11" t="s">
        <v>131</v>
      </c>
      <c r="D342" s="11" t="s">
        <v>42</v>
      </c>
      <c r="E342" s="12">
        <v>25.711791771193521</v>
      </c>
      <c r="F342" s="12">
        <v>25.900458786917046</v>
      </c>
      <c r="G342" s="12">
        <v>25.707114717789516</v>
      </c>
      <c r="H342" s="12">
        <v>25.385724664107212</v>
      </c>
      <c r="I342" s="12">
        <v>25.837824636733725</v>
      </c>
      <c r="J342" s="12">
        <v>26.019159025343079</v>
      </c>
      <c r="K342" s="12">
        <v>24.801873757063454</v>
      </c>
      <c r="L342" s="12">
        <v>23.495280714377191</v>
      </c>
      <c r="M342" s="12">
        <v>23.059991419113334</v>
      </c>
      <c r="N342" s="12"/>
      <c r="O342" s="12"/>
    </row>
    <row r="343" spans="1:15" x14ac:dyDescent="0.35">
      <c r="A343" s="11" t="str">
        <f t="shared" si="5"/>
        <v>DISTRIBUCION VOLUMEN X CRITERIO (Consumiciones).Total Bebidas FriasDE 50 A 59 AÑOS</v>
      </c>
      <c r="B343" s="11" t="s">
        <v>119</v>
      </c>
      <c r="C343" s="11" t="s">
        <v>131</v>
      </c>
      <c r="D343" s="11" t="s">
        <v>43</v>
      </c>
      <c r="E343" s="12">
        <v>25.199719045359199</v>
      </c>
      <c r="F343" s="12">
        <v>26.192938531437637</v>
      </c>
      <c r="G343" s="12">
        <v>26.377404841949254</v>
      </c>
      <c r="H343" s="12">
        <v>24.007856402422391</v>
      </c>
      <c r="I343" s="12">
        <v>24.021827548806943</v>
      </c>
      <c r="J343" s="12">
        <v>24.738812120673337</v>
      </c>
      <c r="K343" s="12">
        <v>24.991633155956933</v>
      </c>
      <c r="L343" s="12">
        <v>24.695380942976893</v>
      </c>
      <c r="M343" s="12">
        <v>24.708810759959533</v>
      </c>
      <c r="N343" s="12"/>
      <c r="O343" s="12"/>
    </row>
    <row r="344" spans="1:15" x14ac:dyDescent="0.35">
      <c r="A344" s="11" t="str">
        <f t="shared" si="5"/>
        <v>DISTRIBUCION VOLUMEN X CRITERIO (Consumiciones).Total Bebidas FriasDE 60 A 75 AÑOS</v>
      </c>
      <c r="B344" s="11" t="s">
        <v>119</v>
      </c>
      <c r="C344" s="11" t="s">
        <v>131</v>
      </c>
      <c r="D344" s="11" t="s">
        <v>44</v>
      </c>
      <c r="E344" s="12">
        <v>34.403701696907227</v>
      </c>
      <c r="F344" s="12">
        <v>34.332223179227988</v>
      </c>
      <c r="G344" s="12">
        <v>33.891323919440573</v>
      </c>
      <c r="H344" s="12">
        <v>36.922013145690897</v>
      </c>
      <c r="I344" s="12">
        <v>38.226142543012507</v>
      </c>
      <c r="J344" s="12">
        <v>37.38497886481818</v>
      </c>
      <c r="K344" s="12">
        <v>37.626295664820383</v>
      </c>
      <c r="L344" s="12">
        <v>38.98127996096121</v>
      </c>
      <c r="M344" s="12">
        <v>40.040375433472541</v>
      </c>
      <c r="N344" s="12"/>
      <c r="O344" s="12"/>
    </row>
    <row r="345" spans="1:15" x14ac:dyDescent="0.35">
      <c r="A345" s="11" t="str">
        <f t="shared" si="5"/>
        <v>DISTRIBUCION VOLUMEN X CRITERIO (Consumiciones).Total Bebidas FriasALTA Y MEDIA ALTA</v>
      </c>
      <c r="B345" s="11" t="s">
        <v>119</v>
      </c>
      <c r="C345" s="11" t="s">
        <v>131</v>
      </c>
      <c r="D345" s="11" t="s">
        <v>17</v>
      </c>
      <c r="E345" s="12">
        <v>27.693344841995803</v>
      </c>
      <c r="F345" s="12">
        <v>28.757764703269256</v>
      </c>
      <c r="G345" s="12">
        <v>27.907688480029307</v>
      </c>
      <c r="H345" s="12">
        <v>26.508190931253605</v>
      </c>
      <c r="I345" s="12">
        <v>27.260691840251983</v>
      </c>
      <c r="J345" s="12">
        <v>27.034302150065653</v>
      </c>
      <c r="K345" s="12">
        <v>26.531454861578389</v>
      </c>
      <c r="L345" s="12">
        <v>26.222505903289839</v>
      </c>
      <c r="M345" s="12">
        <v>27.122037527602512</v>
      </c>
      <c r="N345" s="12"/>
      <c r="O345" s="12"/>
    </row>
    <row r="346" spans="1:15" x14ac:dyDescent="0.35">
      <c r="A346" s="11" t="str">
        <f t="shared" si="5"/>
        <v>DISTRIBUCION VOLUMEN X CRITERIO (Consumiciones).Total Bebidas FriasMEDIA</v>
      </c>
      <c r="B346" s="11" t="s">
        <v>119</v>
      </c>
      <c r="C346" s="11" t="s">
        <v>131</v>
      </c>
      <c r="D346" s="11" t="s">
        <v>18</v>
      </c>
      <c r="E346" s="12">
        <v>31.778165559957383</v>
      </c>
      <c r="F346" s="12">
        <v>32.478800539981592</v>
      </c>
      <c r="G346" s="12">
        <v>33.444766410359243</v>
      </c>
      <c r="H346" s="12">
        <v>32.542953214778997</v>
      </c>
      <c r="I346" s="12">
        <v>33.326542210204138</v>
      </c>
      <c r="J346" s="12">
        <v>33.366905151279994</v>
      </c>
      <c r="K346" s="12">
        <v>33.97858046324756</v>
      </c>
      <c r="L346" s="12">
        <v>33.946414904886623</v>
      </c>
      <c r="M346" s="12">
        <v>33.35147587314458</v>
      </c>
      <c r="N346" s="12"/>
      <c r="O346" s="12"/>
    </row>
    <row r="347" spans="1:15" x14ac:dyDescent="0.35">
      <c r="A347" s="11" t="str">
        <f t="shared" si="5"/>
        <v>DISTRIBUCION VOLUMEN X CRITERIO (Consumiciones).Total Bebidas FriasMEDIA BAJA</v>
      </c>
      <c r="B347" s="11" t="s">
        <v>119</v>
      </c>
      <c r="C347" s="11" t="s">
        <v>131</v>
      </c>
      <c r="D347" s="11" t="s">
        <v>19</v>
      </c>
      <c r="E347" s="12">
        <v>23.352815633194488</v>
      </c>
      <c r="F347" s="12">
        <v>23.232097068354069</v>
      </c>
      <c r="G347" s="12">
        <v>22.362750510386803</v>
      </c>
      <c r="H347" s="12">
        <v>24.441601029142774</v>
      </c>
      <c r="I347" s="12">
        <v>23.367344664665854</v>
      </c>
      <c r="J347" s="12">
        <v>24.040804760555396</v>
      </c>
      <c r="K347" s="12">
        <v>23.544871140201682</v>
      </c>
      <c r="L347" s="12">
        <v>23.3557252071185</v>
      </c>
      <c r="M347" s="12">
        <v>23.685156246924855</v>
      </c>
      <c r="N347" s="12"/>
      <c r="O347" s="12"/>
    </row>
    <row r="348" spans="1:15" x14ac:dyDescent="0.35">
      <c r="A348" s="11" t="str">
        <f t="shared" si="5"/>
        <v>DISTRIBUCION VOLUMEN X CRITERIO (Consumiciones).Total Bebidas FriasBAJA</v>
      </c>
      <c r="B348" s="11" t="s">
        <v>119</v>
      </c>
      <c r="C348" s="11" t="s">
        <v>131</v>
      </c>
      <c r="D348" s="11" t="s">
        <v>20</v>
      </c>
      <c r="E348" s="12">
        <v>17.175673964852326</v>
      </c>
      <c r="F348" s="12">
        <v>15.531331518587162</v>
      </c>
      <c r="G348" s="12">
        <v>16.284794599224643</v>
      </c>
      <c r="H348" s="12">
        <v>16.507266310793074</v>
      </c>
      <c r="I348" s="12">
        <v>16.045439856773545</v>
      </c>
      <c r="J348" s="12">
        <v>15.557981764539196</v>
      </c>
      <c r="K348" s="12">
        <v>15.945072734862878</v>
      </c>
      <c r="L348" s="12">
        <v>16.475353984705045</v>
      </c>
      <c r="M348" s="12">
        <v>15.841330352328056</v>
      </c>
      <c r="N348" s="12"/>
      <c r="O348" s="12"/>
    </row>
    <row r="349" spans="1:15" x14ac:dyDescent="0.35">
      <c r="A349" s="11" t="str">
        <f t="shared" si="5"/>
        <v>DISTRIBUCION VOLUMEN X CRITERIO (Consumiciones).Total Bebidas FriasHOMBRE</v>
      </c>
      <c r="B349" s="11" t="s">
        <v>119</v>
      </c>
      <c r="C349" s="11" t="s">
        <v>131</v>
      </c>
      <c r="D349" s="11" t="s">
        <v>21</v>
      </c>
      <c r="E349" s="12">
        <v>57.904916462954105</v>
      </c>
      <c r="F349" s="12">
        <v>57.529158512237203</v>
      </c>
      <c r="G349" s="12">
        <v>60.652003670493947</v>
      </c>
      <c r="H349" s="12">
        <v>60.039936712313825</v>
      </c>
      <c r="I349" s="12">
        <v>58.864997177071885</v>
      </c>
      <c r="J349" s="12">
        <v>57.894266676791304</v>
      </c>
      <c r="K349" s="12">
        <v>58.550519409934175</v>
      </c>
      <c r="L349" s="12">
        <v>59.61075549518953</v>
      </c>
      <c r="M349" s="12">
        <v>58.974121541568095</v>
      </c>
      <c r="N349" s="12"/>
      <c r="O349" s="12"/>
    </row>
    <row r="350" spans="1:15" x14ac:dyDescent="0.35">
      <c r="A350" s="11" t="str">
        <f t="shared" si="5"/>
        <v>DISTRIBUCION VOLUMEN X CRITERIO (Consumiciones).Total Bebidas FriasMUJER</v>
      </c>
      <c r="B350" s="11" t="s">
        <v>119</v>
      </c>
      <c r="C350" s="11" t="s">
        <v>131</v>
      </c>
      <c r="D350" s="11" t="s">
        <v>22</v>
      </c>
      <c r="E350" s="12">
        <v>42.095083537045895</v>
      </c>
      <c r="F350" s="12">
        <v>42.470829148146962</v>
      </c>
      <c r="G350" s="12">
        <v>39.347996329506053</v>
      </c>
      <c r="H350" s="12">
        <v>39.960063287686182</v>
      </c>
      <c r="I350" s="12">
        <v>41.135021394823646</v>
      </c>
      <c r="J350" s="12">
        <v>42.105727149648935</v>
      </c>
      <c r="K350" s="12">
        <v>41.449470190011077</v>
      </c>
      <c r="L350" s="12">
        <v>40.389244504810492</v>
      </c>
      <c r="M350" s="12">
        <v>41.025878458431905</v>
      </c>
      <c r="N350" s="12"/>
      <c r="O350" s="12"/>
    </row>
    <row r="351" spans="1:15" x14ac:dyDescent="0.35">
      <c r="A351" s="11" t="str">
        <f t="shared" si="5"/>
        <v>DISTRIBUCION VOLUMEN X CRITERIO (Consumiciones)Total bebidas de vinoT.ESPAÑA</v>
      </c>
      <c r="B351" s="11" t="s">
        <v>119</v>
      </c>
      <c r="C351" s="11" t="s">
        <v>132</v>
      </c>
      <c r="D351" s="11" t="s">
        <v>36</v>
      </c>
      <c r="E351" s="12">
        <v>100</v>
      </c>
      <c r="F351" s="12">
        <v>100</v>
      </c>
      <c r="G351" s="12">
        <v>100</v>
      </c>
      <c r="H351" s="12">
        <v>100</v>
      </c>
      <c r="I351" s="12">
        <v>100</v>
      </c>
      <c r="J351" s="12">
        <v>100</v>
      </c>
      <c r="K351" s="12">
        <v>100</v>
      </c>
      <c r="L351" s="12">
        <v>100</v>
      </c>
      <c r="M351" s="12">
        <v>100</v>
      </c>
      <c r="N351" s="12"/>
      <c r="O351" s="12"/>
    </row>
    <row r="352" spans="1:15" x14ac:dyDescent="0.35">
      <c r="A352" s="11" t="str">
        <f t="shared" si="5"/>
        <v>DISTRIBUCION VOLUMEN X CRITERIO (Consumiciones)Total bebidas de vinoBCN AM</v>
      </c>
      <c r="B352" s="11" t="s">
        <v>119</v>
      </c>
      <c r="C352" s="11" t="s">
        <v>132</v>
      </c>
      <c r="D352" s="11" t="s">
        <v>1</v>
      </c>
      <c r="E352" s="12">
        <v>5.6889851982731097</v>
      </c>
      <c r="F352" s="12">
        <v>6.4179446956531656</v>
      </c>
      <c r="G352" s="12">
        <v>6.4070933824025564</v>
      </c>
      <c r="H352" s="12">
        <v>7.0351351871037071</v>
      </c>
      <c r="I352" s="12">
        <v>6.294431421620712</v>
      </c>
      <c r="J352" s="12">
        <v>5.6903803626071214</v>
      </c>
      <c r="K352" s="12">
        <v>6.4417793666033552</v>
      </c>
      <c r="L352" s="12">
        <v>6.582448417090113</v>
      </c>
      <c r="M352" s="12">
        <v>7.0371966138194244</v>
      </c>
      <c r="N352" s="12"/>
      <c r="O352" s="12"/>
    </row>
    <row r="353" spans="1:15" x14ac:dyDescent="0.35">
      <c r="A353" s="11" t="str">
        <f t="shared" si="5"/>
        <v>DISTRIBUCION VOLUMEN X CRITERIO (Consumiciones)Total bebidas de vinoREST.CAT ARAGON</v>
      </c>
      <c r="B353" s="11" t="s">
        <v>119</v>
      </c>
      <c r="C353" s="11" t="s">
        <v>132</v>
      </c>
      <c r="D353" s="11" t="s">
        <v>2</v>
      </c>
      <c r="E353" s="12">
        <v>11.33629170332291</v>
      </c>
      <c r="F353" s="12">
        <v>9.8263318469842744</v>
      </c>
      <c r="G353" s="12">
        <v>12.738391167145815</v>
      </c>
      <c r="H353" s="12">
        <v>11.698388138076021</v>
      </c>
      <c r="I353" s="12">
        <v>10.583225664063868</v>
      </c>
      <c r="J353" s="12">
        <v>9.803769432473457</v>
      </c>
      <c r="K353" s="12">
        <v>9.8658671350403555</v>
      </c>
      <c r="L353" s="12">
        <v>10.578029228791022</v>
      </c>
      <c r="M353" s="12">
        <v>11.599024362847379</v>
      </c>
      <c r="N353" s="12"/>
      <c r="O353" s="12"/>
    </row>
    <row r="354" spans="1:15" x14ac:dyDescent="0.35">
      <c r="A354" s="11" t="str">
        <f t="shared" si="5"/>
        <v>DISTRIBUCION VOLUMEN X CRITERIO (Consumiciones)Total bebidas de vinoLEVANTE</v>
      </c>
      <c r="B354" s="11" t="s">
        <v>119</v>
      </c>
      <c r="C354" s="11" t="s">
        <v>132</v>
      </c>
      <c r="D354" s="11" t="s">
        <v>3</v>
      </c>
      <c r="E354" s="12">
        <v>8.4731068645604903</v>
      </c>
      <c r="F354" s="12">
        <v>10.540425495526225</v>
      </c>
      <c r="G354" s="12">
        <v>9.8376371514173311</v>
      </c>
      <c r="H354" s="12">
        <v>8.6003362634263567</v>
      </c>
      <c r="I354" s="12">
        <v>9.7486308590915822</v>
      </c>
      <c r="J354" s="12">
        <v>10.571769261989797</v>
      </c>
      <c r="K354" s="12">
        <v>9.8949237122123019</v>
      </c>
      <c r="L354" s="12">
        <v>9.4533916805995073</v>
      </c>
      <c r="M354" s="12">
        <v>8.0990960806300603</v>
      </c>
      <c r="N354" s="12"/>
      <c r="O354" s="12"/>
    </row>
    <row r="355" spans="1:15" x14ac:dyDescent="0.35">
      <c r="A355" s="11" t="str">
        <f t="shared" si="5"/>
        <v>DISTRIBUCION VOLUMEN X CRITERIO (Consumiciones)Total bebidas de vinoANDALUCIA</v>
      </c>
      <c r="B355" s="11" t="s">
        <v>119</v>
      </c>
      <c r="C355" s="11" t="s">
        <v>132</v>
      </c>
      <c r="D355" s="11" t="s">
        <v>4</v>
      </c>
      <c r="E355" s="12">
        <v>16.314463409010269</v>
      </c>
      <c r="F355" s="12">
        <v>20.324893797145183</v>
      </c>
      <c r="G355" s="12">
        <v>16.93230505991886</v>
      </c>
      <c r="H355" s="12">
        <v>16.91688798716244</v>
      </c>
      <c r="I355" s="12">
        <v>19.618109732074409</v>
      </c>
      <c r="J355" s="12">
        <v>22.588116320226433</v>
      </c>
      <c r="K355" s="12">
        <v>18.436107798759497</v>
      </c>
      <c r="L355" s="12">
        <v>16.221047886099406</v>
      </c>
      <c r="M355" s="12">
        <v>19.677886668283641</v>
      </c>
      <c r="N355" s="12"/>
      <c r="O355" s="12"/>
    </row>
    <row r="356" spans="1:15" x14ac:dyDescent="0.35">
      <c r="A356" s="11" t="str">
        <f t="shared" si="5"/>
        <v>DISTRIBUCION VOLUMEN X CRITERIO (Consumiciones)Total bebidas de vinoMDD AM</v>
      </c>
      <c r="B356" s="11" t="s">
        <v>119</v>
      </c>
      <c r="C356" s="11" t="s">
        <v>132</v>
      </c>
      <c r="D356" s="11" t="s">
        <v>5</v>
      </c>
      <c r="E356" s="12">
        <v>16.06371440333514</v>
      </c>
      <c r="F356" s="12">
        <v>14.793014887877721</v>
      </c>
      <c r="G356" s="12">
        <v>12.949748538291084</v>
      </c>
      <c r="H356" s="12">
        <v>14.486497604611081</v>
      </c>
      <c r="I356" s="12">
        <v>15.861179067982759</v>
      </c>
      <c r="J356" s="12">
        <v>14.712807681838743</v>
      </c>
      <c r="K356" s="12">
        <v>14.346120279237033</v>
      </c>
      <c r="L356" s="12">
        <v>16.635524277547088</v>
      </c>
      <c r="M356" s="12">
        <v>16.113609227008947</v>
      </c>
      <c r="N356" s="12"/>
      <c r="O356" s="12"/>
    </row>
    <row r="357" spans="1:15" x14ac:dyDescent="0.35">
      <c r="A357" s="11" t="str">
        <f t="shared" si="5"/>
        <v>DISTRIBUCION VOLUMEN X CRITERIO (Consumiciones)Total bebidas de vinoRTO CENTRO</v>
      </c>
      <c r="B357" s="11" t="s">
        <v>119</v>
      </c>
      <c r="C357" s="11" t="s">
        <v>132</v>
      </c>
      <c r="D357" s="11" t="s">
        <v>6</v>
      </c>
      <c r="E357" s="12">
        <v>9.0813420388807611</v>
      </c>
      <c r="F357" s="12">
        <v>9.5755021297579876</v>
      </c>
      <c r="G357" s="12">
        <v>10.395668633014649</v>
      </c>
      <c r="H357" s="12">
        <v>10.058238657882992</v>
      </c>
      <c r="I357" s="12">
        <v>8.4159301675143894</v>
      </c>
      <c r="J357" s="12">
        <v>8.6413604983547341</v>
      </c>
      <c r="K357" s="12">
        <v>8.207150112244868</v>
      </c>
      <c r="L357" s="12">
        <v>7.7416948395381917</v>
      </c>
      <c r="M357" s="12">
        <v>7.698791094220649</v>
      </c>
      <c r="N357" s="12"/>
      <c r="O357" s="12"/>
    </row>
    <row r="358" spans="1:15" x14ac:dyDescent="0.35">
      <c r="A358" s="11" t="str">
        <f t="shared" si="5"/>
        <v>DISTRIBUCION VOLUMEN X CRITERIO (Consumiciones)Total bebidas de vinoNORTE-CENTRO</v>
      </c>
      <c r="B358" s="11" t="s">
        <v>119</v>
      </c>
      <c r="C358" s="11" t="s">
        <v>132</v>
      </c>
      <c r="D358" s="11" t="s">
        <v>7</v>
      </c>
      <c r="E358" s="12">
        <v>18.259118135405668</v>
      </c>
      <c r="F358" s="12">
        <v>16.460687128432532</v>
      </c>
      <c r="G358" s="12">
        <v>18.630379608427994</v>
      </c>
      <c r="H358" s="12">
        <v>20.371497960044611</v>
      </c>
      <c r="I358" s="12">
        <v>18.005183372427645</v>
      </c>
      <c r="J358" s="12">
        <v>18.17493367120095</v>
      </c>
      <c r="K358" s="12">
        <v>21.032471581346996</v>
      </c>
      <c r="L358" s="12">
        <v>21.600625960656007</v>
      </c>
      <c r="M358" s="12">
        <v>17.39636642748809</v>
      </c>
      <c r="N358" s="12"/>
      <c r="O358" s="12"/>
    </row>
    <row r="359" spans="1:15" x14ac:dyDescent="0.35">
      <c r="A359" s="11" t="str">
        <f t="shared" si="5"/>
        <v>DISTRIBUCION VOLUMEN X CRITERIO (Consumiciones)Total bebidas de vinoNOROESTE</v>
      </c>
      <c r="B359" s="11" t="s">
        <v>119</v>
      </c>
      <c r="C359" s="11" t="s">
        <v>132</v>
      </c>
      <c r="D359" s="11" t="s">
        <v>8</v>
      </c>
      <c r="E359" s="12">
        <v>14.782970726696821</v>
      </c>
      <c r="F359" s="12">
        <v>12.061242775307919</v>
      </c>
      <c r="G359" s="12">
        <v>12.108781384691842</v>
      </c>
      <c r="H359" s="12">
        <v>10.833031311945946</v>
      </c>
      <c r="I359" s="12">
        <v>11.473305838743286</v>
      </c>
      <c r="J359" s="12">
        <v>9.8168850504234495</v>
      </c>
      <c r="K359" s="12">
        <v>11.775583737848415</v>
      </c>
      <c r="L359" s="12">
        <v>11.18722815261054</v>
      </c>
      <c r="M359" s="12">
        <v>12.378055679979562</v>
      </c>
      <c r="N359" s="12"/>
      <c r="O359" s="12"/>
    </row>
    <row r="360" spans="1:15" x14ac:dyDescent="0.35">
      <c r="A360" s="11" t="str">
        <f t="shared" si="5"/>
        <v>DISTRIBUCION VOLUMEN X CRITERIO (Consumiciones)Total bebidas de vino&lt;2MIL</v>
      </c>
      <c r="B360" s="11" t="s">
        <v>119</v>
      </c>
      <c r="C360" s="11" t="s">
        <v>132</v>
      </c>
      <c r="D360" s="11" t="s">
        <v>9</v>
      </c>
      <c r="E360" s="12">
        <v>4.7464631394750167</v>
      </c>
      <c r="F360" s="12">
        <v>4.7170030034195847</v>
      </c>
      <c r="G360" s="12">
        <v>4.7078121329104787</v>
      </c>
      <c r="H360" s="12">
        <v>4.6611072395400575</v>
      </c>
      <c r="I360" s="12">
        <v>4.3332213030223503</v>
      </c>
      <c r="J360" s="12">
        <v>4.4750236594511401</v>
      </c>
      <c r="K360" s="12">
        <v>3.4338688586767119</v>
      </c>
      <c r="L360" s="12">
        <v>3.4230032076251207</v>
      </c>
      <c r="M360" s="12">
        <v>3.23517816431659</v>
      </c>
      <c r="N360" s="12"/>
      <c r="O360" s="12"/>
    </row>
    <row r="361" spans="1:15" x14ac:dyDescent="0.35">
      <c r="A361" s="11" t="str">
        <f t="shared" si="5"/>
        <v>DISTRIBUCION VOLUMEN X CRITERIO (Consumiciones)Total bebidas de vino2-5MIL</v>
      </c>
      <c r="B361" s="11" t="s">
        <v>119</v>
      </c>
      <c r="C361" s="11" t="s">
        <v>132</v>
      </c>
      <c r="D361" s="11" t="s">
        <v>10</v>
      </c>
      <c r="E361" s="12">
        <v>4.6647527457775695</v>
      </c>
      <c r="F361" s="12">
        <v>5.3005091846110135</v>
      </c>
      <c r="G361" s="12">
        <v>4.9649416424628718</v>
      </c>
      <c r="H361" s="12">
        <v>7.9494646355291367</v>
      </c>
      <c r="I361" s="12">
        <v>5.4438073662707618</v>
      </c>
      <c r="J361" s="12">
        <v>5.1058325753591056</v>
      </c>
      <c r="K361" s="12">
        <v>5.2233504075268113</v>
      </c>
      <c r="L361" s="12">
        <v>5.9960731372386791</v>
      </c>
      <c r="M361" s="12">
        <v>6.0712076366086105</v>
      </c>
      <c r="N361" s="12"/>
      <c r="O361" s="12"/>
    </row>
    <row r="362" spans="1:15" x14ac:dyDescent="0.35">
      <c r="A362" s="11" t="str">
        <f t="shared" si="5"/>
        <v>DISTRIBUCION VOLUMEN X CRITERIO (Consumiciones)Total bebidas de vino5-10MIL</v>
      </c>
      <c r="B362" s="11" t="s">
        <v>119</v>
      </c>
      <c r="C362" s="11" t="s">
        <v>132</v>
      </c>
      <c r="D362" s="11" t="s">
        <v>11</v>
      </c>
      <c r="E362" s="12">
        <v>6.2487130518986218</v>
      </c>
      <c r="F362" s="12">
        <v>7.3755025098174096</v>
      </c>
      <c r="G362" s="12">
        <v>7.7320904641563022</v>
      </c>
      <c r="H362" s="12">
        <v>5.3999559495494154</v>
      </c>
      <c r="I362" s="12">
        <v>6.8826396563783563</v>
      </c>
      <c r="J362" s="12">
        <v>7.929891500711479</v>
      </c>
      <c r="K362" s="12">
        <v>7.7434388133915428</v>
      </c>
      <c r="L362" s="12">
        <v>6.7836670251932505</v>
      </c>
      <c r="M362" s="12">
        <v>8.5871885885857768</v>
      </c>
      <c r="N362" s="12"/>
      <c r="O362" s="12"/>
    </row>
    <row r="363" spans="1:15" x14ac:dyDescent="0.35">
      <c r="A363" s="11" t="str">
        <f t="shared" si="5"/>
        <v>DISTRIBUCION VOLUMEN X CRITERIO (Consumiciones)Total bebidas de vino10-30MIL</v>
      </c>
      <c r="B363" s="11" t="s">
        <v>119</v>
      </c>
      <c r="C363" s="11" t="s">
        <v>132</v>
      </c>
      <c r="D363" s="11" t="s">
        <v>12</v>
      </c>
      <c r="E363" s="12">
        <v>20.062296936698772</v>
      </c>
      <c r="F363" s="12">
        <v>19.04319090289767</v>
      </c>
      <c r="G363" s="12">
        <v>19.837647002037599</v>
      </c>
      <c r="H363" s="12">
        <v>17.151707188031327</v>
      </c>
      <c r="I363" s="12">
        <v>18.226866419166253</v>
      </c>
      <c r="J363" s="12">
        <v>18.998844392007804</v>
      </c>
      <c r="K363" s="12">
        <v>17.928498877551323</v>
      </c>
      <c r="L363" s="12">
        <v>17.855798041128708</v>
      </c>
      <c r="M363" s="12">
        <v>18.139877482350681</v>
      </c>
      <c r="N363" s="12"/>
      <c r="O363" s="12"/>
    </row>
    <row r="364" spans="1:15" x14ac:dyDescent="0.35">
      <c r="A364" s="11" t="str">
        <f t="shared" si="5"/>
        <v>DISTRIBUCION VOLUMEN X CRITERIO (Consumiciones)Total bebidas de vino30-100MIL</v>
      </c>
      <c r="B364" s="11" t="s">
        <v>119</v>
      </c>
      <c r="C364" s="11" t="s">
        <v>132</v>
      </c>
      <c r="D364" s="11" t="s">
        <v>13</v>
      </c>
      <c r="E364" s="12">
        <v>16.472048276892121</v>
      </c>
      <c r="F364" s="12">
        <v>16.947666767699133</v>
      </c>
      <c r="G364" s="12">
        <v>17.211102240080304</v>
      </c>
      <c r="H364" s="12">
        <v>15.962782030679158</v>
      </c>
      <c r="I364" s="12">
        <v>17.506086398757873</v>
      </c>
      <c r="J364" s="12">
        <v>15.161111902181126</v>
      </c>
      <c r="K364" s="12">
        <v>16.15498280831595</v>
      </c>
      <c r="L364" s="12">
        <v>14.31012576828588</v>
      </c>
      <c r="M364" s="12">
        <v>14.904552028154116</v>
      </c>
      <c r="N364" s="12"/>
      <c r="O364" s="12"/>
    </row>
    <row r="365" spans="1:15" x14ac:dyDescent="0.35">
      <c r="A365" s="11" t="str">
        <f t="shared" si="5"/>
        <v>DISTRIBUCION VOLUMEN X CRITERIO (Consumiciones)Total bebidas de vino100-200MIL</v>
      </c>
      <c r="B365" s="11" t="s">
        <v>119</v>
      </c>
      <c r="C365" s="11" t="s">
        <v>132</v>
      </c>
      <c r="D365" s="11" t="s">
        <v>14</v>
      </c>
      <c r="E365" s="12">
        <v>11.381894601187851</v>
      </c>
      <c r="F365" s="12">
        <v>11.087473526485866</v>
      </c>
      <c r="G365" s="12">
        <v>11.552060035590291</v>
      </c>
      <c r="H365" s="12">
        <v>13.115715755727434</v>
      </c>
      <c r="I365" s="12">
        <v>11.766945424440465</v>
      </c>
      <c r="J365" s="12">
        <v>12.311952163834798</v>
      </c>
      <c r="K365" s="12">
        <v>13.766279477309261</v>
      </c>
      <c r="L365" s="12">
        <v>13.56874166999116</v>
      </c>
      <c r="M365" s="12">
        <v>10.237049984679098</v>
      </c>
      <c r="N365" s="12"/>
      <c r="O365" s="12"/>
    </row>
    <row r="366" spans="1:15" x14ac:dyDescent="0.35">
      <c r="A366" s="11" t="str">
        <f t="shared" si="5"/>
        <v>DISTRIBUCION VOLUMEN X CRITERIO (Consumiciones)Total bebidas de vino200-500MIL</v>
      </c>
      <c r="B366" s="11" t="s">
        <v>119</v>
      </c>
      <c r="C366" s="11" t="s">
        <v>132</v>
      </c>
      <c r="D366" s="11" t="s">
        <v>15</v>
      </c>
      <c r="E366" s="12">
        <v>15.583800269565334</v>
      </c>
      <c r="F366" s="12">
        <v>16.485875566644843</v>
      </c>
      <c r="G366" s="12">
        <v>15.707602068433243</v>
      </c>
      <c r="H366" s="12">
        <v>16.340473856989863</v>
      </c>
      <c r="I366" s="12">
        <v>16.813578848987405</v>
      </c>
      <c r="J366" s="12">
        <v>16.786780154539567</v>
      </c>
      <c r="K366" s="12">
        <v>15.875785490675383</v>
      </c>
      <c r="L366" s="12">
        <v>16.527160778010881</v>
      </c>
      <c r="M366" s="12">
        <v>16.435774867280806</v>
      </c>
      <c r="N366" s="12"/>
      <c r="O366" s="12"/>
    </row>
    <row r="367" spans="1:15" x14ac:dyDescent="0.35">
      <c r="A367" s="11" t="str">
        <f t="shared" si="5"/>
        <v>DISTRIBUCION VOLUMEN X CRITERIO (Consumiciones)Total bebidas de vino&gt;500MIL</v>
      </c>
      <c r="B367" s="11" t="s">
        <v>119</v>
      </c>
      <c r="C367" s="11" t="s">
        <v>132</v>
      </c>
      <c r="D367" s="11" t="s">
        <v>16</v>
      </c>
      <c r="E367" s="12">
        <v>20.840038499019549</v>
      </c>
      <c r="F367" s="12">
        <v>19.042829846446494</v>
      </c>
      <c r="G367" s="12">
        <v>18.286740720346305</v>
      </c>
      <c r="H367" s="12">
        <v>19.41879043056402</v>
      </c>
      <c r="I367" s="12">
        <v>19.026855875136985</v>
      </c>
      <c r="J367" s="12">
        <v>19.230585931029676</v>
      </c>
      <c r="K367" s="12">
        <v>19.873807677529083</v>
      </c>
      <c r="L367" s="12">
        <v>21.535419450162756</v>
      </c>
      <c r="M367" s="12">
        <v>22.389190519597399</v>
      </c>
      <c r="N367" s="12"/>
      <c r="O367" s="12"/>
    </row>
    <row r="368" spans="1:15" x14ac:dyDescent="0.35">
      <c r="A368" s="11" t="str">
        <f t="shared" si="5"/>
        <v>DISTRIBUCION VOLUMEN X CRITERIO (Consumiciones)Total bebidas de vinoDE 15 A 19 AÑOS</v>
      </c>
      <c r="B368" s="11" t="s">
        <v>119</v>
      </c>
      <c r="C368" s="11" t="s">
        <v>132</v>
      </c>
      <c r="D368" s="11" t="s">
        <v>39</v>
      </c>
      <c r="E368" s="12">
        <v>1.0649061041161132</v>
      </c>
      <c r="F368" s="12">
        <v>1.568322807270917</v>
      </c>
      <c r="G368" s="12">
        <v>0.98009595981734987</v>
      </c>
      <c r="H368" s="12">
        <v>0.32545591633677384</v>
      </c>
      <c r="I368" s="12">
        <v>0.640302200148676</v>
      </c>
      <c r="J368" s="12">
        <v>0.62869075329561386</v>
      </c>
      <c r="K368" s="12">
        <v>0.25780886203263986</v>
      </c>
      <c r="L368" s="12">
        <v>6.3149938657275625E-2</v>
      </c>
      <c r="M368" s="12">
        <v>0.14695111324994981</v>
      </c>
      <c r="N368" s="12"/>
      <c r="O368" s="12"/>
    </row>
    <row r="369" spans="1:15" x14ac:dyDescent="0.35">
      <c r="A369" s="11" t="str">
        <f t="shared" si="5"/>
        <v>DISTRIBUCION VOLUMEN X CRITERIO (Consumiciones)Total bebidas de vinoDE 20 A 24 AÑOS</v>
      </c>
      <c r="B369" s="11" t="s">
        <v>119</v>
      </c>
      <c r="C369" s="11" t="s">
        <v>132</v>
      </c>
      <c r="D369" s="11" t="s">
        <v>40</v>
      </c>
      <c r="E369" s="12">
        <v>1.3168287613366121</v>
      </c>
      <c r="F369" s="12">
        <v>1.0724155721747095</v>
      </c>
      <c r="G369" s="12">
        <v>0.85553585157873424</v>
      </c>
      <c r="H369" s="12">
        <v>1.2446281466064257</v>
      </c>
      <c r="I369" s="12">
        <v>1.2484140991761572</v>
      </c>
      <c r="J369" s="12">
        <v>1.1478645468573372</v>
      </c>
      <c r="K369" s="12">
        <v>0.91836866655480243</v>
      </c>
      <c r="L369" s="12">
        <v>1.0424548175951631</v>
      </c>
      <c r="M369" s="12">
        <v>1.2660658157257689</v>
      </c>
      <c r="N369" s="12"/>
      <c r="O369" s="12"/>
    </row>
    <row r="370" spans="1:15" x14ac:dyDescent="0.35">
      <c r="A370" s="11" t="str">
        <f t="shared" si="5"/>
        <v>DISTRIBUCION VOLUMEN X CRITERIO (Consumiciones)Total bebidas de vinoDE 25 A 34 AÑOS</v>
      </c>
      <c r="B370" s="11" t="s">
        <v>119</v>
      </c>
      <c r="C370" s="11" t="s">
        <v>132</v>
      </c>
      <c r="D370" s="11" t="s">
        <v>41</v>
      </c>
      <c r="E370" s="12">
        <v>5.9313954570976435</v>
      </c>
      <c r="F370" s="12">
        <v>5.8956746387297647</v>
      </c>
      <c r="G370" s="12">
        <v>4.6700707126776004</v>
      </c>
      <c r="H370" s="12">
        <v>5.1108981747031548</v>
      </c>
      <c r="I370" s="12">
        <v>4.8388708223322023</v>
      </c>
      <c r="J370" s="12">
        <v>5.5268797518687816</v>
      </c>
      <c r="K370" s="12">
        <v>4.2195941015098697</v>
      </c>
      <c r="L370" s="12">
        <v>5.3804204618466827</v>
      </c>
      <c r="M370" s="12">
        <v>5.0484514878067372</v>
      </c>
      <c r="N370" s="12"/>
      <c r="O370" s="12"/>
    </row>
    <row r="371" spans="1:15" x14ac:dyDescent="0.35">
      <c r="A371" s="11" t="str">
        <f t="shared" si="5"/>
        <v>DISTRIBUCION VOLUMEN X CRITERIO (Consumiciones)Total bebidas de vinoDE 35 A 49 AÑOS</v>
      </c>
      <c r="B371" s="11" t="s">
        <v>119</v>
      </c>
      <c r="C371" s="11" t="s">
        <v>132</v>
      </c>
      <c r="D371" s="11" t="s">
        <v>42</v>
      </c>
      <c r="E371" s="12">
        <v>15.687387840921859</v>
      </c>
      <c r="F371" s="12">
        <v>18.40167910252768</v>
      </c>
      <c r="G371" s="12">
        <v>17.115600476573007</v>
      </c>
      <c r="H371" s="12">
        <v>15.741043949064629</v>
      </c>
      <c r="I371" s="12">
        <v>17.045818846599492</v>
      </c>
      <c r="J371" s="12">
        <v>19.14574125036204</v>
      </c>
      <c r="K371" s="12">
        <v>15.26026313255022</v>
      </c>
      <c r="L371" s="12">
        <v>13.293631907063791</v>
      </c>
      <c r="M371" s="12">
        <v>14.050009181528031</v>
      </c>
      <c r="N371" s="12"/>
      <c r="O371" s="12"/>
    </row>
    <row r="372" spans="1:15" x14ac:dyDescent="0.35">
      <c r="A372" s="11" t="str">
        <f t="shared" si="5"/>
        <v>DISTRIBUCION VOLUMEN X CRITERIO (Consumiciones)Total bebidas de vinoDE 50 A 59 AÑOS</v>
      </c>
      <c r="B372" s="11" t="s">
        <v>119</v>
      </c>
      <c r="C372" s="11" t="s">
        <v>132</v>
      </c>
      <c r="D372" s="11" t="s">
        <v>43</v>
      </c>
      <c r="E372" s="12">
        <v>23.104781377881658</v>
      </c>
      <c r="F372" s="12">
        <v>25.972804848037988</v>
      </c>
      <c r="G372" s="12">
        <v>25.818106326610117</v>
      </c>
      <c r="H372" s="12">
        <v>23.081926263274859</v>
      </c>
      <c r="I372" s="12">
        <v>22.018000570359622</v>
      </c>
      <c r="J372" s="12">
        <v>23.606833682534241</v>
      </c>
      <c r="K372" s="12">
        <v>24.916660295698954</v>
      </c>
      <c r="L372" s="12">
        <v>21.74712216199449</v>
      </c>
      <c r="M372" s="12">
        <v>22.724997680528524</v>
      </c>
      <c r="N372" s="12"/>
      <c r="O372" s="12"/>
    </row>
    <row r="373" spans="1:15" x14ac:dyDescent="0.35">
      <c r="A373" s="11" t="str">
        <f t="shared" si="5"/>
        <v>DISTRIBUCION VOLUMEN X CRITERIO (Consumiciones)Total bebidas de vinoDE 60 A 75 AÑOS</v>
      </c>
      <c r="B373" s="11" t="s">
        <v>119</v>
      </c>
      <c r="C373" s="11" t="s">
        <v>132</v>
      </c>
      <c r="D373" s="11" t="s">
        <v>44</v>
      </c>
      <c r="E373" s="12">
        <v>52.894713845162521</v>
      </c>
      <c r="F373" s="12">
        <v>47.089153389132392</v>
      </c>
      <c r="G373" s="12">
        <v>50.560598799504909</v>
      </c>
      <c r="H373" s="12">
        <v>54.496059349241996</v>
      </c>
      <c r="I373" s="12">
        <v>54.208585966853242</v>
      </c>
      <c r="J373" s="12">
        <v>49.94401161613667</v>
      </c>
      <c r="K373" s="12">
        <v>54.427293027116498</v>
      </c>
      <c r="L373" s="12">
        <v>58.473201025282265</v>
      </c>
      <c r="M373" s="12">
        <v>56.763537522991683</v>
      </c>
      <c r="N373" s="12"/>
      <c r="O373" s="12"/>
    </row>
    <row r="374" spans="1:15" x14ac:dyDescent="0.35">
      <c r="A374" s="11" t="str">
        <f t="shared" si="5"/>
        <v>DISTRIBUCION VOLUMEN X CRITERIO (Consumiciones)Total bebidas de vinoALTA Y MEDIA ALTA</v>
      </c>
      <c r="B374" s="11" t="s">
        <v>119</v>
      </c>
      <c r="C374" s="11" t="s">
        <v>132</v>
      </c>
      <c r="D374" s="11" t="s">
        <v>17</v>
      </c>
      <c r="E374" s="12">
        <v>40.468055785975778</v>
      </c>
      <c r="F374" s="12">
        <v>35.658581219173627</v>
      </c>
      <c r="G374" s="12">
        <v>37.893439930178801</v>
      </c>
      <c r="H374" s="12">
        <v>36.771302996013318</v>
      </c>
      <c r="I374" s="12">
        <v>37.818861588553624</v>
      </c>
      <c r="J374" s="12">
        <v>35.814180559631986</v>
      </c>
      <c r="K374" s="12">
        <v>33.955114960389125</v>
      </c>
      <c r="L374" s="12">
        <v>36.671166680456146</v>
      </c>
      <c r="M374" s="12">
        <v>37.63698302972805</v>
      </c>
      <c r="N374" s="12"/>
      <c r="O374" s="12"/>
    </row>
    <row r="375" spans="1:15" x14ac:dyDescent="0.35">
      <c r="A375" s="11" t="str">
        <f t="shared" si="5"/>
        <v>DISTRIBUCION VOLUMEN X CRITERIO (Consumiciones)Total bebidas de vinoMEDIA</v>
      </c>
      <c r="B375" s="11" t="s">
        <v>119</v>
      </c>
      <c r="C375" s="11" t="s">
        <v>132</v>
      </c>
      <c r="D375" s="11" t="s">
        <v>18</v>
      </c>
      <c r="E375" s="12">
        <v>30.469666680253731</v>
      </c>
      <c r="F375" s="12">
        <v>33.490665265514266</v>
      </c>
      <c r="G375" s="12">
        <v>34.620706791854914</v>
      </c>
      <c r="H375" s="12">
        <v>33.017924920784942</v>
      </c>
      <c r="I375" s="12">
        <v>33.463531420238098</v>
      </c>
      <c r="J375" s="12">
        <v>32.983415620759104</v>
      </c>
      <c r="K375" s="12">
        <v>34.249565367618075</v>
      </c>
      <c r="L375" s="12">
        <v>30.832644541780908</v>
      </c>
      <c r="M375" s="12">
        <v>31.622242478786816</v>
      </c>
      <c r="N375" s="12"/>
      <c r="O375" s="12"/>
    </row>
    <row r="376" spans="1:15" x14ac:dyDescent="0.35">
      <c r="A376" s="11" t="str">
        <f t="shared" si="5"/>
        <v>DISTRIBUCION VOLUMEN X CRITERIO (Consumiciones)Total bebidas de vinoMEDIA BAJA</v>
      </c>
      <c r="B376" s="11" t="s">
        <v>119</v>
      </c>
      <c r="C376" s="11" t="s">
        <v>132</v>
      </c>
      <c r="D376" s="11" t="s">
        <v>19</v>
      </c>
      <c r="E376" s="12">
        <v>20.36853230083684</v>
      </c>
      <c r="F376" s="12">
        <v>21.060470304532114</v>
      </c>
      <c r="G376" s="12">
        <v>18.553630963257678</v>
      </c>
      <c r="H376" s="12">
        <v>19.235290587304384</v>
      </c>
      <c r="I376" s="12">
        <v>17.837344651625145</v>
      </c>
      <c r="J376" s="12">
        <v>19.51543894214889</v>
      </c>
      <c r="K376" s="12">
        <v>20.881318303806793</v>
      </c>
      <c r="L376" s="12">
        <v>21.997722141078164</v>
      </c>
      <c r="M376" s="12">
        <v>21.112118433177059</v>
      </c>
      <c r="N376" s="12"/>
      <c r="O376" s="12"/>
    </row>
    <row r="377" spans="1:15" x14ac:dyDescent="0.35">
      <c r="A377" s="11" t="str">
        <f t="shared" si="5"/>
        <v>DISTRIBUCION VOLUMEN X CRITERIO (Consumiciones)Total bebidas de vinoBAJA</v>
      </c>
      <c r="B377" s="11" t="s">
        <v>119</v>
      </c>
      <c r="C377" s="11" t="s">
        <v>132</v>
      </c>
      <c r="D377" s="11" t="s">
        <v>20</v>
      </c>
      <c r="E377" s="12">
        <v>8.6937542575514613</v>
      </c>
      <c r="F377" s="12">
        <v>9.7903402196933502</v>
      </c>
      <c r="G377" s="12">
        <v>8.9322210833810676</v>
      </c>
      <c r="H377" s="12">
        <v>10.975487322676543</v>
      </c>
      <c r="I377" s="12">
        <v>10.880258463101777</v>
      </c>
      <c r="J377" s="12">
        <v>11.686984250603231</v>
      </c>
      <c r="K377" s="12">
        <v>10.913993921600362</v>
      </c>
      <c r="L377" s="12">
        <v>10.498457079616658</v>
      </c>
      <c r="M377" s="12">
        <v>9.6286643175536764</v>
      </c>
      <c r="N377" s="12"/>
      <c r="O377" s="12"/>
    </row>
    <row r="378" spans="1:15" x14ac:dyDescent="0.35">
      <c r="A378" s="11" t="str">
        <f t="shared" si="5"/>
        <v>DISTRIBUCION VOLUMEN X CRITERIO (Consumiciones)Total bebidas de vinoHOMBRE</v>
      </c>
      <c r="B378" s="11" t="s">
        <v>119</v>
      </c>
      <c r="C378" s="11" t="s">
        <v>132</v>
      </c>
      <c r="D378" s="11" t="s">
        <v>21</v>
      </c>
      <c r="E378" s="12">
        <v>65.435758935010867</v>
      </c>
      <c r="F378" s="12">
        <v>60.845157140318882</v>
      </c>
      <c r="G378" s="12">
        <v>63.981613324737019</v>
      </c>
      <c r="H378" s="12">
        <v>65.747147500253462</v>
      </c>
      <c r="I378" s="12">
        <v>62.819297692705376</v>
      </c>
      <c r="J378" s="12">
        <v>59.921538770018515</v>
      </c>
      <c r="K378" s="12">
        <v>61.775000421973189</v>
      </c>
      <c r="L378" s="12">
        <v>63.192221857233243</v>
      </c>
      <c r="M378" s="12">
        <v>64.065921994728953</v>
      </c>
      <c r="N378" s="12"/>
      <c r="O378" s="12"/>
    </row>
    <row r="379" spans="1:15" x14ac:dyDescent="0.35">
      <c r="A379" s="11" t="str">
        <f t="shared" si="5"/>
        <v>DISTRIBUCION VOLUMEN X CRITERIO (Consumiciones)Total bebidas de vinoMUJER</v>
      </c>
      <c r="B379" s="11" t="s">
        <v>119</v>
      </c>
      <c r="C379" s="11" t="s">
        <v>132</v>
      </c>
      <c r="D379" s="11" t="s">
        <v>22</v>
      </c>
      <c r="E379" s="12">
        <v>34.564226023959463</v>
      </c>
      <c r="F379" s="12">
        <v>39.15488086562334</v>
      </c>
      <c r="G379" s="12">
        <v>36.018386675262967</v>
      </c>
      <c r="H379" s="12">
        <v>34.252852499746538</v>
      </c>
      <c r="I379" s="12">
        <v>37.180689385690116</v>
      </c>
      <c r="J379" s="12">
        <v>40.078480603124703</v>
      </c>
      <c r="K379" s="12">
        <v>38.224999578026811</v>
      </c>
      <c r="L379" s="12">
        <v>36.807764489812307</v>
      </c>
      <c r="M379" s="12">
        <v>35.934091770680396</v>
      </c>
      <c r="N379" s="12"/>
      <c r="O379" s="12"/>
    </row>
    <row r="380" spans="1:15" x14ac:dyDescent="0.35">
      <c r="A380" s="11" t="str">
        <f t="shared" si="5"/>
        <v>DISTRIBUCION VOLUMEN X CRITERIO (Consumiciones)VinoT.ESPAÑA</v>
      </c>
      <c r="B380" s="11" t="s">
        <v>119</v>
      </c>
      <c r="C380" s="11" t="s">
        <v>133</v>
      </c>
      <c r="D380" s="11" t="s">
        <v>36</v>
      </c>
      <c r="E380" s="12">
        <v>100</v>
      </c>
      <c r="F380" s="12">
        <v>100</v>
      </c>
      <c r="G380" s="12">
        <v>100</v>
      </c>
      <c r="H380" s="12">
        <v>100</v>
      </c>
      <c r="I380" s="12">
        <v>100</v>
      </c>
      <c r="J380" s="12">
        <v>100</v>
      </c>
      <c r="K380" s="12">
        <v>100</v>
      </c>
      <c r="L380" s="12">
        <v>100</v>
      </c>
      <c r="M380" s="12">
        <v>100</v>
      </c>
      <c r="N380" s="12"/>
      <c r="O380" s="12"/>
    </row>
    <row r="381" spans="1:15" x14ac:dyDescent="0.35">
      <c r="A381" s="11" t="str">
        <f t="shared" si="5"/>
        <v>DISTRIBUCION VOLUMEN X CRITERIO (Consumiciones)VinoBCN AM</v>
      </c>
      <c r="B381" s="11" t="s">
        <v>119</v>
      </c>
      <c r="C381" s="11" t="s">
        <v>133</v>
      </c>
      <c r="D381" s="11" t="s">
        <v>1</v>
      </c>
      <c r="E381" s="12">
        <v>5.9202892538492149</v>
      </c>
      <c r="F381" s="12">
        <v>6.6395472968003268</v>
      </c>
      <c r="G381" s="12">
        <v>6.4215148666723412</v>
      </c>
      <c r="H381" s="12">
        <v>6.3427261023523043</v>
      </c>
      <c r="I381" s="12">
        <v>6.0010352292168569</v>
      </c>
      <c r="J381" s="12">
        <v>6.4887046974026461</v>
      </c>
      <c r="K381" s="12">
        <v>5.9225150730130522</v>
      </c>
      <c r="L381" s="12">
        <v>6.7791277516672297</v>
      </c>
      <c r="M381" s="12">
        <v>7.1774753428136666</v>
      </c>
      <c r="N381" s="12"/>
      <c r="O381" s="12"/>
    </row>
    <row r="382" spans="1:15" x14ac:dyDescent="0.35">
      <c r="A382" s="11" t="str">
        <f t="shared" si="5"/>
        <v>DISTRIBUCION VOLUMEN X CRITERIO (Consumiciones)VinoREST.CAT ARAGON</v>
      </c>
      <c r="B382" s="11" t="s">
        <v>119</v>
      </c>
      <c r="C382" s="11" t="s">
        <v>133</v>
      </c>
      <c r="D382" s="11" t="s">
        <v>2</v>
      </c>
      <c r="E382" s="12">
        <v>12.074323919446506</v>
      </c>
      <c r="F382" s="12">
        <v>11.401348310524014</v>
      </c>
      <c r="G382" s="12">
        <v>12.614556182760223</v>
      </c>
      <c r="H382" s="12">
        <v>12.169147992529943</v>
      </c>
      <c r="I382" s="12">
        <v>12.187357285010998</v>
      </c>
      <c r="J382" s="12">
        <v>11.344134928042555</v>
      </c>
      <c r="K382" s="12">
        <v>10.203967670964758</v>
      </c>
      <c r="L382" s="12">
        <v>11.454544454203983</v>
      </c>
      <c r="M382" s="12">
        <v>12.833307741625145</v>
      </c>
      <c r="N382" s="12"/>
      <c r="O382" s="12"/>
    </row>
    <row r="383" spans="1:15" x14ac:dyDescent="0.35">
      <c r="A383" s="11" t="str">
        <f t="shared" si="5"/>
        <v>DISTRIBUCION VOLUMEN X CRITERIO (Consumiciones)VinoLEVANTE</v>
      </c>
      <c r="B383" s="11" t="s">
        <v>119</v>
      </c>
      <c r="C383" s="11" t="s">
        <v>133</v>
      </c>
      <c r="D383" s="11" t="s">
        <v>3</v>
      </c>
      <c r="E383" s="12">
        <v>7.9756494229826664</v>
      </c>
      <c r="F383" s="12">
        <v>8.8049802392158156</v>
      </c>
      <c r="G383" s="12">
        <v>8.9147337447872008</v>
      </c>
      <c r="H383" s="12">
        <v>7.684600987343285</v>
      </c>
      <c r="I383" s="12">
        <v>9.1536014803952384</v>
      </c>
      <c r="J383" s="12">
        <v>8.9228680566578547</v>
      </c>
      <c r="K383" s="12">
        <v>9.5616044201969217</v>
      </c>
      <c r="L383" s="12">
        <v>9.4549758661736121</v>
      </c>
      <c r="M383" s="12">
        <v>8.2280119318004026</v>
      </c>
      <c r="N383" s="12"/>
      <c r="O383" s="12"/>
    </row>
    <row r="384" spans="1:15" x14ac:dyDescent="0.35">
      <c r="A384" s="11" t="str">
        <f t="shared" si="5"/>
        <v>DISTRIBUCION VOLUMEN X CRITERIO (Consumiciones)VinoANDALUCIA</v>
      </c>
      <c r="B384" s="11" t="s">
        <v>119</v>
      </c>
      <c r="C384" s="11" t="s">
        <v>133</v>
      </c>
      <c r="D384" s="11" t="s">
        <v>4</v>
      </c>
      <c r="E384" s="12">
        <v>11.147408684375899</v>
      </c>
      <c r="F384" s="12">
        <v>12.104631205775593</v>
      </c>
      <c r="G384" s="12">
        <v>13.630914499237399</v>
      </c>
      <c r="H384" s="12">
        <v>13.524019219437983</v>
      </c>
      <c r="I384" s="12">
        <v>13.990021298139032</v>
      </c>
      <c r="J384" s="12">
        <v>12.565830403778106</v>
      </c>
      <c r="K384" s="12">
        <v>14.092182716278367</v>
      </c>
      <c r="L384" s="12">
        <v>12.870030428622192</v>
      </c>
      <c r="M384" s="12">
        <v>12.583586642729323</v>
      </c>
      <c r="N384" s="12"/>
      <c r="O384" s="12"/>
    </row>
    <row r="385" spans="1:15" x14ac:dyDescent="0.35">
      <c r="A385" s="11" t="str">
        <f t="shared" si="5"/>
        <v>DISTRIBUCION VOLUMEN X CRITERIO (Consumiciones)VinoMDD AM</v>
      </c>
      <c r="B385" s="11" t="s">
        <v>119</v>
      </c>
      <c r="C385" s="11" t="s">
        <v>133</v>
      </c>
      <c r="D385" s="11" t="s">
        <v>5</v>
      </c>
      <c r="E385" s="12">
        <v>15.869712851100182</v>
      </c>
      <c r="F385" s="12">
        <v>14.043913277014047</v>
      </c>
      <c r="G385" s="12">
        <v>13.532079094146907</v>
      </c>
      <c r="H385" s="12">
        <v>15.149778967512074</v>
      </c>
      <c r="I385" s="12">
        <v>15.426484759610348</v>
      </c>
      <c r="J385" s="12">
        <v>13.948873089266273</v>
      </c>
      <c r="K385" s="12">
        <v>15.638945053818679</v>
      </c>
      <c r="L385" s="12">
        <v>17.660154816376437</v>
      </c>
      <c r="M385" s="12">
        <v>16.21786997423121</v>
      </c>
      <c r="N385" s="12"/>
      <c r="O385" s="12"/>
    </row>
    <row r="386" spans="1:15" x14ac:dyDescent="0.35">
      <c r="A386" s="11" t="str">
        <f t="shared" si="5"/>
        <v>DISTRIBUCION VOLUMEN X CRITERIO (Consumiciones)VinoRTO CENTRO</v>
      </c>
      <c r="B386" s="11" t="s">
        <v>119</v>
      </c>
      <c r="C386" s="11" t="s">
        <v>133</v>
      </c>
      <c r="D386" s="11" t="s">
        <v>6</v>
      </c>
      <c r="E386" s="12">
        <v>9.0065791192092757</v>
      </c>
      <c r="F386" s="12">
        <v>8.6925003963292138</v>
      </c>
      <c r="G386" s="12">
        <v>10.818732546127166</v>
      </c>
      <c r="H386" s="12">
        <v>11.314462071079834</v>
      </c>
      <c r="I386" s="12">
        <v>8.5344279180196221</v>
      </c>
      <c r="J386" s="12">
        <v>8.3165070367017417</v>
      </c>
      <c r="K386" s="12">
        <v>9.2034640169564526</v>
      </c>
      <c r="L386" s="12">
        <v>8.4030070676478559</v>
      </c>
      <c r="M386" s="12">
        <v>8.516480817498616</v>
      </c>
      <c r="N386" s="12"/>
      <c r="O386" s="12"/>
    </row>
    <row r="387" spans="1:15" x14ac:dyDescent="0.35">
      <c r="A387" s="11" t="str">
        <f t="shared" si="5"/>
        <v>DISTRIBUCION VOLUMEN X CRITERIO (Consumiciones)VinoNORTE-CENTRO</v>
      </c>
      <c r="B387" s="11" t="s">
        <v>119</v>
      </c>
      <c r="C387" s="11" t="s">
        <v>133</v>
      </c>
      <c r="D387" s="11" t="s">
        <v>7</v>
      </c>
      <c r="E387" s="12">
        <v>20.983061303194145</v>
      </c>
      <c r="F387" s="12">
        <v>21.120684223928791</v>
      </c>
      <c r="G387" s="12">
        <v>20.271226859473174</v>
      </c>
      <c r="H387" s="12">
        <v>21.360770361179533</v>
      </c>
      <c r="I387" s="12">
        <v>20.76104186306344</v>
      </c>
      <c r="J387" s="12">
        <v>23.86152748927476</v>
      </c>
      <c r="K387" s="12">
        <v>21.948637663191828</v>
      </c>
      <c r="L387" s="12">
        <v>20.678695498233896</v>
      </c>
      <c r="M387" s="12">
        <v>19.074033779599358</v>
      </c>
      <c r="N387" s="12"/>
      <c r="O387" s="12"/>
    </row>
    <row r="388" spans="1:15" x14ac:dyDescent="0.35">
      <c r="A388" s="11" t="str">
        <f t="shared" ref="A388:A451" si="6">B388&amp;C388&amp;D388</f>
        <v>DISTRIBUCION VOLUMEN X CRITERIO (Consumiciones)VinoNOROESTE</v>
      </c>
      <c r="B388" s="11" t="s">
        <v>119</v>
      </c>
      <c r="C388" s="11" t="s">
        <v>133</v>
      </c>
      <c r="D388" s="11" t="s">
        <v>8</v>
      </c>
      <c r="E388" s="12">
        <v>17.022973525267844</v>
      </c>
      <c r="F388" s="12">
        <v>17.19240970213918</v>
      </c>
      <c r="G388" s="12">
        <v>13.796243708123276</v>
      </c>
      <c r="H388" s="12">
        <v>12.454502905414001</v>
      </c>
      <c r="I388" s="12">
        <v>13.946033658042667</v>
      </c>
      <c r="J388" s="12">
        <v>14.551568332051119</v>
      </c>
      <c r="K388" s="12">
        <v>13.428684910879779</v>
      </c>
      <c r="L388" s="12">
        <v>12.699460880675915</v>
      </c>
      <c r="M388" s="12">
        <v>15.369231950386531</v>
      </c>
      <c r="N388" s="12"/>
      <c r="O388" s="12"/>
    </row>
    <row r="389" spans="1:15" x14ac:dyDescent="0.35">
      <c r="A389" s="11" t="str">
        <f t="shared" si="6"/>
        <v>DISTRIBUCION VOLUMEN X CRITERIO (Consumiciones)Vino&lt;2MIL</v>
      </c>
      <c r="B389" s="11" t="s">
        <v>119</v>
      </c>
      <c r="C389" s="11" t="s">
        <v>133</v>
      </c>
      <c r="D389" s="11" t="s">
        <v>9</v>
      </c>
      <c r="E389" s="12">
        <v>4.0673652947620562</v>
      </c>
      <c r="F389" s="12">
        <v>4.8282202224894046</v>
      </c>
      <c r="G389" s="12">
        <v>4.2214962802354261</v>
      </c>
      <c r="H389" s="12">
        <v>4.7970943966487001</v>
      </c>
      <c r="I389" s="12">
        <v>3.8482839286337764</v>
      </c>
      <c r="J389" s="12">
        <v>3.9021317016596884</v>
      </c>
      <c r="K389" s="12">
        <v>3.5223779790631244</v>
      </c>
      <c r="L389" s="12">
        <v>3.5064472301927538</v>
      </c>
      <c r="M389" s="12">
        <v>3.1229664598225946</v>
      </c>
      <c r="N389" s="12"/>
      <c r="O389" s="12"/>
    </row>
    <row r="390" spans="1:15" x14ac:dyDescent="0.35">
      <c r="A390" s="11" t="str">
        <f t="shared" si="6"/>
        <v>DISTRIBUCION VOLUMEN X CRITERIO (Consumiciones)Vino2-5MIL</v>
      </c>
      <c r="B390" s="11" t="s">
        <v>119</v>
      </c>
      <c r="C390" s="11" t="s">
        <v>133</v>
      </c>
      <c r="D390" s="11" t="s">
        <v>10</v>
      </c>
      <c r="E390" s="12">
        <v>4.0171038661928229</v>
      </c>
      <c r="F390" s="12">
        <v>4.4642112521160762</v>
      </c>
      <c r="G390" s="12">
        <v>5.1726699506708753</v>
      </c>
      <c r="H390" s="12">
        <v>8.1209097026213204</v>
      </c>
      <c r="I390" s="12">
        <v>5.8575084668831394</v>
      </c>
      <c r="J390" s="12">
        <v>5.3066669743570234</v>
      </c>
      <c r="K390" s="12">
        <v>5.6487496812123315</v>
      </c>
      <c r="L390" s="12">
        <v>5.9760978997713163</v>
      </c>
      <c r="M390" s="12">
        <v>6.8435399372554384</v>
      </c>
      <c r="N390" s="12"/>
      <c r="O390" s="12"/>
    </row>
    <row r="391" spans="1:15" x14ac:dyDescent="0.35">
      <c r="A391" s="11" t="str">
        <f t="shared" si="6"/>
        <v>DISTRIBUCION VOLUMEN X CRITERIO (Consumiciones)Vino5-10MIL</v>
      </c>
      <c r="B391" s="11" t="s">
        <v>119</v>
      </c>
      <c r="C391" s="11" t="s">
        <v>133</v>
      </c>
      <c r="D391" s="11" t="s">
        <v>11</v>
      </c>
      <c r="E391" s="12">
        <v>6.3890438152130997</v>
      </c>
      <c r="F391" s="12">
        <v>7.0281550516077793</v>
      </c>
      <c r="G391" s="12">
        <v>7.9817291421668743</v>
      </c>
      <c r="H391" s="12">
        <v>5.820051100583596</v>
      </c>
      <c r="I391" s="12">
        <v>6.9696449146328696</v>
      </c>
      <c r="J391" s="12">
        <v>7.4812929980381622</v>
      </c>
      <c r="K391" s="12">
        <v>8.1268082429644011</v>
      </c>
      <c r="L391" s="12">
        <v>6.6799143260490617</v>
      </c>
      <c r="M391" s="12">
        <v>9.2963286935930238</v>
      </c>
      <c r="N391" s="12"/>
      <c r="O391" s="12"/>
    </row>
    <row r="392" spans="1:15" x14ac:dyDescent="0.35">
      <c r="A392" s="11" t="str">
        <f t="shared" si="6"/>
        <v>DISTRIBUCION VOLUMEN X CRITERIO (Consumiciones)Vino10-30MIL</v>
      </c>
      <c r="B392" s="11" t="s">
        <v>119</v>
      </c>
      <c r="C392" s="11" t="s">
        <v>133</v>
      </c>
      <c r="D392" s="11" t="s">
        <v>12</v>
      </c>
      <c r="E392" s="12">
        <v>20.641813667421065</v>
      </c>
      <c r="F392" s="12">
        <v>18.893357991213065</v>
      </c>
      <c r="G392" s="12">
        <v>19.325210249684307</v>
      </c>
      <c r="H392" s="12">
        <v>15.291886650553499</v>
      </c>
      <c r="I392" s="12">
        <v>16.928422541112393</v>
      </c>
      <c r="J392" s="12">
        <v>17.69982539611755</v>
      </c>
      <c r="K392" s="12">
        <v>16.761123401638294</v>
      </c>
      <c r="L392" s="12">
        <v>16.520812957505434</v>
      </c>
      <c r="M392" s="12">
        <v>17.481521209946852</v>
      </c>
      <c r="N392" s="12"/>
      <c r="O392" s="12"/>
    </row>
    <row r="393" spans="1:15" x14ac:dyDescent="0.35">
      <c r="A393" s="11" t="str">
        <f t="shared" si="6"/>
        <v>DISTRIBUCION VOLUMEN X CRITERIO (Consumiciones)Vino30-100MIL</v>
      </c>
      <c r="B393" s="11" t="s">
        <v>119</v>
      </c>
      <c r="C393" s="11" t="s">
        <v>133</v>
      </c>
      <c r="D393" s="11" t="s">
        <v>13</v>
      </c>
      <c r="E393" s="12">
        <v>15.523686826550634</v>
      </c>
      <c r="F393" s="12">
        <v>15.852685090138891</v>
      </c>
      <c r="G393" s="12">
        <v>17.464209473648019</v>
      </c>
      <c r="H393" s="12">
        <v>16.349303456321188</v>
      </c>
      <c r="I393" s="12">
        <v>16.237495199189972</v>
      </c>
      <c r="J393" s="12">
        <v>13.534467193087446</v>
      </c>
      <c r="K393" s="12">
        <v>15.204797434079589</v>
      </c>
      <c r="L393" s="12">
        <v>14.439887774632718</v>
      </c>
      <c r="M393" s="12">
        <v>13.541536433981035</v>
      </c>
      <c r="N393" s="12"/>
      <c r="O393" s="12"/>
    </row>
    <row r="394" spans="1:15" x14ac:dyDescent="0.35">
      <c r="A394" s="11" t="str">
        <f t="shared" si="6"/>
        <v>DISTRIBUCION VOLUMEN X CRITERIO (Consumiciones)Vino100-200MIL</v>
      </c>
      <c r="B394" s="11" t="s">
        <v>119</v>
      </c>
      <c r="C394" s="11" t="s">
        <v>133</v>
      </c>
      <c r="D394" s="11" t="s">
        <v>14</v>
      </c>
      <c r="E394" s="12">
        <v>12.467911045145785</v>
      </c>
      <c r="F394" s="12">
        <v>11.625387867842596</v>
      </c>
      <c r="G394" s="12">
        <v>11.281064909752939</v>
      </c>
      <c r="H394" s="12">
        <v>13.420618257502118</v>
      </c>
      <c r="I394" s="12">
        <v>12.680274780908487</v>
      </c>
      <c r="J394" s="12">
        <v>12.894651083813294</v>
      </c>
      <c r="K394" s="12">
        <v>13.990555038309429</v>
      </c>
      <c r="L394" s="12">
        <v>13.830090353783705</v>
      </c>
      <c r="M394" s="12">
        <v>9.5365238552319536</v>
      </c>
      <c r="N394" s="12"/>
      <c r="O394" s="12"/>
    </row>
    <row r="395" spans="1:15" x14ac:dyDescent="0.35">
      <c r="A395" s="11" t="str">
        <f t="shared" si="6"/>
        <v>DISTRIBUCION VOLUMEN X CRITERIO (Consumiciones)Vino200-500MIL</v>
      </c>
      <c r="B395" s="11" t="s">
        <v>119</v>
      </c>
      <c r="C395" s="11" t="s">
        <v>133</v>
      </c>
      <c r="D395" s="11" t="s">
        <v>15</v>
      </c>
      <c r="E395" s="12">
        <v>16.097147255806664</v>
      </c>
      <c r="F395" s="12">
        <v>18.588543463029445</v>
      </c>
      <c r="G395" s="12">
        <v>16.508554340030603</v>
      </c>
      <c r="H395" s="12">
        <v>16.590317604775905</v>
      </c>
      <c r="I395" s="12">
        <v>19.130215425439058</v>
      </c>
      <c r="J395" s="12">
        <v>20.648101919520055</v>
      </c>
      <c r="K395" s="12">
        <v>16.478424328654526</v>
      </c>
      <c r="L395" s="12">
        <v>17.332259064667781</v>
      </c>
      <c r="M395" s="12">
        <v>17.687391341366947</v>
      </c>
      <c r="N395" s="12"/>
      <c r="O395" s="12"/>
    </row>
    <row r="396" spans="1:15" x14ac:dyDescent="0.35">
      <c r="A396" s="11" t="str">
        <f t="shared" si="6"/>
        <v>DISTRIBUCION VOLUMEN X CRITERIO (Consumiciones)Vino&gt;500MIL</v>
      </c>
      <c r="B396" s="11" t="s">
        <v>119</v>
      </c>
      <c r="C396" s="11" t="s">
        <v>133</v>
      </c>
      <c r="D396" s="11" t="s">
        <v>16</v>
      </c>
      <c r="E396" s="12">
        <v>20.795920546610798</v>
      </c>
      <c r="F396" s="12">
        <v>18.71945664363513</v>
      </c>
      <c r="G396" s="12">
        <v>18.045073160449441</v>
      </c>
      <c r="H396" s="12">
        <v>19.609827437842629</v>
      </c>
      <c r="I396" s="12">
        <v>18.348154743200311</v>
      </c>
      <c r="J396" s="12">
        <v>18.532865851890129</v>
      </c>
      <c r="K396" s="12">
        <v>20.267177621776888</v>
      </c>
      <c r="L396" s="12">
        <v>21.714472593203432</v>
      </c>
      <c r="M396" s="12">
        <v>22.490181152907667</v>
      </c>
      <c r="N396" s="12"/>
      <c r="O396" s="12"/>
    </row>
    <row r="397" spans="1:15" x14ac:dyDescent="0.35">
      <c r="A397" s="11" t="str">
        <f t="shared" si="6"/>
        <v>DISTRIBUCION VOLUMEN X CRITERIO (Consumiciones)VinoDE 15 A 19 AÑOS</v>
      </c>
      <c r="B397" s="11" t="s">
        <v>119</v>
      </c>
      <c r="C397" s="11" t="s">
        <v>133</v>
      </c>
      <c r="D397" s="11" t="s">
        <v>39</v>
      </c>
      <c r="E397" s="12">
        <v>0.15954901843290356</v>
      </c>
      <c r="F397" s="12">
        <v>0.46281933805255693</v>
      </c>
      <c r="G397" s="12">
        <v>0.30389920326040332</v>
      </c>
      <c r="H397" s="12">
        <v>0.24312437568069417</v>
      </c>
      <c r="I397" s="12">
        <v>0.69156663524318296</v>
      </c>
      <c r="J397" s="12">
        <v>0.30994169371691099</v>
      </c>
      <c r="K397" s="12">
        <v>0.19770936570711067</v>
      </c>
      <c r="L397" s="12">
        <v>7.4847678887093053E-2</v>
      </c>
      <c r="M397" s="12">
        <v>0.14286851877861328</v>
      </c>
      <c r="N397" s="12"/>
      <c r="O397" s="12"/>
    </row>
    <row r="398" spans="1:15" x14ac:dyDescent="0.35">
      <c r="A398" s="11" t="str">
        <f t="shared" si="6"/>
        <v>DISTRIBUCION VOLUMEN X CRITERIO (Consumiciones)VinoDE 20 A 24 AÑOS</v>
      </c>
      <c r="B398" s="11" t="s">
        <v>119</v>
      </c>
      <c r="C398" s="11" t="s">
        <v>133</v>
      </c>
      <c r="D398" s="11" t="s">
        <v>40</v>
      </c>
      <c r="E398" s="12">
        <v>0.89837742203620807</v>
      </c>
      <c r="F398" s="12">
        <v>0.55180601582327915</v>
      </c>
      <c r="G398" s="12">
        <v>0.76800343383671343</v>
      </c>
      <c r="H398" s="12">
        <v>0.97256601324043224</v>
      </c>
      <c r="I398" s="12">
        <v>0.63115306728117027</v>
      </c>
      <c r="J398" s="12">
        <v>0.61682431119719516</v>
      </c>
      <c r="K398" s="12">
        <v>0.69727785838140055</v>
      </c>
      <c r="L398" s="12">
        <v>0.66496022142146527</v>
      </c>
      <c r="M398" s="12">
        <v>0.9341656945456186</v>
      </c>
      <c r="N398" s="12"/>
      <c r="O398" s="12"/>
    </row>
    <row r="399" spans="1:15" x14ac:dyDescent="0.35">
      <c r="A399" s="11" t="str">
        <f t="shared" si="6"/>
        <v>DISTRIBUCION VOLUMEN X CRITERIO (Consumiciones)VinoDE 25 A 34 AÑOS</v>
      </c>
      <c r="B399" s="11" t="s">
        <v>119</v>
      </c>
      <c r="C399" s="11" t="s">
        <v>133</v>
      </c>
      <c r="D399" s="11" t="s">
        <v>41</v>
      </c>
      <c r="E399" s="12">
        <v>4.1796247812465905</v>
      </c>
      <c r="F399" s="12">
        <v>4.571061901495268</v>
      </c>
      <c r="G399" s="12">
        <v>4.2014190249146832</v>
      </c>
      <c r="H399" s="12">
        <v>4.4134165627102773</v>
      </c>
      <c r="I399" s="12">
        <v>2.8246936210327851</v>
      </c>
      <c r="J399" s="12">
        <v>3.4665325926727499</v>
      </c>
      <c r="K399" s="12">
        <v>3.6030297335850272</v>
      </c>
      <c r="L399" s="12">
        <v>4.0506234275146973</v>
      </c>
      <c r="M399" s="12">
        <v>3.4802163966923385</v>
      </c>
      <c r="N399" s="12"/>
      <c r="O399" s="12"/>
    </row>
    <row r="400" spans="1:15" x14ac:dyDescent="0.35">
      <c r="A400" s="11" t="str">
        <f t="shared" si="6"/>
        <v>DISTRIBUCION VOLUMEN X CRITERIO (Consumiciones)VinoDE 35 A 49 AÑOS</v>
      </c>
      <c r="B400" s="11" t="s">
        <v>119</v>
      </c>
      <c r="C400" s="11" t="s">
        <v>133</v>
      </c>
      <c r="D400" s="11" t="s">
        <v>42</v>
      </c>
      <c r="E400" s="12">
        <v>13.045233749252896</v>
      </c>
      <c r="F400" s="12">
        <v>14.661382472490651</v>
      </c>
      <c r="G400" s="12">
        <v>15.667105204487585</v>
      </c>
      <c r="H400" s="12">
        <v>14.326537308022086</v>
      </c>
      <c r="I400" s="12">
        <v>14.84652246779093</v>
      </c>
      <c r="J400" s="12">
        <v>14.987716294106662</v>
      </c>
      <c r="K400" s="12">
        <v>14.866214425431751</v>
      </c>
      <c r="L400" s="12">
        <v>12.38597357674505</v>
      </c>
      <c r="M400" s="12">
        <v>11.594359175136795</v>
      </c>
      <c r="N400" s="12"/>
      <c r="O400" s="12"/>
    </row>
    <row r="401" spans="1:15" x14ac:dyDescent="0.35">
      <c r="A401" s="11" t="str">
        <f t="shared" si="6"/>
        <v>DISTRIBUCION VOLUMEN X CRITERIO (Consumiciones)VinoDE 50 A 59 AÑOS</v>
      </c>
      <c r="B401" s="11" t="s">
        <v>119</v>
      </c>
      <c r="C401" s="11" t="s">
        <v>133</v>
      </c>
      <c r="D401" s="11" t="s">
        <v>43</v>
      </c>
      <c r="E401" s="12">
        <v>23.421230335240079</v>
      </c>
      <c r="F401" s="12">
        <v>26.088352257992302</v>
      </c>
      <c r="G401" s="12">
        <v>26.263280932492645</v>
      </c>
      <c r="H401" s="12">
        <v>22.861167911532611</v>
      </c>
      <c r="I401" s="12">
        <v>21.254669878845011</v>
      </c>
      <c r="J401" s="12">
        <v>23.874391233070146</v>
      </c>
      <c r="K401" s="12">
        <v>23.740087076317458</v>
      </c>
      <c r="L401" s="12">
        <v>21.126613102107736</v>
      </c>
      <c r="M401" s="12">
        <v>21.967910181109243</v>
      </c>
      <c r="N401" s="12"/>
      <c r="O401" s="12"/>
    </row>
    <row r="402" spans="1:15" x14ac:dyDescent="0.35">
      <c r="A402" s="11" t="str">
        <f t="shared" si="6"/>
        <v>DISTRIBUCION VOLUMEN X CRITERIO (Consumiciones)VinoDE 60 A 75 AÑOS</v>
      </c>
      <c r="B402" s="11" t="s">
        <v>119</v>
      </c>
      <c r="C402" s="11" t="s">
        <v>133</v>
      </c>
      <c r="D402" s="11" t="s">
        <v>44</v>
      </c>
      <c r="E402" s="12">
        <v>58.295978163838811</v>
      </c>
      <c r="F402" s="12">
        <v>53.664572739524239</v>
      </c>
      <c r="G402" s="12">
        <v>52.796290399414723</v>
      </c>
      <c r="H402" s="12">
        <v>57.183198673443577</v>
      </c>
      <c r="I402" s="12">
        <v>59.751387870535247</v>
      </c>
      <c r="J402" s="12">
        <v>56.744608999880562</v>
      </c>
      <c r="K402" s="12">
        <v>56.895682303227154</v>
      </c>
      <c r="L402" s="12">
        <v>61.696976620901822</v>
      </c>
      <c r="M402" s="12">
        <v>61.880459311731016</v>
      </c>
      <c r="N402" s="12"/>
      <c r="O402" s="12"/>
    </row>
    <row r="403" spans="1:15" x14ac:dyDescent="0.35">
      <c r="A403" s="11" t="str">
        <f t="shared" si="6"/>
        <v>DISTRIBUCION VOLUMEN X CRITERIO (Consumiciones)VinoALTA Y MEDIA ALTA</v>
      </c>
      <c r="B403" s="11" t="s">
        <v>119</v>
      </c>
      <c r="C403" s="11" t="s">
        <v>133</v>
      </c>
      <c r="D403" s="11" t="s">
        <v>17</v>
      </c>
      <c r="E403" s="12">
        <v>43.975523433310741</v>
      </c>
      <c r="F403" s="12">
        <v>39.856448239697571</v>
      </c>
      <c r="G403" s="12">
        <v>40.724309543144479</v>
      </c>
      <c r="H403" s="12">
        <v>38.53537595662975</v>
      </c>
      <c r="I403" s="12">
        <v>40.797074124506828</v>
      </c>
      <c r="J403" s="12">
        <v>39.577436151392391</v>
      </c>
      <c r="K403" s="12">
        <v>34.438829985198488</v>
      </c>
      <c r="L403" s="12">
        <v>38.548714599460041</v>
      </c>
      <c r="M403" s="12">
        <v>38.765488744621187</v>
      </c>
      <c r="N403" s="12"/>
      <c r="O403" s="12"/>
    </row>
    <row r="404" spans="1:15" x14ac:dyDescent="0.35">
      <c r="A404" s="11" t="str">
        <f t="shared" si="6"/>
        <v>DISTRIBUCION VOLUMEN X CRITERIO (Consumiciones)VinoMEDIA</v>
      </c>
      <c r="B404" s="11" t="s">
        <v>119</v>
      </c>
      <c r="C404" s="11" t="s">
        <v>133</v>
      </c>
      <c r="D404" s="11" t="s">
        <v>18</v>
      </c>
      <c r="E404" s="12">
        <v>29.726264390862983</v>
      </c>
      <c r="F404" s="12">
        <v>33.741886972475562</v>
      </c>
      <c r="G404" s="12">
        <v>32.510155355888976</v>
      </c>
      <c r="H404" s="12">
        <v>33.097345010876481</v>
      </c>
      <c r="I404" s="12">
        <v>33.840438532174154</v>
      </c>
      <c r="J404" s="12">
        <v>35.241044729342157</v>
      </c>
      <c r="K404" s="12">
        <v>35.61187708279693</v>
      </c>
      <c r="L404" s="12">
        <v>31.706109738518389</v>
      </c>
      <c r="M404" s="12">
        <v>32.24500652406627</v>
      </c>
      <c r="N404" s="12"/>
      <c r="O404" s="12"/>
    </row>
    <row r="405" spans="1:15" x14ac:dyDescent="0.35">
      <c r="A405" s="11" t="str">
        <f t="shared" si="6"/>
        <v>DISTRIBUCION VOLUMEN X CRITERIO (Consumiciones)VinoMEDIA BAJA</v>
      </c>
      <c r="B405" s="11" t="s">
        <v>119</v>
      </c>
      <c r="C405" s="11" t="s">
        <v>133</v>
      </c>
      <c r="D405" s="11" t="s">
        <v>19</v>
      </c>
      <c r="E405" s="12">
        <v>20.020795978163836</v>
      </c>
      <c r="F405" s="12">
        <v>21.225326858051432</v>
      </c>
      <c r="G405" s="12">
        <v>19.235370800167125</v>
      </c>
      <c r="H405" s="12">
        <v>17.937792105694861</v>
      </c>
      <c r="I405" s="12">
        <v>16.819599525156242</v>
      </c>
      <c r="J405" s="12">
        <v>17.722948950115804</v>
      </c>
      <c r="K405" s="12">
        <v>20.402517476885603</v>
      </c>
      <c r="L405" s="12">
        <v>21.634614451038786</v>
      </c>
      <c r="M405" s="12">
        <v>21.03714824439669</v>
      </c>
      <c r="N405" s="12"/>
      <c r="O405" s="12"/>
    </row>
    <row r="406" spans="1:15" x14ac:dyDescent="0.35">
      <c r="A406" s="11" t="str">
        <f t="shared" si="6"/>
        <v>DISTRIBUCION VOLUMEN X CRITERIO (Consumiciones)VinoBAJA</v>
      </c>
      <c r="B406" s="11" t="s">
        <v>119</v>
      </c>
      <c r="C406" s="11" t="s">
        <v>133</v>
      </c>
      <c r="D406" s="11" t="s">
        <v>20</v>
      </c>
      <c r="E406" s="12">
        <v>6.2774161976624301</v>
      </c>
      <c r="F406" s="12">
        <v>5.1763379297754453</v>
      </c>
      <c r="G406" s="12">
        <v>7.5301643007994103</v>
      </c>
      <c r="H406" s="12">
        <v>10.429495533647874</v>
      </c>
      <c r="I406" s="12">
        <v>8.5428703606717651</v>
      </c>
      <c r="J406" s="12">
        <v>7.458593557774738</v>
      </c>
      <c r="K406" s="12">
        <v>9.5467891828175571</v>
      </c>
      <c r="L406" s="12">
        <v>8.1105385561906793</v>
      </c>
      <c r="M406" s="12">
        <v>7.9523492096528523</v>
      </c>
      <c r="N406" s="12"/>
      <c r="O406" s="12"/>
    </row>
    <row r="407" spans="1:15" x14ac:dyDescent="0.35">
      <c r="A407" s="11" t="str">
        <f t="shared" si="6"/>
        <v>DISTRIBUCION VOLUMEN X CRITERIO (Consumiciones)VinoHOMBRE</v>
      </c>
      <c r="B407" s="11" t="s">
        <v>119</v>
      </c>
      <c r="C407" s="11" t="s">
        <v>133</v>
      </c>
      <c r="D407" s="11" t="s">
        <v>21</v>
      </c>
      <c r="E407" s="12">
        <v>70.922313539126719</v>
      </c>
      <c r="F407" s="12">
        <v>66.504423209859326</v>
      </c>
      <c r="G407" s="12">
        <v>66.616071923205283</v>
      </c>
      <c r="H407" s="12">
        <v>68.000992197547149</v>
      </c>
      <c r="I407" s="12">
        <v>68.783823888830696</v>
      </c>
      <c r="J407" s="12">
        <v>66.340026326236384</v>
      </c>
      <c r="K407" s="12">
        <v>64.496129399117279</v>
      </c>
      <c r="L407" s="12">
        <v>65.274896483782086</v>
      </c>
      <c r="M407" s="12">
        <v>68.456576207861914</v>
      </c>
      <c r="N407" s="12"/>
      <c r="O407" s="12"/>
    </row>
    <row r="408" spans="1:15" x14ac:dyDescent="0.35">
      <c r="A408" s="11" t="str">
        <f t="shared" si="6"/>
        <v>DISTRIBUCION VOLUMEN X CRITERIO (Consumiciones)VinoMUJER</v>
      </c>
      <c r="B408" s="11" t="s">
        <v>119</v>
      </c>
      <c r="C408" s="11" t="s">
        <v>133</v>
      </c>
      <c r="D408" s="11" t="s">
        <v>22</v>
      </c>
      <c r="E408" s="12">
        <v>29.077686460873291</v>
      </c>
      <c r="F408" s="12">
        <v>33.495576790140682</v>
      </c>
      <c r="G408" s="12">
        <v>33.383943090071696</v>
      </c>
      <c r="H408" s="12">
        <v>31.999007802452851</v>
      </c>
      <c r="I408" s="12">
        <v>31.216176111169304</v>
      </c>
      <c r="J408" s="12">
        <v>33.659973673763609</v>
      </c>
      <c r="K408" s="12">
        <v>35.503870600882721</v>
      </c>
      <c r="L408" s="12">
        <v>34.725103516217914</v>
      </c>
      <c r="M408" s="12">
        <v>31.543405598980602</v>
      </c>
      <c r="N408" s="12"/>
      <c r="O408" s="12"/>
    </row>
    <row r="409" spans="1:15" x14ac:dyDescent="0.35">
      <c r="A409" s="11" t="str">
        <f t="shared" si="6"/>
        <v>DISTRIBUCION VOLUMEN X CRITERIO (Consumiciones)TintoT.ESPAÑA</v>
      </c>
      <c r="B409" s="11" t="s">
        <v>119</v>
      </c>
      <c r="C409" s="11" t="s">
        <v>134</v>
      </c>
      <c r="D409" s="11" t="s">
        <v>36</v>
      </c>
      <c r="E409" s="12">
        <v>100</v>
      </c>
      <c r="F409" s="12">
        <v>100</v>
      </c>
      <c r="G409" s="12">
        <v>100</v>
      </c>
      <c r="H409" s="12">
        <v>100</v>
      </c>
      <c r="I409" s="12">
        <v>100</v>
      </c>
      <c r="J409" s="12">
        <v>100</v>
      </c>
      <c r="K409" s="12">
        <v>100</v>
      </c>
      <c r="L409" s="12">
        <v>100</v>
      </c>
      <c r="M409" s="12">
        <v>100</v>
      </c>
      <c r="N409" s="12"/>
      <c r="O409" s="12"/>
    </row>
    <row r="410" spans="1:15" x14ac:dyDescent="0.35">
      <c r="A410" s="11" t="str">
        <f t="shared" si="6"/>
        <v>DISTRIBUCION VOLUMEN X CRITERIO (Consumiciones)TintoBCN AM</v>
      </c>
      <c r="B410" s="11" t="s">
        <v>119</v>
      </c>
      <c r="C410" s="11" t="s">
        <v>134</v>
      </c>
      <c r="D410" s="11" t="s">
        <v>1</v>
      </c>
      <c r="E410" s="12">
        <v>7.8013356686900748</v>
      </c>
      <c r="F410" s="12">
        <v>7.3968704269838748</v>
      </c>
      <c r="G410" s="12">
        <v>7.0328514801924591</v>
      </c>
      <c r="H410" s="12">
        <v>8.4645711241342561</v>
      </c>
      <c r="I410" s="12">
        <v>6.9177401734832671</v>
      </c>
      <c r="J410" s="12">
        <v>7.7924299937669641</v>
      </c>
      <c r="K410" s="12">
        <v>7.0665841751108101</v>
      </c>
      <c r="L410" s="12">
        <v>8.7527293412263525</v>
      </c>
      <c r="M410" s="12">
        <v>9.5890388660630599</v>
      </c>
      <c r="N410" s="12"/>
      <c r="O410" s="12"/>
    </row>
    <row r="411" spans="1:15" x14ac:dyDescent="0.35">
      <c r="A411" s="11" t="str">
        <f t="shared" si="6"/>
        <v>DISTRIBUCION VOLUMEN X CRITERIO (Consumiciones)TintoREST.CAT ARAGON</v>
      </c>
      <c r="B411" s="11" t="s">
        <v>119</v>
      </c>
      <c r="C411" s="11" t="s">
        <v>134</v>
      </c>
      <c r="D411" s="11" t="s">
        <v>2</v>
      </c>
      <c r="E411" s="12">
        <v>10.550340653778507</v>
      </c>
      <c r="F411" s="12">
        <v>10.404045262898622</v>
      </c>
      <c r="G411" s="12">
        <v>12.739588646783643</v>
      </c>
      <c r="H411" s="12">
        <v>12.477497994812859</v>
      </c>
      <c r="I411" s="12">
        <v>11.667792305609415</v>
      </c>
      <c r="J411" s="12">
        <v>13.197527892013468</v>
      </c>
      <c r="K411" s="12">
        <v>9.4119367945924175</v>
      </c>
      <c r="L411" s="12">
        <v>11.270622476954435</v>
      </c>
      <c r="M411" s="12">
        <v>13.412554132733129</v>
      </c>
      <c r="N411" s="12"/>
      <c r="O411" s="12"/>
    </row>
    <row r="412" spans="1:15" x14ac:dyDescent="0.35">
      <c r="A412" s="11" t="str">
        <f t="shared" si="6"/>
        <v>DISTRIBUCION VOLUMEN X CRITERIO (Consumiciones)TintoLEVANTE</v>
      </c>
      <c r="B412" s="11" t="s">
        <v>119</v>
      </c>
      <c r="C412" s="11" t="s">
        <v>134</v>
      </c>
      <c r="D412" s="11" t="s">
        <v>3</v>
      </c>
      <c r="E412" s="12">
        <v>10.488848186032284</v>
      </c>
      <c r="F412" s="12">
        <v>10.060609397412307</v>
      </c>
      <c r="G412" s="12">
        <v>10.820660049022926</v>
      </c>
      <c r="H412" s="12">
        <v>9.4744272775705927</v>
      </c>
      <c r="I412" s="12">
        <v>10.820933149496263</v>
      </c>
      <c r="J412" s="12">
        <v>11.107059820660044</v>
      </c>
      <c r="K412" s="12">
        <v>11.29664124472319</v>
      </c>
      <c r="L412" s="12">
        <v>12.299786870351614</v>
      </c>
      <c r="M412" s="12">
        <v>10.178148762262873</v>
      </c>
      <c r="N412" s="12"/>
      <c r="O412" s="12"/>
    </row>
    <row r="413" spans="1:15" x14ac:dyDescent="0.35">
      <c r="A413" s="11" t="str">
        <f t="shared" si="6"/>
        <v>DISTRIBUCION VOLUMEN X CRITERIO (Consumiciones)TintoANDALUCIA</v>
      </c>
      <c r="B413" s="11" t="s">
        <v>119</v>
      </c>
      <c r="C413" s="11" t="s">
        <v>134</v>
      </c>
      <c r="D413" s="11" t="s">
        <v>4</v>
      </c>
      <c r="E413" s="12">
        <v>11.851241174135801</v>
      </c>
      <c r="F413" s="12">
        <v>14.7292136947797</v>
      </c>
      <c r="G413" s="12">
        <v>14.464607342605257</v>
      </c>
      <c r="H413" s="12">
        <v>15.691400235353351</v>
      </c>
      <c r="I413" s="12">
        <v>13.798237778517827</v>
      </c>
      <c r="J413" s="12">
        <v>14.243325869079854</v>
      </c>
      <c r="K413" s="12">
        <v>14.633352512897632</v>
      </c>
      <c r="L413" s="12">
        <v>13.908286194892829</v>
      </c>
      <c r="M413" s="12">
        <v>15.513133546275764</v>
      </c>
      <c r="N413" s="12"/>
      <c r="O413" s="12"/>
    </row>
    <row r="414" spans="1:15" x14ac:dyDescent="0.35">
      <c r="A414" s="11" t="str">
        <f t="shared" si="6"/>
        <v>DISTRIBUCION VOLUMEN X CRITERIO (Consumiciones)TintoMDD AM</v>
      </c>
      <c r="B414" s="11" t="s">
        <v>119</v>
      </c>
      <c r="C414" s="11" t="s">
        <v>134</v>
      </c>
      <c r="D414" s="11" t="s">
        <v>5</v>
      </c>
      <c r="E414" s="12">
        <v>12.314774287285294</v>
      </c>
      <c r="F414" s="12">
        <v>13.248082412089424</v>
      </c>
      <c r="G414" s="12">
        <v>12.616120989426516</v>
      </c>
      <c r="H414" s="12">
        <v>13.157572581919943</v>
      </c>
      <c r="I414" s="12">
        <v>15.632189953905861</v>
      </c>
      <c r="J414" s="12">
        <v>12.78755569333461</v>
      </c>
      <c r="K414" s="12">
        <v>13.770580213739731</v>
      </c>
      <c r="L414" s="12">
        <v>11.771990408598686</v>
      </c>
      <c r="M414" s="12">
        <v>10.377998711098977</v>
      </c>
      <c r="N414" s="12"/>
      <c r="O414" s="12"/>
    </row>
    <row r="415" spans="1:15" x14ac:dyDescent="0.35">
      <c r="A415" s="11" t="str">
        <f t="shared" si="6"/>
        <v>DISTRIBUCION VOLUMEN X CRITERIO (Consumiciones)TintoRTO CENTRO</v>
      </c>
      <c r="B415" s="11" t="s">
        <v>119</v>
      </c>
      <c r="C415" s="11" t="s">
        <v>134</v>
      </c>
      <c r="D415" s="11" t="s">
        <v>6</v>
      </c>
      <c r="E415" s="12">
        <v>7.4537704965788958</v>
      </c>
      <c r="F415" s="12">
        <v>6.2992306466335357</v>
      </c>
      <c r="G415" s="12">
        <v>10.809821237349912</v>
      </c>
      <c r="H415" s="12">
        <v>10.420073533286105</v>
      </c>
      <c r="I415" s="12">
        <v>7.2338227009732359</v>
      </c>
      <c r="J415" s="12">
        <v>7.3655230638836775</v>
      </c>
      <c r="K415" s="12">
        <v>8.4532750008118711</v>
      </c>
      <c r="L415" s="12">
        <v>8.1808891101978958</v>
      </c>
      <c r="M415" s="12">
        <v>8.3815376396833532</v>
      </c>
      <c r="N415" s="12"/>
      <c r="O415" s="12"/>
    </row>
    <row r="416" spans="1:15" x14ac:dyDescent="0.35">
      <c r="A416" s="11" t="str">
        <f t="shared" si="6"/>
        <v>DISTRIBUCION VOLUMEN X CRITERIO (Consumiciones)TintoNORTE-CENTRO</v>
      </c>
      <c r="B416" s="11" t="s">
        <v>119</v>
      </c>
      <c r="C416" s="11" t="s">
        <v>134</v>
      </c>
      <c r="D416" s="11" t="s">
        <v>7</v>
      </c>
      <c r="E416" s="12">
        <v>22.469180937954036</v>
      </c>
      <c r="F416" s="12">
        <v>20.720129239774554</v>
      </c>
      <c r="G416" s="12">
        <v>18.368079223136576</v>
      </c>
      <c r="H416" s="12">
        <v>17.790190097595531</v>
      </c>
      <c r="I416" s="12">
        <v>20.351040619485278</v>
      </c>
      <c r="J416" s="12">
        <v>20.116369800443898</v>
      </c>
      <c r="K416" s="12">
        <v>22.028914789164961</v>
      </c>
      <c r="L416" s="12">
        <v>20.892813594926629</v>
      </c>
      <c r="M416" s="12">
        <v>18.941606568511897</v>
      </c>
      <c r="N416" s="12"/>
      <c r="O416" s="12"/>
    </row>
    <row r="417" spans="1:15" x14ac:dyDescent="0.35">
      <c r="A417" s="11" t="str">
        <f t="shared" si="6"/>
        <v>DISTRIBUCION VOLUMEN X CRITERIO (Consumiciones)TintoNOROESTE</v>
      </c>
      <c r="B417" s="11" t="s">
        <v>119</v>
      </c>
      <c r="C417" s="11" t="s">
        <v>134</v>
      </c>
      <c r="D417" s="11" t="s">
        <v>8</v>
      </c>
      <c r="E417" s="12">
        <v>17.070515878362386</v>
      </c>
      <c r="F417" s="12">
        <v>17.14181602167519</v>
      </c>
      <c r="G417" s="12">
        <v>13.148283570598482</v>
      </c>
      <c r="H417" s="12">
        <v>12.524258373485864</v>
      </c>
      <c r="I417" s="12">
        <v>13.578233981431625</v>
      </c>
      <c r="J417" s="12">
        <v>13.390201271011765</v>
      </c>
      <c r="K417" s="12">
        <v>13.338729147081166</v>
      </c>
      <c r="L417" s="12">
        <v>12.922896181247539</v>
      </c>
      <c r="M417" s="12">
        <v>13.605996571316107</v>
      </c>
      <c r="N417" s="12"/>
      <c r="O417" s="12"/>
    </row>
    <row r="418" spans="1:15" x14ac:dyDescent="0.35">
      <c r="A418" s="11" t="str">
        <f t="shared" si="6"/>
        <v>DISTRIBUCION VOLUMEN X CRITERIO (Consumiciones)Tinto&lt;2MIL</v>
      </c>
      <c r="B418" s="11" t="s">
        <v>119</v>
      </c>
      <c r="C418" s="11" t="s">
        <v>134</v>
      </c>
      <c r="D418" s="11" t="s">
        <v>9</v>
      </c>
      <c r="E418" s="12">
        <v>2.2399284099060881</v>
      </c>
      <c r="F418" s="12">
        <v>3.1525492980193857</v>
      </c>
      <c r="G418" s="12">
        <v>3.0936205493035525</v>
      </c>
      <c r="H418" s="12">
        <v>3.2132201841844892</v>
      </c>
      <c r="I418" s="12">
        <v>3.4679939869093892</v>
      </c>
      <c r="J418" s="12">
        <v>3.4718507501080063</v>
      </c>
      <c r="K418" s="12">
        <v>2.7691255090148115</v>
      </c>
      <c r="L418" s="12">
        <v>3.2072467483266656</v>
      </c>
      <c r="M418" s="12">
        <v>2.770218247494153</v>
      </c>
      <c r="N418" s="12"/>
      <c r="O418" s="12"/>
    </row>
    <row r="419" spans="1:15" x14ac:dyDescent="0.35">
      <c r="A419" s="11" t="str">
        <f t="shared" si="6"/>
        <v>DISTRIBUCION VOLUMEN X CRITERIO (Consumiciones)Tinto2-5MIL</v>
      </c>
      <c r="B419" s="11" t="s">
        <v>119</v>
      </c>
      <c r="C419" s="11" t="s">
        <v>134</v>
      </c>
      <c r="D419" s="11" t="s">
        <v>10</v>
      </c>
      <c r="E419" s="12">
        <v>4.7724010356166175</v>
      </c>
      <c r="F419" s="12">
        <v>4.080299627638766</v>
      </c>
      <c r="G419" s="12">
        <v>5.3108923286191274</v>
      </c>
      <c r="H419" s="12">
        <v>7.0897270018207674</v>
      </c>
      <c r="I419" s="12">
        <v>4.7813843180339797</v>
      </c>
      <c r="J419" s="12">
        <v>4.3364256669184069</v>
      </c>
      <c r="K419" s="12">
        <v>5.2022833396201227</v>
      </c>
      <c r="L419" s="12">
        <v>6.0886342575000887</v>
      </c>
      <c r="M419" s="12">
        <v>7.2953869625663792</v>
      </c>
      <c r="N419" s="12"/>
      <c r="O419" s="12"/>
    </row>
    <row r="420" spans="1:15" x14ac:dyDescent="0.35">
      <c r="A420" s="11" t="str">
        <f t="shared" si="6"/>
        <v>DISTRIBUCION VOLUMEN X CRITERIO (Consumiciones)Tinto5-10MIL</v>
      </c>
      <c r="B420" s="11" t="s">
        <v>119</v>
      </c>
      <c r="C420" s="11" t="s">
        <v>134</v>
      </c>
      <c r="D420" s="11" t="s">
        <v>11</v>
      </c>
      <c r="E420" s="12">
        <v>7.260244192863567</v>
      </c>
      <c r="F420" s="12">
        <v>6.4741476984598441</v>
      </c>
      <c r="G420" s="12">
        <v>7.4770120390558343</v>
      </c>
      <c r="H420" s="12">
        <v>6.777962846955921</v>
      </c>
      <c r="I420" s="12">
        <v>8.0012324968331683</v>
      </c>
      <c r="J420" s="12">
        <v>8.4864670555993449</v>
      </c>
      <c r="K420" s="12">
        <v>9.1833891095047644</v>
      </c>
      <c r="L420" s="12">
        <v>6.860511806066766</v>
      </c>
      <c r="M420" s="12">
        <v>10.100729612685983</v>
      </c>
      <c r="N420" s="12"/>
      <c r="O420" s="12"/>
    </row>
    <row r="421" spans="1:15" x14ac:dyDescent="0.35">
      <c r="A421" s="11" t="str">
        <f t="shared" si="6"/>
        <v>DISTRIBUCION VOLUMEN X CRITERIO (Consumiciones)Tinto10-30MIL</v>
      </c>
      <c r="B421" s="11" t="s">
        <v>119</v>
      </c>
      <c r="C421" s="11" t="s">
        <v>134</v>
      </c>
      <c r="D421" s="11" t="s">
        <v>12</v>
      </c>
      <c r="E421" s="12">
        <v>22.100215207250773</v>
      </c>
      <c r="F421" s="12">
        <v>21.604668279749053</v>
      </c>
      <c r="G421" s="12">
        <v>18.56919159317491</v>
      </c>
      <c r="H421" s="12">
        <v>14.935140246008652</v>
      </c>
      <c r="I421" s="12">
        <v>16.158164202191728</v>
      </c>
      <c r="J421" s="12">
        <v>17.267572050932813</v>
      </c>
      <c r="K421" s="12">
        <v>15.556033888152884</v>
      </c>
      <c r="L421" s="12">
        <v>16.706415327186338</v>
      </c>
      <c r="M421" s="12">
        <v>16.779190241643047</v>
      </c>
      <c r="N421" s="12"/>
      <c r="O421" s="12"/>
    </row>
    <row r="422" spans="1:15" x14ac:dyDescent="0.35">
      <c r="A422" s="11" t="str">
        <f t="shared" si="6"/>
        <v>DISTRIBUCION VOLUMEN X CRITERIO (Consumiciones)Tinto30-100MIL</v>
      </c>
      <c r="B422" s="11" t="s">
        <v>119</v>
      </c>
      <c r="C422" s="11" t="s">
        <v>134</v>
      </c>
      <c r="D422" s="11" t="s">
        <v>13</v>
      </c>
      <c r="E422" s="12">
        <v>14.597678966131259</v>
      </c>
      <c r="F422" s="12">
        <v>13.723221142004375</v>
      </c>
      <c r="G422" s="12">
        <v>17.447419725834742</v>
      </c>
      <c r="H422" s="12">
        <v>16.674512754161132</v>
      </c>
      <c r="I422" s="12">
        <v>14.700798944285539</v>
      </c>
      <c r="J422" s="12">
        <v>12.976736593200384</v>
      </c>
      <c r="K422" s="12">
        <v>14.760109725982035</v>
      </c>
      <c r="L422" s="12">
        <v>15.447036318244875</v>
      </c>
      <c r="M422" s="12">
        <v>13.74426857086625</v>
      </c>
      <c r="N422" s="12"/>
      <c r="O422" s="12"/>
    </row>
    <row r="423" spans="1:15" x14ac:dyDescent="0.35">
      <c r="A423" s="11" t="str">
        <f t="shared" si="6"/>
        <v>DISTRIBUCION VOLUMEN X CRITERIO (Consumiciones)Tinto100-200MIL</v>
      </c>
      <c r="B423" s="11" t="s">
        <v>119</v>
      </c>
      <c r="C423" s="11" t="s">
        <v>134</v>
      </c>
      <c r="D423" s="11" t="s">
        <v>14</v>
      </c>
      <c r="E423" s="12">
        <v>15.442005105254914</v>
      </c>
      <c r="F423" s="12">
        <v>12.862443674930093</v>
      </c>
      <c r="G423" s="12">
        <v>12.779217268268365</v>
      </c>
      <c r="H423" s="12">
        <v>15.440186877586983</v>
      </c>
      <c r="I423" s="12">
        <v>13.713267081441275</v>
      </c>
      <c r="J423" s="12">
        <v>13.562872869142511</v>
      </c>
      <c r="K423" s="12">
        <v>15.49326591896898</v>
      </c>
      <c r="L423" s="12">
        <v>15.855189803351319</v>
      </c>
      <c r="M423" s="12">
        <v>11.094478220754267</v>
      </c>
      <c r="N423" s="12"/>
      <c r="O423" s="12"/>
    </row>
    <row r="424" spans="1:15" x14ac:dyDescent="0.35">
      <c r="A424" s="11" t="str">
        <f t="shared" si="6"/>
        <v>DISTRIBUCION VOLUMEN X CRITERIO (Consumiciones)Tinto200-500MIL</v>
      </c>
      <c r="B424" s="11" t="s">
        <v>119</v>
      </c>
      <c r="C424" s="11" t="s">
        <v>134</v>
      </c>
      <c r="D424" s="11" t="s">
        <v>15</v>
      </c>
      <c r="E424" s="12">
        <v>16.212457987247785</v>
      </c>
      <c r="F424" s="12">
        <v>20.242133325605995</v>
      </c>
      <c r="G424" s="12">
        <v>17.51923374968213</v>
      </c>
      <c r="H424" s="12">
        <v>17.138504276756805</v>
      </c>
      <c r="I424" s="12">
        <v>21.467141198696542</v>
      </c>
      <c r="J424" s="12">
        <v>21.908196277986828</v>
      </c>
      <c r="K424" s="12">
        <v>17.371245031285451</v>
      </c>
      <c r="L424" s="12">
        <v>19.173436378134419</v>
      </c>
      <c r="M424" s="12">
        <v>19.967773774933612</v>
      </c>
      <c r="N424" s="12"/>
      <c r="O424" s="12"/>
    </row>
    <row r="425" spans="1:15" x14ac:dyDescent="0.35">
      <c r="A425" s="11" t="str">
        <f t="shared" si="6"/>
        <v>DISTRIBUCION VOLUMEN X CRITERIO (Consumiciones)Tinto&gt;500MIL</v>
      </c>
      <c r="B425" s="11" t="s">
        <v>119</v>
      </c>
      <c r="C425" s="11" t="s">
        <v>134</v>
      </c>
      <c r="D425" s="11" t="s">
        <v>16</v>
      </c>
      <c r="E425" s="12">
        <v>17.375076014405412</v>
      </c>
      <c r="F425" s="12">
        <v>17.860534055839697</v>
      </c>
      <c r="G425" s="12">
        <v>17.803427793000264</v>
      </c>
      <c r="H425" s="12">
        <v>18.73073995796425</v>
      </c>
      <c r="I425" s="12">
        <v>17.710011546876895</v>
      </c>
      <c r="J425" s="12">
        <v>17.989868842403116</v>
      </c>
      <c r="K425" s="12">
        <v>19.664557469718634</v>
      </c>
      <c r="L425" s="12">
        <v>16.661543539585516</v>
      </c>
      <c r="M425" s="12">
        <v>18.247967687206955</v>
      </c>
      <c r="N425" s="12"/>
      <c r="O425" s="12"/>
    </row>
    <row r="426" spans="1:15" x14ac:dyDescent="0.35">
      <c r="A426" s="11" t="str">
        <f t="shared" si="6"/>
        <v>DISTRIBUCION VOLUMEN X CRITERIO (Consumiciones)TintoDE 15 A 19 AÑOS</v>
      </c>
      <c r="B426" s="11" t="s">
        <v>119</v>
      </c>
      <c r="C426" s="11" t="s">
        <v>134</v>
      </c>
      <c r="D426" s="11" t="s">
        <v>39</v>
      </c>
      <c r="E426" s="12" t="s">
        <v>219</v>
      </c>
      <c r="F426" s="12">
        <v>7.522960344253031E-2</v>
      </c>
      <c r="G426" s="12">
        <v>5.2126558800177157E-2</v>
      </c>
      <c r="H426" s="12">
        <v>2.6878172440239559E-2</v>
      </c>
      <c r="I426" s="12" t="s">
        <v>219</v>
      </c>
      <c r="J426" s="12">
        <v>0.2323194150839481</v>
      </c>
      <c r="K426" s="12">
        <v>5.3462966093250429E-2</v>
      </c>
      <c r="L426" s="12">
        <v>0.13116059812414152</v>
      </c>
      <c r="M426" s="12" t="s">
        <v>219</v>
      </c>
      <c r="N426" s="12"/>
      <c r="O426" s="12"/>
    </row>
    <row r="427" spans="1:15" x14ac:dyDescent="0.35">
      <c r="A427" s="11" t="str">
        <f t="shared" si="6"/>
        <v>DISTRIBUCION VOLUMEN X CRITERIO (Consumiciones)TintoDE 20 A 24 AÑOS</v>
      </c>
      <c r="B427" s="11" t="s">
        <v>119</v>
      </c>
      <c r="C427" s="11" t="s">
        <v>134</v>
      </c>
      <c r="D427" s="11" t="s">
        <v>40</v>
      </c>
      <c r="E427" s="12">
        <v>0.38600278931902016</v>
      </c>
      <c r="F427" s="12">
        <v>0.39495037598342486</v>
      </c>
      <c r="G427" s="12">
        <v>0.41659883005034204</v>
      </c>
      <c r="H427" s="12">
        <v>0.68259439015965384</v>
      </c>
      <c r="I427" s="12">
        <v>0.59891285064690525</v>
      </c>
      <c r="J427" s="12">
        <v>0.17556197913746649</v>
      </c>
      <c r="K427" s="12">
        <v>0.57773260911742641</v>
      </c>
      <c r="L427" s="12">
        <v>0.25059169282108118</v>
      </c>
      <c r="M427" s="12">
        <v>0.91030743470961639</v>
      </c>
      <c r="N427" s="12"/>
      <c r="O427" s="12"/>
    </row>
    <row r="428" spans="1:15" x14ac:dyDescent="0.35">
      <c r="A428" s="11" t="str">
        <f t="shared" si="6"/>
        <v>DISTRIBUCION VOLUMEN X CRITERIO (Consumiciones)TintoDE 25 A 34 AÑOS</v>
      </c>
      <c r="B428" s="11" t="s">
        <v>119</v>
      </c>
      <c r="C428" s="11" t="s">
        <v>134</v>
      </c>
      <c r="D428" s="11" t="s">
        <v>41</v>
      </c>
      <c r="E428" s="12">
        <v>3.1074160928413548</v>
      </c>
      <c r="F428" s="12">
        <v>3.3204740723568866</v>
      </c>
      <c r="G428" s="12">
        <v>3.0604470646180757</v>
      </c>
      <c r="H428" s="12">
        <v>2.9193302967676966</v>
      </c>
      <c r="I428" s="12">
        <v>2.2694113582675328</v>
      </c>
      <c r="J428" s="12">
        <v>2.1499022171800952</v>
      </c>
      <c r="K428" s="12">
        <v>2.6307103960732685</v>
      </c>
      <c r="L428" s="12">
        <v>3.6512347114356136</v>
      </c>
      <c r="M428" s="12">
        <v>1.8210014657364679</v>
      </c>
      <c r="N428" s="12"/>
      <c r="O428" s="12"/>
    </row>
    <row r="429" spans="1:15" x14ac:dyDescent="0.35">
      <c r="A429" s="11" t="str">
        <f t="shared" si="6"/>
        <v>DISTRIBUCION VOLUMEN X CRITERIO (Consumiciones)TintoDE 35 A 49 AÑOS</v>
      </c>
      <c r="B429" s="11" t="s">
        <v>119</v>
      </c>
      <c r="C429" s="11" t="s">
        <v>134</v>
      </c>
      <c r="D429" s="11" t="s">
        <v>42</v>
      </c>
      <c r="E429" s="12">
        <v>13.503067886781322</v>
      </c>
      <c r="F429" s="12">
        <v>15.3347773801417</v>
      </c>
      <c r="G429" s="12">
        <v>16.165109559270142</v>
      </c>
      <c r="H429" s="12">
        <v>13.611344968297551</v>
      </c>
      <c r="I429" s="12">
        <v>14.288836877799183</v>
      </c>
      <c r="J429" s="12">
        <v>17.248576130438654</v>
      </c>
      <c r="K429" s="12">
        <v>15.763783819941917</v>
      </c>
      <c r="L429" s="12">
        <v>13.004061826880653</v>
      </c>
      <c r="M429" s="12">
        <v>12.713129254871669</v>
      </c>
      <c r="N429" s="12"/>
      <c r="O429" s="12"/>
    </row>
    <row r="430" spans="1:15" x14ac:dyDescent="0.35">
      <c r="A430" s="11" t="str">
        <f t="shared" si="6"/>
        <v>DISTRIBUCION VOLUMEN X CRITERIO (Consumiciones)TintoDE 50 A 59 AÑOS</v>
      </c>
      <c r="B430" s="11" t="s">
        <v>119</v>
      </c>
      <c r="C430" s="11" t="s">
        <v>134</v>
      </c>
      <c r="D430" s="11" t="s">
        <v>43</v>
      </c>
      <c r="E430" s="12">
        <v>26.172686522054189</v>
      </c>
      <c r="F430" s="12">
        <v>25.757878265405182</v>
      </c>
      <c r="G430" s="12">
        <v>28.019557008086725</v>
      </c>
      <c r="H430" s="12">
        <v>23.780594472123507</v>
      </c>
      <c r="I430" s="12">
        <v>21.408768779236784</v>
      </c>
      <c r="J430" s="12">
        <v>24.197801617951146</v>
      </c>
      <c r="K430" s="12">
        <v>23.811351359903274</v>
      </c>
      <c r="L430" s="12">
        <v>21.94120389327411</v>
      </c>
      <c r="M430" s="12">
        <v>22.543396823917032</v>
      </c>
      <c r="N430" s="12"/>
      <c r="O430" s="12"/>
    </row>
    <row r="431" spans="1:15" x14ac:dyDescent="0.35">
      <c r="A431" s="11" t="str">
        <f t="shared" si="6"/>
        <v>DISTRIBUCION VOLUMEN X CRITERIO (Consumiciones)TintoDE 60 A 75 AÑOS</v>
      </c>
      <c r="B431" s="11" t="s">
        <v>119</v>
      </c>
      <c r="C431" s="11" t="s">
        <v>134</v>
      </c>
      <c r="D431" s="11" t="s">
        <v>44</v>
      </c>
      <c r="E431" s="12">
        <v>56.830845644329052</v>
      </c>
      <c r="F431" s="12">
        <v>55.116678016198442</v>
      </c>
      <c r="G431" s="12">
        <v>52.286181743950252</v>
      </c>
      <c r="H431" s="12">
        <v>58.97925729039207</v>
      </c>
      <c r="I431" s="12">
        <v>61.434053638511166</v>
      </c>
      <c r="J431" s="12">
        <v>55.995818259168992</v>
      </c>
      <c r="K431" s="12">
        <v>57.162956628371376</v>
      </c>
      <c r="L431" s="12">
        <v>61.021746256619899</v>
      </c>
      <c r="M431" s="12">
        <v>62.012194986604165</v>
      </c>
      <c r="N431" s="12"/>
      <c r="O431" s="12"/>
    </row>
    <row r="432" spans="1:15" x14ac:dyDescent="0.35">
      <c r="A432" s="11" t="str">
        <f t="shared" si="6"/>
        <v>DISTRIBUCION VOLUMEN X CRITERIO (Consumiciones)TintoALTA Y MEDIA ALTA</v>
      </c>
      <c r="B432" s="11" t="s">
        <v>119</v>
      </c>
      <c r="C432" s="11" t="s">
        <v>134</v>
      </c>
      <c r="D432" s="11" t="s">
        <v>17</v>
      </c>
      <c r="E432" s="12">
        <v>42.482166201173257</v>
      </c>
      <c r="F432" s="12">
        <v>37.079441892812127</v>
      </c>
      <c r="G432" s="12">
        <v>38.791485037574716</v>
      </c>
      <c r="H432" s="12">
        <v>35.955317990480481</v>
      </c>
      <c r="I432" s="12">
        <v>39.563241715660489</v>
      </c>
      <c r="J432" s="12">
        <v>37.372560788594534</v>
      </c>
      <c r="K432" s="12">
        <v>33.94752349080283</v>
      </c>
      <c r="L432" s="12">
        <v>33.684522749519921</v>
      </c>
      <c r="M432" s="12">
        <v>33.301695326586952</v>
      </c>
      <c r="N432" s="12"/>
      <c r="O432" s="12"/>
    </row>
    <row r="433" spans="1:15" x14ac:dyDescent="0.35">
      <c r="A433" s="11" t="str">
        <f t="shared" si="6"/>
        <v>DISTRIBUCION VOLUMEN X CRITERIO (Consumiciones)TintoMEDIA</v>
      </c>
      <c r="B433" s="11" t="s">
        <v>119</v>
      </c>
      <c r="C433" s="11" t="s">
        <v>134</v>
      </c>
      <c r="D433" s="11" t="s">
        <v>18</v>
      </c>
      <c r="E433" s="12">
        <v>30.736085267224773</v>
      </c>
      <c r="F433" s="12">
        <v>37.347889711528708</v>
      </c>
      <c r="G433" s="12">
        <v>34.213253243493078</v>
      </c>
      <c r="H433" s="12">
        <v>33.703917286762248</v>
      </c>
      <c r="I433" s="12">
        <v>35.016168740020973</v>
      </c>
      <c r="J433" s="12">
        <v>35.154589196729802</v>
      </c>
      <c r="K433" s="12">
        <v>33.787952846583188</v>
      </c>
      <c r="L433" s="12">
        <v>33.902955118003959</v>
      </c>
      <c r="M433" s="12">
        <v>35.347115399555626</v>
      </c>
      <c r="N433" s="12"/>
      <c r="O433" s="12"/>
    </row>
    <row r="434" spans="1:15" x14ac:dyDescent="0.35">
      <c r="A434" s="11" t="str">
        <f t="shared" si="6"/>
        <v>DISTRIBUCION VOLUMEN X CRITERIO (Consumiciones)TintoMEDIA BAJA</v>
      </c>
      <c r="B434" s="11" t="s">
        <v>119</v>
      </c>
      <c r="C434" s="11" t="s">
        <v>134</v>
      </c>
      <c r="D434" s="11" t="s">
        <v>19</v>
      </c>
      <c r="E434" s="12">
        <v>20.067846725827419</v>
      </c>
      <c r="F434" s="12">
        <v>20.96813920804416</v>
      </c>
      <c r="G434" s="12">
        <v>20.426061599158572</v>
      </c>
      <c r="H434" s="12">
        <v>20.580549977459938</v>
      </c>
      <c r="I434" s="12">
        <v>17.492958272512517</v>
      </c>
      <c r="J434" s="12">
        <v>22.053703050230357</v>
      </c>
      <c r="K434" s="12">
        <v>23.622356321886937</v>
      </c>
      <c r="L434" s="12">
        <v>24.280435061245001</v>
      </c>
      <c r="M434" s="12">
        <v>24.277408938994729</v>
      </c>
      <c r="N434" s="12"/>
      <c r="O434" s="12"/>
    </row>
    <row r="435" spans="1:15" x14ac:dyDescent="0.35">
      <c r="A435" s="11" t="str">
        <f t="shared" si="6"/>
        <v>DISTRIBUCION VOLUMEN X CRITERIO (Consumiciones)TintoBAJA</v>
      </c>
      <c r="B435" s="11" t="s">
        <v>119</v>
      </c>
      <c r="C435" s="11" t="s">
        <v>134</v>
      </c>
      <c r="D435" s="11" t="s">
        <v>20</v>
      </c>
      <c r="E435" s="12">
        <v>6.7138945229572604</v>
      </c>
      <c r="F435" s="12">
        <v>4.6045291876150047</v>
      </c>
      <c r="G435" s="12">
        <v>6.5692327214746395</v>
      </c>
      <c r="H435" s="12">
        <v>9.7602059634558298</v>
      </c>
      <c r="I435" s="12">
        <v>7.927615709977311</v>
      </c>
      <c r="J435" s="12">
        <v>5.4191370707367188</v>
      </c>
      <c r="K435" s="12">
        <v>8.6421673407270418</v>
      </c>
      <c r="L435" s="12">
        <v>8.1321069209854997</v>
      </c>
      <c r="M435" s="12">
        <v>7.0737914333215688</v>
      </c>
      <c r="N435" s="12"/>
      <c r="O435" s="12"/>
    </row>
    <row r="436" spans="1:15" x14ac:dyDescent="0.35">
      <c r="A436" s="11" t="str">
        <f t="shared" si="6"/>
        <v>DISTRIBUCION VOLUMEN X CRITERIO (Consumiciones)TintoHOMBRE</v>
      </c>
      <c r="B436" s="11" t="s">
        <v>119</v>
      </c>
      <c r="C436" s="11" t="s">
        <v>134</v>
      </c>
      <c r="D436" s="11" t="s">
        <v>21</v>
      </c>
      <c r="E436" s="12">
        <v>73.562426489063029</v>
      </c>
      <c r="F436" s="12">
        <v>67.499702980338753</v>
      </c>
      <c r="G436" s="12">
        <v>67.148695355160413</v>
      </c>
      <c r="H436" s="12">
        <v>68.114070266441075</v>
      </c>
      <c r="I436" s="12">
        <v>71.979091126956504</v>
      </c>
      <c r="J436" s="12">
        <v>68.486790250079977</v>
      </c>
      <c r="K436" s="12">
        <v>65.35293590278431</v>
      </c>
      <c r="L436" s="12">
        <v>66.39070781955553</v>
      </c>
      <c r="M436" s="12">
        <v>69.03874028052465</v>
      </c>
      <c r="N436" s="12"/>
      <c r="O436" s="12"/>
    </row>
    <row r="437" spans="1:15" x14ac:dyDescent="0.35">
      <c r="A437" s="11" t="str">
        <f t="shared" si="6"/>
        <v>DISTRIBUCION VOLUMEN X CRITERIO (Consumiciones)TintoMUJER</v>
      </c>
      <c r="B437" s="11" t="s">
        <v>119</v>
      </c>
      <c r="C437" s="11" t="s">
        <v>134</v>
      </c>
      <c r="D437" s="11" t="s">
        <v>22</v>
      </c>
      <c r="E437" s="12">
        <v>26.43758807657154</v>
      </c>
      <c r="F437" s="12">
        <v>32.500297019661254</v>
      </c>
      <c r="G437" s="12">
        <v>32.85130464483958</v>
      </c>
      <c r="H437" s="12">
        <v>31.885929733558925</v>
      </c>
      <c r="I437" s="12">
        <v>28.020908873043489</v>
      </c>
      <c r="J437" s="12">
        <v>31.513203154114301</v>
      </c>
      <c r="K437" s="12">
        <v>34.64706409721569</v>
      </c>
      <c r="L437" s="12">
        <v>33.609320537236435</v>
      </c>
      <c r="M437" s="12">
        <v>30.961256019989065</v>
      </c>
      <c r="N437" s="12"/>
      <c r="O437" s="12"/>
    </row>
    <row r="438" spans="1:15" x14ac:dyDescent="0.35">
      <c r="A438" s="11" t="str">
        <f t="shared" si="6"/>
        <v>DISTRIBUCION VOLUMEN X CRITERIO (Consumiciones)BlancoT.ESPAÑA</v>
      </c>
      <c r="B438" s="11" t="s">
        <v>119</v>
      </c>
      <c r="C438" s="11" t="s">
        <v>135</v>
      </c>
      <c r="D438" s="11" t="s">
        <v>36</v>
      </c>
      <c r="E438" s="12">
        <v>100</v>
      </c>
      <c r="F438" s="12">
        <v>100</v>
      </c>
      <c r="G438" s="12">
        <v>100</v>
      </c>
      <c r="H438" s="12">
        <v>100</v>
      </c>
      <c r="I438" s="12">
        <v>100</v>
      </c>
      <c r="J438" s="12">
        <v>100</v>
      </c>
      <c r="K438" s="12">
        <v>100</v>
      </c>
      <c r="L438" s="12">
        <v>100</v>
      </c>
      <c r="M438" s="12">
        <v>100</v>
      </c>
      <c r="N438" s="12"/>
      <c r="O438" s="12"/>
    </row>
    <row r="439" spans="1:15" x14ac:dyDescent="0.35">
      <c r="A439" s="11" t="str">
        <f t="shared" si="6"/>
        <v>DISTRIBUCION VOLUMEN X CRITERIO (Consumiciones)BlancoBCN AM</v>
      </c>
      <c r="B439" s="11" t="s">
        <v>119</v>
      </c>
      <c r="C439" s="11" t="s">
        <v>135</v>
      </c>
      <c r="D439" s="11" t="s">
        <v>1</v>
      </c>
      <c r="E439" s="12">
        <v>3.8157054357219509</v>
      </c>
      <c r="F439" s="12">
        <v>4.9376541934336799</v>
      </c>
      <c r="G439" s="12">
        <v>5.266907320569354</v>
      </c>
      <c r="H439" s="12">
        <v>2.8303857406912223</v>
      </c>
      <c r="I439" s="12">
        <v>4.8975537293587577</v>
      </c>
      <c r="J439" s="12">
        <v>5.3335052394612781</v>
      </c>
      <c r="K439" s="12">
        <v>4.4572540474071323</v>
      </c>
      <c r="L439" s="12">
        <v>3.8801468420656784</v>
      </c>
      <c r="M439" s="12">
        <v>4.4907491162917017</v>
      </c>
      <c r="N439" s="12"/>
      <c r="O439" s="12"/>
    </row>
    <row r="440" spans="1:15" x14ac:dyDescent="0.35">
      <c r="A440" s="11" t="str">
        <f t="shared" si="6"/>
        <v>DISTRIBUCION VOLUMEN X CRITERIO (Consumiciones)BlancoREST.CAT ARAGON</v>
      </c>
      <c r="B440" s="11" t="s">
        <v>119</v>
      </c>
      <c r="C440" s="11" t="s">
        <v>135</v>
      </c>
      <c r="D440" s="11" t="s">
        <v>2</v>
      </c>
      <c r="E440" s="12">
        <v>13.36256724754378</v>
      </c>
      <c r="F440" s="12">
        <v>12.77059410129849</v>
      </c>
      <c r="G440" s="12">
        <v>12.795578203049546</v>
      </c>
      <c r="H440" s="12">
        <v>10.557789861790727</v>
      </c>
      <c r="I440" s="12">
        <v>11.299403139729328</v>
      </c>
      <c r="J440" s="12">
        <v>9.5277546401931232</v>
      </c>
      <c r="K440" s="12">
        <v>11.471366261185221</v>
      </c>
      <c r="L440" s="12">
        <v>11.172925421416672</v>
      </c>
      <c r="M440" s="12">
        <v>12.531924503731259</v>
      </c>
      <c r="N440" s="12"/>
      <c r="O440" s="12"/>
    </row>
    <row r="441" spans="1:15" x14ac:dyDescent="0.35">
      <c r="A441" s="11" t="str">
        <f t="shared" si="6"/>
        <v>DISTRIBUCION VOLUMEN X CRITERIO (Consumiciones)BlancoLEVANTE</v>
      </c>
      <c r="B441" s="11" t="s">
        <v>119</v>
      </c>
      <c r="C441" s="11" t="s">
        <v>135</v>
      </c>
      <c r="D441" s="11" t="s">
        <v>3</v>
      </c>
      <c r="E441" s="12">
        <v>5.2223525408545859</v>
      </c>
      <c r="F441" s="12">
        <v>7.3971792123415145</v>
      </c>
      <c r="G441" s="12">
        <v>6.0383968254661946</v>
      </c>
      <c r="H441" s="12">
        <v>5.3431907389443314</v>
      </c>
      <c r="I441" s="12">
        <v>7.04194028027581</v>
      </c>
      <c r="J441" s="12">
        <v>6.7674330626377301</v>
      </c>
      <c r="K441" s="12">
        <v>7.8012280502228224</v>
      </c>
      <c r="L441" s="12">
        <v>5.7869657567345838</v>
      </c>
      <c r="M441" s="12">
        <v>6.5967610725940231</v>
      </c>
      <c r="N441" s="12"/>
      <c r="O441" s="12"/>
    </row>
    <row r="442" spans="1:15" x14ac:dyDescent="0.35">
      <c r="A442" s="11" t="str">
        <f t="shared" si="6"/>
        <v>DISTRIBUCION VOLUMEN X CRITERIO (Consumiciones)BlancoANDALUCIA</v>
      </c>
      <c r="B442" s="11" t="s">
        <v>119</v>
      </c>
      <c r="C442" s="11" t="s">
        <v>135</v>
      </c>
      <c r="D442" s="11" t="s">
        <v>4</v>
      </c>
      <c r="E442" s="12">
        <v>10.088617687724092</v>
      </c>
      <c r="F442" s="12">
        <v>9.7219759425161101</v>
      </c>
      <c r="G442" s="12">
        <v>9.9338784464712599</v>
      </c>
      <c r="H442" s="12">
        <v>9.353230966215726</v>
      </c>
      <c r="I442" s="12">
        <v>13.803834077244098</v>
      </c>
      <c r="J442" s="12">
        <v>10.810838228982355</v>
      </c>
      <c r="K442" s="12">
        <v>11.624226258103256</v>
      </c>
      <c r="L442" s="12">
        <v>9.8455115309837105</v>
      </c>
      <c r="M442" s="12">
        <v>9.2797772325797769</v>
      </c>
      <c r="N442" s="12"/>
      <c r="O442" s="12"/>
    </row>
    <row r="443" spans="1:15" x14ac:dyDescent="0.35">
      <c r="A443" s="11" t="str">
        <f t="shared" si="6"/>
        <v>DISTRIBUCION VOLUMEN X CRITERIO (Consumiciones)BlancoMDD AM</v>
      </c>
      <c r="B443" s="11" t="s">
        <v>119</v>
      </c>
      <c r="C443" s="11" t="s">
        <v>135</v>
      </c>
      <c r="D443" s="11" t="s">
        <v>5</v>
      </c>
      <c r="E443" s="12">
        <v>20.331384354833464</v>
      </c>
      <c r="F443" s="12">
        <v>14.072559260665496</v>
      </c>
      <c r="G443" s="12">
        <v>14.488456042059077</v>
      </c>
      <c r="H443" s="12">
        <v>18.530918981377564</v>
      </c>
      <c r="I443" s="12">
        <v>15.955596553720467</v>
      </c>
      <c r="J443" s="12">
        <v>15.259995012460367</v>
      </c>
      <c r="K443" s="12">
        <v>18.397560978449928</v>
      </c>
      <c r="L443" s="12">
        <v>27.159298484637599</v>
      </c>
      <c r="M443" s="12">
        <v>23.090430566294543</v>
      </c>
      <c r="N443" s="12"/>
      <c r="O443" s="12"/>
    </row>
    <row r="444" spans="1:15" x14ac:dyDescent="0.35">
      <c r="A444" s="11" t="str">
        <f t="shared" si="6"/>
        <v>DISTRIBUCION VOLUMEN X CRITERIO (Consumiciones)BlancoRTO CENTRO</v>
      </c>
      <c r="B444" s="11" t="s">
        <v>119</v>
      </c>
      <c r="C444" s="11" t="s">
        <v>135</v>
      </c>
      <c r="D444" s="11" t="s">
        <v>6</v>
      </c>
      <c r="E444" s="12">
        <v>11.071216104879376</v>
      </c>
      <c r="F444" s="12">
        <v>11.477681629728103</v>
      </c>
      <c r="G444" s="12">
        <v>11.753991110955726</v>
      </c>
      <c r="H444" s="12">
        <v>13.303915961892418</v>
      </c>
      <c r="I444" s="12">
        <v>11.212160355242547</v>
      </c>
      <c r="J444" s="12">
        <v>10.224822679394507</v>
      </c>
      <c r="K444" s="12">
        <v>10.835755754714453</v>
      </c>
      <c r="L444" s="12">
        <v>9.1749621570032645</v>
      </c>
      <c r="M444" s="12">
        <v>8.7837724039645888</v>
      </c>
      <c r="N444" s="12"/>
      <c r="O444" s="12"/>
    </row>
    <row r="445" spans="1:15" x14ac:dyDescent="0.35">
      <c r="A445" s="11" t="str">
        <f t="shared" si="6"/>
        <v>DISTRIBUCION VOLUMEN X CRITERIO (Consumiciones)BlancoNORTE-CENTRO</v>
      </c>
      <c r="B445" s="11" t="s">
        <v>119</v>
      </c>
      <c r="C445" s="11" t="s">
        <v>135</v>
      </c>
      <c r="D445" s="11" t="s">
        <v>7</v>
      </c>
      <c r="E445" s="12">
        <v>19.076168619995908</v>
      </c>
      <c r="F445" s="12">
        <v>21.390252616813772</v>
      </c>
      <c r="G445" s="12">
        <v>24.142775357156903</v>
      </c>
      <c r="H445" s="12">
        <v>27.678358469685111</v>
      </c>
      <c r="I445" s="12">
        <v>21.620368225298954</v>
      </c>
      <c r="J445" s="12">
        <v>25.892048606457674</v>
      </c>
      <c r="K445" s="12">
        <v>22.207870343235342</v>
      </c>
      <c r="L445" s="12">
        <v>20.71539905234739</v>
      </c>
      <c r="M445" s="12">
        <v>18.572846856262878</v>
      </c>
      <c r="N445" s="12"/>
      <c r="O445" s="12"/>
    </row>
    <row r="446" spans="1:15" x14ac:dyDescent="0.35">
      <c r="A446" s="11" t="str">
        <f t="shared" si="6"/>
        <v>DISTRIBUCION VOLUMEN X CRITERIO (Consumiciones)BlancoNOROESTE</v>
      </c>
      <c r="B446" s="11" t="s">
        <v>119</v>
      </c>
      <c r="C446" s="11" t="s">
        <v>135</v>
      </c>
      <c r="D446" s="11" t="s">
        <v>8</v>
      </c>
      <c r="E446" s="12">
        <v>17.031980680886104</v>
      </c>
      <c r="F446" s="12">
        <v>18.232099650141439</v>
      </c>
      <c r="G446" s="12">
        <v>15.580034175184974</v>
      </c>
      <c r="H446" s="12">
        <v>12.402188785159826</v>
      </c>
      <c r="I446" s="12">
        <v>14.169129598662597</v>
      </c>
      <c r="J446" s="12">
        <v>16.183592351760652</v>
      </c>
      <c r="K446" s="12">
        <v>13.204746069816196</v>
      </c>
      <c r="L446" s="12">
        <v>12.264813663764002</v>
      </c>
      <c r="M446" s="12">
        <v>16.653762423590912</v>
      </c>
      <c r="N446" s="12"/>
      <c r="O446" s="12"/>
    </row>
    <row r="447" spans="1:15" x14ac:dyDescent="0.35">
      <c r="A447" s="11" t="str">
        <f t="shared" si="6"/>
        <v>DISTRIBUCION VOLUMEN X CRITERIO (Consumiciones)Blanco&lt;2MIL</v>
      </c>
      <c r="B447" s="11" t="s">
        <v>119</v>
      </c>
      <c r="C447" s="11" t="s">
        <v>135</v>
      </c>
      <c r="D447" s="11" t="s">
        <v>9</v>
      </c>
      <c r="E447" s="12">
        <v>6.4229916873403115</v>
      </c>
      <c r="F447" s="12">
        <v>6.8323498544885624</v>
      </c>
      <c r="G447" s="12">
        <v>6.7867896740246749</v>
      </c>
      <c r="H447" s="12">
        <v>7.2216979382791466</v>
      </c>
      <c r="I447" s="12">
        <v>4.4488554912970155</v>
      </c>
      <c r="J447" s="12">
        <v>4.5269725804071124</v>
      </c>
      <c r="K447" s="12">
        <v>4.611297922313538</v>
      </c>
      <c r="L447" s="12">
        <v>4.2529900505985294</v>
      </c>
      <c r="M447" s="12">
        <v>3.5031554822954134</v>
      </c>
      <c r="N447" s="12"/>
      <c r="O447" s="12"/>
    </row>
    <row r="448" spans="1:15" x14ac:dyDescent="0.35">
      <c r="A448" s="11" t="str">
        <f t="shared" si="6"/>
        <v>DISTRIBUCION VOLUMEN X CRITERIO (Consumiciones)Blanco2-5MIL</v>
      </c>
      <c r="B448" s="11" t="s">
        <v>119</v>
      </c>
      <c r="C448" s="11" t="s">
        <v>135</v>
      </c>
      <c r="D448" s="11" t="s">
        <v>10</v>
      </c>
      <c r="E448" s="12">
        <v>2.8152231906306149</v>
      </c>
      <c r="F448" s="12">
        <v>4.846326552978752</v>
      </c>
      <c r="G448" s="12">
        <v>5.1895062079092398</v>
      </c>
      <c r="H448" s="12">
        <v>10.228291229049516</v>
      </c>
      <c r="I448" s="12">
        <v>7.2088533571459656</v>
      </c>
      <c r="J448" s="12">
        <v>6.264224242496212</v>
      </c>
      <c r="K448" s="12">
        <v>6.298071753874483</v>
      </c>
      <c r="L448" s="12">
        <v>6.1881490689887988</v>
      </c>
      <c r="M448" s="12">
        <v>6.3990110686655362</v>
      </c>
      <c r="N448" s="12"/>
      <c r="O448" s="12"/>
    </row>
    <row r="449" spans="1:15" x14ac:dyDescent="0.35">
      <c r="A449" s="11" t="str">
        <f t="shared" si="6"/>
        <v>DISTRIBUCION VOLUMEN X CRITERIO (Consumiciones)Blanco5-10MIL</v>
      </c>
      <c r="B449" s="11" t="s">
        <v>119</v>
      </c>
      <c r="C449" s="11" t="s">
        <v>135</v>
      </c>
      <c r="D449" s="11" t="s">
        <v>11</v>
      </c>
      <c r="E449" s="12">
        <v>5.0631796026355413</v>
      </c>
      <c r="F449" s="12">
        <v>7.7396375056791351</v>
      </c>
      <c r="G449" s="12">
        <v>8.8087500710162097</v>
      </c>
      <c r="H449" s="12">
        <v>4.2635130255553451</v>
      </c>
      <c r="I449" s="12">
        <v>5.086912833502053</v>
      </c>
      <c r="J449" s="12">
        <v>6.1148796628830357</v>
      </c>
      <c r="K449" s="12">
        <v>5.7898504005195086</v>
      </c>
      <c r="L449" s="12">
        <v>5.5965318438767824</v>
      </c>
      <c r="M449" s="12">
        <v>8.2590191029267839</v>
      </c>
      <c r="N449" s="12"/>
      <c r="O449" s="12"/>
    </row>
    <row r="450" spans="1:15" x14ac:dyDescent="0.35">
      <c r="A450" s="11" t="str">
        <f t="shared" si="6"/>
        <v>DISTRIBUCION VOLUMEN X CRITERIO (Consumiciones)Blanco10-30MIL</v>
      </c>
      <c r="B450" s="11" t="s">
        <v>119</v>
      </c>
      <c r="C450" s="11" t="s">
        <v>135</v>
      </c>
      <c r="D450" s="11" t="s">
        <v>12</v>
      </c>
      <c r="E450" s="12">
        <v>19.354093839490698</v>
      </c>
      <c r="F450" s="12">
        <v>16.061989195813911</v>
      </c>
      <c r="G450" s="12">
        <v>20.712172396764284</v>
      </c>
      <c r="H450" s="12">
        <v>14.244743226652664</v>
      </c>
      <c r="I450" s="12">
        <v>16.825108661517557</v>
      </c>
      <c r="J450" s="12">
        <v>16.082823693866853</v>
      </c>
      <c r="K450" s="12">
        <v>18.877850574413717</v>
      </c>
      <c r="L450" s="12">
        <v>15.67972160003043</v>
      </c>
      <c r="M450" s="12">
        <v>18.139182092864615</v>
      </c>
      <c r="N450" s="12"/>
      <c r="O450" s="12"/>
    </row>
    <row r="451" spans="1:15" x14ac:dyDescent="0.35">
      <c r="A451" s="11" t="str">
        <f t="shared" si="6"/>
        <v>DISTRIBUCION VOLUMEN X CRITERIO (Consumiciones)Blanco30-100MIL</v>
      </c>
      <c r="B451" s="11" t="s">
        <v>119</v>
      </c>
      <c r="C451" s="11" t="s">
        <v>135</v>
      </c>
      <c r="D451" s="11" t="s">
        <v>13</v>
      </c>
      <c r="E451" s="12">
        <v>16.28203231729071</v>
      </c>
      <c r="F451" s="12">
        <v>18.376766215694879</v>
      </c>
      <c r="G451" s="12">
        <v>17.818028065605869</v>
      </c>
      <c r="H451" s="12">
        <v>16.474599825506157</v>
      </c>
      <c r="I451" s="12">
        <v>16.597760732650311</v>
      </c>
      <c r="J451" s="12">
        <v>14.579684427849473</v>
      </c>
      <c r="K451" s="12">
        <v>16.519072662549362</v>
      </c>
      <c r="L451" s="12">
        <v>11.907399418890636</v>
      </c>
      <c r="M451" s="12">
        <v>13.055170877132616</v>
      </c>
      <c r="N451" s="12"/>
      <c r="O451" s="12"/>
    </row>
    <row r="452" spans="1:15" x14ac:dyDescent="0.35">
      <c r="A452" s="11" t="str">
        <f t="shared" ref="A452:A515" si="7">B452&amp;C452&amp;D452</f>
        <v>DISTRIBUCION VOLUMEN X CRITERIO (Consumiciones)Blanco100-200MIL</v>
      </c>
      <c r="B452" s="11" t="s">
        <v>119</v>
      </c>
      <c r="C452" s="11" t="s">
        <v>135</v>
      </c>
      <c r="D452" s="11" t="s">
        <v>14</v>
      </c>
      <c r="E452" s="12">
        <v>8.5306271430252849</v>
      </c>
      <c r="F452" s="12">
        <v>10.222720549838813</v>
      </c>
      <c r="G452" s="12">
        <v>8.1238216772062017</v>
      </c>
      <c r="H452" s="12">
        <v>9.9177741690560346</v>
      </c>
      <c r="I452" s="12">
        <v>12.108508476464198</v>
      </c>
      <c r="J452" s="12">
        <v>12.567174864157401</v>
      </c>
      <c r="K452" s="12">
        <v>11.899739896183604</v>
      </c>
      <c r="L452" s="12">
        <v>10.782150554180538</v>
      </c>
      <c r="M452" s="12">
        <v>8.0021644960596277</v>
      </c>
      <c r="N452" s="12"/>
      <c r="O452" s="12"/>
    </row>
    <row r="453" spans="1:15" x14ac:dyDescent="0.35">
      <c r="A453" s="11" t="str">
        <f t="shared" si="7"/>
        <v>DISTRIBUCION VOLUMEN X CRITERIO (Consumiciones)Blanco200-500MIL</v>
      </c>
      <c r="B453" s="11" t="s">
        <v>119</v>
      </c>
      <c r="C453" s="11" t="s">
        <v>135</v>
      </c>
      <c r="D453" s="11" t="s">
        <v>15</v>
      </c>
      <c r="E453" s="12">
        <v>16.536358211470656</v>
      </c>
      <c r="F453" s="12">
        <v>17.577971702546595</v>
      </c>
      <c r="G453" s="12">
        <v>15.079913993907903</v>
      </c>
      <c r="H453" s="12">
        <v>16.571766935564149</v>
      </c>
      <c r="I453" s="12">
        <v>17.213196541739268</v>
      </c>
      <c r="J453" s="12">
        <v>20.455694871146743</v>
      </c>
      <c r="K453" s="12">
        <v>15.042264444184807</v>
      </c>
      <c r="L453" s="12">
        <v>15.664532532009856</v>
      </c>
      <c r="M453" s="12">
        <v>14.710607440918565</v>
      </c>
      <c r="N453" s="12"/>
      <c r="O453" s="12"/>
    </row>
    <row r="454" spans="1:15" x14ac:dyDescent="0.35">
      <c r="A454" s="11" t="str">
        <f t="shared" si="7"/>
        <v>DISTRIBUCION VOLUMEN X CRITERIO (Consumiciones)Blanco&gt;500MIL</v>
      </c>
      <c r="B454" s="11" t="s">
        <v>119</v>
      </c>
      <c r="C454" s="11" t="s">
        <v>135</v>
      </c>
      <c r="D454" s="11" t="s">
        <v>16</v>
      </c>
      <c r="E454" s="12">
        <v>24.995482100829982</v>
      </c>
      <c r="F454" s="12">
        <v>18.342231636836566</v>
      </c>
      <c r="G454" s="12">
        <v>17.481035394478653</v>
      </c>
      <c r="H454" s="12">
        <v>21.07759705975926</v>
      </c>
      <c r="I454" s="12">
        <v>20.510792205294099</v>
      </c>
      <c r="J454" s="12">
        <v>19.408535478540855</v>
      </c>
      <c r="K454" s="12">
        <v>20.9618484643938</v>
      </c>
      <c r="L454" s="12">
        <v>29.928545679155359</v>
      </c>
      <c r="M454" s="12">
        <v>27.931705556009963</v>
      </c>
      <c r="N454" s="12"/>
      <c r="O454" s="12"/>
    </row>
    <row r="455" spans="1:15" x14ac:dyDescent="0.35">
      <c r="A455" s="11" t="str">
        <f t="shared" si="7"/>
        <v>DISTRIBUCION VOLUMEN X CRITERIO (Consumiciones)BlancoDE 15 A 19 AÑOS</v>
      </c>
      <c r="B455" s="11" t="s">
        <v>119</v>
      </c>
      <c r="C455" s="11" t="s">
        <v>135</v>
      </c>
      <c r="D455" s="11" t="s">
        <v>39</v>
      </c>
      <c r="E455" s="12">
        <v>0.38045428128765391</v>
      </c>
      <c r="F455" s="12">
        <v>0.72749373895346447</v>
      </c>
      <c r="G455" s="12">
        <v>0.2039103054352529</v>
      </c>
      <c r="H455" s="12">
        <v>0.64438243038300802</v>
      </c>
      <c r="I455" s="12">
        <v>1.0731971688801463</v>
      </c>
      <c r="J455" s="12">
        <v>0.43541763858659238</v>
      </c>
      <c r="K455" s="12">
        <v>0.4283635429237283</v>
      </c>
      <c r="L455" s="12" t="s">
        <v>219</v>
      </c>
      <c r="M455" s="12">
        <v>0.31640931377980563</v>
      </c>
      <c r="N455" s="12"/>
      <c r="O455" s="12"/>
    </row>
    <row r="456" spans="1:15" x14ac:dyDescent="0.35">
      <c r="A456" s="11" t="str">
        <f t="shared" si="7"/>
        <v>DISTRIBUCION VOLUMEN X CRITERIO (Consumiciones)BlancoDE 20 A 24 AÑOS</v>
      </c>
      <c r="B456" s="11" t="s">
        <v>119</v>
      </c>
      <c r="C456" s="11" t="s">
        <v>135</v>
      </c>
      <c r="D456" s="11" t="s">
        <v>40</v>
      </c>
      <c r="E456" s="12">
        <v>1.5267279647654244</v>
      </c>
      <c r="F456" s="12">
        <v>0.63870580495122309</v>
      </c>
      <c r="G456" s="12">
        <v>1.4693244938183121</v>
      </c>
      <c r="H456" s="12">
        <v>1.4797653506760171</v>
      </c>
      <c r="I456" s="12">
        <v>0.73129493827108494</v>
      </c>
      <c r="J456" s="12">
        <v>1.1438301250786727</v>
      </c>
      <c r="K456" s="12">
        <v>0.96649664108584499</v>
      </c>
      <c r="L456" s="12">
        <v>1.2829700895523937</v>
      </c>
      <c r="M456" s="12">
        <v>1.0088392990610713</v>
      </c>
      <c r="N456" s="12"/>
      <c r="O456" s="12"/>
    </row>
    <row r="457" spans="1:15" x14ac:dyDescent="0.35">
      <c r="A457" s="11" t="str">
        <f t="shared" si="7"/>
        <v>DISTRIBUCION VOLUMEN X CRITERIO (Consumiciones)BlancoDE 25 A 34 AÑOS</v>
      </c>
      <c r="B457" s="11" t="s">
        <v>119</v>
      </c>
      <c r="C457" s="11" t="s">
        <v>135</v>
      </c>
      <c r="D457" s="11" t="s">
        <v>41</v>
      </c>
      <c r="E457" s="12">
        <v>5.497983317892027</v>
      </c>
      <c r="F457" s="12">
        <v>6.363954694487056</v>
      </c>
      <c r="G457" s="12">
        <v>6.5045734438709744</v>
      </c>
      <c r="H457" s="12">
        <v>6.4179137250921752</v>
      </c>
      <c r="I457" s="12">
        <v>3.6733480571035169</v>
      </c>
      <c r="J457" s="12">
        <v>4.0660357033194279</v>
      </c>
      <c r="K457" s="12">
        <v>4.8900216164475978</v>
      </c>
      <c r="L457" s="12">
        <v>4.698193996471157</v>
      </c>
      <c r="M457" s="12">
        <v>5.0354833107764261</v>
      </c>
      <c r="N457" s="12"/>
      <c r="O457" s="12"/>
    </row>
    <row r="458" spans="1:15" x14ac:dyDescent="0.35">
      <c r="A458" s="11" t="str">
        <f t="shared" si="7"/>
        <v>DISTRIBUCION VOLUMEN X CRITERIO (Consumiciones)BlancoDE 35 A 49 AÑOS</v>
      </c>
      <c r="B458" s="11" t="s">
        <v>119</v>
      </c>
      <c r="C458" s="11" t="s">
        <v>135</v>
      </c>
      <c r="D458" s="11" t="s">
        <v>42</v>
      </c>
      <c r="E458" s="12">
        <v>11.751598438679995</v>
      </c>
      <c r="F458" s="12">
        <v>14.146103866359528</v>
      </c>
      <c r="G458" s="12">
        <v>13.935342472937363</v>
      </c>
      <c r="H458" s="12">
        <v>14.214006741630053</v>
      </c>
      <c r="I458" s="12">
        <v>13.496038950128725</v>
      </c>
      <c r="J458" s="12">
        <v>12.729422582018731</v>
      </c>
      <c r="K458" s="12">
        <v>13.779066630593967</v>
      </c>
      <c r="L458" s="12">
        <v>11.034659084523661</v>
      </c>
      <c r="M458" s="12">
        <v>10.364152689644223</v>
      </c>
      <c r="N458" s="12"/>
      <c r="O458" s="12"/>
    </row>
    <row r="459" spans="1:15" x14ac:dyDescent="0.35">
      <c r="A459" s="11" t="str">
        <f t="shared" si="7"/>
        <v>DISTRIBUCION VOLUMEN X CRITERIO (Consumiciones)BlancoDE 50 A 59 AÑOS</v>
      </c>
      <c r="B459" s="11" t="s">
        <v>119</v>
      </c>
      <c r="C459" s="11" t="s">
        <v>135</v>
      </c>
      <c r="D459" s="11" t="s">
        <v>43</v>
      </c>
      <c r="E459" s="12">
        <v>20.271339574277881</v>
      </c>
      <c r="F459" s="12">
        <v>26.126280923089141</v>
      </c>
      <c r="G459" s="12">
        <v>23.419214145554822</v>
      </c>
      <c r="H459" s="12">
        <v>21.61568317071314</v>
      </c>
      <c r="I459" s="12">
        <v>21.218520686990708</v>
      </c>
      <c r="J459" s="12">
        <v>23.297001199384532</v>
      </c>
      <c r="K459" s="12">
        <v>22.190632303411238</v>
      </c>
      <c r="L459" s="12">
        <v>18.311843582856497</v>
      </c>
      <c r="M459" s="12">
        <v>21.351210437609367</v>
      </c>
      <c r="N459" s="12"/>
      <c r="O459" s="12"/>
    </row>
    <row r="460" spans="1:15" x14ac:dyDescent="0.35">
      <c r="A460" s="11" t="str">
        <f t="shared" si="7"/>
        <v>DISTRIBUCION VOLUMEN X CRITERIO (Consumiciones)BlancoDE 60 A 75 AÑOS</v>
      </c>
      <c r="B460" s="11" t="s">
        <v>119</v>
      </c>
      <c r="C460" s="11" t="s">
        <v>135</v>
      </c>
      <c r="D460" s="11" t="s">
        <v>44</v>
      </c>
      <c r="E460" s="12">
        <v>60.571861159210947</v>
      </c>
      <c r="F460" s="12">
        <v>51.997444346158758</v>
      </c>
      <c r="G460" s="12">
        <v>54.467640644870883</v>
      </c>
      <c r="H460" s="12">
        <v>55.628255900878123</v>
      </c>
      <c r="I460" s="12">
        <v>59.807570713644189</v>
      </c>
      <c r="J460" s="12">
        <v>58.328292073035229</v>
      </c>
      <c r="K460" s="12">
        <v>57.745414995813725</v>
      </c>
      <c r="L460" s="12">
        <v>64.6723630714595</v>
      </c>
      <c r="M460" s="12">
        <v>61.923927553043654</v>
      </c>
      <c r="N460" s="12"/>
      <c r="O460" s="12"/>
    </row>
    <row r="461" spans="1:15" x14ac:dyDescent="0.35">
      <c r="A461" s="11" t="str">
        <f t="shared" si="7"/>
        <v>DISTRIBUCION VOLUMEN X CRITERIO (Consumiciones)BlancoALTA Y MEDIA ALTA</v>
      </c>
      <c r="B461" s="11" t="s">
        <v>119</v>
      </c>
      <c r="C461" s="11" t="s">
        <v>135</v>
      </c>
      <c r="D461" s="11" t="s">
        <v>17</v>
      </c>
      <c r="E461" s="12">
        <v>48.866082873796053</v>
      </c>
      <c r="F461" s="12">
        <v>45.048352821381449</v>
      </c>
      <c r="G461" s="12">
        <v>47.083528172676466</v>
      </c>
      <c r="H461" s="12">
        <v>45.903435030321717</v>
      </c>
      <c r="I461" s="12">
        <v>46.406641889921801</v>
      </c>
      <c r="J461" s="12">
        <v>43.209295145291783</v>
      </c>
      <c r="K461" s="12">
        <v>37.046465076181576</v>
      </c>
      <c r="L461" s="12">
        <v>49.257317681475641</v>
      </c>
      <c r="M461" s="12">
        <v>46.41792421926845</v>
      </c>
      <c r="N461" s="12"/>
      <c r="O461" s="12"/>
    </row>
    <row r="462" spans="1:15" x14ac:dyDescent="0.35">
      <c r="A462" s="11" t="str">
        <f t="shared" si="7"/>
        <v>DISTRIBUCION VOLUMEN X CRITERIO (Consumiciones)BlancoMEDIA</v>
      </c>
      <c r="B462" s="11" t="s">
        <v>119</v>
      </c>
      <c r="C462" s="11" t="s">
        <v>135</v>
      </c>
      <c r="D462" s="11" t="s">
        <v>18</v>
      </c>
      <c r="E462" s="12">
        <v>26.989760191835543</v>
      </c>
      <c r="F462" s="12">
        <v>27.982197285483029</v>
      </c>
      <c r="G462" s="12">
        <v>27.441991775230424</v>
      </c>
      <c r="H462" s="12">
        <v>29.155637185535362</v>
      </c>
      <c r="I462" s="12">
        <v>30.73520567646738</v>
      </c>
      <c r="J462" s="12">
        <v>34.966554644943159</v>
      </c>
      <c r="K462" s="12">
        <v>35.772426045471008</v>
      </c>
      <c r="L462" s="12">
        <v>26.853329967590312</v>
      </c>
      <c r="M462" s="12">
        <v>27.554840682694632</v>
      </c>
      <c r="N462" s="12"/>
      <c r="O462" s="12"/>
    </row>
    <row r="463" spans="1:15" x14ac:dyDescent="0.35">
      <c r="A463" s="11" t="str">
        <f t="shared" si="7"/>
        <v>DISTRIBUCION VOLUMEN X CRITERIO (Consumiciones)BlancoMEDIA BAJA</v>
      </c>
      <c r="B463" s="11" t="s">
        <v>119</v>
      </c>
      <c r="C463" s="11" t="s">
        <v>135</v>
      </c>
      <c r="D463" s="11" t="s">
        <v>19</v>
      </c>
      <c r="E463" s="12">
        <v>18.898708837999997</v>
      </c>
      <c r="F463" s="12">
        <v>21.316657115198847</v>
      </c>
      <c r="G463" s="12">
        <v>17.887431660555631</v>
      </c>
      <c r="H463" s="12">
        <v>13.601546046660509</v>
      </c>
      <c r="I463" s="12">
        <v>14.282445531176624</v>
      </c>
      <c r="J463" s="12">
        <v>13.545496031173817</v>
      </c>
      <c r="K463" s="12">
        <v>16.924052092184116</v>
      </c>
      <c r="L463" s="12">
        <v>16.50338922829679</v>
      </c>
      <c r="M463" s="12">
        <v>17.456056338141671</v>
      </c>
      <c r="N463" s="12"/>
      <c r="O463" s="12"/>
    </row>
    <row r="464" spans="1:15" x14ac:dyDescent="0.35">
      <c r="A464" s="11" t="str">
        <f t="shared" si="7"/>
        <v>DISTRIBUCION VOLUMEN X CRITERIO (Consumiciones)BlancoBAJA</v>
      </c>
      <c r="B464" s="11" t="s">
        <v>119</v>
      </c>
      <c r="C464" s="11" t="s">
        <v>135</v>
      </c>
      <c r="D464" s="11" t="s">
        <v>20</v>
      </c>
      <c r="E464" s="12">
        <v>5.2454618355448073</v>
      </c>
      <c r="F464" s="12">
        <v>5.652775812629721</v>
      </c>
      <c r="G464" s="12">
        <v>7.5870702426787755</v>
      </c>
      <c r="H464" s="12">
        <v>11.339357339573993</v>
      </c>
      <c r="I464" s="12">
        <v>8.5756928619667612</v>
      </c>
      <c r="J464" s="12">
        <v>8.2786372141707201</v>
      </c>
      <c r="K464" s="12">
        <v>10.257056786163298</v>
      </c>
      <c r="L464" s="12">
        <v>7.3859804124130211</v>
      </c>
      <c r="M464" s="12">
        <v>8.5712150228597697</v>
      </c>
      <c r="N464" s="12"/>
      <c r="O464" s="12"/>
    </row>
    <row r="465" spans="1:15" x14ac:dyDescent="0.35">
      <c r="A465" s="11" t="str">
        <f t="shared" si="7"/>
        <v>DISTRIBUCION VOLUMEN X CRITERIO (Consumiciones)BlancoHOMBRE</v>
      </c>
      <c r="B465" s="11" t="s">
        <v>119</v>
      </c>
      <c r="C465" s="11" t="s">
        <v>135</v>
      </c>
      <c r="D465" s="11" t="s">
        <v>21</v>
      </c>
      <c r="E465" s="12">
        <v>68.262136157985879</v>
      </c>
      <c r="F465" s="12">
        <v>66.217425338228836</v>
      </c>
      <c r="G465" s="12">
        <v>67.353083851569579</v>
      </c>
      <c r="H465" s="12">
        <v>68.240901044035297</v>
      </c>
      <c r="I465" s="12">
        <v>63.488934473606484</v>
      </c>
      <c r="J465" s="12">
        <v>65.546313716242921</v>
      </c>
      <c r="K465" s="12">
        <v>63.533103363416764</v>
      </c>
      <c r="L465" s="12">
        <v>64.251184133518564</v>
      </c>
      <c r="M465" s="12">
        <v>67.555928571630034</v>
      </c>
      <c r="N465" s="12"/>
      <c r="O465" s="12"/>
    </row>
    <row r="466" spans="1:15" x14ac:dyDescent="0.35">
      <c r="A466" s="11" t="str">
        <f t="shared" si="7"/>
        <v>DISTRIBUCION VOLUMEN X CRITERIO (Consumiciones)BlancoMUJER</v>
      </c>
      <c r="B466" s="11" t="s">
        <v>119</v>
      </c>
      <c r="C466" s="11" t="s">
        <v>135</v>
      </c>
      <c r="D466" s="11" t="s">
        <v>22</v>
      </c>
      <c r="E466" s="12">
        <v>31.73785010283774</v>
      </c>
      <c r="F466" s="12">
        <v>33.782567875648375</v>
      </c>
      <c r="G466" s="12">
        <v>32.64692488888695</v>
      </c>
      <c r="H466" s="12">
        <v>31.759079437637965</v>
      </c>
      <c r="I466" s="12">
        <v>36.511056166081879</v>
      </c>
      <c r="J466" s="12">
        <v>34.453652354916038</v>
      </c>
      <c r="K466" s="12">
        <v>36.466892755016048</v>
      </c>
      <c r="L466" s="12">
        <v>35.748846123589047</v>
      </c>
      <c r="M466" s="12">
        <v>32.444071428369966</v>
      </c>
      <c r="N466" s="12"/>
      <c r="O466" s="12"/>
    </row>
    <row r="467" spans="1:15" x14ac:dyDescent="0.35">
      <c r="A467" s="11" t="str">
        <f t="shared" si="7"/>
        <v>DISTRIBUCION VOLUMEN X CRITERIO (Consumiciones)RosadoT.ESPAÑA</v>
      </c>
      <c r="B467" s="11" t="s">
        <v>119</v>
      </c>
      <c r="C467" s="11" t="s">
        <v>136</v>
      </c>
      <c r="D467" s="11" t="s">
        <v>36</v>
      </c>
      <c r="E467" s="12">
        <v>100</v>
      </c>
      <c r="F467" s="12">
        <v>100</v>
      </c>
      <c r="G467" s="12">
        <v>100</v>
      </c>
      <c r="H467" s="12">
        <v>100</v>
      </c>
      <c r="I467" s="12">
        <v>100</v>
      </c>
      <c r="J467" s="12">
        <v>100</v>
      </c>
      <c r="K467" s="12">
        <v>100</v>
      </c>
      <c r="L467" s="12">
        <v>100</v>
      </c>
      <c r="M467" s="12">
        <v>100</v>
      </c>
      <c r="N467" s="12"/>
      <c r="O467" s="12"/>
    </row>
    <row r="468" spans="1:15" x14ac:dyDescent="0.35">
      <c r="A468" s="11" t="str">
        <f t="shared" si="7"/>
        <v>DISTRIBUCION VOLUMEN X CRITERIO (Consumiciones)RosadoBCN AM</v>
      </c>
      <c r="B468" s="11" t="s">
        <v>119</v>
      </c>
      <c r="C468" s="11" t="s">
        <v>136</v>
      </c>
      <c r="D468" s="11" t="s">
        <v>1</v>
      </c>
      <c r="E468" s="12">
        <v>4.4642762506209852</v>
      </c>
      <c r="F468" s="12">
        <v>11.249918861272844</v>
      </c>
      <c r="G468" s="12">
        <v>4.4105003531233926</v>
      </c>
      <c r="H468" s="12">
        <v>5.8602051455208342</v>
      </c>
      <c r="I468" s="12">
        <v>3.9374883333346453</v>
      </c>
      <c r="J468" s="12">
        <v>6.478641286991091</v>
      </c>
      <c r="K468" s="12">
        <v>4.0066730947659499</v>
      </c>
      <c r="L468" s="12">
        <v>2.8317367234004944</v>
      </c>
      <c r="M468" s="12">
        <v>7.36873641430478</v>
      </c>
      <c r="N468" s="12"/>
      <c r="O468" s="12"/>
    </row>
    <row r="469" spans="1:15" x14ac:dyDescent="0.35">
      <c r="A469" s="11" t="str">
        <f t="shared" si="7"/>
        <v>DISTRIBUCION VOLUMEN X CRITERIO (Consumiciones)RosadoREST.CAT ARAGON</v>
      </c>
      <c r="B469" s="11" t="s">
        <v>119</v>
      </c>
      <c r="C469" s="11" t="s">
        <v>136</v>
      </c>
      <c r="D469" s="11" t="s">
        <v>2</v>
      </c>
      <c r="E469" s="12">
        <v>16.405465621845249</v>
      </c>
      <c r="F469" s="12">
        <v>11.352852595240705</v>
      </c>
      <c r="G469" s="12">
        <v>8.0685448935616115</v>
      </c>
      <c r="H469" s="12">
        <v>9.5184016228121617</v>
      </c>
      <c r="I469" s="12">
        <v>14.64949596067556</v>
      </c>
      <c r="J469" s="12">
        <v>12.540125968289864</v>
      </c>
      <c r="K469" s="12">
        <v>10.642134371532009</v>
      </c>
      <c r="L469" s="12">
        <v>19.839330154237402</v>
      </c>
      <c r="M469" s="12">
        <v>11.634069035525648</v>
      </c>
      <c r="N469" s="12"/>
      <c r="O469" s="12"/>
    </row>
    <row r="470" spans="1:15" x14ac:dyDescent="0.35">
      <c r="A470" s="11" t="str">
        <f t="shared" si="7"/>
        <v>DISTRIBUCION VOLUMEN X CRITERIO (Consumiciones)RosadoLEVANTE</v>
      </c>
      <c r="B470" s="11" t="s">
        <v>119</v>
      </c>
      <c r="C470" s="11" t="s">
        <v>136</v>
      </c>
      <c r="D470" s="11" t="s">
        <v>3</v>
      </c>
      <c r="E470" s="12">
        <v>5.6868155423720124</v>
      </c>
      <c r="F470" s="12">
        <v>9.2256847098546437</v>
      </c>
      <c r="G470" s="12">
        <v>7.871441443196189</v>
      </c>
      <c r="H470" s="12">
        <v>3.9577689082146268</v>
      </c>
      <c r="I470" s="12">
        <v>3.2044279376171096</v>
      </c>
      <c r="J470" s="12">
        <v>8.1804597202638973</v>
      </c>
      <c r="K470" s="12">
        <v>5.0742190769006852</v>
      </c>
      <c r="L470" s="12">
        <v>4.0083432099991008</v>
      </c>
      <c r="M470" s="12">
        <v>5.3899679750326621</v>
      </c>
      <c r="N470" s="12"/>
      <c r="O470" s="12"/>
    </row>
    <row r="471" spans="1:15" x14ac:dyDescent="0.35">
      <c r="A471" s="11" t="str">
        <f t="shared" si="7"/>
        <v>DISTRIBUCION VOLUMEN X CRITERIO (Consumiciones)RosadoANDALUCIA</v>
      </c>
      <c r="B471" s="11" t="s">
        <v>119</v>
      </c>
      <c r="C471" s="11" t="s">
        <v>136</v>
      </c>
      <c r="D471" s="11" t="s">
        <v>4</v>
      </c>
      <c r="E471" s="12">
        <v>9.7160377386943981</v>
      </c>
      <c r="F471" s="12">
        <v>4.9724613139975817</v>
      </c>
      <c r="G471" s="12">
        <v>18.76521875254743</v>
      </c>
      <c r="H471" s="12">
        <v>8.5566826516413919</v>
      </c>
      <c r="I471" s="12">
        <v>8.8739905627014828</v>
      </c>
      <c r="J471" s="12">
        <v>3.1535078926561155</v>
      </c>
      <c r="K471" s="12">
        <v>13.594785962486583</v>
      </c>
      <c r="L471" s="12">
        <v>10.081938998322478</v>
      </c>
      <c r="M471" s="12">
        <v>2.9649312743156067</v>
      </c>
      <c r="N471" s="12"/>
      <c r="O471" s="12"/>
    </row>
    <row r="472" spans="1:15" x14ac:dyDescent="0.35">
      <c r="A472" s="11" t="str">
        <f t="shared" si="7"/>
        <v>DISTRIBUCION VOLUMEN X CRITERIO (Consumiciones)RosadoMDD AM</v>
      </c>
      <c r="B472" s="11" t="s">
        <v>119</v>
      </c>
      <c r="C472" s="11" t="s">
        <v>136</v>
      </c>
      <c r="D472" s="11" t="s">
        <v>5</v>
      </c>
      <c r="E472" s="12">
        <v>17.711403343606616</v>
      </c>
      <c r="F472" s="12">
        <v>21.464763437179233</v>
      </c>
      <c r="G472" s="12">
        <v>22.874164713486717</v>
      </c>
      <c r="H472" s="12">
        <v>19.705152179450995</v>
      </c>
      <c r="I472" s="12">
        <v>14.933942060878531</v>
      </c>
      <c r="J472" s="12">
        <v>13.53394826304547</v>
      </c>
      <c r="K472" s="12">
        <v>18.670009278294248</v>
      </c>
      <c r="L472" s="12">
        <v>17.658102316204229</v>
      </c>
      <c r="M472" s="12">
        <v>13.999174560385086</v>
      </c>
      <c r="N472" s="12"/>
      <c r="O472" s="12"/>
    </row>
    <row r="473" spans="1:15" x14ac:dyDescent="0.35">
      <c r="A473" s="11" t="str">
        <f t="shared" si="7"/>
        <v>DISTRIBUCION VOLUMEN X CRITERIO (Consumiciones)RosadoRTO CENTRO</v>
      </c>
      <c r="B473" s="11" t="s">
        <v>119</v>
      </c>
      <c r="C473" s="11" t="s">
        <v>136</v>
      </c>
      <c r="D473" s="11" t="s">
        <v>6</v>
      </c>
      <c r="E473" s="12">
        <v>8.1857911583704119</v>
      </c>
      <c r="F473" s="12">
        <v>8.8946683304706973</v>
      </c>
      <c r="G473" s="12">
        <v>7.2310473012211078</v>
      </c>
      <c r="H473" s="12">
        <v>10.918094295456116</v>
      </c>
      <c r="I473" s="12">
        <v>6.543863117427497</v>
      </c>
      <c r="J473" s="12">
        <v>2.232970063196448</v>
      </c>
      <c r="K473" s="12">
        <v>5.3960849236814807</v>
      </c>
      <c r="L473" s="12">
        <v>6.6624617695353177</v>
      </c>
      <c r="M473" s="12">
        <v>8.4995444811083232</v>
      </c>
      <c r="N473" s="12"/>
      <c r="O473" s="12"/>
    </row>
    <row r="474" spans="1:15" x14ac:dyDescent="0.35">
      <c r="A474" s="11" t="str">
        <f t="shared" si="7"/>
        <v>DISTRIBUCION VOLUMEN X CRITERIO (Consumiciones)RosadoNORTE-CENTRO</v>
      </c>
      <c r="B474" s="11" t="s">
        <v>119</v>
      </c>
      <c r="C474" s="11" t="s">
        <v>136</v>
      </c>
      <c r="D474" s="11" t="s">
        <v>7</v>
      </c>
      <c r="E474" s="12">
        <v>20.125855969239613</v>
      </c>
      <c r="F474" s="12">
        <v>21.176698735205481</v>
      </c>
      <c r="G474" s="12">
        <v>18.592808690803135</v>
      </c>
      <c r="H474" s="12">
        <v>25.699620802547972</v>
      </c>
      <c r="I474" s="12">
        <v>25.842815657629743</v>
      </c>
      <c r="J474" s="12">
        <v>40.002954040408483</v>
      </c>
      <c r="K474" s="12">
        <v>21.547019120563249</v>
      </c>
      <c r="L474" s="12">
        <v>21.535614711974635</v>
      </c>
      <c r="M474" s="12">
        <v>26.576740365484085</v>
      </c>
      <c r="N474" s="12"/>
      <c r="O474" s="12"/>
    </row>
    <row r="475" spans="1:15" x14ac:dyDescent="0.35">
      <c r="A475" s="11" t="str">
        <f t="shared" si="7"/>
        <v>DISTRIBUCION VOLUMEN X CRITERIO (Consumiciones)RosadoNOROESTE</v>
      </c>
      <c r="B475" s="11" t="s">
        <v>119</v>
      </c>
      <c r="C475" s="11" t="s">
        <v>136</v>
      </c>
      <c r="D475" s="11" t="s">
        <v>8</v>
      </c>
      <c r="E475" s="12">
        <v>17.704354375250709</v>
      </c>
      <c r="F475" s="12">
        <v>11.662949323377084</v>
      </c>
      <c r="G475" s="12">
        <v>12.186266638099381</v>
      </c>
      <c r="H475" s="12">
        <v>15.784052055772568</v>
      </c>
      <c r="I475" s="12">
        <v>22.013987396457114</v>
      </c>
      <c r="J475" s="12">
        <v>13.877402470414859</v>
      </c>
      <c r="K475" s="12">
        <v>21.069052340495208</v>
      </c>
      <c r="L475" s="12">
        <v>17.382471712785346</v>
      </c>
      <c r="M475" s="12">
        <v>23.566843529361179</v>
      </c>
      <c r="N475" s="12"/>
      <c r="O475" s="12"/>
    </row>
    <row r="476" spans="1:15" x14ac:dyDescent="0.35">
      <c r="A476" s="11" t="str">
        <f t="shared" si="7"/>
        <v>DISTRIBUCION VOLUMEN X CRITERIO (Consumiciones)Rosado&lt;2MIL</v>
      </c>
      <c r="B476" s="11" t="s">
        <v>119</v>
      </c>
      <c r="C476" s="11" t="s">
        <v>136</v>
      </c>
      <c r="D476" s="11" t="s">
        <v>9</v>
      </c>
      <c r="E476" s="12">
        <v>4.3162005198829592</v>
      </c>
      <c r="F476" s="12">
        <v>5.0498454391416443</v>
      </c>
      <c r="G476" s="12">
        <v>0.91237237601184829</v>
      </c>
      <c r="H476" s="12">
        <v>8.9837190390456954</v>
      </c>
      <c r="I476" s="12">
        <v>5.4949698458543059</v>
      </c>
      <c r="J476" s="12">
        <v>3.5055239645769913</v>
      </c>
      <c r="K476" s="12">
        <v>3.4082780577437375</v>
      </c>
      <c r="L476" s="12">
        <v>2.0950912063171918</v>
      </c>
      <c r="M476" s="12">
        <v>3.9508128008243144</v>
      </c>
      <c r="N476" s="12"/>
      <c r="O476" s="12"/>
    </row>
    <row r="477" spans="1:15" x14ac:dyDescent="0.35">
      <c r="A477" s="11" t="str">
        <f t="shared" si="7"/>
        <v>DISTRIBUCION VOLUMEN X CRITERIO (Consumiciones)Rosado2-5MIL</v>
      </c>
      <c r="B477" s="11" t="s">
        <v>119</v>
      </c>
      <c r="C477" s="11" t="s">
        <v>136</v>
      </c>
      <c r="D477" s="11" t="s">
        <v>10</v>
      </c>
      <c r="E477" s="12">
        <v>6.7430922479875326</v>
      </c>
      <c r="F477" s="12">
        <v>5.5711775848643743</v>
      </c>
      <c r="G477" s="12">
        <v>3.2394176602094498</v>
      </c>
      <c r="H477" s="12">
        <v>8.2018041842744118</v>
      </c>
      <c r="I477" s="12">
        <v>9.9556843931719374</v>
      </c>
      <c r="J477" s="12">
        <v>5.3233203292875508</v>
      </c>
      <c r="K477" s="12">
        <v>6.2442083431877311</v>
      </c>
      <c r="L477" s="12">
        <v>3.1621996696613439</v>
      </c>
      <c r="M477" s="12">
        <v>8.0956055186304603</v>
      </c>
      <c r="N477" s="12"/>
      <c r="O477" s="12"/>
    </row>
    <row r="478" spans="1:15" x14ac:dyDescent="0.35">
      <c r="A478" s="11" t="str">
        <f t="shared" si="7"/>
        <v>DISTRIBUCION VOLUMEN X CRITERIO (Consumiciones)Rosado5-10MIL</v>
      </c>
      <c r="B478" s="11" t="s">
        <v>119</v>
      </c>
      <c r="C478" s="11" t="s">
        <v>136</v>
      </c>
      <c r="D478" s="11" t="s">
        <v>11</v>
      </c>
      <c r="E478" s="12">
        <v>9.2732841083248925</v>
      </c>
      <c r="F478" s="12">
        <v>6.5234971020344075</v>
      </c>
      <c r="G478" s="12">
        <v>10.414182358835406</v>
      </c>
      <c r="H478" s="12">
        <v>7.891877819977652</v>
      </c>
      <c r="I478" s="12">
        <v>11.780421740599522</v>
      </c>
      <c r="J478" s="12">
        <v>12.063885521532194</v>
      </c>
      <c r="K478" s="12">
        <v>15.716349809885932</v>
      </c>
      <c r="L478" s="12">
        <v>15.181317020592292</v>
      </c>
      <c r="M478" s="12">
        <v>12.350003275235084</v>
      </c>
      <c r="N478" s="12"/>
      <c r="O478" s="12"/>
    </row>
    <row r="479" spans="1:15" x14ac:dyDescent="0.35">
      <c r="A479" s="11" t="str">
        <f t="shared" si="7"/>
        <v>DISTRIBUCION VOLUMEN X CRITERIO (Consumiciones)Rosado10-30MIL</v>
      </c>
      <c r="B479" s="11" t="s">
        <v>119</v>
      </c>
      <c r="C479" s="11" t="s">
        <v>136</v>
      </c>
      <c r="D479" s="11" t="s">
        <v>12</v>
      </c>
      <c r="E479" s="12">
        <v>13.056399933301938</v>
      </c>
      <c r="F479" s="12">
        <v>15.723080055710323</v>
      </c>
      <c r="G479" s="12">
        <v>14.41781170263187</v>
      </c>
      <c r="H479" s="12">
        <v>13.338063098765321</v>
      </c>
      <c r="I479" s="12">
        <v>12.212342367106341</v>
      </c>
      <c r="J479" s="12">
        <v>28.296188954254532</v>
      </c>
      <c r="K479" s="12">
        <v>15.005741626794258</v>
      </c>
      <c r="L479" s="12">
        <v>19.492539132378798</v>
      </c>
      <c r="M479" s="12">
        <v>18.969168986457404</v>
      </c>
      <c r="N479" s="12"/>
      <c r="O479" s="12"/>
    </row>
    <row r="480" spans="1:15" x14ac:dyDescent="0.35">
      <c r="A480" s="11" t="str">
        <f t="shared" si="7"/>
        <v>DISTRIBUCION VOLUMEN X CRITERIO (Consumiciones)Rosado30-100MIL</v>
      </c>
      <c r="B480" s="11" t="s">
        <v>119</v>
      </c>
      <c r="C480" s="11" t="s">
        <v>136</v>
      </c>
      <c r="D480" s="11" t="s">
        <v>13</v>
      </c>
      <c r="E480" s="12">
        <v>17.233107573892447</v>
      </c>
      <c r="F480" s="12">
        <v>15.773990735236723</v>
      </c>
      <c r="G480" s="12">
        <v>14.963399968691411</v>
      </c>
      <c r="H480" s="12">
        <v>11.770684991178406</v>
      </c>
      <c r="I480" s="12">
        <v>26.543615016189591</v>
      </c>
      <c r="J480" s="12">
        <v>10.239301536252658</v>
      </c>
      <c r="K480" s="12">
        <v>10.96700565794022</v>
      </c>
      <c r="L480" s="12">
        <v>15.832111612981588</v>
      </c>
      <c r="M480" s="12">
        <v>15.12095262322218</v>
      </c>
      <c r="N480" s="12"/>
      <c r="O480" s="12"/>
    </row>
    <row r="481" spans="1:15" x14ac:dyDescent="0.35">
      <c r="A481" s="11" t="str">
        <f t="shared" si="7"/>
        <v>DISTRIBUCION VOLUMEN X CRITERIO (Consumiciones)Rosado100-200MIL</v>
      </c>
      <c r="B481" s="11" t="s">
        <v>119</v>
      </c>
      <c r="C481" s="11" t="s">
        <v>136</v>
      </c>
      <c r="D481" s="11" t="s">
        <v>14</v>
      </c>
      <c r="E481" s="12">
        <v>15.961880420025448</v>
      </c>
      <c r="F481" s="12">
        <v>11.091261338884612</v>
      </c>
      <c r="G481" s="12">
        <v>17.296892730563602</v>
      </c>
      <c r="H481" s="12">
        <v>16.012060257469354</v>
      </c>
      <c r="I481" s="12">
        <v>9.4297491499579014</v>
      </c>
      <c r="J481" s="12">
        <v>12.086225831233307</v>
      </c>
      <c r="K481" s="12">
        <v>15.513962923208471</v>
      </c>
      <c r="L481" s="12">
        <v>15.61767396551258</v>
      </c>
      <c r="M481" s="12">
        <v>6.8254814093236096</v>
      </c>
      <c r="N481" s="12"/>
      <c r="O481" s="12"/>
    </row>
    <row r="482" spans="1:15" x14ac:dyDescent="0.35">
      <c r="A482" s="11" t="str">
        <f t="shared" si="7"/>
        <v>DISTRIBUCION VOLUMEN X CRITERIO (Consumiciones)Rosado200-500MIL</v>
      </c>
      <c r="B482" s="11" t="s">
        <v>119</v>
      </c>
      <c r="C482" s="11" t="s">
        <v>136</v>
      </c>
      <c r="D482" s="11" t="s">
        <v>15</v>
      </c>
      <c r="E482" s="12">
        <v>8.9802650429336452</v>
      </c>
      <c r="F482" s="12">
        <v>11.937870224901738</v>
      </c>
      <c r="G482" s="12">
        <v>11.259020156528525</v>
      </c>
      <c r="H482" s="12">
        <v>11.345723514494949</v>
      </c>
      <c r="I482" s="12">
        <v>10.87304068939064</v>
      </c>
      <c r="J482" s="12">
        <v>12.079544362013708</v>
      </c>
      <c r="K482" s="12">
        <v>11.838124692997615</v>
      </c>
      <c r="L482" s="12">
        <v>6.6201827798566857</v>
      </c>
      <c r="M482" s="12">
        <v>16.392925331471872</v>
      </c>
      <c r="N482" s="12"/>
      <c r="O482" s="12"/>
    </row>
    <row r="483" spans="1:15" x14ac:dyDescent="0.35">
      <c r="A483" s="11" t="str">
        <f t="shared" si="7"/>
        <v>DISTRIBUCION VOLUMEN X CRITERIO (Consumiciones)Rosado&gt;500MIL</v>
      </c>
      <c r="B483" s="11" t="s">
        <v>119</v>
      </c>
      <c r="C483" s="11" t="s">
        <v>136</v>
      </c>
      <c r="D483" s="11" t="s">
        <v>16</v>
      </c>
      <c r="E483" s="12">
        <v>24.435778770971861</v>
      </c>
      <c r="F483" s="12">
        <v>28.329280212627911</v>
      </c>
      <c r="G483" s="12">
        <v>27.496892586284382</v>
      </c>
      <c r="H483" s="12">
        <v>22.456041319505747</v>
      </c>
      <c r="I483" s="12">
        <v>13.71018467395953</v>
      </c>
      <c r="J483" s="12">
        <v>16.406015566640452</v>
      </c>
      <c r="K483" s="12">
        <v>21.306307420816129</v>
      </c>
      <c r="L483" s="12">
        <v>21.998879770207612</v>
      </c>
      <c r="M483" s="12">
        <v>18.295057288483111</v>
      </c>
      <c r="N483" s="12"/>
      <c r="O483" s="12"/>
    </row>
    <row r="484" spans="1:15" x14ac:dyDescent="0.35">
      <c r="A484" s="11" t="str">
        <f t="shared" si="7"/>
        <v>DISTRIBUCION VOLUMEN X CRITERIO (Consumiciones)RosadoDE 15 A 19 AÑOS</v>
      </c>
      <c r="B484" s="11" t="s">
        <v>119</v>
      </c>
      <c r="C484" s="11" t="s">
        <v>136</v>
      </c>
      <c r="D484" s="11" t="s">
        <v>39</v>
      </c>
      <c r="E484" s="12" t="s">
        <v>219</v>
      </c>
      <c r="F484" s="12">
        <v>2.0338606385462961</v>
      </c>
      <c r="G484" s="12">
        <v>4.8685472020291432</v>
      </c>
      <c r="H484" s="12" t="s">
        <v>219</v>
      </c>
      <c r="I484" s="12" t="s">
        <v>219</v>
      </c>
      <c r="J484" s="12" t="s">
        <v>219</v>
      </c>
      <c r="K484" s="12" t="s">
        <v>219</v>
      </c>
      <c r="L484" s="12" t="s">
        <v>219</v>
      </c>
      <c r="M484" s="12" t="s">
        <v>219</v>
      </c>
      <c r="N484" s="12"/>
      <c r="O484" s="12"/>
    </row>
    <row r="485" spans="1:15" x14ac:dyDescent="0.35">
      <c r="A485" s="11" t="str">
        <f t="shared" si="7"/>
        <v>DISTRIBUCION VOLUMEN X CRITERIO (Consumiciones)RosadoDE 20 A 24 AÑOS</v>
      </c>
      <c r="B485" s="11" t="s">
        <v>119</v>
      </c>
      <c r="C485" s="11" t="s">
        <v>136</v>
      </c>
      <c r="D485" s="11" t="s">
        <v>40</v>
      </c>
      <c r="E485" s="12">
        <v>1.2234264449200247</v>
      </c>
      <c r="F485" s="12">
        <v>0.78903284522609352</v>
      </c>
      <c r="G485" s="12">
        <v>0.3324704714539955</v>
      </c>
      <c r="H485" s="12">
        <v>1.2266923732210218</v>
      </c>
      <c r="I485" s="12">
        <v>0.50614779115074082</v>
      </c>
      <c r="J485" s="12" t="s">
        <v>219</v>
      </c>
      <c r="K485" s="12" t="s">
        <v>219</v>
      </c>
      <c r="L485" s="12" t="s">
        <v>219</v>
      </c>
      <c r="M485" s="12">
        <v>0.25368845722764011</v>
      </c>
      <c r="N485" s="12"/>
      <c r="O485" s="12"/>
    </row>
    <row r="486" spans="1:15" x14ac:dyDescent="0.35">
      <c r="A486" s="11" t="str">
        <f t="shared" si="7"/>
        <v>DISTRIBUCION VOLUMEN X CRITERIO (Consumiciones)RosadoDE 25 A 34 AÑOS</v>
      </c>
      <c r="B486" s="11" t="s">
        <v>119</v>
      </c>
      <c r="C486" s="11" t="s">
        <v>136</v>
      </c>
      <c r="D486" s="11" t="s">
        <v>41</v>
      </c>
      <c r="E486" s="12">
        <v>3.5402668008670748</v>
      </c>
      <c r="F486" s="12">
        <v>1.4008942632428503</v>
      </c>
      <c r="G486" s="12">
        <v>2.8204203430815586</v>
      </c>
      <c r="H486" s="12">
        <v>7.0573255302943405</v>
      </c>
      <c r="I486" s="12">
        <v>3.3749510689225244</v>
      </c>
      <c r="J486" s="12">
        <v>9.7780921205673099</v>
      </c>
      <c r="K486" s="12">
        <v>2.4409249185875161</v>
      </c>
      <c r="L486" s="12">
        <v>4.516987663348349</v>
      </c>
      <c r="M486" s="12">
        <v>4.8699771858778291</v>
      </c>
      <c r="N486" s="12"/>
      <c r="O486" s="12"/>
    </row>
    <row r="487" spans="1:15" x14ac:dyDescent="0.35">
      <c r="A487" s="11" t="str">
        <f t="shared" si="7"/>
        <v>DISTRIBUCION VOLUMEN X CRITERIO (Consumiciones)RosadoDE 35 A 49 AÑOS</v>
      </c>
      <c r="B487" s="11" t="s">
        <v>119</v>
      </c>
      <c r="C487" s="11" t="s">
        <v>136</v>
      </c>
      <c r="D487" s="11" t="s">
        <v>42</v>
      </c>
      <c r="E487" s="12">
        <v>16.122576216970348</v>
      </c>
      <c r="F487" s="12">
        <v>12.563059941386193</v>
      </c>
      <c r="G487" s="12">
        <v>10.704508220669297</v>
      </c>
      <c r="H487" s="12">
        <v>9.6638988302744497</v>
      </c>
      <c r="I487" s="12">
        <v>13.272030011585933</v>
      </c>
      <c r="J487" s="12">
        <v>13.305431703889903</v>
      </c>
      <c r="K487" s="12">
        <v>11.985405788927904</v>
      </c>
      <c r="L487" s="12">
        <v>13.458854758736965</v>
      </c>
      <c r="M487" s="12">
        <v>13.777274369456965</v>
      </c>
      <c r="N487" s="12"/>
      <c r="O487" s="12"/>
    </row>
    <row r="488" spans="1:15" x14ac:dyDescent="0.35">
      <c r="A488" s="11" t="str">
        <f t="shared" si="7"/>
        <v>DISTRIBUCION VOLUMEN X CRITERIO (Consumiciones)RosadoDE 50 A 59 AÑOS</v>
      </c>
      <c r="B488" s="11" t="s">
        <v>119</v>
      </c>
      <c r="C488" s="11" t="s">
        <v>136</v>
      </c>
      <c r="D488" s="11" t="s">
        <v>43</v>
      </c>
      <c r="E488" s="12">
        <v>20.878036043667407</v>
      </c>
      <c r="F488" s="12">
        <v>28.394622138631004</v>
      </c>
      <c r="G488" s="12">
        <v>29.763443396736839</v>
      </c>
      <c r="H488" s="12">
        <v>24.181336027710152</v>
      </c>
      <c r="I488" s="12">
        <v>27.228149960264421</v>
      </c>
      <c r="J488" s="12">
        <v>30.11805849788562</v>
      </c>
      <c r="K488" s="12">
        <v>25.322251532737823</v>
      </c>
      <c r="L488" s="12">
        <v>29.966304327210402</v>
      </c>
      <c r="M488" s="12">
        <v>21.387759301165303</v>
      </c>
      <c r="N488" s="12"/>
      <c r="O488" s="12"/>
    </row>
    <row r="489" spans="1:15" x14ac:dyDescent="0.35">
      <c r="A489" s="11" t="str">
        <f t="shared" si="7"/>
        <v>DISTRIBUCION VOLUMEN X CRITERIO (Consumiciones)RosadoDE 60 A 75 AÑOS</v>
      </c>
      <c r="B489" s="11" t="s">
        <v>119</v>
      </c>
      <c r="C489" s="11" t="s">
        <v>136</v>
      </c>
      <c r="D489" s="11" t="s">
        <v>44</v>
      </c>
      <c r="E489" s="12">
        <v>58.235681136728012</v>
      </c>
      <c r="F489" s="12">
        <v>54.818536098451375</v>
      </c>
      <c r="G489" s="12">
        <v>51.510603440626568</v>
      </c>
      <c r="H489" s="12">
        <v>57.870720604035299</v>
      </c>
      <c r="I489" s="12">
        <v>55.618744796765704</v>
      </c>
      <c r="J489" s="12">
        <v>46.798429809239963</v>
      </c>
      <c r="K489" s="12">
        <v>60.251387195953946</v>
      </c>
      <c r="L489" s="12">
        <v>52.057837109064621</v>
      </c>
      <c r="M489" s="12">
        <v>59.711313144221656</v>
      </c>
      <c r="N489" s="12"/>
      <c r="O489" s="12"/>
    </row>
    <row r="490" spans="1:15" x14ac:dyDescent="0.35">
      <c r="A490" s="11" t="str">
        <f t="shared" si="7"/>
        <v>DISTRIBUCION VOLUMEN X CRITERIO (Consumiciones)RosadoALTA Y MEDIA ALTA</v>
      </c>
      <c r="B490" s="11" t="s">
        <v>119</v>
      </c>
      <c r="C490" s="11" t="s">
        <v>136</v>
      </c>
      <c r="D490" s="11" t="s">
        <v>17</v>
      </c>
      <c r="E490" s="12">
        <v>20.296560784210655</v>
      </c>
      <c r="F490" s="12">
        <v>24.960427195061811</v>
      </c>
      <c r="G490" s="12">
        <v>19.523301454839523</v>
      </c>
      <c r="H490" s="12">
        <v>23.878802875319348</v>
      </c>
      <c r="I490" s="12">
        <v>16.654898266678114</v>
      </c>
      <c r="J490" s="12">
        <v>28.512907549150345</v>
      </c>
      <c r="K490" s="12">
        <v>21.413011443229575</v>
      </c>
      <c r="L490" s="12">
        <v>13.845673011541674</v>
      </c>
      <c r="M490" s="12">
        <v>28.420954913877395</v>
      </c>
      <c r="N490" s="12"/>
      <c r="O490" s="12"/>
    </row>
    <row r="491" spans="1:15" x14ac:dyDescent="0.35">
      <c r="A491" s="11" t="str">
        <f t="shared" si="7"/>
        <v>DISTRIBUCION VOLUMEN X CRITERIO (Consumiciones)RosadoMEDIA</v>
      </c>
      <c r="B491" s="11" t="s">
        <v>119</v>
      </c>
      <c r="C491" s="11" t="s">
        <v>136</v>
      </c>
      <c r="D491" s="11" t="s">
        <v>18</v>
      </c>
      <c r="E491" s="12">
        <v>44.358477095376934</v>
      </c>
      <c r="F491" s="12">
        <v>45.450103790235715</v>
      </c>
      <c r="G491" s="12">
        <v>50.794437458925515</v>
      </c>
      <c r="H491" s="12">
        <v>47.530491092275099</v>
      </c>
      <c r="I491" s="12">
        <v>37.328280469391792</v>
      </c>
      <c r="J491" s="12">
        <v>40.990707510875204</v>
      </c>
      <c r="K491" s="12">
        <v>51.508359561191263</v>
      </c>
      <c r="L491" s="12">
        <v>40.214264124842671</v>
      </c>
      <c r="M491" s="12">
        <v>36.950715950314482</v>
      </c>
      <c r="N491" s="12"/>
      <c r="O491" s="12"/>
    </row>
    <row r="492" spans="1:15" x14ac:dyDescent="0.35">
      <c r="A492" s="11" t="str">
        <f t="shared" si="7"/>
        <v>DISTRIBUCION VOLUMEN X CRITERIO (Consumiciones)RosadoMEDIA BAJA</v>
      </c>
      <c r="B492" s="11" t="s">
        <v>119</v>
      </c>
      <c r="C492" s="11" t="s">
        <v>136</v>
      </c>
      <c r="D492" s="11" t="s">
        <v>19</v>
      </c>
      <c r="E492" s="12">
        <v>27.907275043765218</v>
      </c>
      <c r="F492" s="12">
        <v>22.658126248896711</v>
      </c>
      <c r="G492" s="12">
        <v>12.883687142052269</v>
      </c>
      <c r="H492" s="12">
        <v>21.880251446530668</v>
      </c>
      <c r="I492" s="12">
        <v>34.366759002333723</v>
      </c>
      <c r="J492" s="12">
        <v>12.703398875220302</v>
      </c>
      <c r="K492" s="12">
        <v>11.967922571724856</v>
      </c>
      <c r="L492" s="12">
        <v>33.357073649862819</v>
      </c>
      <c r="M492" s="12">
        <v>24.136003031702266</v>
      </c>
      <c r="N492" s="12"/>
      <c r="O492" s="12"/>
    </row>
    <row r="493" spans="1:15" x14ac:dyDescent="0.35">
      <c r="A493" s="11" t="str">
        <f t="shared" si="7"/>
        <v>DISTRIBUCION VOLUMEN X CRITERIO (Consumiciones)RosadoBAJA</v>
      </c>
      <c r="B493" s="11" t="s">
        <v>119</v>
      </c>
      <c r="C493" s="11" t="s">
        <v>136</v>
      </c>
      <c r="D493" s="11" t="s">
        <v>20</v>
      </c>
      <c r="E493" s="12">
        <v>7.4377000026282838</v>
      </c>
      <c r="F493" s="12">
        <v>6.9313427658057565</v>
      </c>
      <c r="G493" s="12">
        <v>16.798559516260628</v>
      </c>
      <c r="H493" s="12">
        <v>6.7104331064678364</v>
      </c>
      <c r="I493" s="12">
        <v>11.650074075941033</v>
      </c>
      <c r="J493" s="12">
        <v>17.792983031858448</v>
      </c>
      <c r="K493" s="12">
        <v>15.110691869667257</v>
      </c>
      <c r="L493" s="12">
        <v>12.582989213752841</v>
      </c>
      <c r="M493" s="12">
        <v>10.492330122799212</v>
      </c>
      <c r="N493" s="12"/>
      <c r="O493" s="12"/>
    </row>
    <row r="494" spans="1:15" x14ac:dyDescent="0.35">
      <c r="A494" s="11" t="str">
        <f t="shared" si="7"/>
        <v>DISTRIBUCION VOLUMEN X CRITERIO (Consumiciones)RosadoHOMBRE</v>
      </c>
      <c r="B494" s="11" t="s">
        <v>119</v>
      </c>
      <c r="C494" s="11" t="s">
        <v>136</v>
      </c>
      <c r="D494" s="11" t="s">
        <v>21</v>
      </c>
      <c r="E494" s="12">
        <v>68.079677470919776</v>
      </c>
      <c r="F494" s="12">
        <v>60.419518866875123</v>
      </c>
      <c r="G494" s="12">
        <v>53.50273878030675</v>
      </c>
      <c r="H494" s="12">
        <v>60.755276094150254</v>
      </c>
      <c r="I494" s="12">
        <v>74.99273417803272</v>
      </c>
      <c r="J494" s="12">
        <v>65.008360176987651</v>
      </c>
      <c r="K494" s="12">
        <v>70.97261993559772</v>
      </c>
      <c r="L494" s="12">
        <v>64.945281859258614</v>
      </c>
      <c r="M494" s="12">
        <v>75.934657653541223</v>
      </c>
      <c r="N494" s="12"/>
      <c r="O494" s="12"/>
    </row>
    <row r="495" spans="1:15" x14ac:dyDescent="0.35">
      <c r="A495" s="11" t="str">
        <f t="shared" si="7"/>
        <v>DISTRIBUCION VOLUMEN X CRITERIO (Consumiciones)RosadoMUJER</v>
      </c>
      <c r="B495" s="11" t="s">
        <v>119</v>
      </c>
      <c r="C495" s="11" t="s">
        <v>136</v>
      </c>
      <c r="D495" s="11" t="s">
        <v>22</v>
      </c>
      <c r="E495" s="12">
        <v>31.920326837740586</v>
      </c>
      <c r="F495" s="12">
        <v>39.580481133124884</v>
      </c>
      <c r="G495" s="12">
        <v>46.497261219693243</v>
      </c>
      <c r="H495" s="12">
        <v>39.244693834679879</v>
      </c>
      <c r="I495" s="12">
        <v>25.00727763631194</v>
      </c>
      <c r="J495" s="12">
        <v>34.991670151969309</v>
      </c>
      <c r="K495" s="12">
        <v>29.0273473174814</v>
      </c>
      <c r="L495" s="12">
        <v>35.054706034511632</v>
      </c>
      <c r="M495" s="12">
        <v>24.065362439925558</v>
      </c>
      <c r="N495" s="12"/>
      <c r="O495" s="12"/>
    </row>
    <row r="496" spans="1:15" x14ac:dyDescent="0.35">
      <c r="A496" s="11" t="str">
        <f t="shared" si="7"/>
        <v>DISTRIBUCION VOLUMEN X CRITERIO (Consumiciones)Resto vinoT.ESPAÑA</v>
      </c>
      <c r="B496" s="11" t="s">
        <v>119</v>
      </c>
      <c r="C496" s="11" t="s">
        <v>137</v>
      </c>
      <c r="D496" s="11" t="s">
        <v>36</v>
      </c>
      <c r="E496" s="12">
        <v>100</v>
      </c>
      <c r="F496" s="12">
        <v>100</v>
      </c>
      <c r="G496" s="12">
        <v>100</v>
      </c>
      <c r="H496" s="12">
        <v>100</v>
      </c>
      <c r="I496" s="12">
        <v>100</v>
      </c>
      <c r="J496" s="12">
        <v>100</v>
      </c>
      <c r="K496" s="12">
        <v>100</v>
      </c>
      <c r="L496" s="12">
        <v>100</v>
      </c>
      <c r="M496" s="12">
        <v>100</v>
      </c>
      <c r="N496" s="12"/>
      <c r="O496" s="12"/>
    </row>
    <row r="497" spans="1:15" x14ac:dyDescent="0.35">
      <c r="A497" s="11" t="str">
        <f t="shared" si="7"/>
        <v>DISTRIBUCION VOLUMEN X CRITERIO (Consumiciones)Resto vinoBCN AM</v>
      </c>
      <c r="B497" s="11" t="s">
        <v>119</v>
      </c>
      <c r="C497" s="11" t="s">
        <v>137</v>
      </c>
      <c r="D497" s="11" t="s">
        <v>1</v>
      </c>
      <c r="E497" s="12">
        <v>0.75220164396236977</v>
      </c>
      <c r="F497" s="12">
        <v>19.034292162265821</v>
      </c>
      <c r="G497" s="12">
        <v>13.48842235916522</v>
      </c>
      <c r="H497" s="12">
        <v>6.8995205789072731</v>
      </c>
      <c r="I497" s="12">
        <v>5.490638101842042</v>
      </c>
      <c r="J497" s="12">
        <v>1.2513801591434464</v>
      </c>
      <c r="K497" s="12">
        <v>7.6803277324822936</v>
      </c>
      <c r="L497" s="12">
        <v>14.669118683162246</v>
      </c>
      <c r="M497" s="12">
        <v>8.8001922118522469</v>
      </c>
      <c r="N497" s="12"/>
      <c r="O497" s="12"/>
    </row>
    <row r="498" spans="1:15" x14ac:dyDescent="0.35">
      <c r="A498" s="11" t="str">
        <f t="shared" si="7"/>
        <v>DISTRIBUCION VOLUMEN X CRITERIO (Consumiciones)Resto vinoREST.CAT ARAGON</v>
      </c>
      <c r="B498" s="11" t="s">
        <v>119</v>
      </c>
      <c r="C498" s="11" t="s">
        <v>137</v>
      </c>
      <c r="D498" s="11" t="s">
        <v>2</v>
      </c>
      <c r="E498" s="12">
        <v>20.237586037774879</v>
      </c>
      <c r="F498" s="12">
        <v>1.0671238883176408</v>
      </c>
      <c r="G498" s="12">
        <v>15.838719163474751</v>
      </c>
      <c r="H498" s="12">
        <v>37.976499001356132</v>
      </c>
      <c r="I498" s="12">
        <v>35.79412010195761</v>
      </c>
      <c r="J498" s="12">
        <v>4.9955996318294584</v>
      </c>
      <c r="K498" s="12">
        <v>4.9969289759632183</v>
      </c>
      <c r="L498" s="12">
        <v>2.9927208797923979</v>
      </c>
      <c r="M498" s="12">
        <v>4.5617456684243605</v>
      </c>
      <c r="N498" s="12"/>
      <c r="O498" s="12"/>
    </row>
    <row r="499" spans="1:15" x14ac:dyDescent="0.35">
      <c r="A499" s="11" t="str">
        <f t="shared" si="7"/>
        <v>DISTRIBUCION VOLUMEN X CRITERIO (Consumiciones)Resto vinoLEVANTE</v>
      </c>
      <c r="B499" s="11" t="s">
        <v>119</v>
      </c>
      <c r="C499" s="11" t="s">
        <v>137</v>
      </c>
      <c r="D499" s="11" t="s">
        <v>3</v>
      </c>
      <c r="E499" s="12" t="s">
        <v>219</v>
      </c>
      <c r="F499" s="12">
        <v>2.6980343070591815</v>
      </c>
      <c r="G499" s="12">
        <v>2.1520005417525137</v>
      </c>
      <c r="H499" s="12">
        <v>3.6468897961830011</v>
      </c>
      <c r="I499" s="12">
        <v>14.494553807038155</v>
      </c>
      <c r="J499" s="12">
        <v>8.6789710440401908</v>
      </c>
      <c r="K499" s="12">
        <v>4.8399544337542535</v>
      </c>
      <c r="L499" s="12">
        <v>7.3167219770411256</v>
      </c>
      <c r="M499" s="12" t="s">
        <v>219</v>
      </c>
      <c r="N499" s="12"/>
      <c r="O499" s="12"/>
    </row>
    <row r="500" spans="1:15" x14ac:dyDescent="0.35">
      <c r="A500" s="11" t="str">
        <f t="shared" si="7"/>
        <v>DISTRIBUCION VOLUMEN X CRITERIO (Consumiciones)Resto vinoANDALUCIA</v>
      </c>
      <c r="B500" s="11" t="s">
        <v>119</v>
      </c>
      <c r="C500" s="11" t="s">
        <v>137</v>
      </c>
      <c r="D500" s="11" t="s">
        <v>4</v>
      </c>
      <c r="E500" s="12">
        <v>26.967655690976887</v>
      </c>
      <c r="F500" s="12">
        <v>23.104165518736639</v>
      </c>
      <c r="G500" s="12">
        <v>48.063763528738399</v>
      </c>
      <c r="H500" s="12">
        <v>34.232034766133637</v>
      </c>
      <c r="I500" s="12">
        <v>32.554325493897309</v>
      </c>
      <c r="J500" s="12">
        <v>43.209002115635528</v>
      </c>
      <c r="K500" s="12">
        <v>58.573412447923246</v>
      </c>
      <c r="L500" s="12">
        <v>56.685616803617833</v>
      </c>
      <c r="M500" s="12">
        <v>55.178674359388054</v>
      </c>
      <c r="N500" s="12"/>
      <c r="O500" s="12"/>
    </row>
    <row r="501" spans="1:15" x14ac:dyDescent="0.35">
      <c r="A501" s="11" t="str">
        <f t="shared" si="7"/>
        <v>DISTRIBUCION VOLUMEN X CRITERIO (Consumiciones)Resto vinoMDD AM</v>
      </c>
      <c r="B501" s="11" t="s">
        <v>119</v>
      </c>
      <c r="C501" s="11" t="s">
        <v>137</v>
      </c>
      <c r="D501" s="11" t="s">
        <v>5</v>
      </c>
      <c r="E501" s="12">
        <v>6.8141517334338708</v>
      </c>
      <c r="F501" s="12">
        <v>12.370000626388396</v>
      </c>
      <c r="G501" s="12">
        <v>3.086765746769661</v>
      </c>
      <c r="H501" s="12">
        <v>4.4887177556897484</v>
      </c>
      <c r="I501" s="12">
        <v>2.0524972552343161</v>
      </c>
      <c r="J501" s="12">
        <v>11.968146330496475</v>
      </c>
      <c r="K501" s="12">
        <v>3.810520361437411</v>
      </c>
      <c r="L501" s="12">
        <v>4.480353600480683</v>
      </c>
      <c r="M501" s="12">
        <v>4.7650573250984429</v>
      </c>
      <c r="N501" s="12"/>
      <c r="O501" s="12"/>
    </row>
    <row r="502" spans="1:15" x14ac:dyDescent="0.35">
      <c r="A502" s="11" t="str">
        <f t="shared" si="7"/>
        <v>DISTRIBUCION VOLUMEN X CRITERIO (Consumiciones)Resto vinoRTO CENTRO</v>
      </c>
      <c r="B502" s="11" t="s">
        <v>119</v>
      </c>
      <c r="C502" s="11" t="s">
        <v>137</v>
      </c>
      <c r="D502" s="11" t="s">
        <v>6</v>
      </c>
      <c r="E502" s="12">
        <v>7.8186169674443864</v>
      </c>
      <c r="F502" s="12">
        <v>8.2532468546418158</v>
      </c>
      <c r="G502" s="12">
        <v>0.5228563901286013</v>
      </c>
      <c r="H502" s="12">
        <v>2.9445396963186146</v>
      </c>
      <c r="I502" s="12">
        <v>0.21049840771487824</v>
      </c>
      <c r="J502" s="12">
        <v>1.2546871607248886</v>
      </c>
      <c r="K502" s="12">
        <v>4.7402449968634057</v>
      </c>
      <c r="L502" s="12">
        <v>2.1866674268918866</v>
      </c>
      <c r="M502" s="12">
        <v>3.8273778929930433</v>
      </c>
      <c r="N502" s="12"/>
      <c r="O502" s="12"/>
    </row>
    <row r="503" spans="1:15" x14ac:dyDescent="0.35">
      <c r="A503" s="11" t="str">
        <f t="shared" si="7"/>
        <v>DISTRIBUCION VOLUMEN X CRITERIO (Consumiciones)Resto vinoNORTE-CENTRO</v>
      </c>
      <c r="B503" s="11" t="s">
        <v>119</v>
      </c>
      <c r="C503" s="11" t="s">
        <v>137</v>
      </c>
      <c r="D503" s="11" t="s">
        <v>7</v>
      </c>
      <c r="E503" s="12">
        <v>27.245912614869951</v>
      </c>
      <c r="F503" s="12">
        <v>31.296948842375009</v>
      </c>
      <c r="G503" s="12">
        <v>12.806157425488157</v>
      </c>
      <c r="H503" s="12">
        <v>5.5171372329370572</v>
      </c>
      <c r="I503" s="12">
        <v>6.2409181963518687</v>
      </c>
      <c r="J503" s="12">
        <v>24.335774993226511</v>
      </c>
      <c r="K503" s="12">
        <v>13.662230416839154</v>
      </c>
      <c r="L503" s="12">
        <v>9.2286321854476583</v>
      </c>
      <c r="M503" s="12">
        <v>14.851782013156351</v>
      </c>
      <c r="N503" s="12"/>
      <c r="O503" s="12"/>
    </row>
    <row r="504" spans="1:15" x14ac:dyDescent="0.35">
      <c r="A504" s="11" t="str">
        <f t="shared" si="7"/>
        <v>DISTRIBUCION VOLUMEN X CRITERIO (Consumiciones)Resto vinoNOROESTE</v>
      </c>
      <c r="B504" s="11" t="s">
        <v>119</v>
      </c>
      <c r="C504" s="11" t="s">
        <v>137</v>
      </c>
      <c r="D504" s="11" t="s">
        <v>8</v>
      </c>
      <c r="E504" s="12">
        <v>10.16389355060061</v>
      </c>
      <c r="F504" s="12">
        <v>2.1761917487956377</v>
      </c>
      <c r="G504" s="12">
        <v>4.0412974972703655</v>
      </c>
      <c r="H504" s="12">
        <v>4.2946881871867415</v>
      </c>
      <c r="I504" s="12">
        <v>3.1624483951948945</v>
      </c>
      <c r="J504" s="12">
        <v>4.3064145454265965</v>
      </c>
      <c r="K504" s="12">
        <v>1.6964090157749641</v>
      </c>
      <c r="L504" s="12">
        <v>2.4401717078920191</v>
      </c>
      <c r="M504" s="12">
        <v>8.0151625653879464</v>
      </c>
      <c r="N504" s="12"/>
      <c r="O504" s="12"/>
    </row>
    <row r="505" spans="1:15" x14ac:dyDescent="0.35">
      <c r="A505" s="11" t="str">
        <f t="shared" si="7"/>
        <v>DISTRIBUCION VOLUMEN X CRITERIO (Consumiciones)Resto vino&lt;2MIL</v>
      </c>
      <c r="B505" s="11" t="s">
        <v>119</v>
      </c>
      <c r="C505" s="11" t="s">
        <v>137</v>
      </c>
      <c r="D505" s="11" t="s">
        <v>9</v>
      </c>
      <c r="E505" s="12" t="s">
        <v>219</v>
      </c>
      <c r="F505" s="12">
        <v>1.1275737787714637</v>
      </c>
      <c r="G505" s="12" t="s">
        <v>219</v>
      </c>
      <c r="H505" s="12" t="s">
        <v>219</v>
      </c>
      <c r="I505" s="12" t="s">
        <v>219</v>
      </c>
      <c r="J505" s="12" t="s">
        <v>219</v>
      </c>
      <c r="K505" s="12">
        <v>2.9333466430614727</v>
      </c>
      <c r="L505" s="12" t="s">
        <v>219</v>
      </c>
      <c r="M505" s="12" t="s">
        <v>219</v>
      </c>
      <c r="N505" s="12"/>
      <c r="O505" s="12"/>
    </row>
    <row r="506" spans="1:15" x14ac:dyDescent="0.35">
      <c r="A506" s="11" t="str">
        <f t="shared" si="7"/>
        <v>DISTRIBUCION VOLUMEN X CRITERIO (Consumiciones)Resto vino2-5MIL</v>
      </c>
      <c r="B506" s="11" t="s">
        <v>119</v>
      </c>
      <c r="C506" s="11" t="s">
        <v>137</v>
      </c>
      <c r="D506" s="11" t="s">
        <v>10</v>
      </c>
      <c r="E506" s="12">
        <v>2.181690205067123</v>
      </c>
      <c r="F506" s="12">
        <v>0.65384466967704014</v>
      </c>
      <c r="G506" s="12">
        <v>4.6744633264160935</v>
      </c>
      <c r="H506" s="12">
        <v>0.78231761017049872</v>
      </c>
      <c r="I506" s="12">
        <v>2.0817795712387075</v>
      </c>
      <c r="J506" s="12">
        <v>6.4043947956519007</v>
      </c>
      <c r="K506" s="12">
        <v>3.4177463694291199</v>
      </c>
      <c r="L506" s="12">
        <v>3.9073109909089609</v>
      </c>
      <c r="M506" s="12" t="s">
        <v>219</v>
      </c>
      <c r="N506" s="12"/>
      <c r="O506" s="12"/>
    </row>
    <row r="507" spans="1:15" x14ac:dyDescent="0.35">
      <c r="A507" s="11" t="str">
        <f t="shared" si="7"/>
        <v>DISTRIBUCION VOLUMEN X CRITERIO (Consumiciones)Resto vino5-10MIL</v>
      </c>
      <c r="B507" s="11" t="s">
        <v>119</v>
      </c>
      <c r="C507" s="11" t="s">
        <v>137</v>
      </c>
      <c r="D507" s="11" t="s">
        <v>11</v>
      </c>
      <c r="E507" s="12">
        <v>2.6785709916600777</v>
      </c>
      <c r="F507" s="12">
        <v>7.0701589106082725</v>
      </c>
      <c r="G507" s="12">
        <v>2.8406403440499526</v>
      </c>
      <c r="H507" s="12">
        <v>0.73458504501551525</v>
      </c>
      <c r="I507" s="12">
        <v>2.8502922934684207</v>
      </c>
      <c r="J507" s="12">
        <v>2.3737862958315641</v>
      </c>
      <c r="K507" s="12">
        <v>9.3807795781794816</v>
      </c>
      <c r="L507" s="12">
        <v>4.0993371351122976</v>
      </c>
      <c r="M507" s="12">
        <v>3.5662943743311479</v>
      </c>
      <c r="N507" s="12"/>
      <c r="O507" s="12"/>
    </row>
    <row r="508" spans="1:15" x14ac:dyDescent="0.35">
      <c r="A508" s="11" t="str">
        <f t="shared" si="7"/>
        <v>DISTRIBUCION VOLUMEN X CRITERIO (Consumiciones)Resto vino10-30MIL</v>
      </c>
      <c r="B508" s="11" t="s">
        <v>119</v>
      </c>
      <c r="C508" s="11" t="s">
        <v>137</v>
      </c>
      <c r="D508" s="11" t="s">
        <v>12</v>
      </c>
      <c r="E508" s="12">
        <v>33.258931302124516</v>
      </c>
      <c r="F508" s="12">
        <v>21.854457848278678</v>
      </c>
      <c r="G508" s="12">
        <v>30.471046389414308</v>
      </c>
      <c r="H508" s="12">
        <v>49.685845911683501</v>
      </c>
      <c r="I508" s="12">
        <v>48.173189899262283</v>
      </c>
      <c r="J508" s="12">
        <v>42.514522175741867</v>
      </c>
      <c r="K508" s="12">
        <v>10.603566811409959</v>
      </c>
      <c r="L508" s="12">
        <v>22.55963624093728</v>
      </c>
      <c r="M508" s="12">
        <v>15.826124725232454</v>
      </c>
      <c r="N508" s="12"/>
      <c r="O508" s="12"/>
    </row>
    <row r="509" spans="1:15" x14ac:dyDescent="0.35">
      <c r="A509" s="11" t="str">
        <f t="shared" si="7"/>
        <v>DISTRIBUCION VOLUMEN X CRITERIO (Consumiciones)Resto vino30-100MIL</v>
      </c>
      <c r="B509" s="11" t="s">
        <v>119</v>
      </c>
      <c r="C509" s="11" t="s">
        <v>137</v>
      </c>
      <c r="D509" s="11" t="s">
        <v>13</v>
      </c>
      <c r="E509" s="12">
        <v>26.431026870365859</v>
      </c>
      <c r="F509" s="12">
        <v>14.757152449115813</v>
      </c>
      <c r="G509" s="12">
        <v>17.006863744604505</v>
      </c>
      <c r="H509" s="12">
        <v>13.630426130070436</v>
      </c>
      <c r="I509" s="12">
        <v>28.681926600792291</v>
      </c>
      <c r="J509" s="12">
        <v>10.62350718950983</v>
      </c>
      <c r="K509" s="12">
        <v>9.1456534440389543</v>
      </c>
      <c r="L509" s="12">
        <v>35.791221988411856</v>
      </c>
      <c r="M509" s="12">
        <v>17.779691897206476</v>
      </c>
      <c r="N509" s="12"/>
      <c r="O509" s="12"/>
    </row>
    <row r="510" spans="1:15" x14ac:dyDescent="0.35">
      <c r="A510" s="11" t="str">
        <f t="shared" si="7"/>
        <v>DISTRIBUCION VOLUMEN X CRITERIO (Consumiciones)Resto vino100-200MIL</v>
      </c>
      <c r="B510" s="11" t="s">
        <v>119</v>
      </c>
      <c r="C510" s="11" t="s">
        <v>137</v>
      </c>
      <c r="D510" s="11" t="s">
        <v>14</v>
      </c>
      <c r="E510" s="12">
        <v>3.9903377451847208</v>
      </c>
      <c r="F510" s="12">
        <v>12.759840355314781</v>
      </c>
      <c r="G510" s="12">
        <v>7.4098951467694754</v>
      </c>
      <c r="H510" s="12">
        <v>10.504877956535129</v>
      </c>
      <c r="I510" s="12">
        <v>2.4723894228608483</v>
      </c>
      <c r="J510" s="12">
        <v>5.2614856334704685</v>
      </c>
      <c r="K510" s="12">
        <v>9.6246637091667804</v>
      </c>
      <c r="L510" s="12">
        <v>8.0301784748395022</v>
      </c>
      <c r="M510" s="12">
        <v>13.859662730953259</v>
      </c>
      <c r="N510" s="12"/>
      <c r="O510" s="12"/>
    </row>
    <row r="511" spans="1:15" x14ac:dyDescent="0.35">
      <c r="A511" s="11" t="str">
        <f t="shared" si="7"/>
        <v>DISTRIBUCION VOLUMEN X CRITERIO (Consumiciones)Resto vino200-500MIL</v>
      </c>
      <c r="B511" s="11" t="s">
        <v>119</v>
      </c>
      <c r="C511" s="11" t="s">
        <v>137</v>
      </c>
      <c r="D511" s="11" t="s">
        <v>15</v>
      </c>
      <c r="E511" s="12">
        <v>24.461830868279492</v>
      </c>
      <c r="F511" s="12">
        <v>13.941697060264127</v>
      </c>
      <c r="G511" s="12">
        <v>22.948933331972771</v>
      </c>
      <c r="H511" s="12">
        <v>11.062785793142945</v>
      </c>
      <c r="I511" s="12">
        <v>8.5707635906029491</v>
      </c>
      <c r="J511" s="12">
        <v>16.529858131361561</v>
      </c>
      <c r="K511" s="12">
        <v>33.689153256626234</v>
      </c>
      <c r="L511" s="12">
        <v>17.549505405669201</v>
      </c>
      <c r="M511" s="12">
        <v>42.31225060679408</v>
      </c>
      <c r="N511" s="12"/>
      <c r="O511" s="12"/>
    </row>
    <row r="512" spans="1:15" x14ac:dyDescent="0.35">
      <c r="A512" s="11" t="str">
        <f t="shared" si="7"/>
        <v>DISTRIBUCION VOLUMEN X CRITERIO (Consumiciones)Resto vino&gt;500MIL</v>
      </c>
      <c r="B512" s="11" t="s">
        <v>119</v>
      </c>
      <c r="C512" s="11" t="s">
        <v>137</v>
      </c>
      <c r="D512" s="11" t="s">
        <v>16</v>
      </c>
      <c r="E512" s="12">
        <v>6.9976144640217797</v>
      </c>
      <c r="F512" s="12">
        <v>27.835282466168294</v>
      </c>
      <c r="G512" s="12">
        <v>14.648143801896692</v>
      </c>
      <c r="H512" s="12">
        <v>13.599188117848977</v>
      </c>
      <c r="I512" s="12">
        <v>7.1696530038330417</v>
      </c>
      <c r="J512" s="12">
        <v>16.292411190386062</v>
      </c>
      <c r="K512" s="12">
        <v>21.205117590469449</v>
      </c>
      <c r="L512" s="12">
        <v>8.0628152046639823</v>
      </c>
      <c r="M512" s="12">
        <v>6.6559708872628427</v>
      </c>
      <c r="N512" s="12"/>
      <c r="O512" s="12"/>
    </row>
    <row r="513" spans="1:15" x14ac:dyDescent="0.35">
      <c r="A513" s="11" t="str">
        <f t="shared" si="7"/>
        <v>DISTRIBUCION VOLUMEN X CRITERIO (Consumiciones)Resto vinoDE 15 A 19 AÑOS</v>
      </c>
      <c r="B513" s="11" t="s">
        <v>119</v>
      </c>
      <c r="C513" s="11" t="s">
        <v>137</v>
      </c>
      <c r="D513" s="11" t="s">
        <v>39</v>
      </c>
      <c r="E513" s="12" t="s">
        <v>219</v>
      </c>
      <c r="F513" s="12" t="s">
        <v>219</v>
      </c>
      <c r="G513" s="12" t="s">
        <v>219</v>
      </c>
      <c r="H513" s="12" t="s">
        <v>219</v>
      </c>
      <c r="I513" s="12">
        <v>13.389576952956963</v>
      </c>
      <c r="J513" s="12" t="s">
        <v>219</v>
      </c>
      <c r="K513" s="12" t="s">
        <v>219</v>
      </c>
      <c r="L513" s="12" t="s">
        <v>219</v>
      </c>
      <c r="M513" s="12" t="s">
        <v>219</v>
      </c>
      <c r="N513" s="12"/>
      <c r="O513" s="12"/>
    </row>
    <row r="514" spans="1:15" x14ac:dyDescent="0.35">
      <c r="A514" s="11" t="str">
        <f t="shared" si="7"/>
        <v>DISTRIBUCION VOLUMEN X CRITERIO (Consumiciones)Resto vinoDE 20 A 24 AÑOS</v>
      </c>
      <c r="B514" s="11" t="s">
        <v>119</v>
      </c>
      <c r="C514" s="11" t="s">
        <v>137</v>
      </c>
      <c r="D514" s="11" t="s">
        <v>40</v>
      </c>
      <c r="E514" s="12" t="s">
        <v>219</v>
      </c>
      <c r="F514" s="12">
        <v>4.0896144624286315</v>
      </c>
      <c r="G514" s="12" t="s">
        <v>219</v>
      </c>
      <c r="H514" s="12" t="s">
        <v>219</v>
      </c>
      <c r="I514" s="12" t="s">
        <v>219</v>
      </c>
      <c r="J514" s="12">
        <v>0.50266865996299093</v>
      </c>
      <c r="K514" s="12" t="s">
        <v>219</v>
      </c>
      <c r="L514" s="12">
        <v>2.8006958236976782</v>
      </c>
      <c r="M514" s="12">
        <v>1.7064886153340393</v>
      </c>
      <c r="N514" s="12"/>
      <c r="O514" s="12"/>
    </row>
    <row r="515" spans="1:15" x14ac:dyDescent="0.35">
      <c r="A515" s="11" t="str">
        <f t="shared" si="7"/>
        <v>DISTRIBUCION VOLUMEN X CRITERIO (Consumiciones)Resto vinoDE 25 A 34 AÑOS</v>
      </c>
      <c r="B515" s="11" t="s">
        <v>119</v>
      </c>
      <c r="C515" s="11" t="s">
        <v>137</v>
      </c>
      <c r="D515" s="11" t="s">
        <v>41</v>
      </c>
      <c r="E515" s="12">
        <v>8.9438603866458912</v>
      </c>
      <c r="F515" s="12">
        <v>8.3173987184703631</v>
      </c>
      <c r="G515" s="12">
        <v>1.0698155722307308</v>
      </c>
      <c r="H515" s="12">
        <v>7.8409058573299006</v>
      </c>
      <c r="I515" s="12">
        <v>1.4690684168961996</v>
      </c>
      <c r="J515" s="12">
        <v>4.8533985638274366</v>
      </c>
      <c r="K515" s="12">
        <v>8.5628918907545337</v>
      </c>
      <c r="L515" s="12">
        <v>1.81703693007999</v>
      </c>
      <c r="M515" s="12">
        <v>7.926950258254811</v>
      </c>
      <c r="N515" s="12"/>
      <c r="O515" s="12"/>
    </row>
    <row r="516" spans="1:15" x14ac:dyDescent="0.35">
      <c r="A516" s="11" t="str">
        <f t="shared" ref="A516:A579" si="8">B516&amp;C516&amp;D516</f>
        <v>DISTRIBUCION VOLUMEN X CRITERIO (Consumiciones)Resto vinoDE 35 A 49 AÑOS</v>
      </c>
      <c r="B516" s="11" t="s">
        <v>119</v>
      </c>
      <c r="C516" s="11" t="s">
        <v>137</v>
      </c>
      <c r="D516" s="11" t="s">
        <v>42</v>
      </c>
      <c r="E516" s="12">
        <v>32.022078163281876</v>
      </c>
      <c r="F516" s="12">
        <v>14.192130372065732</v>
      </c>
      <c r="G516" s="12">
        <v>46.768223617626624</v>
      </c>
      <c r="H516" s="12">
        <v>48.17762353377649</v>
      </c>
      <c r="I516" s="12">
        <v>55.594233744887667</v>
      </c>
      <c r="J516" s="12">
        <v>18.400312445355691</v>
      </c>
      <c r="K516" s="12">
        <v>18.377544139853928</v>
      </c>
      <c r="L516" s="12">
        <v>19.793098322909071</v>
      </c>
      <c r="M516" s="12">
        <v>3.4063100214080162</v>
      </c>
      <c r="N516" s="12"/>
      <c r="O516" s="12"/>
    </row>
    <row r="517" spans="1:15" x14ac:dyDescent="0.35">
      <c r="A517" s="11" t="str">
        <f t="shared" si="8"/>
        <v>DISTRIBUCION VOLUMEN X CRITERIO (Consumiciones)Resto vinoDE 50 A 59 AÑOS</v>
      </c>
      <c r="B517" s="11" t="s">
        <v>119</v>
      </c>
      <c r="C517" s="11" t="s">
        <v>137</v>
      </c>
      <c r="D517" s="11" t="s">
        <v>43</v>
      </c>
      <c r="E517" s="12">
        <v>21.466794340107366</v>
      </c>
      <c r="F517" s="12">
        <v>29.182448274048689</v>
      </c>
      <c r="G517" s="12">
        <v>12.667157088748151</v>
      </c>
      <c r="H517" s="12">
        <v>14.794607143050104</v>
      </c>
      <c r="I517" s="12">
        <v>5.7271028757439764</v>
      </c>
      <c r="J517" s="12">
        <v>11.022989521743391</v>
      </c>
      <c r="K517" s="12">
        <v>56.038232194079328</v>
      </c>
      <c r="L517" s="12">
        <v>36.891756804677648</v>
      </c>
      <c r="M517" s="12">
        <v>23.869724068959901</v>
      </c>
      <c r="N517" s="12"/>
      <c r="O517" s="12"/>
    </row>
    <row r="518" spans="1:15" x14ac:dyDescent="0.35">
      <c r="A518" s="11" t="str">
        <f t="shared" si="8"/>
        <v>DISTRIBUCION VOLUMEN X CRITERIO (Consumiciones)Resto vinoDE 60 A 75 AÑOS</v>
      </c>
      <c r="B518" s="11" t="s">
        <v>119</v>
      </c>
      <c r="C518" s="11" t="s">
        <v>137</v>
      </c>
      <c r="D518" s="11" t="s">
        <v>44</v>
      </c>
      <c r="E518" s="12">
        <v>37.5672648856889</v>
      </c>
      <c r="F518" s="12">
        <v>44.218408172986571</v>
      </c>
      <c r="G518" s="12">
        <v>39.494787951201459</v>
      </c>
      <c r="H518" s="12">
        <v>29.186893182026928</v>
      </c>
      <c r="I518" s="12">
        <v>23.820023627456649</v>
      </c>
      <c r="J518" s="12">
        <v>65.220594875973049</v>
      </c>
      <c r="K518" s="12">
        <v>17.021361135006639</v>
      </c>
      <c r="L518" s="12">
        <v>38.697418647287307</v>
      </c>
      <c r="M518" s="12">
        <v>63.090514294123942</v>
      </c>
      <c r="N518" s="12"/>
      <c r="O518" s="12"/>
    </row>
    <row r="519" spans="1:15" x14ac:dyDescent="0.35">
      <c r="A519" s="11" t="str">
        <f t="shared" si="8"/>
        <v>DISTRIBUCION VOLUMEN X CRITERIO (Consumiciones)Resto vinoALTA Y MEDIA ALTA</v>
      </c>
      <c r="B519" s="11" t="s">
        <v>119</v>
      </c>
      <c r="C519" s="11" t="s">
        <v>137</v>
      </c>
      <c r="D519" s="11" t="s">
        <v>17</v>
      </c>
      <c r="E519" s="12">
        <v>19.908880310597898</v>
      </c>
      <c r="F519" s="12">
        <v>36.486998492180817</v>
      </c>
      <c r="G519" s="12">
        <v>31.760973967121931</v>
      </c>
      <c r="H519" s="12">
        <v>12.653457072721801</v>
      </c>
      <c r="I519" s="12">
        <v>25.619482378925333</v>
      </c>
      <c r="J519" s="12">
        <v>36.016869359025854</v>
      </c>
      <c r="K519" s="12">
        <v>21.050969408177071</v>
      </c>
      <c r="L519" s="12">
        <v>22.23554308969965</v>
      </c>
      <c r="M519" s="12">
        <v>12.498693555089448</v>
      </c>
      <c r="N519" s="12"/>
      <c r="O519" s="12"/>
    </row>
    <row r="520" spans="1:15" x14ac:dyDescent="0.35">
      <c r="A520" s="11" t="str">
        <f t="shared" si="8"/>
        <v>DISTRIBUCION VOLUMEN X CRITERIO (Consumiciones)Resto vinoMEDIA</v>
      </c>
      <c r="B520" s="11" t="s">
        <v>119</v>
      </c>
      <c r="C520" s="11" t="s">
        <v>137</v>
      </c>
      <c r="D520" s="11" t="s">
        <v>18</v>
      </c>
      <c r="E520" s="12">
        <v>25.412797816650706</v>
      </c>
      <c r="F520" s="12">
        <v>37.040912495335732</v>
      </c>
      <c r="G520" s="12">
        <v>30.068702382134038</v>
      </c>
      <c r="H520" s="12">
        <v>56.924447053865535</v>
      </c>
      <c r="I520" s="12">
        <v>49.663806331901561</v>
      </c>
      <c r="J520" s="12">
        <v>27.318052462380692</v>
      </c>
      <c r="K520" s="12">
        <v>53.116883879472589</v>
      </c>
      <c r="L520" s="12">
        <v>46.629676051567209</v>
      </c>
      <c r="M520" s="12">
        <v>65.441382472757368</v>
      </c>
      <c r="N520" s="12"/>
      <c r="O520" s="12"/>
    </row>
    <row r="521" spans="1:15" x14ac:dyDescent="0.35">
      <c r="A521" s="11" t="str">
        <f t="shared" si="8"/>
        <v>DISTRIBUCION VOLUMEN X CRITERIO (Consumiciones)Resto vinoMEDIA BAJA</v>
      </c>
      <c r="B521" s="11" t="s">
        <v>119</v>
      </c>
      <c r="C521" s="11" t="s">
        <v>137</v>
      </c>
      <c r="D521" s="11" t="s">
        <v>19</v>
      </c>
      <c r="E521" s="12">
        <v>30.932004995723826</v>
      </c>
      <c r="F521" s="12">
        <v>22.776002611806287</v>
      </c>
      <c r="G521" s="12">
        <v>20.139408506442123</v>
      </c>
      <c r="H521" s="12">
        <v>8.3990658312516988</v>
      </c>
      <c r="I521" s="12">
        <v>7.2039071980276201</v>
      </c>
      <c r="J521" s="12">
        <v>25.7505221834281</v>
      </c>
      <c r="K521" s="12">
        <v>17.262551024702269</v>
      </c>
      <c r="L521" s="12">
        <v>17.671700003231685</v>
      </c>
      <c r="M521" s="12">
        <v>10.813313521772514</v>
      </c>
      <c r="N521" s="12"/>
      <c r="O521" s="12"/>
    </row>
    <row r="522" spans="1:15" x14ac:dyDescent="0.35">
      <c r="A522" s="11" t="str">
        <f t="shared" si="8"/>
        <v>DISTRIBUCION VOLUMEN X CRITERIO (Consumiciones)Resto vinoBAJA</v>
      </c>
      <c r="B522" s="11" t="s">
        <v>119</v>
      </c>
      <c r="C522" s="11" t="s">
        <v>137</v>
      </c>
      <c r="D522" s="11" t="s">
        <v>20</v>
      </c>
      <c r="E522" s="12">
        <v>23.746325774131449</v>
      </c>
      <c r="F522" s="12">
        <v>3.6960738370130213</v>
      </c>
      <c r="G522" s="12">
        <v>18.030896591133626</v>
      </c>
      <c r="H522" s="12">
        <v>22.023050753440319</v>
      </c>
      <c r="I522" s="12">
        <v>17.512800880893217</v>
      </c>
      <c r="J522" s="12">
        <v>10.914527171793065</v>
      </c>
      <c r="K522" s="12">
        <v>8.5696289619684318</v>
      </c>
      <c r="L522" s="12">
        <v>13.463069974415303</v>
      </c>
      <c r="M522" s="12">
        <v>11.246602486681111</v>
      </c>
      <c r="N522" s="12"/>
      <c r="O522" s="12"/>
    </row>
    <row r="523" spans="1:15" x14ac:dyDescent="0.35">
      <c r="A523" s="11" t="str">
        <f t="shared" si="8"/>
        <v>DISTRIBUCION VOLUMEN X CRITERIO (Consumiciones)Resto vinoHOMBRE</v>
      </c>
      <c r="B523" s="11" t="s">
        <v>119</v>
      </c>
      <c r="C523" s="11" t="s">
        <v>137</v>
      </c>
      <c r="D523" s="11" t="s">
        <v>21</v>
      </c>
      <c r="E523" s="12">
        <v>53.530159513951212</v>
      </c>
      <c r="F523" s="12">
        <v>60.589203540871296</v>
      </c>
      <c r="G523" s="12">
        <v>64.994874687263163</v>
      </c>
      <c r="H523" s="12">
        <v>75.283501394859641</v>
      </c>
      <c r="I523" s="12">
        <v>64.53460972963255</v>
      </c>
      <c r="J523" s="12">
        <v>30.492139866374853</v>
      </c>
      <c r="K523" s="12">
        <v>41.147024541768573</v>
      </c>
      <c r="L523" s="12">
        <v>49.119192397080432</v>
      </c>
      <c r="M523" s="12">
        <v>49.357066644538186</v>
      </c>
      <c r="N523" s="12"/>
      <c r="O523" s="12"/>
    </row>
    <row r="524" spans="1:15" x14ac:dyDescent="0.35">
      <c r="A524" s="11" t="str">
        <f t="shared" si="8"/>
        <v>DISTRIBUCION VOLUMEN X CRITERIO (Consumiciones)Resto vinoMUJER</v>
      </c>
      <c r="B524" s="11" t="s">
        <v>119</v>
      </c>
      <c r="C524" s="11" t="s">
        <v>137</v>
      </c>
      <c r="D524" s="11" t="s">
        <v>22</v>
      </c>
      <c r="E524" s="12">
        <v>46.469862728808494</v>
      </c>
      <c r="F524" s="12">
        <v>39.41079645912869</v>
      </c>
      <c r="G524" s="12">
        <v>35.005106759568562</v>
      </c>
      <c r="H524" s="12">
        <v>24.716525619852568</v>
      </c>
      <c r="I524" s="12">
        <v>35.465390270367443</v>
      </c>
      <c r="J524" s="12">
        <v>69.507831310252868</v>
      </c>
      <c r="K524" s="12">
        <v>58.853004817925857</v>
      </c>
      <c r="L524" s="12">
        <v>50.880818484005729</v>
      </c>
      <c r="M524" s="12">
        <v>50.642933355461793</v>
      </c>
      <c r="N524" s="12"/>
      <c r="O524" s="12"/>
    </row>
    <row r="525" spans="1:15" x14ac:dyDescent="0.35">
      <c r="A525" s="11" t="str">
        <f t="shared" si="8"/>
        <v>DISTRIBUCION VOLUMEN X CRITERIO (Consumiciones)CavaT.ESPAÑA</v>
      </c>
      <c r="B525" s="11" t="s">
        <v>119</v>
      </c>
      <c r="C525" s="11" t="s">
        <v>138</v>
      </c>
      <c r="D525" s="11" t="s">
        <v>36</v>
      </c>
      <c r="E525" s="12">
        <v>100</v>
      </c>
      <c r="F525" s="12">
        <v>100</v>
      </c>
      <c r="G525" s="12">
        <v>100</v>
      </c>
      <c r="H525" s="12">
        <v>100</v>
      </c>
      <c r="I525" s="12">
        <v>100</v>
      </c>
      <c r="J525" s="12">
        <v>100</v>
      </c>
      <c r="K525" s="12">
        <v>100</v>
      </c>
      <c r="L525" s="12">
        <v>100</v>
      </c>
      <c r="M525" s="12">
        <v>100</v>
      </c>
      <c r="N525" s="12"/>
      <c r="O525" s="12"/>
    </row>
    <row r="526" spans="1:15" x14ac:dyDescent="0.35">
      <c r="A526" s="11" t="str">
        <f t="shared" si="8"/>
        <v>DISTRIBUCION VOLUMEN X CRITERIO (Consumiciones)CavaBCN AM</v>
      </c>
      <c r="B526" s="11" t="s">
        <v>119</v>
      </c>
      <c r="C526" s="11" t="s">
        <v>138</v>
      </c>
      <c r="D526" s="11" t="s">
        <v>1</v>
      </c>
      <c r="E526" s="12">
        <v>18.713052963046568</v>
      </c>
      <c r="F526" s="12">
        <v>37.870931230614879</v>
      </c>
      <c r="G526" s="12">
        <v>14.559020665016961</v>
      </c>
      <c r="H526" s="12">
        <v>44.044691412488781</v>
      </c>
      <c r="I526" s="12">
        <v>25.415766252689398</v>
      </c>
      <c r="J526" s="12">
        <v>26.857815601500562</v>
      </c>
      <c r="K526" s="12">
        <v>27.608542820035879</v>
      </c>
      <c r="L526" s="12">
        <v>22.811939491832419</v>
      </c>
      <c r="M526" s="12">
        <v>30.466777665281647</v>
      </c>
      <c r="N526" s="12"/>
      <c r="O526" s="12"/>
    </row>
    <row r="527" spans="1:15" x14ac:dyDescent="0.35">
      <c r="A527" s="11" t="str">
        <f t="shared" si="8"/>
        <v>DISTRIBUCION VOLUMEN X CRITERIO (Consumiciones)CavaREST.CAT ARAGON</v>
      </c>
      <c r="B527" s="11" t="s">
        <v>119</v>
      </c>
      <c r="C527" s="11" t="s">
        <v>138</v>
      </c>
      <c r="D527" s="11" t="s">
        <v>2</v>
      </c>
      <c r="E527" s="12">
        <v>31.314456729594859</v>
      </c>
      <c r="F527" s="12">
        <v>21.600058582726668</v>
      </c>
      <c r="G527" s="12">
        <v>20.222280489958827</v>
      </c>
      <c r="H527" s="12">
        <v>15.448796514510988</v>
      </c>
      <c r="I527" s="12">
        <v>25.510467223668048</v>
      </c>
      <c r="J527" s="12">
        <v>34.67428723959663</v>
      </c>
      <c r="K527" s="12">
        <v>19.89636530481966</v>
      </c>
      <c r="L527" s="12">
        <v>20.607086368706298</v>
      </c>
      <c r="M527" s="12">
        <v>44.73406353547572</v>
      </c>
      <c r="N527" s="12"/>
      <c r="O527" s="12"/>
    </row>
    <row r="528" spans="1:15" x14ac:dyDescent="0.35">
      <c r="A528" s="11" t="str">
        <f t="shared" si="8"/>
        <v>DISTRIBUCION VOLUMEN X CRITERIO (Consumiciones)CavaLEVANTE</v>
      </c>
      <c r="B528" s="11" t="s">
        <v>119</v>
      </c>
      <c r="C528" s="11" t="s">
        <v>138</v>
      </c>
      <c r="D528" s="11" t="s">
        <v>3</v>
      </c>
      <c r="E528" s="12">
        <v>4.9702422100865746</v>
      </c>
      <c r="F528" s="12">
        <v>8.3521209702687553</v>
      </c>
      <c r="G528" s="12">
        <v>16.488957353479403</v>
      </c>
      <c r="H528" s="12">
        <v>8.0429367268312664</v>
      </c>
      <c r="I528" s="12">
        <v>12.368613771431116</v>
      </c>
      <c r="J528" s="12">
        <v>9.3550056460803912</v>
      </c>
      <c r="K528" s="12">
        <v>12.410470574639268</v>
      </c>
      <c r="L528" s="12">
        <v>10.958119580374497</v>
      </c>
      <c r="M528" s="12">
        <v>3.0989364185031292</v>
      </c>
      <c r="N528" s="12"/>
      <c r="O528" s="12"/>
    </row>
    <row r="529" spans="1:15" x14ac:dyDescent="0.35">
      <c r="A529" s="11" t="str">
        <f t="shared" si="8"/>
        <v>DISTRIBUCION VOLUMEN X CRITERIO (Consumiciones)CavaANDALUCIA</v>
      </c>
      <c r="B529" s="11" t="s">
        <v>119</v>
      </c>
      <c r="C529" s="11" t="s">
        <v>138</v>
      </c>
      <c r="D529" s="11" t="s">
        <v>4</v>
      </c>
      <c r="E529" s="12">
        <v>3.3753212913406805</v>
      </c>
      <c r="F529" s="12">
        <v>3.5903633455839952</v>
      </c>
      <c r="G529" s="12">
        <v>10.210790820646444</v>
      </c>
      <c r="H529" s="12">
        <v>8.6258970374338464</v>
      </c>
      <c r="I529" s="12">
        <v>8.8319313560068711</v>
      </c>
      <c r="J529" s="12">
        <v>10.119542503928706</v>
      </c>
      <c r="K529" s="12">
        <v>5.2808465500731918</v>
      </c>
      <c r="L529" s="12">
        <v>4.7435397225045763</v>
      </c>
      <c r="M529" s="12">
        <v>12.534696654920319</v>
      </c>
      <c r="N529" s="12"/>
      <c r="O529" s="12"/>
    </row>
    <row r="530" spans="1:15" x14ac:dyDescent="0.35">
      <c r="A530" s="11" t="str">
        <f t="shared" si="8"/>
        <v>DISTRIBUCION VOLUMEN X CRITERIO (Consumiciones)CavaMDD AM</v>
      </c>
      <c r="B530" s="11" t="s">
        <v>119</v>
      </c>
      <c r="C530" s="11" t="s">
        <v>138</v>
      </c>
      <c r="D530" s="11" t="s">
        <v>5</v>
      </c>
      <c r="E530" s="12">
        <v>5.6031146433235222</v>
      </c>
      <c r="F530" s="12">
        <v>5.7727816895299187</v>
      </c>
      <c r="G530" s="12">
        <v>9.3189666945259297</v>
      </c>
      <c r="H530" s="12">
        <v>7.7264531301568766</v>
      </c>
      <c r="I530" s="12">
        <v>5.0463708856094502</v>
      </c>
      <c r="J530" s="12">
        <v>3.0092718715284459</v>
      </c>
      <c r="K530" s="12">
        <v>5.4410949348976976</v>
      </c>
      <c r="L530" s="12">
        <v>9.1100841352840956</v>
      </c>
      <c r="M530" s="12">
        <v>1.4364480881502129</v>
      </c>
      <c r="N530" s="12"/>
      <c r="O530" s="12"/>
    </row>
    <row r="531" spans="1:15" x14ac:dyDescent="0.35">
      <c r="A531" s="11" t="str">
        <f t="shared" si="8"/>
        <v>DISTRIBUCION VOLUMEN X CRITERIO (Consumiciones)CavaRTO CENTRO</v>
      </c>
      <c r="B531" s="11" t="s">
        <v>119</v>
      </c>
      <c r="C531" s="11" t="s">
        <v>138</v>
      </c>
      <c r="D531" s="11" t="s">
        <v>6</v>
      </c>
      <c r="E531" s="12">
        <v>9.6673594438804127</v>
      </c>
      <c r="F531" s="12">
        <v>2.621007520838202</v>
      </c>
      <c r="G531" s="12">
        <v>6.2109401317215021</v>
      </c>
      <c r="H531" s="12">
        <v>6.2762444088052716</v>
      </c>
      <c r="I531" s="12">
        <v>3.0373697459008864</v>
      </c>
      <c r="J531" s="12">
        <v>3.7767227087577711</v>
      </c>
      <c r="K531" s="12">
        <v>3.5490729938254626</v>
      </c>
      <c r="L531" s="12">
        <v>5.9662001707963039</v>
      </c>
      <c r="M531" s="12">
        <v>5.0656088925997995</v>
      </c>
      <c r="N531" s="12"/>
      <c r="O531" s="12"/>
    </row>
    <row r="532" spans="1:15" x14ac:dyDescent="0.35">
      <c r="A532" s="11" t="str">
        <f t="shared" si="8"/>
        <v>DISTRIBUCION VOLUMEN X CRITERIO (Consumiciones)CavaNORTE-CENTRO</v>
      </c>
      <c r="B532" s="11" t="s">
        <v>119</v>
      </c>
      <c r="C532" s="11" t="s">
        <v>138</v>
      </c>
      <c r="D532" s="11" t="s">
        <v>7</v>
      </c>
      <c r="E532" s="12">
        <v>20.086832525463919</v>
      </c>
      <c r="F532" s="12">
        <v>19.494019765036317</v>
      </c>
      <c r="G532" s="12">
        <v>14.917552973566476</v>
      </c>
      <c r="H532" s="12">
        <v>9.8349716480611402</v>
      </c>
      <c r="I532" s="12">
        <v>16.644879885328081</v>
      </c>
      <c r="J532" s="12">
        <v>12.207329567535103</v>
      </c>
      <c r="K532" s="12">
        <v>17.913362481702016</v>
      </c>
      <c r="L532" s="12">
        <v>22.468421670818824</v>
      </c>
      <c r="M532" s="12">
        <v>1.7176569978435803</v>
      </c>
      <c r="N532" s="12"/>
      <c r="O532" s="12"/>
    </row>
    <row r="533" spans="1:15" x14ac:dyDescent="0.35">
      <c r="A533" s="11" t="str">
        <f t="shared" si="8"/>
        <v>DISTRIBUCION VOLUMEN X CRITERIO (Consumiciones)CavaNOROESTE</v>
      </c>
      <c r="B533" s="11" t="s">
        <v>119</v>
      </c>
      <c r="C533" s="11" t="s">
        <v>138</v>
      </c>
      <c r="D533" s="11" t="s">
        <v>8</v>
      </c>
      <c r="E533" s="12">
        <v>6.2696189577057488</v>
      </c>
      <c r="F533" s="12">
        <v>0.6987107717712906</v>
      </c>
      <c r="G533" s="12">
        <v>8.0714908710844533</v>
      </c>
      <c r="H533" s="12" t="s">
        <v>219</v>
      </c>
      <c r="I533" s="12">
        <v>3.144589510702176</v>
      </c>
      <c r="J533" s="12" t="s">
        <v>219</v>
      </c>
      <c r="K533" s="12">
        <v>7.9002443400068234</v>
      </c>
      <c r="L533" s="12">
        <v>3.3345964959380678</v>
      </c>
      <c r="M533" s="12">
        <v>0.94584626308315356</v>
      </c>
      <c r="N533" s="12"/>
      <c r="O533" s="12"/>
    </row>
    <row r="534" spans="1:15" x14ac:dyDescent="0.35">
      <c r="A534" s="11" t="str">
        <f t="shared" si="8"/>
        <v>DISTRIBUCION VOLUMEN X CRITERIO (Consumiciones)Cava&lt;2MIL</v>
      </c>
      <c r="B534" s="11" t="s">
        <v>119</v>
      </c>
      <c r="C534" s="11" t="s">
        <v>138</v>
      </c>
      <c r="D534" s="11" t="s">
        <v>9</v>
      </c>
      <c r="E534" s="12">
        <v>2.7506010679419601</v>
      </c>
      <c r="F534" s="12">
        <v>3.3315042390828435</v>
      </c>
      <c r="G534" s="12">
        <v>2.6439378793093082</v>
      </c>
      <c r="H534" s="12">
        <v>3.6587451509809155</v>
      </c>
      <c r="I534" s="12">
        <v>4.3130494262140555</v>
      </c>
      <c r="J534" s="12">
        <v>1.0857805133680605</v>
      </c>
      <c r="K534" s="12">
        <v>7.7476659751037342</v>
      </c>
      <c r="L534" s="12">
        <v>1.6077919852906759</v>
      </c>
      <c r="M534" s="12" t="s">
        <v>219</v>
      </c>
      <c r="N534" s="12"/>
      <c r="O534" s="12"/>
    </row>
    <row r="535" spans="1:15" x14ac:dyDescent="0.35">
      <c r="A535" s="11" t="str">
        <f t="shared" si="8"/>
        <v>DISTRIBUCION VOLUMEN X CRITERIO (Consumiciones)Cava2-5MIL</v>
      </c>
      <c r="B535" s="11" t="s">
        <v>119</v>
      </c>
      <c r="C535" s="11" t="s">
        <v>138</v>
      </c>
      <c r="D535" s="11" t="s">
        <v>10</v>
      </c>
      <c r="E535" s="12">
        <v>12.796053529796895</v>
      </c>
      <c r="F535" s="12">
        <v>3.2351157519154206</v>
      </c>
      <c r="G535" s="12">
        <v>6.6086429262057322</v>
      </c>
      <c r="H535" s="12">
        <v>5.8570063868567743</v>
      </c>
      <c r="I535" s="12">
        <v>7.2705922031807635</v>
      </c>
      <c r="J535" s="12">
        <v>3.6248536140802652</v>
      </c>
      <c r="K535" s="12">
        <v>1.886909167703094</v>
      </c>
      <c r="L535" s="12">
        <v>11.346941695228388</v>
      </c>
      <c r="M535" s="12">
        <v>3.3926647228212272</v>
      </c>
      <c r="N535" s="12"/>
      <c r="O535" s="12"/>
    </row>
    <row r="536" spans="1:15" x14ac:dyDescent="0.35">
      <c r="A536" s="11" t="str">
        <f t="shared" si="8"/>
        <v>DISTRIBUCION VOLUMEN X CRITERIO (Consumiciones)Cava5-10MIL</v>
      </c>
      <c r="B536" s="11" t="s">
        <v>119</v>
      </c>
      <c r="C536" s="11" t="s">
        <v>138</v>
      </c>
      <c r="D536" s="11" t="s">
        <v>11</v>
      </c>
      <c r="E536" s="12">
        <v>3.0002850431660626</v>
      </c>
      <c r="F536" s="12">
        <v>3.5465890870790382</v>
      </c>
      <c r="G536" s="12">
        <v>7.3448739869152515</v>
      </c>
      <c r="H536" s="12">
        <v>1.2645653006764992</v>
      </c>
      <c r="I536" s="12">
        <v>5.5762074705385816</v>
      </c>
      <c r="J536" s="12">
        <v>7.3379090791327943</v>
      </c>
      <c r="K536" s="12">
        <v>4.3047144138591413</v>
      </c>
      <c r="L536" s="12">
        <v>5.5958547895823081</v>
      </c>
      <c r="M536" s="12">
        <v>4.8069634920843622</v>
      </c>
      <c r="N536" s="12"/>
      <c r="O536" s="12"/>
    </row>
    <row r="537" spans="1:15" x14ac:dyDescent="0.35">
      <c r="A537" s="11" t="str">
        <f t="shared" si="8"/>
        <v>DISTRIBUCION VOLUMEN X CRITERIO (Consumiciones)Cava10-30MIL</v>
      </c>
      <c r="B537" s="11" t="s">
        <v>119</v>
      </c>
      <c r="C537" s="11" t="s">
        <v>138</v>
      </c>
      <c r="D537" s="11" t="s">
        <v>12</v>
      </c>
      <c r="E537" s="12">
        <v>19.133958056027847</v>
      </c>
      <c r="F537" s="12">
        <v>19.488983079389801</v>
      </c>
      <c r="G537" s="12">
        <v>11.872939916859224</v>
      </c>
      <c r="H537" s="12">
        <v>11.960620740782508</v>
      </c>
      <c r="I537" s="12">
        <v>18.943453212737076</v>
      </c>
      <c r="J537" s="12">
        <v>13.757908110859447</v>
      </c>
      <c r="K537" s="12">
        <v>10.058780556258737</v>
      </c>
      <c r="L537" s="12">
        <v>21.489707623926673</v>
      </c>
      <c r="M537" s="12">
        <v>17.760586506600745</v>
      </c>
      <c r="N537" s="12"/>
      <c r="O537" s="12"/>
    </row>
    <row r="538" spans="1:15" x14ac:dyDescent="0.35">
      <c r="A538" s="11" t="str">
        <f t="shared" si="8"/>
        <v>DISTRIBUCION VOLUMEN X CRITERIO (Consumiciones)Cava30-100MIL</v>
      </c>
      <c r="B538" s="11" t="s">
        <v>119</v>
      </c>
      <c r="C538" s="11" t="s">
        <v>138</v>
      </c>
      <c r="D538" s="11" t="s">
        <v>13</v>
      </c>
      <c r="E538" s="12">
        <v>22.825199100859937</v>
      </c>
      <c r="F538" s="12">
        <v>21.651828771058906</v>
      </c>
      <c r="G538" s="12">
        <v>23.060953515092251</v>
      </c>
      <c r="H538" s="12">
        <v>23.946591547987669</v>
      </c>
      <c r="I538" s="12">
        <v>33.218544564689125</v>
      </c>
      <c r="J538" s="12">
        <v>27.579800771216632</v>
      </c>
      <c r="K538" s="12">
        <v>14.072405675952322</v>
      </c>
      <c r="L538" s="12">
        <v>13.751610598555382</v>
      </c>
      <c r="M538" s="12">
        <v>44.165176458212798</v>
      </c>
      <c r="N538" s="12"/>
      <c r="O538" s="12"/>
    </row>
    <row r="539" spans="1:15" x14ac:dyDescent="0.35">
      <c r="A539" s="11" t="str">
        <f t="shared" si="8"/>
        <v>DISTRIBUCION VOLUMEN X CRITERIO (Consumiciones)Cava100-200MIL</v>
      </c>
      <c r="B539" s="11" t="s">
        <v>119</v>
      </c>
      <c r="C539" s="11" t="s">
        <v>138</v>
      </c>
      <c r="D539" s="11" t="s">
        <v>14</v>
      </c>
      <c r="E539" s="12">
        <v>15.118630221173483</v>
      </c>
      <c r="F539" s="12">
        <v>9.8185568441260607</v>
      </c>
      <c r="G539" s="12">
        <v>13.632410700141481</v>
      </c>
      <c r="H539" s="12">
        <v>3.0531787507235171</v>
      </c>
      <c r="I539" s="12">
        <v>6.7055364446208685</v>
      </c>
      <c r="J539" s="12">
        <v>9.1380666198231708</v>
      </c>
      <c r="K539" s="12">
        <v>9.1058373322914026</v>
      </c>
      <c r="L539" s="12">
        <v>7.50376696813598</v>
      </c>
      <c r="M539" s="12">
        <v>11.36886603902593</v>
      </c>
      <c r="N539" s="12"/>
      <c r="O539" s="12"/>
    </row>
    <row r="540" spans="1:15" x14ac:dyDescent="0.35">
      <c r="A540" s="11" t="str">
        <f t="shared" si="8"/>
        <v>DISTRIBUCION VOLUMEN X CRITERIO (Consumiciones)Cava200-500MIL</v>
      </c>
      <c r="B540" s="11" t="s">
        <v>119</v>
      </c>
      <c r="C540" s="11" t="s">
        <v>138</v>
      </c>
      <c r="D540" s="11" t="s">
        <v>15</v>
      </c>
      <c r="E540" s="12">
        <v>9.3687585029537868</v>
      </c>
      <c r="F540" s="12">
        <v>25.264964365576624</v>
      </c>
      <c r="G540" s="12">
        <v>18.067328369650522</v>
      </c>
      <c r="H540" s="12">
        <v>24.400769872478467</v>
      </c>
      <c r="I540" s="12">
        <v>10.981020962868996</v>
      </c>
      <c r="J540" s="12">
        <v>11.295641330616935</v>
      </c>
      <c r="K540" s="12">
        <v>26.965671329671903</v>
      </c>
      <c r="L540" s="12">
        <v>12.690094785767208</v>
      </c>
      <c r="M540" s="12">
        <v>4.839982018881817</v>
      </c>
      <c r="N540" s="12"/>
      <c r="O540" s="12"/>
    </row>
    <row r="541" spans="1:15" x14ac:dyDescent="0.35">
      <c r="A541" s="11" t="str">
        <f t="shared" si="8"/>
        <v>DISTRIBUCION VOLUMEN X CRITERIO (Consumiciones)Cava&gt;500MIL</v>
      </c>
      <c r="B541" s="11" t="s">
        <v>119</v>
      </c>
      <c r="C541" s="11" t="s">
        <v>138</v>
      </c>
      <c r="D541" s="11" t="s">
        <v>16</v>
      </c>
      <c r="E541" s="12">
        <v>15.006528069214955</v>
      </c>
      <c r="F541" s="12">
        <v>13.66245122783884</v>
      </c>
      <c r="G541" s="12">
        <v>16.768911977479519</v>
      </c>
      <c r="H541" s="12">
        <v>25.858510640062232</v>
      </c>
      <c r="I541" s="12">
        <v>12.991588136041225</v>
      </c>
      <c r="J541" s="12">
        <v>26.180017716785279</v>
      </c>
      <c r="K541" s="12">
        <v>25.858013829424259</v>
      </c>
      <c r="L541" s="12">
        <v>26.014220072893107</v>
      </c>
      <c r="M541" s="12">
        <v>13.66579774364908</v>
      </c>
      <c r="N541" s="12"/>
      <c r="O541" s="12"/>
    </row>
    <row r="542" spans="1:15" x14ac:dyDescent="0.35">
      <c r="A542" s="11" t="str">
        <f t="shared" si="8"/>
        <v>DISTRIBUCION VOLUMEN X CRITERIO (Consumiciones)CavaDE 15 A 19 AÑOS</v>
      </c>
      <c r="B542" s="11" t="s">
        <v>119</v>
      </c>
      <c r="C542" s="11" t="s">
        <v>138</v>
      </c>
      <c r="D542" s="11" t="s">
        <v>39</v>
      </c>
      <c r="E542" s="12" t="s">
        <v>219</v>
      </c>
      <c r="F542" s="12" t="s">
        <v>219</v>
      </c>
      <c r="G542" s="12">
        <v>1.2718055168621365</v>
      </c>
      <c r="H542" s="12" t="s">
        <v>219</v>
      </c>
      <c r="I542" s="12" t="s">
        <v>219</v>
      </c>
      <c r="J542" s="12" t="s">
        <v>219</v>
      </c>
      <c r="K542" s="12" t="s">
        <v>219</v>
      </c>
      <c r="L542" s="12" t="s">
        <v>219</v>
      </c>
      <c r="M542" s="12" t="s">
        <v>219</v>
      </c>
      <c r="N542" s="12"/>
      <c r="O542" s="12"/>
    </row>
    <row r="543" spans="1:15" x14ac:dyDescent="0.35">
      <c r="A543" s="11" t="str">
        <f t="shared" si="8"/>
        <v>DISTRIBUCION VOLUMEN X CRITERIO (Consumiciones)CavaDE 20 A 24 AÑOS</v>
      </c>
      <c r="B543" s="11" t="s">
        <v>119</v>
      </c>
      <c r="C543" s="11" t="s">
        <v>138</v>
      </c>
      <c r="D543" s="11" t="s">
        <v>40</v>
      </c>
      <c r="E543" s="12" t="s">
        <v>219</v>
      </c>
      <c r="F543" s="12" t="s">
        <v>219</v>
      </c>
      <c r="G543" s="12" t="s">
        <v>219</v>
      </c>
      <c r="H543" s="12">
        <v>0.78641437117406376</v>
      </c>
      <c r="I543" s="12" t="s">
        <v>219</v>
      </c>
      <c r="J543" s="12">
        <v>0.71664789001461582</v>
      </c>
      <c r="K543" s="12">
        <v>0.47733904652365811</v>
      </c>
      <c r="L543" s="12" t="s">
        <v>219</v>
      </c>
      <c r="M543" s="12" t="s">
        <v>219</v>
      </c>
      <c r="N543" s="12"/>
      <c r="O543" s="12"/>
    </row>
    <row r="544" spans="1:15" x14ac:dyDescent="0.35">
      <c r="A544" s="11" t="str">
        <f t="shared" si="8"/>
        <v>DISTRIBUCION VOLUMEN X CRITERIO (Consumiciones)CavaDE 25 A 34 AÑOS</v>
      </c>
      <c r="B544" s="11" t="s">
        <v>119</v>
      </c>
      <c r="C544" s="11" t="s">
        <v>138</v>
      </c>
      <c r="D544" s="11" t="s">
        <v>41</v>
      </c>
      <c r="E544" s="12">
        <v>5.5755975373357751</v>
      </c>
      <c r="F544" s="12">
        <v>4.8631960653636259</v>
      </c>
      <c r="G544" s="12">
        <v>7.6354879649810883</v>
      </c>
      <c r="H544" s="12" t="s">
        <v>219</v>
      </c>
      <c r="I544" s="12">
        <v>0.19800432577664556</v>
      </c>
      <c r="J544" s="12">
        <v>2.4482758846289228</v>
      </c>
      <c r="K544" s="12">
        <v>1.6458246200072641</v>
      </c>
      <c r="L544" s="12">
        <v>11.888049822359477</v>
      </c>
      <c r="M544" s="12">
        <v>18.678913769526112</v>
      </c>
      <c r="N544" s="12"/>
      <c r="O544" s="12"/>
    </row>
    <row r="545" spans="1:15" x14ac:dyDescent="0.35">
      <c r="A545" s="11" t="str">
        <f t="shared" si="8"/>
        <v>DISTRIBUCION VOLUMEN X CRITERIO (Consumiciones)CavaDE 35 A 49 AÑOS</v>
      </c>
      <c r="B545" s="11" t="s">
        <v>119</v>
      </c>
      <c r="C545" s="11" t="s">
        <v>138</v>
      </c>
      <c r="D545" s="11" t="s">
        <v>42</v>
      </c>
      <c r="E545" s="12">
        <v>21.879453799469726</v>
      </c>
      <c r="F545" s="12">
        <v>16.146323117417545</v>
      </c>
      <c r="G545" s="12">
        <v>24.566336907694797</v>
      </c>
      <c r="H545" s="12">
        <v>23.509545456807039</v>
      </c>
      <c r="I545" s="12">
        <v>18.806498707288167</v>
      </c>
      <c r="J545" s="12">
        <v>21.404310386563505</v>
      </c>
      <c r="K545" s="12">
        <v>7.6049760887988818</v>
      </c>
      <c r="L545" s="12">
        <v>15.620858697408824</v>
      </c>
      <c r="M545" s="12">
        <v>11.309161823489191</v>
      </c>
      <c r="N545" s="12"/>
      <c r="O545" s="12"/>
    </row>
    <row r="546" spans="1:15" x14ac:dyDescent="0.35">
      <c r="A546" s="11" t="str">
        <f t="shared" si="8"/>
        <v>DISTRIBUCION VOLUMEN X CRITERIO (Consumiciones)CavaDE 50 A 59 AÑOS</v>
      </c>
      <c r="B546" s="11" t="s">
        <v>119</v>
      </c>
      <c r="C546" s="11" t="s">
        <v>138</v>
      </c>
      <c r="D546" s="11" t="s">
        <v>43</v>
      </c>
      <c r="E546" s="12">
        <v>32.688236292012199</v>
      </c>
      <c r="F546" s="12">
        <v>11.99396108024915</v>
      </c>
      <c r="G546" s="12">
        <v>28.699613429984939</v>
      </c>
      <c r="H546" s="12">
        <v>19.338393948490523</v>
      </c>
      <c r="I546" s="12">
        <v>14.685187483479911</v>
      </c>
      <c r="J546" s="12">
        <v>20.73658123617103</v>
      </c>
      <c r="K546" s="12">
        <v>29.163276494931594</v>
      </c>
      <c r="L546" s="12">
        <v>17.315362924484894</v>
      </c>
      <c r="M546" s="12">
        <v>16.28712920107295</v>
      </c>
      <c r="N546" s="12"/>
      <c r="O546" s="12"/>
    </row>
    <row r="547" spans="1:15" x14ac:dyDescent="0.35">
      <c r="A547" s="11" t="str">
        <f t="shared" si="8"/>
        <v>DISTRIBUCION VOLUMEN X CRITERIO (Consumiciones)CavaDE 60 A 75 AÑOS</v>
      </c>
      <c r="B547" s="11" t="s">
        <v>119</v>
      </c>
      <c r="C547" s="11" t="s">
        <v>138</v>
      </c>
      <c r="D547" s="11" t="s">
        <v>44</v>
      </c>
      <c r="E547" s="12">
        <v>39.856719784528622</v>
      </c>
      <c r="F547" s="12">
        <v>66.996492180634831</v>
      </c>
      <c r="G547" s="12">
        <v>37.826759093863856</v>
      </c>
      <c r="H547" s="12">
        <v>56.365636355494665</v>
      </c>
      <c r="I547" s="12">
        <v>66.310309578194151</v>
      </c>
      <c r="J547" s="12">
        <v>54.69416301274326</v>
      </c>
      <c r="K547" s="12">
        <v>61.108596475780615</v>
      </c>
      <c r="L547" s="12">
        <v>55.175710893254085</v>
      </c>
      <c r="M547" s="12">
        <v>53.724828078157053</v>
      </c>
      <c r="N547" s="12"/>
      <c r="O547" s="12"/>
    </row>
    <row r="548" spans="1:15" x14ac:dyDescent="0.35">
      <c r="A548" s="11" t="str">
        <f t="shared" si="8"/>
        <v>DISTRIBUCION VOLUMEN X CRITERIO (Consumiciones)CavaALTA Y MEDIA ALTA</v>
      </c>
      <c r="B548" s="11" t="s">
        <v>119</v>
      </c>
      <c r="C548" s="11" t="s">
        <v>138</v>
      </c>
      <c r="D548" s="11" t="s">
        <v>17</v>
      </c>
      <c r="E548" s="12">
        <v>33.016388066934113</v>
      </c>
      <c r="F548" s="12">
        <v>27.871518078486567</v>
      </c>
      <c r="G548" s="12">
        <v>21.465309756750408</v>
      </c>
      <c r="H548" s="12">
        <v>23.764372915481534</v>
      </c>
      <c r="I548" s="12">
        <v>31.366854470679744</v>
      </c>
      <c r="J548" s="12">
        <v>44.185924184196992</v>
      </c>
      <c r="K548" s="12">
        <v>39.990555213137128</v>
      </c>
      <c r="L548" s="12">
        <v>24.942574820526993</v>
      </c>
      <c r="M548" s="12">
        <v>40.070519184242357</v>
      </c>
      <c r="N548" s="12"/>
      <c r="O548" s="12"/>
    </row>
    <row r="549" spans="1:15" x14ac:dyDescent="0.35">
      <c r="A549" s="11" t="str">
        <f t="shared" si="8"/>
        <v>DISTRIBUCION VOLUMEN X CRITERIO (Consumiciones)CavaMEDIA</v>
      </c>
      <c r="B549" s="11" t="s">
        <v>119</v>
      </c>
      <c r="C549" s="11" t="s">
        <v>138</v>
      </c>
      <c r="D549" s="11" t="s">
        <v>18</v>
      </c>
      <c r="E549" s="12">
        <v>31.105536274677331</v>
      </c>
      <c r="F549" s="12">
        <v>31.93992514882973</v>
      </c>
      <c r="G549" s="12">
        <v>47.188308578649604</v>
      </c>
      <c r="H549" s="12">
        <v>43.228812336534773</v>
      </c>
      <c r="I549" s="12">
        <v>33.837606214111737</v>
      </c>
      <c r="J549" s="12">
        <v>23.06152984571742</v>
      </c>
      <c r="K549" s="12">
        <v>33.234578100751726</v>
      </c>
      <c r="L549" s="12">
        <v>39.241201650030071</v>
      </c>
      <c r="M549" s="12">
        <v>36.21319130331878</v>
      </c>
      <c r="N549" s="12"/>
      <c r="O549" s="12"/>
    </row>
    <row r="550" spans="1:15" x14ac:dyDescent="0.35">
      <c r="A550" s="11" t="str">
        <f t="shared" si="8"/>
        <v>DISTRIBUCION VOLUMEN X CRITERIO (Consumiciones)CavaMEDIA BAJA</v>
      </c>
      <c r="B550" s="11" t="s">
        <v>119</v>
      </c>
      <c r="C550" s="11" t="s">
        <v>138</v>
      </c>
      <c r="D550" s="11" t="s">
        <v>19</v>
      </c>
      <c r="E550" s="12">
        <v>30.914963851905558</v>
      </c>
      <c r="F550" s="12">
        <v>34.731024656796059</v>
      </c>
      <c r="G550" s="12">
        <v>16.931176698732127</v>
      </c>
      <c r="H550" s="12">
        <v>17.690896697442767</v>
      </c>
      <c r="I550" s="12">
        <v>15.294851037343221</v>
      </c>
      <c r="J550" s="12">
        <v>20.723332901535763</v>
      </c>
      <c r="K550" s="12">
        <v>14.869530553507159</v>
      </c>
      <c r="L550" s="12">
        <v>16.538451688225209</v>
      </c>
      <c r="M550" s="12">
        <v>7.1223948745595109</v>
      </c>
      <c r="N550" s="12"/>
      <c r="O550" s="12"/>
    </row>
    <row r="551" spans="1:15" x14ac:dyDescent="0.35">
      <c r="A551" s="11" t="str">
        <f t="shared" si="8"/>
        <v>DISTRIBUCION VOLUMEN X CRITERIO (Consumiciones)CavaBAJA</v>
      </c>
      <c r="B551" s="11" t="s">
        <v>119</v>
      </c>
      <c r="C551" s="11" t="s">
        <v>138</v>
      </c>
      <c r="D551" s="11" t="s">
        <v>20</v>
      </c>
      <c r="E551" s="12">
        <v>4.9631080998098351</v>
      </c>
      <c r="F551" s="12">
        <v>5.4575219098377135</v>
      </c>
      <c r="G551" s="12">
        <v>14.415197682400777</v>
      </c>
      <c r="H551" s="12">
        <v>15.315901465610319</v>
      </c>
      <c r="I551" s="12">
        <v>19.500688277865311</v>
      </c>
      <c r="J551" s="12">
        <v>12.029193441387404</v>
      </c>
      <c r="K551" s="12">
        <v>11.905343011545616</v>
      </c>
      <c r="L551" s="12">
        <v>19.277754178724997</v>
      </c>
      <c r="M551" s="12">
        <v>16.593925866512389</v>
      </c>
      <c r="N551" s="12"/>
      <c r="O551" s="12"/>
    </row>
    <row r="552" spans="1:15" x14ac:dyDescent="0.35">
      <c r="A552" s="11" t="str">
        <f t="shared" si="8"/>
        <v>DISTRIBUCION VOLUMEN X CRITERIO (Consumiciones)CavaHOMBRE</v>
      </c>
      <c r="B552" s="11" t="s">
        <v>119</v>
      </c>
      <c r="C552" s="11" t="s">
        <v>138</v>
      </c>
      <c r="D552" s="11" t="s">
        <v>21</v>
      </c>
      <c r="E552" s="12">
        <v>30.450245882164118</v>
      </c>
      <c r="F552" s="12">
        <v>35.849240312672542</v>
      </c>
      <c r="G552" s="12">
        <v>44.834401271693345</v>
      </c>
      <c r="H552" s="12">
        <v>34.836514046606979</v>
      </c>
      <c r="I552" s="12">
        <v>35.174324251349795</v>
      </c>
      <c r="J552" s="12">
        <v>48.11846824390544</v>
      </c>
      <c r="K552" s="12">
        <v>46.210356659365814</v>
      </c>
      <c r="L552" s="12">
        <v>44.887326543282377</v>
      </c>
      <c r="M552" s="12">
        <v>58.462869155314777</v>
      </c>
      <c r="N552" s="12"/>
      <c r="O552" s="12"/>
    </row>
    <row r="553" spans="1:15" x14ac:dyDescent="0.35">
      <c r="A553" s="11" t="str">
        <f t="shared" si="8"/>
        <v>DISTRIBUCION VOLUMEN X CRITERIO (Consumiciones)CavaMUJER</v>
      </c>
      <c r="B553" s="11" t="s">
        <v>119</v>
      </c>
      <c r="C553" s="11" t="s">
        <v>138</v>
      </c>
      <c r="D553" s="11" t="s">
        <v>22</v>
      </c>
      <c r="E553" s="12">
        <v>69.549754117835889</v>
      </c>
      <c r="F553" s="12">
        <v>64.150739275227579</v>
      </c>
      <c r="G553" s="12">
        <v>55.165598728306641</v>
      </c>
      <c r="H553" s="12">
        <v>65.163477660927725</v>
      </c>
      <c r="I553" s="12">
        <v>64.825666274763563</v>
      </c>
      <c r="J553" s="12">
        <v>51.881512128932137</v>
      </c>
      <c r="K553" s="12">
        <v>53.789643340634186</v>
      </c>
      <c r="L553" s="12">
        <v>55.112655794224899</v>
      </c>
      <c r="M553" s="12">
        <v>41.537171934991839</v>
      </c>
      <c r="N553" s="12"/>
      <c r="O553" s="12"/>
    </row>
    <row r="554" spans="1:15" x14ac:dyDescent="0.35">
      <c r="A554" s="11" t="str">
        <f t="shared" si="8"/>
        <v>DISTRIBUCION VOLUMEN X CRITERIO (Consumiciones)Otr.Bebidas Deri.VinoT.ESPAÑA</v>
      </c>
      <c r="B554" s="11" t="s">
        <v>119</v>
      </c>
      <c r="C554" s="11" t="s">
        <v>139</v>
      </c>
      <c r="D554" s="11" t="s">
        <v>36</v>
      </c>
      <c r="E554" s="12">
        <v>100</v>
      </c>
      <c r="F554" s="12">
        <v>100</v>
      </c>
      <c r="G554" s="12">
        <v>100</v>
      </c>
      <c r="H554" s="12">
        <v>100</v>
      </c>
      <c r="I554" s="12">
        <v>100</v>
      </c>
      <c r="J554" s="12">
        <v>100</v>
      </c>
      <c r="K554" s="12">
        <v>100</v>
      </c>
      <c r="L554" s="12">
        <v>100</v>
      </c>
      <c r="M554" s="12">
        <v>100</v>
      </c>
      <c r="N554" s="12"/>
      <c r="O554" s="12"/>
    </row>
    <row r="555" spans="1:15" x14ac:dyDescent="0.35">
      <c r="A555" s="11" t="str">
        <f t="shared" si="8"/>
        <v>DISTRIBUCION VOLUMEN X CRITERIO (Consumiciones)Otr.Bebidas Deri.VinoBCN AM</v>
      </c>
      <c r="B555" s="11" t="s">
        <v>119</v>
      </c>
      <c r="C555" s="11" t="s">
        <v>139</v>
      </c>
      <c r="D555" s="11" t="s">
        <v>1</v>
      </c>
      <c r="E555" s="12">
        <v>4.0292929738309926</v>
      </c>
      <c r="F555" s="12">
        <v>4.227015924863097</v>
      </c>
      <c r="G555" s="12">
        <v>4.4386044942872802</v>
      </c>
      <c r="H555" s="12">
        <v>6.5638673366576192</v>
      </c>
      <c r="I555" s="12">
        <v>6.1171914693495353</v>
      </c>
      <c r="J555" s="12">
        <v>3.4666329904408668</v>
      </c>
      <c r="K555" s="12">
        <v>4.1703122457257136</v>
      </c>
      <c r="L555" s="12">
        <v>3.6224745026563774</v>
      </c>
      <c r="M555" s="12">
        <v>4.8371258045157361</v>
      </c>
      <c r="N555" s="12"/>
      <c r="O555" s="12"/>
    </row>
    <row r="556" spans="1:15" x14ac:dyDescent="0.35">
      <c r="A556" s="11" t="str">
        <f t="shared" si="8"/>
        <v>DISTRIBUCION VOLUMEN X CRITERIO (Consumiciones)Otr.Bebidas Deri.VinoREST.CAT ARAGON</v>
      </c>
      <c r="B556" s="11" t="s">
        <v>119</v>
      </c>
      <c r="C556" s="11" t="s">
        <v>139</v>
      </c>
      <c r="D556" s="11" t="s">
        <v>2</v>
      </c>
      <c r="E556" s="12">
        <v>7.324078279209564</v>
      </c>
      <c r="F556" s="12">
        <v>6.0995958988211489</v>
      </c>
      <c r="G556" s="12">
        <v>11.701091951599983</v>
      </c>
      <c r="H556" s="12">
        <v>8.2895250808074969</v>
      </c>
      <c r="I556" s="12">
        <v>4.9332808110752326</v>
      </c>
      <c r="J556" s="12">
        <v>6.1628025504151998</v>
      </c>
      <c r="K556" s="12">
        <v>5.6257338588231987</v>
      </c>
      <c r="L556" s="12">
        <v>4.2257561949819671</v>
      </c>
      <c r="M556" s="12">
        <v>5.029074937497418</v>
      </c>
      <c r="N556" s="12"/>
      <c r="O556" s="12"/>
    </row>
    <row r="557" spans="1:15" x14ac:dyDescent="0.35">
      <c r="A557" s="11" t="str">
        <f t="shared" si="8"/>
        <v>DISTRIBUCION VOLUMEN X CRITERIO (Consumiciones)Otr.Bebidas Deri.VinoLEVANTE</v>
      </c>
      <c r="B557" s="11" t="s">
        <v>119</v>
      </c>
      <c r="C557" s="11" t="s">
        <v>139</v>
      </c>
      <c r="D557" s="11" t="s">
        <v>3</v>
      </c>
      <c r="E557" s="12">
        <v>10.584889437597829</v>
      </c>
      <c r="F557" s="12">
        <v>14.043546340341218</v>
      </c>
      <c r="G557" s="12">
        <v>13.480998355748556</v>
      </c>
      <c r="H557" s="12">
        <v>14.362235784618873</v>
      </c>
      <c r="I557" s="12">
        <v>11.392476685156181</v>
      </c>
      <c r="J557" s="12">
        <v>13.43574951381945</v>
      </c>
      <c r="K557" s="12">
        <v>11.09594540676864</v>
      </c>
      <c r="L557" s="12">
        <v>9.2787072943731346</v>
      </c>
      <c r="M557" s="12">
        <v>8.0382510939470304</v>
      </c>
      <c r="N557" s="12"/>
      <c r="O557" s="12"/>
    </row>
    <row r="558" spans="1:15" x14ac:dyDescent="0.35">
      <c r="A558" s="11" t="str">
        <f t="shared" si="8"/>
        <v>DISTRIBUCION VOLUMEN X CRITERIO (Consumiciones)Otr.Bebidas Deri.VinoANDALUCIA</v>
      </c>
      <c r="B558" s="11" t="s">
        <v>119</v>
      </c>
      <c r="C558" s="11" t="s">
        <v>139</v>
      </c>
      <c r="D558" s="11" t="s">
        <v>4</v>
      </c>
      <c r="E558" s="12">
        <v>36.854993863768307</v>
      </c>
      <c r="F558" s="12">
        <v>37.274323562940516</v>
      </c>
      <c r="G558" s="12">
        <v>37.030515620388712</v>
      </c>
      <c r="H558" s="12">
        <v>39.068194896346071</v>
      </c>
      <c r="I558" s="12">
        <v>37.136966571909653</v>
      </c>
      <c r="J558" s="12">
        <v>40.202254302168896</v>
      </c>
      <c r="K558" s="12">
        <v>45.1214197147915</v>
      </c>
      <c r="L558" s="12">
        <v>37.557373870554933</v>
      </c>
      <c r="M558" s="12">
        <v>43.891414368426297</v>
      </c>
      <c r="N558" s="12"/>
      <c r="O558" s="12"/>
    </row>
    <row r="559" spans="1:15" x14ac:dyDescent="0.35">
      <c r="A559" s="11" t="str">
        <f t="shared" si="8"/>
        <v>DISTRIBUCION VOLUMEN X CRITERIO (Consumiciones)Otr.Bebidas Deri.VinoMDD AM</v>
      </c>
      <c r="B559" s="11" t="s">
        <v>119</v>
      </c>
      <c r="C559" s="11" t="s">
        <v>139</v>
      </c>
      <c r="D559" s="11" t="s">
        <v>5</v>
      </c>
      <c r="E559" s="12">
        <v>17.428206089199495</v>
      </c>
      <c r="F559" s="12">
        <v>16.756795481647618</v>
      </c>
      <c r="G559" s="12">
        <v>10.519785825709347</v>
      </c>
      <c r="H559" s="12">
        <v>11.237065987263327</v>
      </c>
      <c r="I559" s="12">
        <v>17.767270410198485</v>
      </c>
      <c r="J559" s="12">
        <v>16.492862387816519</v>
      </c>
      <c r="K559" s="12">
        <v>9.4831535670061538</v>
      </c>
      <c r="L559" s="12">
        <v>11.322972815759879</v>
      </c>
      <c r="M559" s="12">
        <v>16.850289006105694</v>
      </c>
      <c r="N559" s="12"/>
      <c r="O559" s="12"/>
    </row>
    <row r="560" spans="1:15" x14ac:dyDescent="0.35">
      <c r="A560" s="11" t="str">
        <f t="shared" si="8"/>
        <v>DISTRIBUCION VOLUMEN X CRITERIO (Consumiciones)Otr.Bebidas Deri.VinoRTO CENTRO</v>
      </c>
      <c r="B560" s="11" t="s">
        <v>119</v>
      </c>
      <c r="C560" s="11" t="s">
        <v>139</v>
      </c>
      <c r="D560" s="11" t="s">
        <v>6</v>
      </c>
      <c r="E560" s="12">
        <v>9.3325543626035241</v>
      </c>
      <c r="F560" s="12">
        <v>11.684609276573834</v>
      </c>
      <c r="G560" s="12">
        <v>8.9885071040094431</v>
      </c>
      <c r="H560" s="12">
        <v>2.7403913414579364</v>
      </c>
      <c r="I560" s="12">
        <v>8.3576419360663099</v>
      </c>
      <c r="J560" s="12">
        <v>9.3937374462686325</v>
      </c>
      <c r="K560" s="12">
        <v>3.9300831933835196</v>
      </c>
      <c r="L560" s="12">
        <v>3.9746112382208092</v>
      </c>
      <c r="M560" s="12">
        <v>5.1634105393079892</v>
      </c>
      <c r="N560" s="12"/>
      <c r="O560" s="12"/>
    </row>
    <row r="561" spans="1:15" x14ac:dyDescent="0.35">
      <c r="A561" s="11" t="str">
        <f t="shared" si="8"/>
        <v>DISTRIBUCION VOLUMEN X CRITERIO (Consumiciones)Otr.Bebidas Deri.VinoNORTE-CENTRO</v>
      </c>
      <c r="B561" s="11" t="s">
        <v>119</v>
      </c>
      <c r="C561" s="11" t="s">
        <v>139</v>
      </c>
      <c r="D561" s="11" t="s">
        <v>7</v>
      </c>
      <c r="E561" s="12">
        <v>7.7276835909080885</v>
      </c>
      <c r="F561" s="12">
        <v>7.2131118530827623</v>
      </c>
      <c r="G561" s="12">
        <v>10.274421349972593</v>
      </c>
      <c r="H561" s="12">
        <v>15.583589500052412</v>
      </c>
      <c r="I561" s="12">
        <v>9.7948640159897202</v>
      </c>
      <c r="J561" s="12">
        <v>8.7113227970039517</v>
      </c>
      <c r="K561" s="12">
        <v>16.819858362252624</v>
      </c>
      <c r="L561" s="12">
        <v>27.02874510412223</v>
      </c>
      <c r="M561" s="12">
        <v>12.953978905834305</v>
      </c>
      <c r="N561" s="12"/>
      <c r="O561" s="12"/>
    </row>
    <row r="562" spans="1:15" x14ac:dyDescent="0.35">
      <c r="A562" s="11" t="str">
        <f t="shared" si="8"/>
        <v>DISTRIBUCION VOLUMEN X CRITERIO (Consumiciones)Otr.Bebidas Deri.VinoNOROESTE</v>
      </c>
      <c r="B562" s="11" t="s">
        <v>119</v>
      </c>
      <c r="C562" s="11" t="s">
        <v>139</v>
      </c>
      <c r="D562" s="11" t="s">
        <v>8</v>
      </c>
      <c r="E562" s="12">
        <v>6.7183014028821919</v>
      </c>
      <c r="F562" s="12">
        <v>2.7010185016574488</v>
      </c>
      <c r="G562" s="12">
        <v>3.5661149289599057</v>
      </c>
      <c r="H562" s="12">
        <v>2.1551407686926836</v>
      </c>
      <c r="I562" s="12">
        <v>4.5002876302209076</v>
      </c>
      <c r="J562" s="12">
        <v>2.134652117756429</v>
      </c>
      <c r="K562" s="12">
        <v>3.7535109986923332</v>
      </c>
      <c r="L562" s="12">
        <v>2.9893298949082876</v>
      </c>
      <c r="M562" s="12">
        <v>3.2364425887366584</v>
      </c>
      <c r="N562" s="12"/>
      <c r="O562" s="12"/>
    </row>
    <row r="563" spans="1:15" x14ac:dyDescent="0.35">
      <c r="A563" s="11" t="str">
        <f t="shared" si="8"/>
        <v>DISTRIBUCION VOLUMEN X CRITERIO (Consumiciones)Otr.Bebidas Deri.Vino&lt;2MIL</v>
      </c>
      <c r="B563" s="11" t="s">
        <v>119</v>
      </c>
      <c r="C563" s="11" t="s">
        <v>139</v>
      </c>
      <c r="D563" s="11" t="s">
        <v>9</v>
      </c>
      <c r="E563" s="12">
        <v>7.4636345598447935</v>
      </c>
      <c r="F563" s="12">
        <v>4.5778344309731374</v>
      </c>
      <c r="G563" s="12">
        <v>7.9170293857245237</v>
      </c>
      <c r="H563" s="12">
        <v>3.945424188555819</v>
      </c>
      <c r="I563" s="12">
        <v>5.7923372789761194</v>
      </c>
      <c r="J563" s="12">
        <v>5.5907582713237449</v>
      </c>
      <c r="K563" s="12">
        <v>1.9184670146618941</v>
      </c>
      <c r="L563" s="12">
        <v>3.1223484701593831</v>
      </c>
      <c r="M563" s="12">
        <v>3.8489332649793604</v>
      </c>
      <c r="N563" s="12"/>
      <c r="O563" s="12"/>
    </row>
    <row r="564" spans="1:15" x14ac:dyDescent="0.35">
      <c r="A564" s="11" t="str">
        <f t="shared" si="8"/>
        <v>DISTRIBUCION VOLUMEN X CRITERIO (Consumiciones)Otr.Bebidas Deri.Vino2-5MIL</v>
      </c>
      <c r="B564" s="11" t="s">
        <v>119</v>
      </c>
      <c r="C564" s="11" t="s">
        <v>139</v>
      </c>
      <c r="D564" s="11" t="s">
        <v>10</v>
      </c>
      <c r="E564" s="12">
        <v>6.6592576261969318</v>
      </c>
      <c r="F564" s="12">
        <v>7.0451721069147029</v>
      </c>
      <c r="G564" s="12">
        <v>3.4176727518023533</v>
      </c>
      <c r="H564" s="12">
        <v>7.1540658311032406</v>
      </c>
      <c r="I564" s="12">
        <v>4.0987768367394066</v>
      </c>
      <c r="J564" s="12">
        <v>4.823273004450745</v>
      </c>
      <c r="K564" s="12">
        <v>3.7208118934073928</v>
      </c>
      <c r="L564" s="12">
        <v>5.5283330748051345</v>
      </c>
      <c r="M564" s="12">
        <v>3.6906079697169218</v>
      </c>
      <c r="N564" s="12"/>
      <c r="O564" s="12"/>
    </row>
    <row r="565" spans="1:15" x14ac:dyDescent="0.35">
      <c r="A565" s="11" t="str">
        <f t="shared" si="8"/>
        <v>DISTRIBUCION VOLUMEN X CRITERIO (Consumiciones)Otr.Bebidas Deri.Vino5-10MIL</v>
      </c>
      <c r="B565" s="11" t="s">
        <v>119</v>
      </c>
      <c r="C565" s="11" t="s">
        <v>139</v>
      </c>
      <c r="D565" s="11" t="s">
        <v>11</v>
      </c>
      <c r="E565" s="12">
        <v>5.9049699802317797</v>
      </c>
      <c r="F565" s="12">
        <v>8.2663009072439664</v>
      </c>
      <c r="G565" s="12">
        <v>6.4196821113874956</v>
      </c>
      <c r="H565" s="12">
        <v>3.3230492289328284</v>
      </c>
      <c r="I565" s="12">
        <v>6.6934334230515677</v>
      </c>
      <c r="J565" s="12">
        <v>8.7196770914812536</v>
      </c>
      <c r="K565" s="12">
        <v>6.4930928261711802</v>
      </c>
      <c r="L565" s="12">
        <v>7.535655562880522</v>
      </c>
      <c r="M565" s="12">
        <v>6.4989989868386209</v>
      </c>
      <c r="N565" s="12"/>
      <c r="O565" s="12"/>
    </row>
    <row r="566" spans="1:15" x14ac:dyDescent="0.35">
      <c r="A566" s="11" t="str">
        <f t="shared" si="8"/>
        <v>DISTRIBUCION VOLUMEN X CRITERIO (Consumiciones)Otr.Bebidas Deri.Vino10-30MIL</v>
      </c>
      <c r="B566" s="11" t="s">
        <v>119</v>
      </c>
      <c r="C566" s="11" t="s">
        <v>139</v>
      </c>
      <c r="D566" s="11" t="s">
        <v>12</v>
      </c>
      <c r="E566" s="12">
        <v>17.90004188804868</v>
      </c>
      <c r="F566" s="12">
        <v>19.310142374452631</v>
      </c>
      <c r="G566" s="12">
        <v>24.559854968590582</v>
      </c>
      <c r="H566" s="12">
        <v>29.377488132902929</v>
      </c>
      <c r="I566" s="12">
        <v>22.091008721284215</v>
      </c>
      <c r="J566" s="12">
        <v>21.429313593174339</v>
      </c>
      <c r="K566" s="12">
        <v>26.140846373516897</v>
      </c>
      <c r="L566" s="12">
        <v>25.454909450498313</v>
      </c>
      <c r="M566" s="12">
        <v>20.365928621930447</v>
      </c>
      <c r="N566" s="12"/>
      <c r="O566" s="12"/>
    </row>
    <row r="567" spans="1:15" x14ac:dyDescent="0.35">
      <c r="A567" s="11" t="str">
        <f t="shared" si="8"/>
        <v>DISTRIBUCION VOLUMEN X CRITERIO (Consumiciones)Otr.Bebidas Deri.Vino30-100MIL</v>
      </c>
      <c r="B567" s="11" t="s">
        <v>119</v>
      </c>
      <c r="C567" s="11" t="s">
        <v>139</v>
      </c>
      <c r="D567" s="11" t="s">
        <v>13</v>
      </c>
      <c r="E567" s="12">
        <v>19.722943627505014</v>
      </c>
      <c r="F567" s="12">
        <v>18.817591616341925</v>
      </c>
      <c r="G567" s="12">
        <v>14.435068932079767</v>
      </c>
      <c r="H567" s="12">
        <v>12.531355020332901</v>
      </c>
      <c r="I567" s="12">
        <v>20.449674159049014</v>
      </c>
      <c r="J567" s="12">
        <v>17.432402473126668</v>
      </c>
      <c r="K567" s="12">
        <v>21.801143774787221</v>
      </c>
      <c r="L567" s="12">
        <v>13.594059021987825</v>
      </c>
      <c r="M567" s="12">
        <v>17.292490214610421</v>
      </c>
      <c r="N567" s="12"/>
      <c r="O567" s="12"/>
    </row>
    <row r="568" spans="1:15" x14ac:dyDescent="0.35">
      <c r="A568" s="11" t="str">
        <f t="shared" si="8"/>
        <v>DISTRIBUCION VOLUMEN X CRITERIO (Consumiciones)Otr.Bebidas Deri.Vino100-200MIL</v>
      </c>
      <c r="B568" s="11" t="s">
        <v>119</v>
      </c>
      <c r="C568" s="11" t="s">
        <v>139</v>
      </c>
      <c r="D568" s="11" t="s">
        <v>14</v>
      </c>
      <c r="E568" s="12">
        <v>7.004169698038611</v>
      </c>
      <c r="F568" s="12">
        <v>10.110546989391988</v>
      </c>
      <c r="G568" s="12">
        <v>12.592402715122898</v>
      </c>
      <c r="H568" s="12">
        <v>12.519065435355072</v>
      </c>
      <c r="I568" s="12">
        <v>9.3013629893387844</v>
      </c>
      <c r="J568" s="12">
        <v>11.446461321532816</v>
      </c>
      <c r="K568" s="12">
        <v>13.670958644520315</v>
      </c>
      <c r="L568" s="12">
        <v>12.668776903090706</v>
      </c>
      <c r="M568" s="12">
        <v>12.492212992276162</v>
      </c>
      <c r="N568" s="12"/>
      <c r="O568" s="12"/>
    </row>
    <row r="569" spans="1:15" x14ac:dyDescent="0.35">
      <c r="A569" s="11" t="str">
        <f t="shared" si="8"/>
        <v>DISTRIBUCION VOLUMEN X CRITERIO (Consumiciones)Otr.Bebidas Deri.Vino200-500MIL</v>
      </c>
      <c r="B569" s="11" t="s">
        <v>119</v>
      </c>
      <c r="C569" s="11" t="s">
        <v>139</v>
      </c>
      <c r="D569" s="11" t="s">
        <v>15</v>
      </c>
      <c r="E569" s="12">
        <v>13.989182595148334</v>
      </c>
      <c r="F569" s="12">
        <v>11.89873038362497</v>
      </c>
      <c r="G569" s="12">
        <v>10.662835701336482</v>
      </c>
      <c r="H569" s="12">
        <v>13.748376897719423</v>
      </c>
      <c r="I569" s="12">
        <v>10.171580874479851</v>
      </c>
      <c r="J569" s="12">
        <v>10.419300948620956</v>
      </c>
      <c r="K569" s="12">
        <v>9.9485441777435604</v>
      </c>
      <c r="L569" s="12">
        <v>12.124936983751503</v>
      </c>
      <c r="M569" s="12">
        <v>13.114092418783088</v>
      </c>
      <c r="N569" s="12"/>
      <c r="O569" s="12"/>
    </row>
    <row r="570" spans="1:15" x14ac:dyDescent="0.35">
      <c r="A570" s="11" t="str">
        <f t="shared" si="8"/>
        <v>DISTRIBUCION VOLUMEN X CRITERIO (Consumiciones)Otr.Bebidas Deri.Vino&gt;500MIL</v>
      </c>
      <c r="B570" s="11" t="s">
        <v>119</v>
      </c>
      <c r="C570" s="11" t="s">
        <v>139</v>
      </c>
      <c r="D570" s="11" t="s">
        <v>16</v>
      </c>
      <c r="E570" s="12">
        <v>21.355783857668818</v>
      </c>
      <c r="F570" s="12">
        <v>19.973689753731758</v>
      </c>
      <c r="G570" s="12">
        <v>19.995488848602385</v>
      </c>
      <c r="H570" s="12">
        <v>17.401185960994205</v>
      </c>
      <c r="I570" s="12">
        <v>21.401808921155723</v>
      </c>
      <c r="J570" s="12">
        <v>20.13881595774042</v>
      </c>
      <c r="K570" s="12">
        <v>16.3061592511852</v>
      </c>
      <c r="L570" s="12">
        <v>19.970954356846473</v>
      </c>
      <c r="M570" s="12">
        <v>22.696728241934192</v>
      </c>
      <c r="N570" s="12"/>
      <c r="O570" s="12"/>
    </row>
    <row r="571" spans="1:15" x14ac:dyDescent="0.35">
      <c r="A571" s="11" t="str">
        <f t="shared" si="8"/>
        <v>DISTRIBUCION VOLUMEN X CRITERIO (Consumiciones)Otr.Bebidas Deri.VinoDE 15 A 19 AÑOS</v>
      </c>
      <c r="B571" s="11" t="s">
        <v>119</v>
      </c>
      <c r="C571" s="11" t="s">
        <v>139</v>
      </c>
      <c r="D571" s="11" t="s">
        <v>39</v>
      </c>
      <c r="E571" s="12">
        <v>4.5924520675793845</v>
      </c>
      <c r="F571" s="12">
        <v>3.809611203175725</v>
      </c>
      <c r="G571" s="12">
        <v>4.7103469792149761</v>
      </c>
      <c r="H571" s="12">
        <v>0.87900919633173547</v>
      </c>
      <c r="I571" s="12">
        <v>0.52164559127955556</v>
      </c>
      <c r="J571" s="12">
        <v>1.1983345172354232</v>
      </c>
      <c r="K571" s="12">
        <v>0.64521379898277897</v>
      </c>
      <c r="L571" s="12" t="s">
        <v>219</v>
      </c>
      <c r="M571" s="12">
        <v>0.17144257658844025</v>
      </c>
      <c r="N571" s="12"/>
      <c r="O571" s="12"/>
    </row>
    <row r="572" spans="1:15" x14ac:dyDescent="0.35">
      <c r="A572" s="11" t="str">
        <f t="shared" si="8"/>
        <v>DISTRIBUCION VOLUMEN X CRITERIO (Consumiciones)Otr.Bebidas Deri.VinoDE 20 A 24 AÑOS</v>
      </c>
      <c r="B572" s="11" t="s">
        <v>119</v>
      </c>
      <c r="C572" s="11" t="s">
        <v>139</v>
      </c>
      <c r="D572" s="11" t="s">
        <v>40</v>
      </c>
      <c r="E572" s="12">
        <v>2.9962888658627103</v>
      </c>
      <c r="F572" s="12">
        <v>2.1465684508807854</v>
      </c>
      <c r="G572" s="12">
        <v>1.5452438972975253</v>
      </c>
      <c r="H572" s="12">
        <v>2.9942124504512599</v>
      </c>
      <c r="I572" s="12">
        <v>3.1734205531737993</v>
      </c>
      <c r="J572" s="12">
        <v>2.0718306976541174</v>
      </c>
      <c r="K572" s="12">
        <v>2.2216714179387433</v>
      </c>
      <c r="L572" s="12">
        <v>3.4185044790010477</v>
      </c>
      <c r="M572" s="12">
        <v>2.4677489109122588</v>
      </c>
      <c r="N572" s="12"/>
      <c r="O572" s="12"/>
    </row>
    <row r="573" spans="1:15" x14ac:dyDescent="0.35">
      <c r="A573" s="11" t="str">
        <f t="shared" si="8"/>
        <v>DISTRIBUCION VOLUMEN X CRITERIO (Consumiciones)Otr.Bebidas Deri.VinoDE 25 A 34 AÑOS</v>
      </c>
      <c r="B573" s="11" t="s">
        <v>119</v>
      </c>
      <c r="C573" s="11" t="s">
        <v>139</v>
      </c>
      <c r="D573" s="11" t="s">
        <v>41</v>
      </c>
      <c r="E573" s="12">
        <v>12.655437730108687</v>
      </c>
      <c r="F573" s="12">
        <v>8.5338245644880732</v>
      </c>
      <c r="G573" s="12">
        <v>6.615598465365319</v>
      </c>
      <c r="H573" s="12">
        <v>10.103981226562619</v>
      </c>
      <c r="I573" s="12">
        <v>11.151759583125131</v>
      </c>
      <c r="J573" s="12">
        <v>9.1688954100351072</v>
      </c>
      <c r="K573" s="12">
        <v>8.1769274042524369</v>
      </c>
      <c r="L573" s="12">
        <v>12.632973979136775</v>
      </c>
      <c r="M573" s="12">
        <v>9.2768287319933034</v>
      </c>
      <c r="N573" s="12"/>
      <c r="O573" s="12"/>
    </row>
    <row r="574" spans="1:15" x14ac:dyDescent="0.35">
      <c r="A574" s="11" t="str">
        <f t="shared" si="8"/>
        <v>DISTRIBUCION VOLUMEN X CRITERIO (Consumiciones)Otr.Bebidas Deri.VinoDE 35 A 49 AÑOS</v>
      </c>
      <c r="B574" s="11" t="s">
        <v>119</v>
      </c>
      <c r="C574" s="11" t="s">
        <v>139</v>
      </c>
      <c r="D574" s="11" t="s">
        <v>42</v>
      </c>
      <c r="E574" s="12">
        <v>25.428874828222252</v>
      </c>
      <c r="F574" s="12">
        <v>25.814070644352714</v>
      </c>
      <c r="G574" s="12">
        <v>23.525789451494582</v>
      </c>
      <c r="H574" s="12">
        <v>23.528191174174115</v>
      </c>
      <c r="I574" s="12">
        <v>23.560599698513141</v>
      </c>
      <c r="J574" s="12">
        <v>26.1511374109778</v>
      </c>
      <c r="K574" s="12">
        <v>19.232937343511601</v>
      </c>
      <c r="L574" s="12">
        <v>18.476034435956105</v>
      </c>
      <c r="M574" s="12">
        <v>22.451176311946799</v>
      </c>
      <c r="N574" s="12"/>
      <c r="O574" s="12"/>
    </row>
    <row r="575" spans="1:15" x14ac:dyDescent="0.35">
      <c r="A575" s="11" t="str">
        <f t="shared" si="8"/>
        <v>DISTRIBUCION VOLUMEN X CRITERIO (Consumiciones)Otr.Bebidas Deri.VinoDE 50 A 59 AÑOS</v>
      </c>
      <c r="B575" s="11" t="s">
        <v>119</v>
      </c>
      <c r="C575" s="11" t="s">
        <v>139</v>
      </c>
      <c r="D575" s="11" t="s">
        <v>43</v>
      </c>
      <c r="E575" s="12">
        <v>21.323897499210005</v>
      </c>
      <c r="F575" s="12">
        <v>26.529527814137431</v>
      </c>
      <c r="G575" s="12">
        <v>22.650626080357522</v>
      </c>
      <c r="H575" s="12">
        <v>24.936530550688925</v>
      </c>
      <c r="I575" s="12">
        <v>24.719287600828039</v>
      </c>
      <c r="J575" s="12">
        <v>23.266904405206969</v>
      </c>
      <c r="K575" s="12">
        <v>30.268844073741501</v>
      </c>
      <c r="L575" s="12">
        <v>25.951186644433243</v>
      </c>
      <c r="M575" s="12">
        <v>25.728486113372028</v>
      </c>
      <c r="N575" s="12"/>
      <c r="O575" s="12"/>
    </row>
    <row r="576" spans="1:15" x14ac:dyDescent="0.35">
      <c r="A576" s="11" t="str">
        <f t="shared" si="8"/>
        <v>DISTRIBUCION VOLUMEN X CRITERIO (Consumiciones)Otr.Bebidas Deri.VinoDE 60 A 75 AÑOS</v>
      </c>
      <c r="B576" s="11" t="s">
        <v>119</v>
      </c>
      <c r="C576" s="11" t="s">
        <v>139</v>
      </c>
      <c r="D576" s="11" t="s">
        <v>44</v>
      </c>
      <c r="E576" s="12">
        <v>33.003035046334055</v>
      </c>
      <c r="F576" s="12">
        <v>33.166408739865361</v>
      </c>
      <c r="G576" s="12">
        <v>40.95242632488722</v>
      </c>
      <c r="H576" s="12">
        <v>37.558084065467447</v>
      </c>
      <c r="I576" s="12">
        <v>36.873265295839225</v>
      </c>
      <c r="J576" s="12">
        <v>38.142903414082646</v>
      </c>
      <c r="K576" s="12">
        <v>39.45443115666972</v>
      </c>
      <c r="L576" s="12">
        <v>39.521270407569709</v>
      </c>
      <c r="M576" s="12">
        <v>39.904308486988043</v>
      </c>
      <c r="N576" s="12"/>
      <c r="O576" s="12"/>
    </row>
    <row r="577" spans="1:15" x14ac:dyDescent="0.35">
      <c r="A577" s="11" t="str">
        <f t="shared" si="8"/>
        <v>DISTRIBUCION VOLUMEN X CRITERIO (Consumiciones)Otr.Bebidas Deri.VinoALTA Y MEDIA ALTA</v>
      </c>
      <c r="B577" s="11" t="s">
        <v>119</v>
      </c>
      <c r="C577" s="11" t="s">
        <v>139</v>
      </c>
      <c r="D577" s="11" t="s">
        <v>17</v>
      </c>
      <c r="E577" s="12">
        <v>27.490472306120793</v>
      </c>
      <c r="F577" s="12">
        <v>27.916444274966906</v>
      </c>
      <c r="G577" s="12">
        <v>25.797976305915089</v>
      </c>
      <c r="H577" s="12">
        <v>27.487769242452444</v>
      </c>
      <c r="I577" s="12">
        <v>29.222075724429253</v>
      </c>
      <c r="J577" s="12">
        <v>29.050162761031785</v>
      </c>
      <c r="K577" s="12">
        <v>29.88591990602642</v>
      </c>
      <c r="L577" s="12">
        <v>26.710076782875092</v>
      </c>
      <c r="M577" s="12">
        <v>33.689413799889692</v>
      </c>
      <c r="N577" s="12"/>
      <c r="O577" s="12"/>
    </row>
    <row r="578" spans="1:15" x14ac:dyDescent="0.35">
      <c r="A578" s="11" t="str">
        <f t="shared" si="8"/>
        <v>DISTRIBUCION VOLUMEN X CRITERIO (Consumiciones)Otr.Bebidas Deri.VinoMEDIA</v>
      </c>
      <c r="B578" s="11" t="s">
        <v>119</v>
      </c>
      <c r="C578" s="11" t="s">
        <v>139</v>
      </c>
      <c r="D578" s="11" t="s">
        <v>18</v>
      </c>
      <c r="E578" s="12">
        <v>33.276365587130812</v>
      </c>
      <c r="F578" s="12">
        <v>33.087946093964518</v>
      </c>
      <c r="G578" s="12">
        <v>43.564475736751127</v>
      </c>
      <c r="H578" s="12">
        <v>31.207438354201035</v>
      </c>
      <c r="I578" s="12">
        <v>32.309602440447946</v>
      </c>
      <c r="J578" s="12">
        <v>29.533508864893843</v>
      </c>
      <c r="K578" s="12">
        <v>27.115384456525238</v>
      </c>
      <c r="L578" s="12">
        <v>24.676493969829764</v>
      </c>
      <c r="M578" s="12">
        <v>29.203672163330364</v>
      </c>
      <c r="N578" s="12"/>
      <c r="O578" s="12"/>
    </row>
    <row r="579" spans="1:15" x14ac:dyDescent="0.35">
      <c r="A579" s="11" t="str">
        <f t="shared" si="8"/>
        <v>DISTRIBUCION VOLUMEN X CRITERIO (Consumiciones)Otr.Bebidas Deri.VinoMEDIA BAJA</v>
      </c>
      <c r="B579" s="11" t="s">
        <v>119</v>
      </c>
      <c r="C579" s="11" t="s">
        <v>139</v>
      </c>
      <c r="D579" s="11" t="s">
        <v>19</v>
      </c>
      <c r="E579" s="12">
        <v>21.071760841288388</v>
      </c>
      <c r="F579" s="12">
        <v>19.974663044464833</v>
      </c>
      <c r="G579" s="12">
        <v>15.100366794552889</v>
      </c>
      <c r="H579" s="12">
        <v>27.496582661096248</v>
      </c>
      <c r="I579" s="12">
        <v>21.038103656053039</v>
      </c>
      <c r="J579" s="12">
        <v>22.525881944956406</v>
      </c>
      <c r="K579" s="12">
        <v>24.918330713318625</v>
      </c>
      <c r="L579" s="12">
        <v>24.772433784465044</v>
      </c>
      <c r="M579" s="12">
        <v>22.39638784886645</v>
      </c>
      <c r="N579" s="12"/>
      <c r="O579" s="12"/>
    </row>
    <row r="580" spans="1:15" x14ac:dyDescent="0.35">
      <c r="A580" s="11" t="str">
        <f t="shared" ref="A580:A643" si="9">B580&amp;C580&amp;D580</f>
        <v>DISTRIBUCION VOLUMEN X CRITERIO (Consumiciones)Otr.Bebidas Deri.VinoBAJA</v>
      </c>
      <c r="B580" s="11" t="s">
        <v>119</v>
      </c>
      <c r="C580" s="11" t="s">
        <v>139</v>
      </c>
      <c r="D580" s="11" t="s">
        <v>20</v>
      </c>
      <c r="E580" s="12">
        <v>18.161386567899058</v>
      </c>
      <c r="F580" s="12">
        <v>19.020949440828776</v>
      </c>
      <c r="G580" s="12">
        <v>15.537206458956954</v>
      </c>
      <c r="H580" s="12">
        <v>13.808220438146702</v>
      </c>
      <c r="I580" s="12">
        <v>17.43019718416312</v>
      </c>
      <c r="J580" s="12">
        <v>18.890454413470774</v>
      </c>
      <c r="K580" s="12">
        <v>18.08038144550466</v>
      </c>
      <c r="L580" s="12">
        <v>23.840956683600265</v>
      </c>
      <c r="M580" s="12">
        <v>14.710520113804506</v>
      </c>
      <c r="N580" s="12"/>
      <c r="O580" s="12"/>
    </row>
    <row r="581" spans="1:15" x14ac:dyDescent="0.35">
      <c r="A581" s="11" t="str">
        <f t="shared" si="9"/>
        <v>DISTRIBUCION VOLUMEN X CRITERIO (Consumiciones)Otr.Bebidas Deri.VinoHOMBRE</v>
      </c>
      <c r="B581" s="11" t="s">
        <v>119</v>
      </c>
      <c r="C581" s="11" t="s">
        <v>139</v>
      </c>
      <c r="D581" s="11" t="s">
        <v>21</v>
      </c>
      <c r="E581" s="12">
        <v>46.523203774333652</v>
      </c>
      <c r="F581" s="12">
        <v>51.218639916108607</v>
      </c>
      <c r="G581" s="12">
        <v>53.618862515283105</v>
      </c>
      <c r="H581" s="12">
        <v>55.729567094288598</v>
      </c>
      <c r="I581" s="12">
        <v>46.418079973798349</v>
      </c>
      <c r="J581" s="12">
        <v>49.446005681133165</v>
      </c>
      <c r="K581" s="12">
        <v>50.776190716143773</v>
      </c>
      <c r="L581" s="12">
        <v>52.724192422538493</v>
      </c>
      <c r="M581" s="12">
        <v>49.821002082204572</v>
      </c>
      <c r="N581" s="12"/>
      <c r="O581" s="12"/>
    </row>
    <row r="582" spans="1:15" x14ac:dyDescent="0.35">
      <c r="A582" s="11" t="str">
        <f t="shared" si="9"/>
        <v>DISTRIBUCION VOLUMEN X CRITERIO (Consumiciones)Otr.Bebidas Deri.VinoMUJER</v>
      </c>
      <c r="B582" s="11" t="s">
        <v>119</v>
      </c>
      <c r="C582" s="11" t="s">
        <v>139</v>
      </c>
      <c r="D582" s="11" t="s">
        <v>22</v>
      </c>
      <c r="E582" s="12">
        <v>53.476781528105413</v>
      </c>
      <c r="F582" s="12">
        <v>48.781360083891386</v>
      </c>
      <c r="G582" s="12">
        <v>46.381171212951635</v>
      </c>
      <c r="H582" s="12">
        <v>44.270443601607809</v>
      </c>
      <c r="I582" s="12">
        <v>53.581888533841685</v>
      </c>
      <c r="J582" s="12">
        <v>50.553994318866849</v>
      </c>
      <c r="K582" s="12">
        <v>49.223834065918624</v>
      </c>
      <c r="L582" s="12">
        <v>47.275778493039134</v>
      </c>
      <c r="M582" s="12">
        <v>50.178985769577466</v>
      </c>
      <c r="N582" s="12"/>
      <c r="O582" s="12"/>
    </row>
    <row r="583" spans="1:15" x14ac:dyDescent="0.35">
      <c r="A583" s="11" t="str">
        <f t="shared" si="9"/>
        <v>DISTRIBUCION VOLUMEN X CRITERIO (Consumiciones)Tinto de VeranoT.ESPAÑA</v>
      </c>
      <c r="B583" s="11" t="s">
        <v>119</v>
      </c>
      <c r="C583" s="11" t="s">
        <v>140</v>
      </c>
      <c r="D583" s="11" t="s">
        <v>36</v>
      </c>
      <c r="E583" s="12">
        <v>100</v>
      </c>
      <c r="F583" s="12">
        <v>100</v>
      </c>
      <c r="G583" s="12">
        <v>100</v>
      </c>
      <c r="H583" s="12">
        <v>100</v>
      </c>
      <c r="I583" s="12">
        <v>100</v>
      </c>
      <c r="J583" s="12">
        <v>100</v>
      </c>
      <c r="K583" s="12">
        <v>100</v>
      </c>
      <c r="L583" s="12">
        <v>100</v>
      </c>
      <c r="M583" s="12">
        <v>100</v>
      </c>
      <c r="N583" s="12"/>
      <c r="O583" s="12"/>
    </row>
    <row r="584" spans="1:15" x14ac:dyDescent="0.35">
      <c r="A584" s="11" t="str">
        <f t="shared" si="9"/>
        <v>DISTRIBUCION VOLUMEN X CRITERIO (Consumiciones)Tinto de VeranoBCN AM</v>
      </c>
      <c r="B584" s="11" t="s">
        <v>119</v>
      </c>
      <c r="C584" s="11" t="s">
        <v>140</v>
      </c>
      <c r="D584" s="11" t="s">
        <v>1</v>
      </c>
      <c r="E584" s="12">
        <v>1.9535719778903984</v>
      </c>
      <c r="F584" s="12">
        <v>2.7387925109765763</v>
      </c>
      <c r="G584" s="12">
        <v>1.963391336734108</v>
      </c>
      <c r="H584" s="12">
        <v>3.6236899970588197</v>
      </c>
      <c r="I584" s="12">
        <v>4.1874231872183536</v>
      </c>
      <c r="J584" s="12">
        <v>2.155156190519683</v>
      </c>
      <c r="K584" s="12">
        <v>2.1005789926168297</v>
      </c>
      <c r="L584" s="12">
        <v>1.0885198466345773</v>
      </c>
      <c r="M584" s="12">
        <v>1.235974732576403</v>
      </c>
      <c r="N584" s="12"/>
      <c r="O584" s="12"/>
    </row>
    <row r="585" spans="1:15" x14ac:dyDescent="0.35">
      <c r="A585" s="11" t="str">
        <f t="shared" si="9"/>
        <v>DISTRIBUCION VOLUMEN X CRITERIO (Consumiciones)Tinto de VeranoREST.CAT ARAGON</v>
      </c>
      <c r="B585" s="11" t="s">
        <v>119</v>
      </c>
      <c r="C585" s="11" t="s">
        <v>140</v>
      </c>
      <c r="D585" s="11" t="s">
        <v>2</v>
      </c>
      <c r="E585" s="12">
        <v>5.047195121713786</v>
      </c>
      <c r="F585" s="12">
        <v>3.6209043035181949</v>
      </c>
      <c r="G585" s="12">
        <v>5.465420445464213</v>
      </c>
      <c r="H585" s="12">
        <v>4.74839858466843</v>
      </c>
      <c r="I585" s="12">
        <v>2.8075831734190047</v>
      </c>
      <c r="J585" s="12">
        <v>2.7685788180974549</v>
      </c>
      <c r="K585" s="12">
        <v>2.3259105423593751</v>
      </c>
      <c r="L585" s="12">
        <v>2.3963842504555899</v>
      </c>
      <c r="M585" s="12">
        <v>2.4676579819998445</v>
      </c>
      <c r="N585" s="12"/>
      <c r="O585" s="12"/>
    </row>
    <row r="586" spans="1:15" x14ac:dyDescent="0.35">
      <c r="A586" s="11" t="str">
        <f t="shared" si="9"/>
        <v>DISTRIBUCION VOLUMEN X CRITERIO (Consumiciones)Tinto de VeranoLEVANTE</v>
      </c>
      <c r="B586" s="11" t="s">
        <v>119</v>
      </c>
      <c r="C586" s="11" t="s">
        <v>140</v>
      </c>
      <c r="D586" s="11" t="s">
        <v>3</v>
      </c>
      <c r="E586" s="12">
        <v>11.738006280871378</v>
      </c>
      <c r="F586" s="12">
        <v>11.589174009919411</v>
      </c>
      <c r="G586" s="12">
        <v>13.798654072630736</v>
      </c>
      <c r="H586" s="12">
        <v>14.52651136556069</v>
      </c>
      <c r="I586" s="12">
        <v>10.625512983606086</v>
      </c>
      <c r="J586" s="12">
        <v>12.281617670363557</v>
      </c>
      <c r="K586" s="12">
        <v>8.1289341915441469</v>
      </c>
      <c r="L586" s="12">
        <v>7.6659467603597182</v>
      </c>
      <c r="M586" s="12">
        <v>8.4736396441429296</v>
      </c>
      <c r="N586" s="12"/>
      <c r="O586" s="12"/>
    </row>
    <row r="587" spans="1:15" x14ac:dyDescent="0.35">
      <c r="A587" s="11" t="str">
        <f t="shared" si="9"/>
        <v>DISTRIBUCION VOLUMEN X CRITERIO (Consumiciones)Tinto de VeranoANDALUCIA</v>
      </c>
      <c r="B587" s="11" t="s">
        <v>119</v>
      </c>
      <c r="C587" s="11" t="s">
        <v>140</v>
      </c>
      <c r="D587" s="11" t="s">
        <v>4</v>
      </c>
      <c r="E587" s="12">
        <v>45.792848061710636</v>
      </c>
      <c r="F587" s="12">
        <v>44.13127094815146</v>
      </c>
      <c r="G587" s="12">
        <v>51.917971648330877</v>
      </c>
      <c r="H587" s="12">
        <v>51.131128891175059</v>
      </c>
      <c r="I587" s="12">
        <v>44.076694193492742</v>
      </c>
      <c r="J587" s="12">
        <v>48.289233195729501</v>
      </c>
      <c r="K587" s="12">
        <v>63.902922857506674</v>
      </c>
      <c r="L587" s="12">
        <v>54.470042488709289</v>
      </c>
      <c r="M587" s="12">
        <v>52.07282648582364</v>
      </c>
      <c r="N587" s="12"/>
      <c r="O587" s="12"/>
    </row>
    <row r="588" spans="1:15" x14ac:dyDescent="0.35">
      <c r="A588" s="11" t="str">
        <f t="shared" si="9"/>
        <v>DISTRIBUCION VOLUMEN X CRITERIO (Consumiciones)Tinto de VeranoMDD AM</v>
      </c>
      <c r="B588" s="11" t="s">
        <v>119</v>
      </c>
      <c r="C588" s="11" t="s">
        <v>140</v>
      </c>
      <c r="D588" s="11" t="s">
        <v>5</v>
      </c>
      <c r="E588" s="12">
        <v>21.121084920262533</v>
      </c>
      <c r="F588" s="12">
        <v>19.641267694211344</v>
      </c>
      <c r="G588" s="12">
        <v>15.136256418143311</v>
      </c>
      <c r="H588" s="12">
        <v>14.204286611009181</v>
      </c>
      <c r="I588" s="12">
        <v>22.257789085577524</v>
      </c>
      <c r="J588" s="12">
        <v>18.371154791874911</v>
      </c>
      <c r="K588" s="12">
        <v>11.100744765907503</v>
      </c>
      <c r="L588" s="12">
        <v>15.699822592306473</v>
      </c>
      <c r="M588" s="12">
        <v>20.606366340862795</v>
      </c>
      <c r="N588" s="12"/>
      <c r="O588" s="12"/>
    </row>
    <row r="589" spans="1:15" x14ac:dyDescent="0.35">
      <c r="A589" s="11" t="str">
        <f t="shared" si="9"/>
        <v>DISTRIBUCION VOLUMEN X CRITERIO (Consumiciones)Tinto de VeranoRTO CENTRO</v>
      </c>
      <c r="B589" s="11" t="s">
        <v>119</v>
      </c>
      <c r="C589" s="11" t="s">
        <v>140</v>
      </c>
      <c r="D589" s="11" t="s">
        <v>6</v>
      </c>
      <c r="E589" s="12">
        <v>10.452092293374712</v>
      </c>
      <c r="F589" s="12">
        <v>13.828235007434451</v>
      </c>
      <c r="G589" s="12">
        <v>6.9491990903621099</v>
      </c>
      <c r="H589" s="12">
        <v>1.911307182718593</v>
      </c>
      <c r="I589" s="12">
        <v>9.3577624930823564</v>
      </c>
      <c r="J589" s="12">
        <v>10.018059012312779</v>
      </c>
      <c r="K589" s="12">
        <v>3.5707604745390058</v>
      </c>
      <c r="L589" s="12">
        <v>3.7140511102527536</v>
      </c>
      <c r="M589" s="12">
        <v>5.8105118768091897</v>
      </c>
      <c r="N589" s="12"/>
      <c r="O589" s="12"/>
    </row>
    <row r="590" spans="1:15" x14ac:dyDescent="0.35">
      <c r="A590" s="11" t="str">
        <f t="shared" si="9"/>
        <v>DISTRIBUCION VOLUMEN X CRITERIO (Consumiciones)Tinto de VeranoNORTE-CENTRO</v>
      </c>
      <c r="B590" s="11" t="s">
        <v>119</v>
      </c>
      <c r="C590" s="11" t="s">
        <v>140</v>
      </c>
      <c r="D590" s="11" t="s">
        <v>7</v>
      </c>
      <c r="E590" s="12">
        <v>1.589300907474938</v>
      </c>
      <c r="F590" s="12">
        <v>3.2205062430416027</v>
      </c>
      <c r="G590" s="12">
        <v>3.5460590872862201</v>
      </c>
      <c r="H590" s="12">
        <v>8.7430258378225592</v>
      </c>
      <c r="I590" s="12">
        <v>4.920818330135047</v>
      </c>
      <c r="J590" s="12">
        <v>4.6588980083284808</v>
      </c>
      <c r="K590" s="12">
        <v>7.2706458241632212</v>
      </c>
      <c r="L590" s="12">
        <v>13.722430931087077</v>
      </c>
      <c r="M590" s="12">
        <v>7.8072034057691777</v>
      </c>
      <c r="N590" s="12"/>
      <c r="O590" s="12"/>
    </row>
    <row r="591" spans="1:15" x14ac:dyDescent="0.35">
      <c r="A591" s="11" t="str">
        <f t="shared" si="9"/>
        <v>DISTRIBUCION VOLUMEN X CRITERIO (Consumiciones)Tinto de VeranoNOROESTE</v>
      </c>
      <c r="B591" s="11" t="s">
        <v>119</v>
      </c>
      <c r="C591" s="11" t="s">
        <v>140</v>
      </c>
      <c r="D591" s="11" t="s">
        <v>8</v>
      </c>
      <c r="E591" s="12">
        <v>2.3059053040849031</v>
      </c>
      <c r="F591" s="12">
        <v>1.2298540250363699</v>
      </c>
      <c r="G591" s="12">
        <v>1.2230489598749739</v>
      </c>
      <c r="H591" s="12">
        <v>1.1116491426650656</v>
      </c>
      <c r="I591" s="12">
        <v>1.7664424272479642</v>
      </c>
      <c r="J591" s="12">
        <v>1.457297541568275</v>
      </c>
      <c r="K591" s="12">
        <v>1.5994985579241088</v>
      </c>
      <c r="L591" s="12">
        <v>1.2428168763865777</v>
      </c>
      <c r="M591" s="12">
        <v>1.5258295627518654</v>
      </c>
      <c r="N591" s="12"/>
      <c r="O591" s="12"/>
    </row>
    <row r="592" spans="1:15" x14ac:dyDescent="0.35">
      <c r="A592" s="11" t="str">
        <f t="shared" si="9"/>
        <v>DISTRIBUCION VOLUMEN X CRITERIO (Consumiciones)Tinto de Verano&lt;2MIL</v>
      </c>
      <c r="B592" s="11" t="s">
        <v>119</v>
      </c>
      <c r="C592" s="11" t="s">
        <v>140</v>
      </c>
      <c r="D592" s="11" t="s">
        <v>9</v>
      </c>
      <c r="E592" s="12">
        <v>3.874905329395296</v>
      </c>
      <c r="F592" s="12">
        <v>4.4919439446801004</v>
      </c>
      <c r="G592" s="12">
        <v>5.4720976703962956</v>
      </c>
      <c r="H592" s="12">
        <v>3.783236291362734</v>
      </c>
      <c r="I592" s="12">
        <v>5.1156493240475207</v>
      </c>
      <c r="J592" s="12">
        <v>3.9653283322013086</v>
      </c>
      <c r="K592" s="12">
        <v>0.90364044974508717</v>
      </c>
      <c r="L592" s="12">
        <v>2.8306477671143333</v>
      </c>
      <c r="M592" s="12">
        <v>2.9286781245533193</v>
      </c>
      <c r="N592" s="12"/>
      <c r="O592" s="12"/>
    </row>
    <row r="593" spans="1:15" x14ac:dyDescent="0.35">
      <c r="A593" s="11" t="str">
        <f t="shared" si="9"/>
        <v>DISTRIBUCION VOLUMEN X CRITERIO (Consumiciones)Tinto de Verano2-5MIL</v>
      </c>
      <c r="B593" s="11" t="s">
        <v>119</v>
      </c>
      <c r="C593" s="11" t="s">
        <v>140</v>
      </c>
      <c r="D593" s="11" t="s">
        <v>10</v>
      </c>
      <c r="E593" s="12">
        <v>6.8792538496134332</v>
      </c>
      <c r="F593" s="12">
        <v>6.0577530595062479</v>
      </c>
      <c r="G593" s="12">
        <v>1.1166098915046905</v>
      </c>
      <c r="H593" s="12">
        <v>3.7940826891809132</v>
      </c>
      <c r="I593" s="12">
        <v>2.4341023595449087</v>
      </c>
      <c r="J593" s="12">
        <v>3.0399465761319089</v>
      </c>
      <c r="K593" s="12">
        <v>2.7274612497030053</v>
      </c>
      <c r="L593" s="12">
        <v>5.1159572215949609</v>
      </c>
      <c r="M593" s="12">
        <v>3.3991087691200454</v>
      </c>
      <c r="N593" s="12"/>
      <c r="O593" s="12"/>
    </row>
    <row r="594" spans="1:15" x14ac:dyDescent="0.35">
      <c r="A594" s="11" t="str">
        <f t="shared" si="9"/>
        <v>DISTRIBUCION VOLUMEN X CRITERIO (Consumiciones)Tinto de Verano5-10MIL</v>
      </c>
      <c r="B594" s="11" t="s">
        <v>119</v>
      </c>
      <c r="C594" s="11" t="s">
        <v>140</v>
      </c>
      <c r="D594" s="11" t="s">
        <v>11</v>
      </c>
      <c r="E594" s="12">
        <v>7.1159907169266177</v>
      </c>
      <c r="F594" s="12">
        <v>7.6261339543543691</v>
      </c>
      <c r="G594" s="12">
        <v>3.7560627746496809</v>
      </c>
      <c r="H594" s="12">
        <v>2.9408921452662917</v>
      </c>
      <c r="I594" s="12">
        <v>7.1332528371317485</v>
      </c>
      <c r="J594" s="12">
        <v>8.9170488458965433</v>
      </c>
      <c r="K594" s="12">
        <v>6.4027815518984843</v>
      </c>
      <c r="L594" s="12">
        <v>3.4246493938673641</v>
      </c>
      <c r="M594" s="12">
        <v>5.4571499503060634</v>
      </c>
      <c r="N594" s="12"/>
      <c r="O594" s="12"/>
    </row>
    <row r="595" spans="1:15" x14ac:dyDescent="0.35">
      <c r="A595" s="11" t="str">
        <f t="shared" si="9"/>
        <v>DISTRIBUCION VOLUMEN X CRITERIO (Consumiciones)Tinto de Verano10-30MIL</v>
      </c>
      <c r="B595" s="11" t="s">
        <v>119</v>
      </c>
      <c r="C595" s="11" t="s">
        <v>140</v>
      </c>
      <c r="D595" s="11" t="s">
        <v>12</v>
      </c>
      <c r="E595" s="12">
        <v>18.886751566810677</v>
      </c>
      <c r="F595" s="12">
        <v>19.550850474885564</v>
      </c>
      <c r="G595" s="12">
        <v>28.551813809586463</v>
      </c>
      <c r="H595" s="12">
        <v>32.368770523008052</v>
      </c>
      <c r="I595" s="12">
        <v>23.591718953261893</v>
      </c>
      <c r="J595" s="12">
        <v>23.367571275844174</v>
      </c>
      <c r="K595" s="12">
        <v>28.37759286307417</v>
      </c>
      <c r="L595" s="12">
        <v>26.871942100467471</v>
      </c>
      <c r="M595" s="12">
        <v>21.286567256501797</v>
      </c>
      <c r="N595" s="12"/>
      <c r="O595" s="12"/>
    </row>
    <row r="596" spans="1:15" x14ac:dyDescent="0.35">
      <c r="A596" s="11" t="str">
        <f t="shared" si="9"/>
        <v>DISTRIBUCION VOLUMEN X CRITERIO (Consumiciones)Tinto de Verano30-100MIL</v>
      </c>
      <c r="B596" s="11" t="s">
        <v>119</v>
      </c>
      <c r="C596" s="11" t="s">
        <v>140</v>
      </c>
      <c r="D596" s="11" t="s">
        <v>13</v>
      </c>
      <c r="E596" s="12">
        <v>18.19072549321195</v>
      </c>
      <c r="F596" s="12">
        <v>19.097414649734503</v>
      </c>
      <c r="G596" s="12">
        <v>13.224883906286438</v>
      </c>
      <c r="H596" s="12">
        <v>9.2382295495665261</v>
      </c>
      <c r="I596" s="12">
        <v>21.091463809051511</v>
      </c>
      <c r="J596" s="12">
        <v>17.89664819414989</v>
      </c>
      <c r="K596" s="12">
        <v>22.087552322590021</v>
      </c>
      <c r="L596" s="12">
        <v>13.960795437663418</v>
      </c>
      <c r="M596" s="12">
        <v>18.516955705106398</v>
      </c>
      <c r="N596" s="12"/>
      <c r="O596" s="12"/>
    </row>
    <row r="597" spans="1:15" x14ac:dyDescent="0.35">
      <c r="A597" s="11" t="str">
        <f t="shared" si="9"/>
        <v>DISTRIBUCION VOLUMEN X CRITERIO (Consumiciones)Tinto de Verano100-200MIL</v>
      </c>
      <c r="B597" s="11" t="s">
        <v>119</v>
      </c>
      <c r="C597" s="11" t="s">
        <v>140</v>
      </c>
      <c r="D597" s="11" t="s">
        <v>14</v>
      </c>
      <c r="E597" s="12">
        <v>7.5409775263179419</v>
      </c>
      <c r="F597" s="12">
        <v>9.885630571278071</v>
      </c>
      <c r="G597" s="12">
        <v>12.778749986433787</v>
      </c>
      <c r="H597" s="12">
        <v>14.443485094837147</v>
      </c>
      <c r="I597" s="12">
        <v>9.1149730122109869</v>
      </c>
      <c r="J597" s="12">
        <v>11.017725368737494</v>
      </c>
      <c r="K597" s="12">
        <v>13.327363303104262</v>
      </c>
      <c r="L597" s="12">
        <v>13.916776231083114</v>
      </c>
      <c r="M597" s="12">
        <v>12.783353659505</v>
      </c>
      <c r="N597" s="12"/>
      <c r="O597" s="12"/>
    </row>
    <row r="598" spans="1:15" x14ac:dyDescent="0.35">
      <c r="A598" s="11" t="str">
        <f t="shared" si="9"/>
        <v>DISTRIBUCION VOLUMEN X CRITERIO (Consumiciones)Tinto de Verano200-500MIL</v>
      </c>
      <c r="B598" s="11" t="s">
        <v>119</v>
      </c>
      <c r="C598" s="11" t="s">
        <v>140</v>
      </c>
      <c r="D598" s="11" t="s">
        <v>15</v>
      </c>
      <c r="E598" s="12">
        <v>13.084733355009416</v>
      </c>
      <c r="F598" s="12">
        <v>10.211261697039205</v>
      </c>
      <c r="G598" s="12">
        <v>9.6545538674036795</v>
      </c>
      <c r="H598" s="12">
        <v>11.038263672349979</v>
      </c>
      <c r="I598" s="12">
        <v>8.1050475430690607</v>
      </c>
      <c r="J598" s="12">
        <v>9.5736450884359954</v>
      </c>
      <c r="K598" s="12">
        <v>7.0660315100758169</v>
      </c>
      <c r="L598" s="12">
        <v>7.8978782262697083</v>
      </c>
      <c r="M598" s="12">
        <v>11.310649381479751</v>
      </c>
      <c r="N598" s="12"/>
      <c r="O598" s="12"/>
    </row>
    <row r="599" spans="1:15" x14ac:dyDescent="0.35">
      <c r="A599" s="11" t="str">
        <f t="shared" si="9"/>
        <v>DISTRIBUCION VOLUMEN X CRITERIO (Consumiciones)Tinto de Verano&gt;500MIL</v>
      </c>
      <c r="B599" s="11" t="s">
        <v>119</v>
      </c>
      <c r="C599" s="11" t="s">
        <v>140</v>
      </c>
      <c r="D599" s="11" t="s">
        <v>16</v>
      </c>
      <c r="E599" s="12">
        <v>24.426661189238025</v>
      </c>
      <c r="F599" s="12">
        <v>23.079015296436864</v>
      </c>
      <c r="G599" s="12">
        <v>25.445216711353559</v>
      </c>
      <c r="H599" s="12">
        <v>22.393028893594213</v>
      </c>
      <c r="I599" s="12">
        <v>23.413822347757961</v>
      </c>
      <c r="J599" s="12">
        <v>22.222093475410741</v>
      </c>
      <c r="K599" s="12">
        <v>19.107590911981973</v>
      </c>
      <c r="L599" s="12">
        <v>25.981359812019651</v>
      </c>
      <c r="M599" s="12">
        <v>24.317537989322282</v>
      </c>
      <c r="N599" s="12"/>
      <c r="O599" s="12"/>
    </row>
    <row r="600" spans="1:15" x14ac:dyDescent="0.35">
      <c r="A600" s="11" t="str">
        <f t="shared" si="9"/>
        <v>DISTRIBUCION VOLUMEN X CRITERIO (Consumiciones)Tinto de VeranoDE 15 A 19 AÑOS</v>
      </c>
      <c r="B600" s="11" t="s">
        <v>119</v>
      </c>
      <c r="C600" s="11" t="s">
        <v>140</v>
      </c>
      <c r="D600" s="11" t="s">
        <v>39</v>
      </c>
      <c r="E600" s="12">
        <v>3.4289751432470901</v>
      </c>
      <c r="F600" s="12">
        <v>1.9364317993121494</v>
      </c>
      <c r="G600" s="12">
        <v>3.1497416330864239</v>
      </c>
      <c r="H600" s="12">
        <v>1.3079643276856732</v>
      </c>
      <c r="I600" s="12">
        <v>0.4546427621696601</v>
      </c>
      <c r="J600" s="12">
        <v>1.4120320938536994</v>
      </c>
      <c r="K600" s="12">
        <v>8.8266209902874065E-2</v>
      </c>
      <c r="L600" s="12" t="s">
        <v>219</v>
      </c>
      <c r="M600" s="12">
        <v>0.2359324363069171</v>
      </c>
      <c r="N600" s="12"/>
      <c r="O600" s="12"/>
    </row>
    <row r="601" spans="1:15" x14ac:dyDescent="0.35">
      <c r="A601" s="11" t="str">
        <f t="shared" si="9"/>
        <v>DISTRIBUCION VOLUMEN X CRITERIO (Consumiciones)Tinto de VeranoDE 20 A 24 AÑOS</v>
      </c>
      <c r="B601" s="11" t="s">
        <v>119</v>
      </c>
      <c r="C601" s="11" t="s">
        <v>140</v>
      </c>
      <c r="D601" s="11" t="s">
        <v>40</v>
      </c>
      <c r="E601" s="12">
        <v>1.5438405211604622</v>
      </c>
      <c r="F601" s="12">
        <v>0.96366749693210363</v>
      </c>
      <c r="G601" s="12">
        <v>0.8512033696096134</v>
      </c>
      <c r="H601" s="12">
        <v>2.1591605031328029</v>
      </c>
      <c r="I601" s="12">
        <v>2.2762615264092223</v>
      </c>
      <c r="J601" s="12">
        <v>1.6224105560873936</v>
      </c>
      <c r="K601" s="12">
        <v>1.3331156742250099</v>
      </c>
      <c r="L601" s="12">
        <v>2.2372078901236034</v>
      </c>
      <c r="M601" s="12">
        <v>2.4203714214304997</v>
      </c>
      <c r="N601" s="12"/>
      <c r="O601" s="12"/>
    </row>
    <row r="602" spans="1:15" x14ac:dyDescent="0.35">
      <c r="A602" s="11" t="str">
        <f t="shared" si="9"/>
        <v>DISTRIBUCION VOLUMEN X CRITERIO (Consumiciones)Tinto de VeranoDE 25 A 34 AÑOS</v>
      </c>
      <c r="B602" s="11" t="s">
        <v>119</v>
      </c>
      <c r="C602" s="11" t="s">
        <v>140</v>
      </c>
      <c r="D602" s="11" t="s">
        <v>41</v>
      </c>
      <c r="E602" s="12">
        <v>13.654382689248731</v>
      </c>
      <c r="F602" s="12">
        <v>8.428434475422538</v>
      </c>
      <c r="G602" s="12">
        <v>6.3867464563060663</v>
      </c>
      <c r="H602" s="12">
        <v>10.385815044327787</v>
      </c>
      <c r="I602" s="12">
        <v>11.63417351243738</v>
      </c>
      <c r="J602" s="12">
        <v>8.7819589819474633</v>
      </c>
      <c r="K602" s="12">
        <v>7.0914146758803405</v>
      </c>
      <c r="L602" s="12">
        <v>14.659438819725059</v>
      </c>
      <c r="M602" s="12">
        <v>8.7886799802394506</v>
      </c>
      <c r="N602" s="12"/>
      <c r="O602" s="12"/>
    </row>
    <row r="603" spans="1:15" x14ac:dyDescent="0.35">
      <c r="A603" s="11" t="str">
        <f t="shared" si="9"/>
        <v>DISTRIBUCION VOLUMEN X CRITERIO (Consumiciones)Tinto de VeranoDE 35 A 49 AÑOS</v>
      </c>
      <c r="B603" s="11" t="s">
        <v>119</v>
      </c>
      <c r="C603" s="11" t="s">
        <v>140</v>
      </c>
      <c r="D603" s="11" t="s">
        <v>42</v>
      </c>
      <c r="E603" s="12">
        <v>23.256444902194804</v>
      </c>
      <c r="F603" s="12">
        <v>26.447277415175037</v>
      </c>
      <c r="G603" s="12">
        <v>21.062852738138695</v>
      </c>
      <c r="H603" s="12">
        <v>19.004114469206097</v>
      </c>
      <c r="I603" s="12">
        <v>22.322847265644651</v>
      </c>
      <c r="J603" s="12">
        <v>26.753242460047122</v>
      </c>
      <c r="K603" s="12">
        <v>16.588254172055986</v>
      </c>
      <c r="L603" s="12">
        <v>17.216020793716822</v>
      </c>
      <c r="M603" s="12">
        <v>22.014246988480537</v>
      </c>
      <c r="N603" s="12"/>
      <c r="O603" s="12"/>
    </row>
    <row r="604" spans="1:15" x14ac:dyDescent="0.35">
      <c r="A604" s="11" t="str">
        <f t="shared" si="9"/>
        <v>DISTRIBUCION VOLUMEN X CRITERIO (Consumiciones)Tinto de VeranoDE 50 A 59 AÑOS</v>
      </c>
      <c r="B604" s="11" t="s">
        <v>119</v>
      </c>
      <c r="C604" s="11" t="s">
        <v>140</v>
      </c>
      <c r="D604" s="11" t="s">
        <v>43</v>
      </c>
      <c r="E604" s="12">
        <v>20.489016262901004</v>
      </c>
      <c r="F604" s="12">
        <v>26.416386871591936</v>
      </c>
      <c r="G604" s="12">
        <v>21.168100097226748</v>
      </c>
      <c r="H604" s="12">
        <v>23.627242331604702</v>
      </c>
      <c r="I604" s="12">
        <v>24.45335891962598</v>
      </c>
      <c r="J604" s="12">
        <v>22.514138955903498</v>
      </c>
      <c r="K604" s="12">
        <v>30.745697829052709</v>
      </c>
      <c r="L604" s="12">
        <v>27.158867784842723</v>
      </c>
      <c r="M604" s="12">
        <v>24.710057400885884</v>
      </c>
      <c r="N604" s="12"/>
      <c r="O604" s="12"/>
    </row>
    <row r="605" spans="1:15" x14ac:dyDescent="0.35">
      <c r="A605" s="11" t="str">
        <f t="shared" si="9"/>
        <v>DISTRIBUCION VOLUMEN X CRITERIO (Consumiciones)Tinto de VeranoDE 60 A 75 AÑOS</v>
      </c>
      <c r="B605" s="11" t="s">
        <v>119</v>
      </c>
      <c r="C605" s="11" t="s">
        <v>140</v>
      </c>
      <c r="D605" s="11" t="s">
        <v>44</v>
      </c>
      <c r="E605" s="12">
        <v>37.627335613864652</v>
      </c>
      <c r="F605" s="12">
        <v>35.807805224689673</v>
      </c>
      <c r="G605" s="12">
        <v>47.381349882086433</v>
      </c>
      <c r="H605" s="12">
        <v>43.515700300102246</v>
      </c>
      <c r="I605" s="12">
        <v>38.85874354053918</v>
      </c>
      <c r="J605" s="12">
        <v>38.916234332980373</v>
      </c>
      <c r="K605" s="12">
        <v>44.153254435700006</v>
      </c>
      <c r="L605" s="12">
        <v>38.728467806631798</v>
      </c>
      <c r="M605" s="12">
        <v>41.830709599330618</v>
      </c>
      <c r="N605" s="12"/>
      <c r="O605" s="12"/>
    </row>
    <row r="606" spans="1:15" x14ac:dyDescent="0.35">
      <c r="A606" s="11" t="str">
        <f t="shared" si="9"/>
        <v>DISTRIBUCION VOLUMEN X CRITERIO (Consumiciones)Tinto de VeranoALTA Y MEDIA ALTA</v>
      </c>
      <c r="B606" s="11" t="s">
        <v>119</v>
      </c>
      <c r="C606" s="11" t="s">
        <v>140</v>
      </c>
      <c r="D606" s="11" t="s">
        <v>17</v>
      </c>
      <c r="E606" s="12">
        <v>28.318922633916323</v>
      </c>
      <c r="F606" s="12">
        <v>28.334628343131634</v>
      </c>
      <c r="G606" s="12">
        <v>25.70260421037084</v>
      </c>
      <c r="H606" s="12">
        <v>27.253026805483582</v>
      </c>
      <c r="I606" s="12">
        <v>29.313949560505115</v>
      </c>
      <c r="J606" s="12">
        <v>29.982486268300555</v>
      </c>
      <c r="K606" s="12">
        <v>31.461443927089594</v>
      </c>
      <c r="L606" s="12">
        <v>29.121107677680051</v>
      </c>
      <c r="M606" s="12">
        <v>35.77347422059092</v>
      </c>
      <c r="N606" s="12"/>
      <c r="O606" s="12"/>
    </row>
    <row r="607" spans="1:15" x14ac:dyDescent="0.35">
      <c r="A607" s="11" t="str">
        <f t="shared" si="9"/>
        <v>DISTRIBUCION VOLUMEN X CRITERIO (Consumiciones)Tinto de VeranoMEDIA</v>
      </c>
      <c r="B607" s="11" t="s">
        <v>119</v>
      </c>
      <c r="C607" s="11" t="s">
        <v>140</v>
      </c>
      <c r="D607" s="11" t="s">
        <v>18</v>
      </c>
      <c r="E607" s="12">
        <v>37.264043860964172</v>
      </c>
      <c r="F607" s="12">
        <v>34.593140752608626</v>
      </c>
      <c r="G607" s="12">
        <v>48.524551672985659</v>
      </c>
      <c r="H607" s="12">
        <v>32.542408380963053</v>
      </c>
      <c r="I607" s="12">
        <v>33.622681242228879</v>
      </c>
      <c r="J607" s="12">
        <v>30.713983619088776</v>
      </c>
      <c r="K607" s="12">
        <v>28.224767844685477</v>
      </c>
      <c r="L607" s="12">
        <v>26.308087710957928</v>
      </c>
      <c r="M607" s="12">
        <v>29.476604562480201</v>
      </c>
      <c r="N607" s="12"/>
      <c r="O607" s="12"/>
    </row>
    <row r="608" spans="1:15" x14ac:dyDescent="0.35">
      <c r="A608" s="11" t="str">
        <f t="shared" si="9"/>
        <v>DISTRIBUCION VOLUMEN X CRITERIO (Consumiciones)Tinto de VeranoMEDIA BAJA</v>
      </c>
      <c r="B608" s="11" t="s">
        <v>119</v>
      </c>
      <c r="C608" s="11" t="s">
        <v>140</v>
      </c>
      <c r="D608" s="11" t="s">
        <v>19</v>
      </c>
      <c r="E608" s="12">
        <v>16.922577454670062</v>
      </c>
      <c r="F608" s="12">
        <v>19.6715782193214</v>
      </c>
      <c r="G608" s="12">
        <v>13.723543564227228</v>
      </c>
      <c r="H608" s="12">
        <v>29.545157938831089</v>
      </c>
      <c r="I608" s="12">
        <v>19.131036316723804</v>
      </c>
      <c r="J608" s="12">
        <v>22.195654181671824</v>
      </c>
      <c r="K608" s="12">
        <v>25.656849794098445</v>
      </c>
      <c r="L608" s="12">
        <v>24.566028964622451</v>
      </c>
      <c r="M608" s="12">
        <v>21.902429360632539</v>
      </c>
      <c r="N608" s="12"/>
      <c r="O608" s="12"/>
    </row>
    <row r="609" spans="1:15" x14ac:dyDescent="0.35">
      <c r="A609" s="11" t="str">
        <f t="shared" si="9"/>
        <v>DISTRIBUCION VOLUMEN X CRITERIO (Consumiciones)Tinto de VeranoBAJA</v>
      </c>
      <c r="B609" s="11" t="s">
        <v>119</v>
      </c>
      <c r="C609" s="11" t="s">
        <v>140</v>
      </c>
      <c r="D609" s="11" t="s">
        <v>20</v>
      </c>
      <c r="E609" s="12">
        <v>17.494465785216008</v>
      </c>
      <c r="F609" s="12">
        <v>17.40065633285327</v>
      </c>
      <c r="G609" s="12">
        <v>12.049287317084406</v>
      </c>
      <c r="H609" s="12">
        <v>10.659394142340389</v>
      </c>
      <c r="I609" s="12">
        <v>17.932361629185621</v>
      </c>
      <c r="J609" s="12">
        <v>17.107882746946512</v>
      </c>
      <c r="K609" s="12">
        <v>14.656938434126488</v>
      </c>
      <c r="L609" s="12">
        <v>20.00477564673956</v>
      </c>
      <c r="M609" s="12">
        <v>12.847491856296333</v>
      </c>
      <c r="N609" s="12"/>
      <c r="O609" s="12"/>
    </row>
    <row r="610" spans="1:15" x14ac:dyDescent="0.35">
      <c r="A610" s="11" t="str">
        <f t="shared" si="9"/>
        <v>DISTRIBUCION VOLUMEN X CRITERIO (Consumiciones)Tinto de VeranoHOMBRE</v>
      </c>
      <c r="B610" s="11" t="s">
        <v>119</v>
      </c>
      <c r="C610" s="11" t="s">
        <v>140</v>
      </c>
      <c r="D610" s="11" t="s">
        <v>21</v>
      </c>
      <c r="E610" s="12">
        <v>46.274719005963519</v>
      </c>
      <c r="F610" s="12">
        <v>54.111893224070982</v>
      </c>
      <c r="G610" s="12">
        <v>57.093409942963667</v>
      </c>
      <c r="H610" s="12">
        <v>60.592100320983342</v>
      </c>
      <c r="I610" s="12">
        <v>48.346773324133764</v>
      </c>
      <c r="J610" s="12">
        <v>51.939784661869794</v>
      </c>
      <c r="K610" s="12">
        <v>50.17397344162675</v>
      </c>
      <c r="L610" s="12">
        <v>50.691540265232547</v>
      </c>
      <c r="M610" s="12">
        <v>52.631596985095165</v>
      </c>
      <c r="N610" s="12"/>
      <c r="O610" s="12"/>
    </row>
    <row r="611" spans="1:15" x14ac:dyDescent="0.35">
      <c r="A611" s="11" t="str">
        <f t="shared" si="9"/>
        <v>DISTRIBUCION VOLUMEN X CRITERIO (Consumiciones)Tinto de VeranoMUJER</v>
      </c>
      <c r="B611" s="11" t="s">
        <v>119</v>
      </c>
      <c r="C611" s="11" t="s">
        <v>140</v>
      </c>
      <c r="D611" s="11" t="s">
        <v>22</v>
      </c>
      <c r="E611" s="12">
        <v>53.725280994036495</v>
      </c>
      <c r="F611" s="12">
        <v>45.888106775929025</v>
      </c>
      <c r="G611" s="12">
        <v>42.90659005703634</v>
      </c>
      <c r="H611" s="12">
        <v>39.407899679016658</v>
      </c>
      <c r="I611" s="12">
        <v>51.653255424509645</v>
      </c>
      <c r="J611" s="12">
        <v>48.060215338130213</v>
      </c>
      <c r="K611" s="12">
        <v>49.826026558373258</v>
      </c>
      <c r="L611" s="12">
        <v>49.308459734767453</v>
      </c>
      <c r="M611" s="12">
        <v>47.368403014904843</v>
      </c>
      <c r="N611" s="12"/>
      <c r="O611" s="12"/>
    </row>
    <row r="612" spans="1:15" x14ac:dyDescent="0.35">
      <c r="A612" s="11" t="str">
        <f t="shared" si="9"/>
        <v>DISTRIBUCION VOLUMEN X CRITERIO (Consumiciones)Sangria de VinoT.ESPAÑA</v>
      </c>
      <c r="B612" s="11" t="s">
        <v>119</v>
      </c>
      <c r="C612" s="11" t="s">
        <v>141</v>
      </c>
      <c r="D612" s="11" t="s">
        <v>36</v>
      </c>
      <c r="E612" s="12">
        <v>100</v>
      </c>
      <c r="F612" s="12">
        <v>100</v>
      </c>
      <c r="G612" s="12">
        <v>100</v>
      </c>
      <c r="H612" s="12">
        <v>100</v>
      </c>
      <c r="I612" s="12">
        <v>100</v>
      </c>
      <c r="J612" s="12">
        <v>100</v>
      </c>
      <c r="K612" s="12">
        <v>100</v>
      </c>
      <c r="L612" s="12">
        <v>100</v>
      </c>
      <c r="M612" s="12">
        <v>100</v>
      </c>
      <c r="N612" s="12"/>
      <c r="O612" s="12"/>
    </row>
    <row r="613" spans="1:15" x14ac:dyDescent="0.35">
      <c r="A613" s="11" t="str">
        <f t="shared" si="9"/>
        <v>DISTRIBUCION VOLUMEN X CRITERIO (Consumiciones)Sangria de VinoBCN AM</v>
      </c>
      <c r="B613" s="11" t="s">
        <v>119</v>
      </c>
      <c r="C613" s="11" t="s">
        <v>141</v>
      </c>
      <c r="D613" s="11" t="s">
        <v>1</v>
      </c>
      <c r="E613" s="12">
        <v>17.823429539672297</v>
      </c>
      <c r="F613" s="12">
        <v>12.695467229537863</v>
      </c>
      <c r="G613" s="12">
        <v>15.73629518446649</v>
      </c>
      <c r="H613" s="12">
        <v>22.012299129504896</v>
      </c>
      <c r="I613" s="12">
        <v>10.044073784641519</v>
      </c>
      <c r="J613" s="12">
        <v>6.3167653214760184</v>
      </c>
      <c r="K613" s="12">
        <v>16.960885133912377</v>
      </c>
      <c r="L613" s="12">
        <v>23.667814266179725</v>
      </c>
      <c r="M613" s="12">
        <v>16.725018802354832</v>
      </c>
      <c r="N613" s="12"/>
      <c r="O613" s="12"/>
    </row>
    <row r="614" spans="1:15" x14ac:dyDescent="0.35">
      <c r="A614" s="11" t="str">
        <f t="shared" si="9"/>
        <v>DISTRIBUCION VOLUMEN X CRITERIO (Consumiciones)Sangria de VinoREST.CAT ARAGON</v>
      </c>
      <c r="B614" s="11" t="s">
        <v>119</v>
      </c>
      <c r="C614" s="11" t="s">
        <v>141</v>
      </c>
      <c r="D614" s="11" t="s">
        <v>2</v>
      </c>
      <c r="E614" s="12">
        <v>14.307225417644128</v>
      </c>
      <c r="F614" s="12">
        <v>14.309911753507818</v>
      </c>
      <c r="G614" s="12">
        <v>19.389779968764163</v>
      </c>
      <c r="H614" s="12">
        <v>21.656948282935438</v>
      </c>
      <c r="I614" s="12">
        <v>6.0961544743434795</v>
      </c>
      <c r="J614" s="12">
        <v>16.308308302681322</v>
      </c>
      <c r="K614" s="12">
        <v>10.347479511485393</v>
      </c>
      <c r="L614" s="12">
        <v>5.1452312381336807</v>
      </c>
      <c r="M614" s="12">
        <v>12.693005922991141</v>
      </c>
      <c r="N614" s="12"/>
      <c r="O614" s="12"/>
    </row>
    <row r="615" spans="1:15" x14ac:dyDescent="0.35">
      <c r="A615" s="11" t="str">
        <f t="shared" si="9"/>
        <v>DISTRIBUCION VOLUMEN X CRITERIO (Consumiciones)Sangria de VinoLEVANTE</v>
      </c>
      <c r="B615" s="11" t="s">
        <v>119</v>
      </c>
      <c r="C615" s="11" t="s">
        <v>141</v>
      </c>
      <c r="D615" s="11" t="s">
        <v>3</v>
      </c>
      <c r="E615" s="12">
        <v>18.198231474185061</v>
      </c>
      <c r="F615" s="12">
        <v>33.693808346253881</v>
      </c>
      <c r="G615" s="12">
        <v>21.838151722810249</v>
      </c>
      <c r="H615" s="12">
        <v>32.002309375224414</v>
      </c>
      <c r="I615" s="12">
        <v>25.915404214901162</v>
      </c>
      <c r="J615" s="12">
        <v>32.442910438671937</v>
      </c>
      <c r="K615" s="12">
        <v>33.131318982079364</v>
      </c>
      <c r="L615" s="12">
        <v>32.802698099487806</v>
      </c>
      <c r="M615" s="12">
        <v>9.2586635465729845</v>
      </c>
      <c r="N615" s="12"/>
      <c r="O615" s="12"/>
    </row>
    <row r="616" spans="1:15" x14ac:dyDescent="0.35">
      <c r="A616" s="11" t="str">
        <f t="shared" si="9"/>
        <v>DISTRIBUCION VOLUMEN X CRITERIO (Consumiciones)Sangria de VinoANDALUCIA</v>
      </c>
      <c r="B616" s="11" t="s">
        <v>119</v>
      </c>
      <c r="C616" s="11" t="s">
        <v>141</v>
      </c>
      <c r="D616" s="11" t="s">
        <v>4</v>
      </c>
      <c r="E616" s="12">
        <v>2.2876769134811425</v>
      </c>
      <c r="F616" s="12">
        <v>13.361214317810187</v>
      </c>
      <c r="G616" s="12">
        <v>2.8764299015695665</v>
      </c>
      <c r="H616" s="12">
        <v>1.3538646839789228</v>
      </c>
      <c r="I616" s="12">
        <v>4.877944010714403</v>
      </c>
      <c r="J616" s="12">
        <v>11.975881881555516</v>
      </c>
      <c r="K616" s="12">
        <v>3.1018200652477126</v>
      </c>
      <c r="L616" s="12">
        <v>2.2392651715243486</v>
      </c>
      <c r="M616" s="12">
        <v>12.741014269840226</v>
      </c>
      <c r="N616" s="12"/>
      <c r="O616" s="12"/>
    </row>
    <row r="617" spans="1:15" x14ac:dyDescent="0.35">
      <c r="A617" s="11" t="str">
        <f t="shared" si="9"/>
        <v>DISTRIBUCION VOLUMEN X CRITERIO (Consumiciones)Sangria de VinoMDD AM</v>
      </c>
      <c r="B617" s="11" t="s">
        <v>119</v>
      </c>
      <c r="C617" s="11" t="s">
        <v>141</v>
      </c>
      <c r="D617" s="11" t="s">
        <v>5</v>
      </c>
      <c r="E617" s="12">
        <v>9.94195130407393</v>
      </c>
      <c r="F617" s="12">
        <v>13.367617768219658</v>
      </c>
      <c r="G617" s="12">
        <v>6.829817847371741</v>
      </c>
      <c r="H617" s="12">
        <v>3.1599974687882391</v>
      </c>
      <c r="I617" s="12">
        <v>9.037845912621334</v>
      </c>
      <c r="J617" s="12">
        <v>15.667002074280607</v>
      </c>
      <c r="K617" s="12">
        <v>11.509561786838166</v>
      </c>
      <c r="L617" s="12">
        <v>8.2445138448326301</v>
      </c>
      <c r="M617" s="12">
        <v>16.895476861632623</v>
      </c>
      <c r="N617" s="12"/>
      <c r="O617" s="12"/>
    </row>
    <row r="618" spans="1:15" x14ac:dyDescent="0.35">
      <c r="A618" s="11" t="str">
        <f t="shared" si="9"/>
        <v>DISTRIBUCION VOLUMEN X CRITERIO (Consumiciones)Sangria de VinoRTO CENTRO</v>
      </c>
      <c r="B618" s="11" t="s">
        <v>119</v>
      </c>
      <c r="C618" s="11" t="s">
        <v>141</v>
      </c>
      <c r="D618" s="11" t="s">
        <v>6</v>
      </c>
      <c r="E618" s="12">
        <v>0.54320164468708632</v>
      </c>
      <c r="F618" s="12">
        <v>4.9498121103985344</v>
      </c>
      <c r="G618" s="12">
        <v>11.518263391187853</v>
      </c>
      <c r="H618" s="12">
        <v>4.4921287135400627</v>
      </c>
      <c r="I618" s="12">
        <v>7.0489284341242655</v>
      </c>
      <c r="J618" s="12">
        <v>6.1118793631877333</v>
      </c>
      <c r="K618" s="12">
        <v>5.8059999798391004</v>
      </c>
      <c r="L618" s="12">
        <v>5.7618650769046829</v>
      </c>
      <c r="M618" s="12">
        <v>4.4522569808106258</v>
      </c>
      <c r="N618" s="12"/>
      <c r="O618" s="12"/>
    </row>
    <row r="619" spans="1:15" x14ac:dyDescent="0.35">
      <c r="A619" s="11" t="str">
        <f t="shared" si="9"/>
        <v>DISTRIBUCION VOLUMEN X CRITERIO (Consumiciones)Sangria de VinoNORTE-CENTRO</v>
      </c>
      <c r="B619" s="11" t="s">
        <v>119</v>
      </c>
      <c r="C619" s="11" t="s">
        <v>141</v>
      </c>
      <c r="D619" s="11" t="s">
        <v>7</v>
      </c>
      <c r="E619" s="12">
        <v>3.3468223696025201</v>
      </c>
      <c r="F619" s="12">
        <v>5.371093079996121</v>
      </c>
      <c r="G619" s="12">
        <v>8.9373826210071314</v>
      </c>
      <c r="H619" s="12">
        <v>9.1422590780558863</v>
      </c>
      <c r="I619" s="12">
        <v>6.7859996632903572</v>
      </c>
      <c r="J619" s="12">
        <v>6.9107740795496921</v>
      </c>
      <c r="K619" s="12">
        <v>13.751109849543685</v>
      </c>
      <c r="L619" s="12">
        <v>6.9854682598633371</v>
      </c>
      <c r="M619" s="12">
        <v>8.8481567707429374</v>
      </c>
      <c r="N619" s="12"/>
      <c r="O619" s="12"/>
    </row>
    <row r="620" spans="1:15" x14ac:dyDescent="0.35">
      <c r="A620" s="11" t="str">
        <f t="shared" si="9"/>
        <v>DISTRIBUCION VOLUMEN X CRITERIO (Consumiciones)Sangria de VinoNOROESTE</v>
      </c>
      <c r="B620" s="11" t="s">
        <v>119</v>
      </c>
      <c r="C620" s="11" t="s">
        <v>141</v>
      </c>
      <c r="D620" s="11" t="s">
        <v>8</v>
      </c>
      <c r="E620" s="12">
        <v>33.551457937603637</v>
      </c>
      <c r="F620" s="12">
        <v>2.2510787823449419</v>
      </c>
      <c r="G620" s="12">
        <v>12.87386746295306</v>
      </c>
      <c r="H620" s="12">
        <v>6.1802023689582413</v>
      </c>
      <c r="I620" s="12">
        <v>30.193626890536695</v>
      </c>
      <c r="J620" s="12">
        <v>4.2664691696694073</v>
      </c>
      <c r="K620" s="12">
        <v>5.3918358915541997</v>
      </c>
      <c r="L620" s="12">
        <v>15.153149372758316</v>
      </c>
      <c r="M620" s="12">
        <v>18.386378915827294</v>
      </c>
      <c r="N620" s="12"/>
      <c r="O620" s="12"/>
    </row>
    <row r="621" spans="1:15" x14ac:dyDescent="0.35">
      <c r="A621" s="11" t="str">
        <f t="shared" si="9"/>
        <v>DISTRIBUCION VOLUMEN X CRITERIO (Consumiciones)Sangria de Vino&lt;2MIL</v>
      </c>
      <c r="B621" s="11" t="s">
        <v>119</v>
      </c>
      <c r="C621" s="11" t="s">
        <v>141</v>
      </c>
      <c r="D621" s="11" t="s">
        <v>9</v>
      </c>
      <c r="E621" s="12">
        <v>24.114065892854004</v>
      </c>
      <c r="F621" s="12">
        <v>7.6888329669277873</v>
      </c>
      <c r="G621" s="12">
        <v>11.679306972741893</v>
      </c>
      <c r="H621" s="12">
        <v>1.8971730772922575</v>
      </c>
      <c r="I621" s="12">
        <v>12.57692810244014</v>
      </c>
      <c r="J621" s="12">
        <v>8.7775110756341057</v>
      </c>
      <c r="K621" s="12">
        <v>1.545402746778616</v>
      </c>
      <c r="L621" s="12">
        <v>1.9703559394270698</v>
      </c>
      <c r="M621" s="12">
        <v>5.506354896691783</v>
      </c>
      <c r="N621" s="12"/>
      <c r="O621" s="12"/>
    </row>
    <row r="622" spans="1:15" x14ac:dyDescent="0.35">
      <c r="A622" s="11" t="str">
        <f t="shared" si="9"/>
        <v>DISTRIBUCION VOLUMEN X CRITERIO (Consumiciones)Sangria de Vino2-5MIL</v>
      </c>
      <c r="B622" s="11" t="s">
        <v>119</v>
      </c>
      <c r="C622" s="11" t="s">
        <v>141</v>
      </c>
      <c r="D622" s="11" t="s">
        <v>10</v>
      </c>
      <c r="E622" s="12">
        <v>14.752104436950169</v>
      </c>
      <c r="F622" s="12">
        <v>14.554725149255027</v>
      </c>
      <c r="G622" s="12">
        <v>15.417299343074301</v>
      </c>
      <c r="H622" s="12">
        <v>21.717640484030255</v>
      </c>
      <c r="I622" s="12">
        <v>19.622828662534015</v>
      </c>
      <c r="J622" s="12">
        <v>23.884257515597703</v>
      </c>
      <c r="K622" s="12">
        <v>2.0575990512216467</v>
      </c>
      <c r="L622" s="12">
        <v>4.027456047424244</v>
      </c>
      <c r="M622" s="12">
        <v>1.190469350665414</v>
      </c>
      <c r="N622" s="12"/>
      <c r="O622" s="12"/>
    </row>
    <row r="623" spans="1:15" x14ac:dyDescent="0.35">
      <c r="A623" s="11" t="str">
        <f t="shared" si="9"/>
        <v>DISTRIBUCION VOLUMEN X CRITERIO (Consumiciones)Sangria de Vino5-10MIL</v>
      </c>
      <c r="B623" s="11" t="s">
        <v>119</v>
      </c>
      <c r="C623" s="11" t="s">
        <v>141</v>
      </c>
      <c r="D623" s="11" t="s">
        <v>11</v>
      </c>
      <c r="E623" s="12">
        <v>3.9464856370301589</v>
      </c>
      <c r="F623" s="12">
        <v>4.8983473422927997</v>
      </c>
      <c r="G623" s="12">
        <v>7.4614523553015495</v>
      </c>
      <c r="H623" s="12">
        <v>8.6674748531932728</v>
      </c>
      <c r="I623" s="12">
        <v>1.9173943196580638</v>
      </c>
      <c r="J623" s="12">
        <v>3.1861162484065018</v>
      </c>
      <c r="K623" s="12">
        <v>5.593411289879981</v>
      </c>
      <c r="L623" s="12" t="s">
        <v>219</v>
      </c>
      <c r="M623" s="12">
        <v>11.865034003834284</v>
      </c>
      <c r="N623" s="12"/>
      <c r="O623" s="12"/>
    </row>
    <row r="624" spans="1:15" x14ac:dyDescent="0.35">
      <c r="A624" s="11" t="str">
        <f t="shared" si="9"/>
        <v>DISTRIBUCION VOLUMEN X CRITERIO (Consumiciones)Sangria de Vino10-30MIL</v>
      </c>
      <c r="B624" s="11" t="s">
        <v>119</v>
      </c>
      <c r="C624" s="11" t="s">
        <v>141</v>
      </c>
      <c r="D624" s="11" t="s">
        <v>12</v>
      </c>
      <c r="E624" s="12">
        <v>6.4093892529964043</v>
      </c>
      <c r="F624" s="12">
        <v>24.444858541766632</v>
      </c>
      <c r="G624" s="12">
        <v>12.227329029282668</v>
      </c>
      <c r="H624" s="12">
        <v>21.104234020481485</v>
      </c>
      <c r="I624" s="12">
        <v>9.7530335277370863</v>
      </c>
      <c r="J624" s="12">
        <v>7.0328886840216684</v>
      </c>
      <c r="K624" s="12">
        <v>21.548625930661547</v>
      </c>
      <c r="L624" s="12">
        <v>19.548039200184906</v>
      </c>
      <c r="M624" s="12">
        <v>8.3388503532049789</v>
      </c>
      <c r="N624" s="12"/>
      <c r="O624" s="12"/>
    </row>
    <row r="625" spans="1:15" x14ac:dyDescent="0.35">
      <c r="A625" s="11" t="str">
        <f t="shared" si="9"/>
        <v>DISTRIBUCION VOLUMEN X CRITERIO (Consumiciones)Sangria de Vino30-100MIL</v>
      </c>
      <c r="B625" s="11" t="s">
        <v>119</v>
      </c>
      <c r="C625" s="11" t="s">
        <v>141</v>
      </c>
      <c r="D625" s="11" t="s">
        <v>13</v>
      </c>
      <c r="E625" s="12">
        <v>9.3648718926308003</v>
      </c>
      <c r="F625" s="12">
        <v>17.466253773991237</v>
      </c>
      <c r="G625" s="12">
        <v>14.292907095865878</v>
      </c>
      <c r="H625" s="12">
        <v>17.081015129678388</v>
      </c>
      <c r="I625" s="12">
        <v>27.864023328450205</v>
      </c>
      <c r="J625" s="12">
        <v>16.334322692105179</v>
      </c>
      <c r="K625" s="12">
        <v>34.859124111300325</v>
      </c>
      <c r="L625" s="12">
        <v>18.730270174143886</v>
      </c>
      <c r="M625" s="12">
        <v>20.345125452104366</v>
      </c>
      <c r="N625" s="12"/>
      <c r="O625" s="12"/>
    </row>
    <row r="626" spans="1:15" x14ac:dyDescent="0.35">
      <c r="A626" s="11" t="str">
        <f t="shared" si="9"/>
        <v>DISTRIBUCION VOLUMEN X CRITERIO (Consumiciones)Sangria de Vino100-200MIL</v>
      </c>
      <c r="B626" s="11" t="s">
        <v>119</v>
      </c>
      <c r="C626" s="11" t="s">
        <v>141</v>
      </c>
      <c r="D626" s="11" t="s">
        <v>14</v>
      </c>
      <c r="E626" s="12">
        <v>4.9185049391031823</v>
      </c>
      <c r="F626" s="12">
        <v>8.0017677250006045</v>
      </c>
      <c r="G626" s="12">
        <v>11.093115422918723</v>
      </c>
      <c r="H626" s="12">
        <v>7.0101412003774062</v>
      </c>
      <c r="I626" s="12">
        <v>3.9197223904374461</v>
      </c>
      <c r="J626" s="12">
        <v>15.421055228579975</v>
      </c>
      <c r="K626" s="12">
        <v>10.302978324952425</v>
      </c>
      <c r="L626" s="12">
        <v>6.175020443781511</v>
      </c>
      <c r="M626" s="12">
        <v>13.264238419844116</v>
      </c>
      <c r="N626" s="12"/>
      <c r="O626" s="12"/>
    </row>
    <row r="627" spans="1:15" x14ac:dyDescent="0.35">
      <c r="A627" s="11" t="str">
        <f t="shared" si="9"/>
        <v>DISTRIBUCION VOLUMEN X CRITERIO (Consumiciones)Sangria de Vino200-500MIL</v>
      </c>
      <c r="B627" s="11" t="s">
        <v>119</v>
      </c>
      <c r="C627" s="11" t="s">
        <v>141</v>
      </c>
      <c r="D627" s="11" t="s">
        <v>15</v>
      </c>
      <c r="E627" s="12">
        <v>19.087012285866916</v>
      </c>
      <c r="F627" s="12">
        <v>13.057118184740393</v>
      </c>
      <c r="G627" s="12">
        <v>17.230773380467394</v>
      </c>
      <c r="H627" s="12">
        <v>12.560694689645707</v>
      </c>
      <c r="I627" s="12">
        <v>10.738154228093144</v>
      </c>
      <c r="J627" s="12">
        <v>10.458971279239643</v>
      </c>
      <c r="K627" s="12">
        <v>6.0591248793346129</v>
      </c>
      <c r="L627" s="12">
        <v>27.013701375289561</v>
      </c>
      <c r="M627" s="12">
        <v>23.150347020649676</v>
      </c>
      <c r="N627" s="12"/>
      <c r="O627" s="12"/>
    </row>
    <row r="628" spans="1:15" x14ac:dyDescent="0.35">
      <c r="A628" s="11" t="str">
        <f t="shared" si="9"/>
        <v>DISTRIBUCION VOLUMEN X CRITERIO (Consumiciones)Sangria de Vino&gt;500MIL</v>
      </c>
      <c r="B628" s="11" t="s">
        <v>119</v>
      </c>
      <c r="C628" s="11" t="s">
        <v>141</v>
      </c>
      <c r="D628" s="11" t="s">
        <v>16</v>
      </c>
      <c r="E628" s="12">
        <v>17.407569911381096</v>
      </c>
      <c r="F628" s="12">
        <v>9.8880963160255249</v>
      </c>
      <c r="G628" s="12">
        <v>10.597805822685595</v>
      </c>
      <c r="H628" s="12">
        <v>9.9616265453012254</v>
      </c>
      <c r="I628" s="12">
        <v>13.607887800306054</v>
      </c>
      <c r="J628" s="12">
        <v>14.904871030463379</v>
      </c>
      <c r="K628" s="12">
        <v>18.033733025842274</v>
      </c>
      <c r="L628" s="12">
        <v>22.535167479117852</v>
      </c>
      <c r="M628" s="12">
        <v>16.339555566195262</v>
      </c>
      <c r="N628" s="12"/>
      <c r="O628" s="12"/>
    </row>
    <row r="629" spans="1:15" x14ac:dyDescent="0.35">
      <c r="A629" s="11" t="str">
        <f t="shared" si="9"/>
        <v>DISTRIBUCION VOLUMEN X CRITERIO (Consumiciones)Sangria de VinoDE 15 A 19 AÑOS</v>
      </c>
      <c r="B629" s="11" t="s">
        <v>119</v>
      </c>
      <c r="C629" s="11" t="s">
        <v>141</v>
      </c>
      <c r="D629" s="11" t="s">
        <v>39</v>
      </c>
      <c r="E629" s="12" t="s">
        <v>219</v>
      </c>
      <c r="F629" s="12">
        <v>1.9285396956751724</v>
      </c>
      <c r="G629" s="12" t="s">
        <v>219</v>
      </c>
      <c r="H629" s="12" t="s">
        <v>219</v>
      </c>
      <c r="I629" s="12" t="s">
        <v>219</v>
      </c>
      <c r="J629" s="12" t="s">
        <v>219</v>
      </c>
      <c r="K629" s="12">
        <v>11.380685633806694</v>
      </c>
      <c r="L629" s="12" t="s">
        <v>219</v>
      </c>
      <c r="M629" s="12" t="s">
        <v>219</v>
      </c>
      <c r="N629" s="12"/>
      <c r="O629" s="12"/>
    </row>
    <row r="630" spans="1:15" x14ac:dyDescent="0.35">
      <c r="A630" s="11" t="str">
        <f t="shared" si="9"/>
        <v>DISTRIBUCION VOLUMEN X CRITERIO (Consumiciones)Sangria de VinoDE 20 A 24 AÑOS</v>
      </c>
      <c r="B630" s="11" t="s">
        <v>119</v>
      </c>
      <c r="C630" s="11" t="s">
        <v>141</v>
      </c>
      <c r="D630" s="11" t="s">
        <v>40</v>
      </c>
      <c r="E630" s="12">
        <v>4.4118085269706135</v>
      </c>
      <c r="F630" s="12">
        <v>6.8207715734234782</v>
      </c>
      <c r="G630" s="12">
        <v>1.6804163050428473</v>
      </c>
      <c r="H630" s="12">
        <v>5.1012221628920082</v>
      </c>
      <c r="I630" s="12">
        <v>2.4852871706087662</v>
      </c>
      <c r="J630" s="12">
        <v>2.4291440485135576</v>
      </c>
      <c r="K630" s="12" t="s">
        <v>219</v>
      </c>
      <c r="L630" s="12">
        <v>3.1805745080123815</v>
      </c>
      <c r="M630" s="12">
        <v>2.9591265732633509</v>
      </c>
      <c r="N630" s="12"/>
      <c r="O630" s="12"/>
    </row>
    <row r="631" spans="1:15" x14ac:dyDescent="0.35">
      <c r="A631" s="11" t="str">
        <f t="shared" si="9"/>
        <v>DISTRIBUCION VOLUMEN X CRITERIO (Consumiciones)Sangria de VinoDE 25 A 34 AÑOS</v>
      </c>
      <c r="B631" s="11" t="s">
        <v>119</v>
      </c>
      <c r="C631" s="11" t="s">
        <v>141</v>
      </c>
      <c r="D631" s="11" t="s">
        <v>41</v>
      </c>
      <c r="E631" s="12">
        <v>13.532338280273216</v>
      </c>
      <c r="F631" s="12">
        <v>9.8915902621814844</v>
      </c>
      <c r="G631" s="12">
        <v>11.484273396598329</v>
      </c>
      <c r="H631" s="12">
        <v>7.3374965604671649</v>
      </c>
      <c r="I631" s="12">
        <v>4.3590914116426154</v>
      </c>
      <c r="J631" s="12">
        <v>9.266222454571631</v>
      </c>
      <c r="K631" s="12">
        <v>7.1465238208233615</v>
      </c>
      <c r="L631" s="12">
        <v>17.39861296737114</v>
      </c>
      <c r="M631" s="12">
        <v>14.509672489910566</v>
      </c>
      <c r="N631" s="12"/>
      <c r="O631" s="12"/>
    </row>
    <row r="632" spans="1:15" x14ac:dyDescent="0.35">
      <c r="A632" s="11" t="str">
        <f t="shared" si="9"/>
        <v>DISTRIBUCION VOLUMEN X CRITERIO (Consumiciones)Sangria de VinoDE 35 A 49 AÑOS</v>
      </c>
      <c r="B632" s="11" t="s">
        <v>119</v>
      </c>
      <c r="C632" s="11" t="s">
        <v>141</v>
      </c>
      <c r="D632" s="11" t="s">
        <v>42</v>
      </c>
      <c r="E632" s="12">
        <v>29.029446538322308</v>
      </c>
      <c r="F632" s="12">
        <v>26.629803064254304</v>
      </c>
      <c r="G632" s="12">
        <v>22.508868047368882</v>
      </c>
      <c r="H632" s="12">
        <v>31.589977823456511</v>
      </c>
      <c r="I632" s="12">
        <v>36.182190070080836</v>
      </c>
      <c r="J632" s="12">
        <v>21.117622515906877</v>
      </c>
      <c r="K632" s="12">
        <v>21.256724900199547</v>
      </c>
      <c r="L632" s="12">
        <v>25.182759323350361</v>
      </c>
      <c r="M632" s="12">
        <v>19.917778349661958</v>
      </c>
      <c r="N632" s="12"/>
      <c r="O632" s="12"/>
    </row>
    <row r="633" spans="1:15" x14ac:dyDescent="0.35">
      <c r="A633" s="11" t="str">
        <f t="shared" si="9"/>
        <v>DISTRIBUCION VOLUMEN X CRITERIO (Consumiciones)Sangria de VinoDE 50 A 59 AÑOS</v>
      </c>
      <c r="B633" s="11" t="s">
        <v>119</v>
      </c>
      <c r="C633" s="11" t="s">
        <v>141</v>
      </c>
      <c r="D633" s="11" t="s">
        <v>43</v>
      </c>
      <c r="E633" s="12">
        <v>37.503292829873573</v>
      </c>
      <c r="F633" s="12">
        <v>25.861168790633005</v>
      </c>
      <c r="G633" s="12">
        <v>26.294851270139201</v>
      </c>
      <c r="H633" s="12">
        <v>11.147113885331841</v>
      </c>
      <c r="I633" s="12">
        <v>19.583824368229688</v>
      </c>
      <c r="J633" s="12">
        <v>25.938635396933364</v>
      </c>
      <c r="K633" s="12">
        <v>18.598142221068752</v>
      </c>
      <c r="L633" s="12">
        <v>23.714910911658528</v>
      </c>
      <c r="M633" s="12">
        <v>32.985245388186335</v>
      </c>
      <c r="N633" s="12"/>
      <c r="O633" s="12"/>
    </row>
    <row r="634" spans="1:15" x14ac:dyDescent="0.35">
      <c r="A634" s="11" t="str">
        <f t="shared" si="9"/>
        <v>DISTRIBUCION VOLUMEN X CRITERIO (Consumiciones)Sangria de VinoDE 60 A 75 AÑOS</v>
      </c>
      <c r="B634" s="11" t="s">
        <v>119</v>
      </c>
      <c r="C634" s="11" t="s">
        <v>141</v>
      </c>
      <c r="D634" s="11" t="s">
        <v>44</v>
      </c>
      <c r="E634" s="12">
        <v>15.523108159476637</v>
      </c>
      <c r="F634" s="12">
        <v>28.868130848918806</v>
      </c>
      <c r="G634" s="12">
        <v>38.031587014227483</v>
      </c>
      <c r="H634" s="12">
        <v>44.824176769590764</v>
      </c>
      <c r="I634" s="12">
        <v>37.389583108232053</v>
      </c>
      <c r="J634" s="12">
        <v>41.248359656897378</v>
      </c>
      <c r="K634" s="12">
        <v>41.617921824030226</v>
      </c>
      <c r="L634" s="12">
        <v>30.523156502099631</v>
      </c>
      <c r="M634" s="12">
        <v>29.628142287443616</v>
      </c>
      <c r="N634" s="12"/>
      <c r="O634" s="12"/>
    </row>
    <row r="635" spans="1:15" x14ac:dyDescent="0.35">
      <c r="A635" s="11" t="str">
        <f t="shared" si="9"/>
        <v>DISTRIBUCION VOLUMEN X CRITERIO (Consumiciones)Sangria de VinoALTA Y MEDIA ALTA</v>
      </c>
      <c r="B635" s="11" t="s">
        <v>119</v>
      </c>
      <c r="C635" s="11" t="s">
        <v>141</v>
      </c>
      <c r="D635" s="11" t="s">
        <v>17</v>
      </c>
      <c r="E635" s="12">
        <v>21.13696529399801</v>
      </c>
      <c r="F635" s="12">
        <v>23.928101787756962</v>
      </c>
      <c r="G635" s="12">
        <v>22.523227223517104</v>
      </c>
      <c r="H635" s="12">
        <v>16.917737750819263</v>
      </c>
      <c r="I635" s="12">
        <v>20.392593392952719</v>
      </c>
      <c r="J635" s="12">
        <v>20.833194360904841</v>
      </c>
      <c r="K635" s="12">
        <v>39.432112249490828</v>
      </c>
      <c r="L635" s="12">
        <v>26.006959502036921</v>
      </c>
      <c r="M635" s="12">
        <v>22.705883291738736</v>
      </c>
      <c r="N635" s="12"/>
      <c r="O635" s="12"/>
    </row>
    <row r="636" spans="1:15" x14ac:dyDescent="0.35">
      <c r="A636" s="11" t="str">
        <f t="shared" si="9"/>
        <v>DISTRIBUCION VOLUMEN X CRITERIO (Consumiciones)Sangria de VinoMEDIA</v>
      </c>
      <c r="B636" s="11" t="s">
        <v>119</v>
      </c>
      <c r="C636" s="11" t="s">
        <v>141</v>
      </c>
      <c r="D636" s="11" t="s">
        <v>18</v>
      </c>
      <c r="E636" s="12">
        <v>25.720782755938565</v>
      </c>
      <c r="F636" s="12">
        <v>27.402147273430298</v>
      </c>
      <c r="G636" s="12">
        <v>30.721906919747806</v>
      </c>
      <c r="H636" s="12">
        <v>26.54005393756297</v>
      </c>
      <c r="I636" s="12">
        <v>29.956987855838012</v>
      </c>
      <c r="J636" s="12">
        <v>23.509103787107978</v>
      </c>
      <c r="K636" s="12">
        <v>40.721305799090871</v>
      </c>
      <c r="L636" s="12">
        <v>26.299292697568294</v>
      </c>
      <c r="M636" s="12">
        <v>35.386221315187321</v>
      </c>
      <c r="N636" s="12"/>
      <c r="O636" s="12"/>
    </row>
    <row r="637" spans="1:15" x14ac:dyDescent="0.35">
      <c r="A637" s="11" t="str">
        <f t="shared" si="9"/>
        <v>DISTRIBUCION VOLUMEN X CRITERIO (Consumiciones)Sangria de VinoMEDIA BAJA</v>
      </c>
      <c r="B637" s="11" t="s">
        <v>119</v>
      </c>
      <c r="C637" s="11" t="s">
        <v>141</v>
      </c>
      <c r="D637" s="11" t="s">
        <v>19</v>
      </c>
      <c r="E637" s="12">
        <v>30.815491624457071</v>
      </c>
      <c r="F637" s="12">
        <v>18.872327819392208</v>
      </c>
      <c r="G637" s="12">
        <v>25.212068900774653</v>
      </c>
      <c r="H637" s="12">
        <v>13.221473207905628</v>
      </c>
      <c r="I637" s="12">
        <v>28.538296952777724</v>
      </c>
      <c r="J637" s="12">
        <v>21.583889066898511</v>
      </c>
      <c r="K637" s="12">
        <v>5.5006647496744252</v>
      </c>
      <c r="L637" s="12">
        <v>28.079425090484722</v>
      </c>
      <c r="M637" s="12">
        <v>23.000197499536178</v>
      </c>
      <c r="N637" s="12"/>
      <c r="O637" s="12"/>
    </row>
    <row r="638" spans="1:15" x14ac:dyDescent="0.35">
      <c r="A638" s="11" t="str">
        <f t="shared" si="9"/>
        <v>DISTRIBUCION VOLUMEN X CRITERIO (Consumiciones)Sangria de VinoBAJA</v>
      </c>
      <c r="B638" s="11" t="s">
        <v>119</v>
      </c>
      <c r="C638" s="11" t="s">
        <v>141</v>
      </c>
      <c r="D638" s="11" t="s">
        <v>20</v>
      </c>
      <c r="E638" s="12">
        <v>22.326746162897212</v>
      </c>
      <c r="F638" s="12">
        <v>29.797427354506794</v>
      </c>
      <c r="G638" s="12">
        <v>21.542783733882946</v>
      </c>
      <c r="H638" s="12">
        <v>43.320736525741211</v>
      </c>
      <c r="I638" s="12">
        <v>21.112096670846224</v>
      </c>
      <c r="J638" s="12">
        <v>34.073822154016426</v>
      </c>
      <c r="K638" s="12">
        <v>14.345920401886742</v>
      </c>
      <c r="L638" s="12">
        <v>19.614340475525115</v>
      </c>
      <c r="M638" s="12">
        <v>18.907657994641578</v>
      </c>
      <c r="N638" s="12"/>
      <c r="O638" s="12"/>
    </row>
    <row r="639" spans="1:15" x14ac:dyDescent="0.35">
      <c r="A639" s="11" t="str">
        <f t="shared" si="9"/>
        <v>DISTRIBUCION VOLUMEN X CRITERIO (Consumiciones)Sangria de VinoHOMBRE</v>
      </c>
      <c r="B639" s="11" t="s">
        <v>119</v>
      </c>
      <c r="C639" s="11" t="s">
        <v>141</v>
      </c>
      <c r="D639" s="11" t="s">
        <v>21</v>
      </c>
      <c r="E639" s="12">
        <v>61.674788508264498</v>
      </c>
      <c r="F639" s="12">
        <v>39.216106710621219</v>
      </c>
      <c r="G639" s="12">
        <v>46.463120717038542</v>
      </c>
      <c r="H639" s="12">
        <v>34.158119679389323</v>
      </c>
      <c r="I639" s="12">
        <v>39.081241252459364</v>
      </c>
      <c r="J639" s="12">
        <v>38.447518701941306</v>
      </c>
      <c r="K639" s="12">
        <v>44.605191175734085</v>
      </c>
      <c r="L639" s="12">
        <v>40.439389850610716</v>
      </c>
      <c r="M639" s="12">
        <v>44.866837433942393</v>
      </c>
      <c r="N639" s="12"/>
      <c r="O639" s="12"/>
    </row>
    <row r="640" spans="1:15" x14ac:dyDescent="0.35">
      <c r="A640" s="11" t="str">
        <f t="shared" si="9"/>
        <v>DISTRIBUCION VOLUMEN X CRITERIO (Consumiciones)Sangria de VinoMUJER</v>
      </c>
      <c r="B640" s="11" t="s">
        <v>119</v>
      </c>
      <c r="C640" s="11" t="s">
        <v>141</v>
      </c>
      <c r="D640" s="11" t="s">
        <v>22</v>
      </c>
      <c r="E640" s="12">
        <v>38.325211491735487</v>
      </c>
      <c r="F640" s="12">
        <v>60.783905994637543</v>
      </c>
      <c r="G640" s="12">
        <v>53.536866060883959</v>
      </c>
      <c r="H640" s="12">
        <v>65.841880320610684</v>
      </c>
      <c r="I640" s="12">
        <v>60.918733619955326</v>
      </c>
      <c r="J640" s="12">
        <v>61.552481298058694</v>
      </c>
      <c r="K640" s="12">
        <v>55.394808824265915</v>
      </c>
      <c r="L640" s="12">
        <v>59.560627915004325</v>
      </c>
      <c r="M640" s="12">
        <v>55.133122667161416</v>
      </c>
      <c r="N640" s="12"/>
      <c r="O640" s="12"/>
    </row>
    <row r="641" spans="1:15" x14ac:dyDescent="0.35">
      <c r="A641" s="11" t="str">
        <f t="shared" si="9"/>
        <v>DISTRIBUCION VOLUMEN X CRITERIO (Consumiciones)Sangria de CavaT.ESPAÑA</v>
      </c>
      <c r="B641" s="11" t="s">
        <v>119</v>
      </c>
      <c r="C641" s="11" t="s">
        <v>142</v>
      </c>
      <c r="D641" s="11" t="s">
        <v>36</v>
      </c>
      <c r="E641" s="12">
        <v>100</v>
      </c>
      <c r="F641" s="12">
        <v>100</v>
      </c>
      <c r="G641" s="12">
        <v>100</v>
      </c>
      <c r="H641" s="12">
        <v>100</v>
      </c>
      <c r="I641" s="12">
        <v>100</v>
      </c>
      <c r="J641" s="12">
        <v>100</v>
      </c>
      <c r="K641" s="12">
        <v>100</v>
      </c>
      <c r="L641" s="12">
        <v>100</v>
      </c>
      <c r="M641" s="12">
        <v>100</v>
      </c>
      <c r="N641" s="12"/>
      <c r="O641" s="12"/>
    </row>
    <row r="642" spans="1:15" x14ac:dyDescent="0.35">
      <c r="A642" s="11" t="str">
        <f t="shared" si="9"/>
        <v>DISTRIBUCION VOLUMEN X CRITERIO (Consumiciones)Sangria de CavaBCN AM</v>
      </c>
      <c r="B642" s="11" t="s">
        <v>119</v>
      </c>
      <c r="C642" s="11" t="s">
        <v>142</v>
      </c>
      <c r="D642" s="11" t="s">
        <v>1</v>
      </c>
      <c r="E642" s="12">
        <v>37.992112213816789</v>
      </c>
      <c r="F642" s="12">
        <v>28.094864083063541</v>
      </c>
      <c r="G642" s="12">
        <v>41.131577646237908</v>
      </c>
      <c r="H642" s="12">
        <v>51.683522060271095</v>
      </c>
      <c r="I642" s="12">
        <v>42.197262237311747</v>
      </c>
      <c r="J642" s="12">
        <v>22.228342668299412</v>
      </c>
      <c r="K642" s="12">
        <v>31.733417467585916</v>
      </c>
      <c r="L642" s="12">
        <v>44.654260300513641</v>
      </c>
      <c r="M642" s="12">
        <v>33.31925901788815</v>
      </c>
      <c r="N642" s="12"/>
      <c r="O642" s="12"/>
    </row>
    <row r="643" spans="1:15" x14ac:dyDescent="0.35">
      <c r="A643" s="11" t="str">
        <f t="shared" si="9"/>
        <v>DISTRIBUCION VOLUMEN X CRITERIO (Consumiciones)Sangria de CavaREST.CAT ARAGON</v>
      </c>
      <c r="B643" s="11" t="s">
        <v>119</v>
      </c>
      <c r="C643" s="11" t="s">
        <v>142</v>
      </c>
      <c r="D643" s="11" t="s">
        <v>2</v>
      </c>
      <c r="E643" s="12">
        <v>13.166601521357057</v>
      </c>
      <c r="F643" s="12">
        <v>24.080630639259784</v>
      </c>
      <c r="G643" s="12">
        <v>30.02323405366278</v>
      </c>
      <c r="H643" s="12">
        <v>31.622696814367067</v>
      </c>
      <c r="I643" s="12">
        <v>13.975511668509451</v>
      </c>
      <c r="J643" s="12">
        <v>35.423404885041755</v>
      </c>
      <c r="K643" s="12">
        <v>15.504587297073705</v>
      </c>
      <c r="L643" s="12">
        <v>3.482028751651804</v>
      </c>
      <c r="M643" s="12">
        <v>17.538919816687141</v>
      </c>
      <c r="N643" s="12"/>
      <c r="O643" s="12"/>
    </row>
    <row r="644" spans="1:15" x14ac:dyDescent="0.35">
      <c r="A644" s="11" t="str">
        <f t="shared" ref="A644:A707" si="10">B644&amp;C644&amp;D644</f>
        <v>DISTRIBUCION VOLUMEN X CRITERIO (Consumiciones)Sangria de CavaLEVANTE</v>
      </c>
      <c r="B644" s="11" t="s">
        <v>119</v>
      </c>
      <c r="C644" s="11" t="s">
        <v>142</v>
      </c>
      <c r="D644" s="11" t="s">
        <v>3</v>
      </c>
      <c r="E644" s="12">
        <v>7.1915916309948331</v>
      </c>
      <c r="F644" s="12">
        <v>26.096827646979943</v>
      </c>
      <c r="G644" s="12">
        <v>4.4143295213983542</v>
      </c>
      <c r="H644" s="12">
        <v>2.6292011491319536</v>
      </c>
      <c r="I644" s="12">
        <v>22.154455278597833</v>
      </c>
      <c r="J644" s="12">
        <v>11.813480224039187</v>
      </c>
      <c r="K644" s="12">
        <v>39.117236351303575</v>
      </c>
      <c r="L644" s="12">
        <v>20.90371401085094</v>
      </c>
      <c r="M644" s="12">
        <v>14.190346957372673</v>
      </c>
      <c r="N644" s="12"/>
      <c r="O644" s="12"/>
    </row>
    <row r="645" spans="1:15" x14ac:dyDescent="0.35">
      <c r="A645" s="11" t="str">
        <f t="shared" si="10"/>
        <v>DISTRIBUCION VOLUMEN X CRITERIO (Consumiciones)Sangria de CavaANDALUCIA</v>
      </c>
      <c r="B645" s="11" t="s">
        <v>119</v>
      </c>
      <c r="C645" s="11" t="s">
        <v>142</v>
      </c>
      <c r="D645" s="11" t="s">
        <v>4</v>
      </c>
      <c r="E645" s="12">
        <v>15.112742224950109</v>
      </c>
      <c r="F645" s="12">
        <v>5.610913584030957</v>
      </c>
      <c r="G645" s="12">
        <v>8.0915162293929921</v>
      </c>
      <c r="H645" s="12" t="s">
        <v>219</v>
      </c>
      <c r="I645" s="12">
        <v>0.89937385393686309</v>
      </c>
      <c r="J645" s="12">
        <v>9.0226269478237828</v>
      </c>
      <c r="K645" s="12">
        <v>2.1600334998906989</v>
      </c>
      <c r="L645" s="12">
        <v>10.301720911606106</v>
      </c>
      <c r="M645" s="12">
        <v>3.1628964329259426</v>
      </c>
      <c r="N645" s="12"/>
      <c r="O645" s="12"/>
    </row>
    <row r="646" spans="1:15" x14ac:dyDescent="0.35">
      <c r="A646" s="11" t="str">
        <f t="shared" si="10"/>
        <v>DISTRIBUCION VOLUMEN X CRITERIO (Consumiciones)Sangria de CavaMDD AM</v>
      </c>
      <c r="B646" s="11" t="s">
        <v>119</v>
      </c>
      <c r="C646" s="11" t="s">
        <v>142</v>
      </c>
      <c r="D646" s="11" t="s">
        <v>5</v>
      </c>
      <c r="E646" s="12">
        <v>3.2191182579050772</v>
      </c>
      <c r="F646" s="12">
        <v>5.6026972663358938</v>
      </c>
      <c r="G646" s="12" t="s">
        <v>219</v>
      </c>
      <c r="H646" s="12">
        <v>5.3306816773243311</v>
      </c>
      <c r="I646" s="12">
        <v>6.0927018192323557</v>
      </c>
      <c r="J646" s="12">
        <v>5.2445122883501591</v>
      </c>
      <c r="K646" s="12">
        <v>10.458687409528281</v>
      </c>
      <c r="L646" s="12">
        <v>11.673165803353658</v>
      </c>
      <c r="M646" s="12">
        <v>1.2036933349447403</v>
      </c>
      <c r="N646" s="12"/>
      <c r="O646" s="12"/>
    </row>
    <row r="647" spans="1:15" x14ac:dyDescent="0.35">
      <c r="A647" s="11" t="str">
        <f t="shared" si="10"/>
        <v>DISTRIBUCION VOLUMEN X CRITERIO (Consumiciones)Sangria de CavaRTO CENTRO</v>
      </c>
      <c r="B647" s="11" t="s">
        <v>119</v>
      </c>
      <c r="C647" s="11" t="s">
        <v>142</v>
      </c>
      <c r="D647" s="11" t="s">
        <v>6</v>
      </c>
      <c r="E647" s="12">
        <v>5.0984313351969233</v>
      </c>
      <c r="F647" s="12">
        <v>3.5174469837742577</v>
      </c>
      <c r="G647" s="12">
        <v>0.27745258285678109</v>
      </c>
      <c r="H647" s="12">
        <v>3.6320922076312283</v>
      </c>
      <c r="I647" s="12">
        <v>9.9154732132428993</v>
      </c>
      <c r="J647" s="12">
        <v>7.110564993386272</v>
      </c>
      <c r="K647" s="12">
        <v>1.0260154798565182</v>
      </c>
      <c r="L647" s="12">
        <v>6.9813766533993435</v>
      </c>
      <c r="M647" s="12">
        <v>5.783702248677856</v>
      </c>
      <c r="N647" s="12"/>
      <c r="O647" s="12"/>
    </row>
    <row r="648" spans="1:15" x14ac:dyDescent="0.35">
      <c r="A648" s="11" t="str">
        <f t="shared" si="10"/>
        <v>DISTRIBUCION VOLUMEN X CRITERIO (Consumiciones)Sangria de CavaNORTE-CENTRO</v>
      </c>
      <c r="B648" s="11" t="s">
        <v>119</v>
      </c>
      <c r="C648" s="11" t="s">
        <v>142</v>
      </c>
      <c r="D648" s="11" t="s">
        <v>7</v>
      </c>
      <c r="E648" s="12">
        <v>4.5964119623387658</v>
      </c>
      <c r="F648" s="12">
        <v>0.82480900749027797</v>
      </c>
      <c r="G648" s="12">
        <v>5.8886172169488811</v>
      </c>
      <c r="H648" s="12">
        <v>5.1017958832493608</v>
      </c>
      <c r="I648" s="12">
        <v>0.49092459829650109</v>
      </c>
      <c r="J648" s="12">
        <v>7.2080175505778428</v>
      </c>
      <c r="K648" s="12" t="s">
        <v>219</v>
      </c>
      <c r="L648" s="12" t="s">
        <v>219</v>
      </c>
      <c r="M648" s="12">
        <v>14.715362268290107</v>
      </c>
      <c r="N648" s="12"/>
      <c r="O648" s="12"/>
    </row>
    <row r="649" spans="1:15" x14ac:dyDescent="0.35">
      <c r="A649" s="11" t="str">
        <f t="shared" si="10"/>
        <v>DISTRIBUCION VOLUMEN X CRITERIO (Consumiciones)Sangria de CavaNOROESTE</v>
      </c>
      <c r="B649" s="11" t="s">
        <v>119</v>
      </c>
      <c r="C649" s="11" t="s">
        <v>142</v>
      </c>
      <c r="D649" s="11" t="s">
        <v>8</v>
      </c>
      <c r="E649" s="12">
        <v>13.622982949055052</v>
      </c>
      <c r="F649" s="12">
        <v>6.1718472826191073</v>
      </c>
      <c r="G649" s="12">
        <v>10.173261371415309</v>
      </c>
      <c r="H649" s="12" t="s">
        <v>219</v>
      </c>
      <c r="I649" s="12">
        <v>4.2743172985785369</v>
      </c>
      <c r="J649" s="12">
        <v>1.9490209857892502</v>
      </c>
      <c r="K649" s="12" t="s">
        <v>219</v>
      </c>
      <c r="L649" s="12">
        <v>2.003753574812623</v>
      </c>
      <c r="M649" s="12">
        <v>10.085838026046662</v>
      </c>
      <c r="N649" s="12"/>
      <c r="O649" s="12"/>
    </row>
    <row r="650" spans="1:15" x14ac:dyDescent="0.35">
      <c r="A650" s="11" t="str">
        <f t="shared" si="10"/>
        <v>DISTRIBUCION VOLUMEN X CRITERIO (Consumiciones)Sangria de Cava&lt;2MIL</v>
      </c>
      <c r="B650" s="11" t="s">
        <v>119</v>
      </c>
      <c r="C650" s="11" t="s">
        <v>142</v>
      </c>
      <c r="D650" s="11" t="s">
        <v>9</v>
      </c>
      <c r="E650" s="12">
        <v>9.6557264703243675</v>
      </c>
      <c r="F650" s="12">
        <v>4.662857033390166</v>
      </c>
      <c r="G650" s="12">
        <v>17.59076868907681</v>
      </c>
      <c r="H650" s="12">
        <v>5.9089261886880511</v>
      </c>
      <c r="I650" s="12">
        <v>8.4910325189942792</v>
      </c>
      <c r="J650" s="12">
        <v>24.943765771604031</v>
      </c>
      <c r="K650" s="12" t="s">
        <v>219</v>
      </c>
      <c r="L650" s="12">
        <v>6.9813766533993435</v>
      </c>
      <c r="M650" s="12">
        <v>6.338597433273212</v>
      </c>
      <c r="N650" s="12"/>
      <c r="O650" s="12"/>
    </row>
    <row r="651" spans="1:15" x14ac:dyDescent="0.35">
      <c r="A651" s="11" t="str">
        <f t="shared" si="10"/>
        <v>DISTRIBUCION VOLUMEN X CRITERIO (Consumiciones)Sangria de Cava2-5MIL</v>
      </c>
      <c r="B651" s="11" t="s">
        <v>119</v>
      </c>
      <c r="C651" s="11" t="s">
        <v>142</v>
      </c>
      <c r="D651" s="11" t="s">
        <v>10</v>
      </c>
      <c r="E651" s="12">
        <v>0.94373144692541155</v>
      </c>
      <c r="F651" s="12">
        <v>20.292360299611119</v>
      </c>
      <c r="G651" s="12" t="s">
        <v>219</v>
      </c>
      <c r="H651" s="12">
        <v>15.775208353081</v>
      </c>
      <c r="I651" s="12">
        <v>3.4380428224891522</v>
      </c>
      <c r="J651" s="12">
        <v>3.6390615378357194</v>
      </c>
      <c r="K651" s="12">
        <v>2.1600334998906989</v>
      </c>
      <c r="L651" s="12" t="s">
        <v>219</v>
      </c>
      <c r="M651" s="12">
        <v>6.2105441099754772</v>
      </c>
      <c r="N651" s="12"/>
      <c r="O651" s="12"/>
    </row>
    <row r="652" spans="1:15" x14ac:dyDescent="0.35">
      <c r="A652" s="11" t="str">
        <f t="shared" si="10"/>
        <v>DISTRIBUCION VOLUMEN X CRITERIO (Consumiciones)Sangria de Cava5-10MIL</v>
      </c>
      <c r="B652" s="11" t="s">
        <v>119</v>
      </c>
      <c r="C652" s="11" t="s">
        <v>142</v>
      </c>
      <c r="D652" s="11" t="s">
        <v>11</v>
      </c>
      <c r="E652" s="12">
        <v>2.8849821024953748</v>
      </c>
      <c r="F652" s="12">
        <v>5.2759334112373333</v>
      </c>
      <c r="G652" s="12">
        <v>3.4161133985663201</v>
      </c>
      <c r="H652" s="12" t="s">
        <v>219</v>
      </c>
      <c r="I652" s="12">
        <v>1.8668220555675907</v>
      </c>
      <c r="J652" s="12">
        <v>4.1842544160491286</v>
      </c>
      <c r="K652" s="12">
        <v>4.3693016876262094</v>
      </c>
      <c r="L652" s="12">
        <v>3.2394982172071844</v>
      </c>
      <c r="M652" s="12" t="s">
        <v>219</v>
      </c>
      <c r="N652" s="12"/>
      <c r="O652" s="12"/>
    </row>
    <row r="653" spans="1:15" x14ac:dyDescent="0.35">
      <c r="A653" s="11" t="str">
        <f t="shared" si="10"/>
        <v>DISTRIBUCION VOLUMEN X CRITERIO (Consumiciones)Sangria de Cava10-30MIL</v>
      </c>
      <c r="B653" s="11" t="s">
        <v>119</v>
      </c>
      <c r="C653" s="11" t="s">
        <v>142</v>
      </c>
      <c r="D653" s="11" t="s">
        <v>12</v>
      </c>
      <c r="E653" s="12">
        <v>8.1822660371087181</v>
      </c>
      <c r="F653" s="12">
        <v>10.116549491389055</v>
      </c>
      <c r="G653" s="12">
        <v>18.553150044074574</v>
      </c>
      <c r="H653" s="12">
        <v>16.485967611395072</v>
      </c>
      <c r="I653" s="12">
        <v>4.787496856274827</v>
      </c>
      <c r="J653" s="12">
        <v>24.678872958896694</v>
      </c>
      <c r="K653" s="12">
        <v>5.1936077963381999</v>
      </c>
      <c r="L653" s="12">
        <v>11.745346750356921</v>
      </c>
      <c r="M653" s="12">
        <v>16.371508894100469</v>
      </c>
      <c r="N653" s="12"/>
      <c r="O653" s="12"/>
    </row>
    <row r="654" spans="1:15" x14ac:dyDescent="0.35">
      <c r="A654" s="11" t="str">
        <f t="shared" si="10"/>
        <v>DISTRIBUCION VOLUMEN X CRITERIO (Consumiciones)Sangria de Cava30-100MIL</v>
      </c>
      <c r="B654" s="11" t="s">
        <v>119</v>
      </c>
      <c r="C654" s="11" t="s">
        <v>142</v>
      </c>
      <c r="D654" s="11" t="s">
        <v>13</v>
      </c>
      <c r="E654" s="12">
        <v>32.207801549338576</v>
      </c>
      <c r="F654" s="12">
        <v>10.615074423861612</v>
      </c>
      <c r="G654" s="12">
        <v>19.785136205010787</v>
      </c>
      <c r="H654" s="12">
        <v>12.941212713365951</v>
      </c>
      <c r="I654" s="12">
        <v>26.98567348775132</v>
      </c>
      <c r="J654" s="12">
        <v>6.2769609390232448</v>
      </c>
      <c r="K654" s="12">
        <v>53.619647424417117</v>
      </c>
      <c r="L654" s="12">
        <v>37.482317806576724</v>
      </c>
      <c r="M654" s="12">
        <v>1.8823713589720446</v>
      </c>
      <c r="N654" s="12"/>
      <c r="O654" s="12"/>
    </row>
    <row r="655" spans="1:15" x14ac:dyDescent="0.35">
      <c r="A655" s="11" t="str">
        <f t="shared" si="10"/>
        <v>DISTRIBUCION VOLUMEN X CRITERIO (Consumiciones)Sangria de Cava100-200MIL</v>
      </c>
      <c r="B655" s="11" t="s">
        <v>119</v>
      </c>
      <c r="C655" s="11" t="s">
        <v>142</v>
      </c>
      <c r="D655" s="11" t="s">
        <v>14</v>
      </c>
      <c r="E655" s="12">
        <v>15.567493373160895</v>
      </c>
      <c r="F655" s="12">
        <v>1.3652008582211068</v>
      </c>
      <c r="G655" s="12" t="s">
        <v>219</v>
      </c>
      <c r="H655" s="12" t="s">
        <v>219</v>
      </c>
      <c r="I655" s="12">
        <v>5.6096322946903792</v>
      </c>
      <c r="J655" s="12">
        <v>7.8470734776150186</v>
      </c>
      <c r="K655" s="12">
        <v>9.0133720781564133</v>
      </c>
      <c r="L655" s="12">
        <v>2.529233697457455</v>
      </c>
      <c r="M655" s="12">
        <v>21.203353970563263</v>
      </c>
      <c r="N655" s="12"/>
      <c r="O655" s="12"/>
    </row>
    <row r="656" spans="1:15" x14ac:dyDescent="0.35">
      <c r="A656" s="11" t="str">
        <f t="shared" si="10"/>
        <v>DISTRIBUCION VOLUMEN X CRITERIO (Consumiciones)Sangria de Cava200-500MIL</v>
      </c>
      <c r="B656" s="11" t="s">
        <v>119</v>
      </c>
      <c r="C656" s="11" t="s">
        <v>142</v>
      </c>
      <c r="D656" s="11" t="s">
        <v>15</v>
      </c>
      <c r="E656" s="12">
        <v>16.429727444935086</v>
      </c>
      <c r="F656" s="12">
        <v>33.63403957778587</v>
      </c>
      <c r="G656" s="12">
        <v>33.578596618473917</v>
      </c>
      <c r="H656" s="12">
        <v>40.663776823408462</v>
      </c>
      <c r="I656" s="12">
        <v>31.573491697316829</v>
      </c>
      <c r="J656" s="12">
        <v>16.407349585011318</v>
      </c>
      <c r="K656" s="12">
        <v>20.310654576405383</v>
      </c>
      <c r="L656" s="12">
        <v>18.686304005066393</v>
      </c>
      <c r="M656" s="12">
        <v>31.116322687337554</v>
      </c>
      <c r="N656" s="12"/>
      <c r="O656" s="12"/>
    </row>
    <row r="657" spans="1:15" x14ac:dyDescent="0.35">
      <c r="A657" s="11" t="str">
        <f t="shared" si="10"/>
        <v>DISTRIBUCION VOLUMEN X CRITERIO (Consumiciones)Sangria de Cava&gt;500MIL</v>
      </c>
      <c r="B657" s="11" t="s">
        <v>119</v>
      </c>
      <c r="C657" s="11" t="s">
        <v>142</v>
      </c>
      <c r="D657" s="11" t="s">
        <v>16</v>
      </c>
      <c r="E657" s="12">
        <v>14.128262880887632</v>
      </c>
      <c r="F657" s="12">
        <v>14.038026091454187</v>
      </c>
      <c r="G657" s="12">
        <v>7.0762350447975981</v>
      </c>
      <c r="H657" s="12">
        <v>8.2249119557846697</v>
      </c>
      <c r="I657" s="12">
        <v>17.247819360085728</v>
      </c>
      <c r="J657" s="12">
        <v>12.022636766721233</v>
      </c>
      <c r="K657" s="12">
        <v>5.3333752466492896</v>
      </c>
      <c r="L657" s="12">
        <v>19.335932528095761</v>
      </c>
      <c r="M657" s="12">
        <v>16.877314804191087</v>
      </c>
      <c r="N657" s="12"/>
      <c r="O657" s="12"/>
    </row>
    <row r="658" spans="1:15" x14ac:dyDescent="0.35">
      <c r="A658" s="11" t="str">
        <f t="shared" si="10"/>
        <v>DISTRIBUCION VOLUMEN X CRITERIO (Consumiciones)Sangria de CavaDE 15 A 19 AÑOS</v>
      </c>
      <c r="B658" s="11" t="s">
        <v>119</v>
      </c>
      <c r="C658" s="11" t="s">
        <v>142</v>
      </c>
      <c r="D658" s="11" t="s">
        <v>39</v>
      </c>
      <c r="E658" s="12" t="s">
        <v>219</v>
      </c>
      <c r="F658" s="12">
        <v>4.2860050573743802</v>
      </c>
      <c r="G658" s="12" t="s">
        <v>219</v>
      </c>
      <c r="H658" s="12" t="s">
        <v>219</v>
      </c>
      <c r="I658" s="12" t="s">
        <v>219</v>
      </c>
      <c r="J658" s="12" t="s">
        <v>219</v>
      </c>
      <c r="K658" s="12" t="s">
        <v>219</v>
      </c>
      <c r="L658" s="12" t="s">
        <v>219</v>
      </c>
      <c r="M658" s="12" t="s">
        <v>219</v>
      </c>
      <c r="N658" s="12"/>
      <c r="O658" s="12"/>
    </row>
    <row r="659" spans="1:15" x14ac:dyDescent="0.35">
      <c r="A659" s="11" t="str">
        <f t="shared" si="10"/>
        <v>DISTRIBUCION VOLUMEN X CRITERIO (Consumiciones)Sangria de CavaDE 20 A 24 AÑOS</v>
      </c>
      <c r="B659" s="11" t="s">
        <v>119</v>
      </c>
      <c r="C659" s="11" t="s">
        <v>142</v>
      </c>
      <c r="D659" s="11" t="s">
        <v>40</v>
      </c>
      <c r="E659" s="12">
        <v>10.452763195284559</v>
      </c>
      <c r="F659" s="12" t="s">
        <v>219</v>
      </c>
      <c r="G659" s="12">
        <v>1.2183343183998354</v>
      </c>
      <c r="H659" s="12" t="s">
        <v>219</v>
      </c>
      <c r="I659" s="12">
        <v>9.4885905953054657</v>
      </c>
      <c r="J659" s="12">
        <v>0.83546052733090115</v>
      </c>
      <c r="K659" s="12" t="s">
        <v>219</v>
      </c>
      <c r="L659" s="12" t="s">
        <v>219</v>
      </c>
      <c r="M659" s="12" t="s">
        <v>219</v>
      </c>
      <c r="N659" s="12"/>
      <c r="O659" s="12"/>
    </row>
    <row r="660" spans="1:15" x14ac:dyDescent="0.35">
      <c r="A660" s="11" t="str">
        <f t="shared" si="10"/>
        <v>DISTRIBUCION VOLUMEN X CRITERIO (Consumiciones)Sangria de CavaDE 25 A 34 AÑOS</v>
      </c>
      <c r="B660" s="11" t="s">
        <v>119</v>
      </c>
      <c r="C660" s="11" t="s">
        <v>142</v>
      </c>
      <c r="D660" s="11" t="s">
        <v>41</v>
      </c>
      <c r="E660" s="12">
        <v>9.1569656803442836</v>
      </c>
      <c r="F660" s="12">
        <v>7.6242696500067053</v>
      </c>
      <c r="G660" s="12">
        <v>1.6817791107838824</v>
      </c>
      <c r="H660" s="12">
        <v>7.0895061503350423</v>
      </c>
      <c r="I660" s="12">
        <v>21.774007086000115</v>
      </c>
      <c r="J660" s="12">
        <v>11.509304808033544</v>
      </c>
      <c r="K660" s="12">
        <v>36.086845928765435</v>
      </c>
      <c r="L660" s="12">
        <v>7.4808725319521239</v>
      </c>
      <c r="M660" s="12">
        <v>7.1559989984798715</v>
      </c>
      <c r="N660" s="12"/>
      <c r="O660" s="12"/>
    </row>
    <row r="661" spans="1:15" x14ac:dyDescent="0.35">
      <c r="A661" s="11" t="str">
        <f t="shared" si="10"/>
        <v>DISTRIBUCION VOLUMEN X CRITERIO (Consumiciones)Sangria de CavaDE 35 A 49 AÑOS</v>
      </c>
      <c r="B661" s="11" t="s">
        <v>119</v>
      </c>
      <c r="C661" s="11" t="s">
        <v>142</v>
      </c>
      <c r="D661" s="11" t="s">
        <v>42</v>
      </c>
      <c r="E661" s="12">
        <v>14.035356711080091</v>
      </c>
      <c r="F661" s="12">
        <v>18.934263711423156</v>
      </c>
      <c r="G661" s="12">
        <v>32.294382969444868</v>
      </c>
      <c r="H661" s="12">
        <v>23.448981749509652</v>
      </c>
      <c r="I661" s="12">
        <v>10.69178752015193</v>
      </c>
      <c r="J661" s="12">
        <v>14.360298831130395</v>
      </c>
      <c r="K661" s="12">
        <v>21.308095364714106</v>
      </c>
      <c r="L661" s="12">
        <v>9.9927839749053415</v>
      </c>
      <c r="M661" s="12">
        <v>35.039002681769013</v>
      </c>
      <c r="N661" s="12"/>
      <c r="O661" s="12"/>
    </row>
    <row r="662" spans="1:15" x14ac:dyDescent="0.35">
      <c r="A662" s="11" t="str">
        <f t="shared" si="10"/>
        <v>DISTRIBUCION VOLUMEN X CRITERIO (Consumiciones)Sangria de CavaDE 50 A 59 AÑOS</v>
      </c>
      <c r="B662" s="11" t="s">
        <v>119</v>
      </c>
      <c r="C662" s="11" t="s">
        <v>142</v>
      </c>
      <c r="D662" s="11" t="s">
        <v>43</v>
      </c>
      <c r="E662" s="12">
        <v>43.172369746597262</v>
      </c>
      <c r="F662" s="12">
        <v>31.263107986437046</v>
      </c>
      <c r="G662" s="12">
        <v>25.499699721940246</v>
      </c>
      <c r="H662" s="12">
        <v>63.417063442875175</v>
      </c>
      <c r="I662" s="12">
        <v>27.252210670710497</v>
      </c>
      <c r="J662" s="12">
        <v>34.493506202036443</v>
      </c>
      <c r="K662" s="12">
        <v>32.327432976666401</v>
      </c>
      <c r="L662" s="12">
        <v>28.107407705072916</v>
      </c>
      <c r="M662" s="12">
        <v>20.449977792158055</v>
      </c>
      <c r="N662" s="12"/>
      <c r="O662" s="12"/>
    </row>
    <row r="663" spans="1:15" x14ac:dyDescent="0.35">
      <c r="A663" s="11" t="str">
        <f t="shared" si="10"/>
        <v>DISTRIBUCION VOLUMEN X CRITERIO (Consumiciones)Sangria de CavaDE 60 A 75 AÑOS</v>
      </c>
      <c r="B663" s="11" t="s">
        <v>119</v>
      </c>
      <c r="C663" s="11" t="s">
        <v>142</v>
      </c>
      <c r="D663" s="11" t="s">
        <v>44</v>
      </c>
      <c r="E663" s="12">
        <v>23.182534786212063</v>
      </c>
      <c r="F663" s="12">
        <v>37.892387119020704</v>
      </c>
      <c r="G663" s="12">
        <v>39.305787743235058</v>
      </c>
      <c r="H663" s="12">
        <v>6.0444523030033475</v>
      </c>
      <c r="I663" s="12">
        <v>30.793404127831991</v>
      </c>
      <c r="J663" s="12">
        <v>38.801400174776376</v>
      </c>
      <c r="K663" s="12">
        <v>10.27762765248324</v>
      </c>
      <c r="L663" s="12">
        <v>54.418935788069625</v>
      </c>
      <c r="M663" s="12">
        <v>37.355043474846497</v>
      </c>
      <c r="N663" s="12"/>
      <c r="O663" s="12"/>
    </row>
    <row r="664" spans="1:15" x14ac:dyDescent="0.35">
      <c r="A664" s="11" t="str">
        <f t="shared" si="10"/>
        <v>DISTRIBUCION VOLUMEN X CRITERIO (Consumiciones)Sangria de CavaALTA Y MEDIA ALTA</v>
      </c>
      <c r="B664" s="11" t="s">
        <v>119</v>
      </c>
      <c r="C664" s="11" t="s">
        <v>142</v>
      </c>
      <c r="D664" s="11" t="s">
        <v>17</v>
      </c>
      <c r="E664" s="12">
        <v>30.57754182309116</v>
      </c>
      <c r="F664" s="12">
        <v>25.323691117028414</v>
      </c>
      <c r="G664" s="12">
        <v>14.926473767406664</v>
      </c>
      <c r="H664" s="12">
        <v>8.6736530875629807</v>
      </c>
      <c r="I664" s="12">
        <v>18.584435426577553</v>
      </c>
      <c r="J664" s="12">
        <v>13.774664719719576</v>
      </c>
      <c r="K664" s="12">
        <v>26.919403961885031</v>
      </c>
      <c r="L664" s="12">
        <v>13.209182288452666</v>
      </c>
      <c r="M664" s="12">
        <v>21.798799501687643</v>
      </c>
      <c r="N664" s="12"/>
      <c r="O664" s="12"/>
    </row>
    <row r="665" spans="1:15" x14ac:dyDescent="0.35">
      <c r="A665" s="11" t="str">
        <f t="shared" si="10"/>
        <v>DISTRIBUCION VOLUMEN X CRITERIO (Consumiciones)Sangria de CavaMEDIA</v>
      </c>
      <c r="B665" s="11" t="s">
        <v>119</v>
      </c>
      <c r="C665" s="11" t="s">
        <v>142</v>
      </c>
      <c r="D665" s="11" t="s">
        <v>18</v>
      </c>
      <c r="E665" s="12">
        <v>20.825980608171317</v>
      </c>
      <c r="F665" s="12">
        <v>14.284046282638263</v>
      </c>
      <c r="G665" s="12">
        <v>40.776664081427384</v>
      </c>
      <c r="H665" s="12">
        <v>67.693642587880163</v>
      </c>
      <c r="I665" s="12">
        <v>29.650538200995246</v>
      </c>
      <c r="J665" s="12">
        <v>38.869417080112378</v>
      </c>
      <c r="K665" s="12">
        <v>15.128171112458233</v>
      </c>
      <c r="L665" s="12">
        <v>40.9960943091708</v>
      </c>
      <c r="M665" s="12">
        <v>40.634894409488126</v>
      </c>
      <c r="N665" s="12"/>
      <c r="O665" s="12"/>
    </row>
    <row r="666" spans="1:15" x14ac:dyDescent="0.35">
      <c r="A666" s="11" t="str">
        <f t="shared" si="10"/>
        <v>DISTRIBUCION VOLUMEN X CRITERIO (Consumiciones)Sangria de CavaMEDIA BAJA</v>
      </c>
      <c r="B666" s="11" t="s">
        <v>119</v>
      </c>
      <c r="C666" s="11" t="s">
        <v>142</v>
      </c>
      <c r="D666" s="11" t="s">
        <v>19</v>
      </c>
      <c r="E666" s="12">
        <v>31.446312821584975</v>
      </c>
      <c r="F666" s="12">
        <v>21.633857588935076</v>
      </c>
      <c r="G666" s="12">
        <v>30.577802014252402</v>
      </c>
      <c r="H666" s="12">
        <v>11.296831137392726</v>
      </c>
      <c r="I666" s="12">
        <v>21.646863509159552</v>
      </c>
      <c r="J666" s="12">
        <v>15.330868790073376</v>
      </c>
      <c r="K666" s="12">
        <v>28.791967870559382</v>
      </c>
      <c r="L666" s="12">
        <v>6.6666689662285199</v>
      </c>
      <c r="M666" s="12">
        <v>15.385503659067046</v>
      </c>
      <c r="N666" s="12"/>
      <c r="O666" s="12"/>
    </row>
    <row r="667" spans="1:15" x14ac:dyDescent="0.35">
      <c r="A667" s="11" t="str">
        <f t="shared" si="10"/>
        <v>DISTRIBUCION VOLUMEN X CRITERIO (Consumiciones)Sangria de CavaBAJA</v>
      </c>
      <c r="B667" s="11" t="s">
        <v>119</v>
      </c>
      <c r="C667" s="11" t="s">
        <v>142</v>
      </c>
      <c r="D667" s="11" t="s">
        <v>20</v>
      </c>
      <c r="E667" s="12">
        <v>17.150158818863499</v>
      </c>
      <c r="F667" s="12">
        <v>38.758443324840528</v>
      </c>
      <c r="G667" s="12">
        <v>13.719058068170465</v>
      </c>
      <c r="H667" s="12">
        <v>12.335862249994531</v>
      </c>
      <c r="I667" s="12">
        <v>30.118162863267646</v>
      </c>
      <c r="J667" s="12">
        <v>32.025014342603782</v>
      </c>
      <c r="K667" s="12">
        <v>29.160439751434815</v>
      </c>
      <c r="L667" s="12">
        <v>39.128068233519123</v>
      </c>
      <c r="M667" s="12">
        <v>22.18082027762097</v>
      </c>
      <c r="N667" s="12"/>
      <c r="O667" s="12"/>
    </row>
    <row r="668" spans="1:15" x14ac:dyDescent="0.35">
      <c r="A668" s="11" t="str">
        <f t="shared" si="10"/>
        <v>DISTRIBUCION VOLUMEN X CRITERIO (Consumiciones)Sangria de CavaHOMBRE</v>
      </c>
      <c r="B668" s="11" t="s">
        <v>119</v>
      </c>
      <c r="C668" s="11" t="s">
        <v>142</v>
      </c>
      <c r="D668" s="11" t="s">
        <v>21</v>
      </c>
      <c r="E668" s="12">
        <v>43.621911904834363</v>
      </c>
      <c r="F668" s="12">
        <v>26.463410662630981</v>
      </c>
      <c r="G668" s="12">
        <v>33.727732307953922</v>
      </c>
      <c r="H668" s="12">
        <v>71.83471020146267</v>
      </c>
      <c r="I668" s="12">
        <v>28.202483317060707</v>
      </c>
      <c r="J668" s="12">
        <v>42.345790708798155</v>
      </c>
      <c r="K668" s="12">
        <v>55.606550089969446</v>
      </c>
      <c r="L668" s="12">
        <v>32.224632929564763</v>
      </c>
      <c r="M668" s="12">
        <v>44.282666307669629</v>
      </c>
      <c r="N668" s="12"/>
      <c r="O668" s="12"/>
    </row>
    <row r="669" spans="1:15" x14ac:dyDescent="0.35">
      <c r="A669" s="11" t="str">
        <f t="shared" si="10"/>
        <v>DISTRIBUCION VOLUMEN X CRITERIO (Consumiciones)Sangria de CavaMUJER</v>
      </c>
      <c r="B669" s="11" t="s">
        <v>119</v>
      </c>
      <c r="C669" s="11" t="s">
        <v>142</v>
      </c>
      <c r="D669" s="11" t="s">
        <v>22</v>
      </c>
      <c r="E669" s="12">
        <v>56.378088095165637</v>
      </c>
      <c r="F669" s="12">
        <v>73.536627650811283</v>
      </c>
      <c r="G669" s="12">
        <v>66.272267692046086</v>
      </c>
      <c r="H669" s="12">
        <v>28.165278861367732</v>
      </c>
      <c r="I669" s="12">
        <v>71.797532530325157</v>
      </c>
      <c r="J669" s="12">
        <v>57.654181237209144</v>
      </c>
      <c r="K669" s="12">
        <v>44.393430683738849</v>
      </c>
      <c r="L669" s="12">
        <v>67.775377418463563</v>
      </c>
      <c r="M669" s="12">
        <v>55.717333692330364</v>
      </c>
      <c r="N669" s="12"/>
      <c r="O669" s="12"/>
    </row>
    <row r="670" spans="1:15" x14ac:dyDescent="0.35">
      <c r="A670" s="11" t="str">
        <f t="shared" si="10"/>
        <v>DISTRIBUCION VOLUMEN X CRITERIO (Consumiciones)CalimochoT.ESPAÑA</v>
      </c>
      <c r="B670" s="11" t="s">
        <v>119</v>
      </c>
      <c r="C670" s="11" t="s">
        <v>143</v>
      </c>
      <c r="D670" s="11" t="s">
        <v>36</v>
      </c>
      <c r="E670" s="12">
        <v>100</v>
      </c>
      <c r="F670" s="12">
        <v>100</v>
      </c>
      <c r="G670" s="12">
        <v>100</v>
      </c>
      <c r="H670" s="12">
        <v>100</v>
      </c>
      <c r="I670" s="12">
        <v>100</v>
      </c>
      <c r="J670" s="12">
        <v>100</v>
      </c>
      <c r="K670" s="12">
        <v>100</v>
      </c>
      <c r="L670" s="12">
        <v>100</v>
      </c>
      <c r="M670" s="12">
        <v>100</v>
      </c>
      <c r="N670" s="12"/>
      <c r="O670" s="12"/>
    </row>
    <row r="671" spans="1:15" x14ac:dyDescent="0.35">
      <c r="A671" s="11" t="str">
        <f t="shared" si="10"/>
        <v>DISTRIBUCION VOLUMEN X CRITERIO (Consumiciones)CalimochoBCN AM</v>
      </c>
      <c r="B671" s="11" t="s">
        <v>119</v>
      </c>
      <c r="C671" s="11" t="s">
        <v>143</v>
      </c>
      <c r="D671" s="11" t="s">
        <v>1</v>
      </c>
      <c r="E671" s="12" t="s">
        <v>219</v>
      </c>
      <c r="F671" s="12">
        <v>1.2486494943623099</v>
      </c>
      <c r="G671" s="12" t="s">
        <v>219</v>
      </c>
      <c r="H671" s="12">
        <v>1.2532318800588189</v>
      </c>
      <c r="I671" s="12">
        <v>2.8286429123148737</v>
      </c>
      <c r="J671" s="12">
        <v>0.75929064958307535</v>
      </c>
      <c r="K671" s="12" t="s">
        <v>219</v>
      </c>
      <c r="L671" s="12" t="s">
        <v>219</v>
      </c>
      <c r="M671" s="12" t="s">
        <v>219</v>
      </c>
      <c r="N671" s="12"/>
      <c r="O671" s="12"/>
    </row>
    <row r="672" spans="1:15" x14ac:dyDescent="0.35">
      <c r="A672" s="11" t="str">
        <f t="shared" si="10"/>
        <v>DISTRIBUCION VOLUMEN X CRITERIO (Consumiciones)CalimochoREST.CAT ARAGON</v>
      </c>
      <c r="B672" s="11" t="s">
        <v>119</v>
      </c>
      <c r="C672" s="11" t="s">
        <v>143</v>
      </c>
      <c r="D672" s="11" t="s">
        <v>2</v>
      </c>
      <c r="E672" s="12">
        <v>5.2958354629692925</v>
      </c>
      <c r="F672" s="12">
        <v>3.4791205151167599</v>
      </c>
      <c r="G672" s="12">
        <v>34.90753001631807</v>
      </c>
      <c r="H672" s="12">
        <v>6.0255677970183372</v>
      </c>
      <c r="I672" s="12">
        <v>9.7180196322072501</v>
      </c>
      <c r="J672" s="12">
        <v>6.910996745629304</v>
      </c>
      <c r="K672" s="12">
        <v>10.625170364591698</v>
      </c>
      <c r="L672" s="12">
        <v>3.6616921947838379</v>
      </c>
      <c r="M672" s="12">
        <v>7.9685511765580763</v>
      </c>
      <c r="N672" s="12"/>
      <c r="O672" s="12"/>
    </row>
    <row r="673" spans="1:15" x14ac:dyDescent="0.35">
      <c r="A673" s="11" t="str">
        <f t="shared" si="10"/>
        <v>DISTRIBUCION VOLUMEN X CRITERIO (Consumiciones)CalimochoLEVANTE</v>
      </c>
      <c r="B673" s="11" t="s">
        <v>119</v>
      </c>
      <c r="C673" s="11" t="s">
        <v>143</v>
      </c>
      <c r="D673" s="11" t="s">
        <v>3</v>
      </c>
      <c r="E673" s="12" t="s">
        <v>219</v>
      </c>
      <c r="F673" s="12">
        <v>1.5253774607613628</v>
      </c>
      <c r="G673" s="12">
        <v>1.8304251332939552</v>
      </c>
      <c r="H673" s="12" t="s">
        <v>219</v>
      </c>
      <c r="I673" s="12">
        <v>5.7959982931951037</v>
      </c>
      <c r="J673" s="12" t="s">
        <v>219</v>
      </c>
      <c r="K673" s="12" t="s">
        <v>219</v>
      </c>
      <c r="L673" s="12">
        <v>0.81244512700634697</v>
      </c>
      <c r="M673" s="12" t="s">
        <v>219</v>
      </c>
      <c r="N673" s="12"/>
      <c r="O673" s="12"/>
    </row>
    <row r="674" spans="1:15" x14ac:dyDescent="0.35">
      <c r="A674" s="11" t="str">
        <f t="shared" si="10"/>
        <v>DISTRIBUCION VOLUMEN X CRITERIO (Consumiciones)CalimochoANDALUCIA</v>
      </c>
      <c r="B674" s="11" t="s">
        <v>119</v>
      </c>
      <c r="C674" s="11" t="s">
        <v>143</v>
      </c>
      <c r="D674" s="11" t="s">
        <v>4</v>
      </c>
      <c r="E674" s="12" t="s">
        <v>219</v>
      </c>
      <c r="F674" s="12">
        <v>3.6357078142102255</v>
      </c>
      <c r="G674" s="12" t="s">
        <v>219</v>
      </c>
      <c r="H674" s="12" t="s">
        <v>219</v>
      </c>
      <c r="I674" s="12" t="s">
        <v>219</v>
      </c>
      <c r="J674" s="12">
        <v>1.1914196580017007</v>
      </c>
      <c r="K674" s="12">
        <v>2.3124300759470433</v>
      </c>
      <c r="L674" s="12">
        <v>0.99541173432637042</v>
      </c>
      <c r="M674" s="12" t="s">
        <v>219</v>
      </c>
      <c r="N674" s="12"/>
      <c r="O674" s="12"/>
    </row>
    <row r="675" spans="1:15" x14ac:dyDescent="0.35">
      <c r="A675" s="11" t="str">
        <f t="shared" si="10"/>
        <v>DISTRIBUCION VOLUMEN X CRITERIO (Consumiciones)CalimochoMDD AM</v>
      </c>
      <c r="B675" s="11" t="s">
        <v>119</v>
      </c>
      <c r="C675" s="11" t="s">
        <v>143</v>
      </c>
      <c r="D675" s="11" t="s">
        <v>5</v>
      </c>
      <c r="E675" s="12">
        <v>2.0571708233905106</v>
      </c>
      <c r="F675" s="12">
        <v>0.78338688222386321</v>
      </c>
      <c r="G675" s="12" t="s">
        <v>219</v>
      </c>
      <c r="H675" s="12">
        <v>5.1206552906436009</v>
      </c>
      <c r="I675" s="12">
        <v>1.4707581255963447</v>
      </c>
      <c r="J675" s="12">
        <v>6.5608513896741618</v>
      </c>
      <c r="K675" s="12" t="s">
        <v>219</v>
      </c>
      <c r="L675" s="12">
        <v>0.41759883934274733</v>
      </c>
      <c r="M675" s="12">
        <v>2.4495312878049234</v>
      </c>
      <c r="N675" s="12"/>
      <c r="O675" s="12"/>
    </row>
    <row r="676" spans="1:15" x14ac:dyDescent="0.35">
      <c r="A676" s="11" t="str">
        <f t="shared" si="10"/>
        <v>DISTRIBUCION VOLUMEN X CRITERIO (Consumiciones)CalimochoRTO CENTRO</v>
      </c>
      <c r="B676" s="11" t="s">
        <v>119</v>
      </c>
      <c r="C676" s="11" t="s">
        <v>143</v>
      </c>
      <c r="D676" s="11" t="s">
        <v>6</v>
      </c>
      <c r="E676" s="12">
        <v>1.2590668233644668</v>
      </c>
      <c r="F676" s="12">
        <v>1.4335849738409085</v>
      </c>
      <c r="G676" s="12">
        <v>8.958833082118284</v>
      </c>
      <c r="H676" s="12">
        <v>0.91688214272487267</v>
      </c>
      <c r="I676" s="12">
        <v>2.2996321677409925</v>
      </c>
      <c r="J676" s="12">
        <v>5.0300122205848963</v>
      </c>
      <c r="K676" s="12">
        <v>4.4605887616731286</v>
      </c>
      <c r="L676" s="12">
        <v>3.3791849576645516</v>
      </c>
      <c r="M676" s="12">
        <v>1.9766209585940875</v>
      </c>
      <c r="N676" s="12"/>
      <c r="O676" s="12"/>
    </row>
    <row r="677" spans="1:15" x14ac:dyDescent="0.35">
      <c r="A677" s="11" t="str">
        <f t="shared" si="10"/>
        <v>DISTRIBUCION VOLUMEN X CRITERIO (Consumiciones)CalimochoNORTE-CENTRO</v>
      </c>
      <c r="B677" s="11" t="s">
        <v>119</v>
      </c>
      <c r="C677" s="11" t="s">
        <v>143</v>
      </c>
      <c r="D677" s="11" t="s">
        <v>7</v>
      </c>
      <c r="E677" s="12">
        <v>58.981887513985065</v>
      </c>
      <c r="F677" s="12">
        <v>66.055567775351278</v>
      </c>
      <c r="G677" s="12">
        <v>53.939999801190439</v>
      </c>
      <c r="H677" s="12">
        <v>86.042089511806111</v>
      </c>
      <c r="I677" s="12">
        <v>74.036326892647111</v>
      </c>
      <c r="J677" s="12">
        <v>74.010499908735156</v>
      </c>
      <c r="K677" s="12">
        <v>80.229318771080457</v>
      </c>
      <c r="L677" s="12">
        <v>89.331059133720231</v>
      </c>
      <c r="M677" s="12">
        <v>85.063392566961454</v>
      </c>
      <c r="N677" s="12"/>
      <c r="O677" s="12"/>
    </row>
    <row r="678" spans="1:15" x14ac:dyDescent="0.35">
      <c r="A678" s="11" t="str">
        <f t="shared" si="10"/>
        <v>DISTRIBUCION VOLUMEN X CRITERIO (Consumiciones)CalimochoNOROESTE</v>
      </c>
      <c r="B678" s="11" t="s">
        <v>119</v>
      </c>
      <c r="C678" s="11" t="s">
        <v>143</v>
      </c>
      <c r="D678" s="11" t="s">
        <v>8</v>
      </c>
      <c r="E678" s="12">
        <v>32.406038291125846</v>
      </c>
      <c r="F678" s="12">
        <v>21.838546821892987</v>
      </c>
      <c r="G678" s="12">
        <v>0.36320804320654687</v>
      </c>
      <c r="H678" s="12">
        <v>0.64157807240517195</v>
      </c>
      <c r="I678" s="12">
        <v>3.8506259272355887</v>
      </c>
      <c r="J678" s="12">
        <v>5.5369210803976481</v>
      </c>
      <c r="K678" s="12">
        <v>2.3724525617786751</v>
      </c>
      <c r="L678" s="12">
        <v>1.4025822585248511</v>
      </c>
      <c r="M678" s="12">
        <v>2.5418965947549488</v>
      </c>
      <c r="N678" s="12"/>
      <c r="O678" s="12"/>
    </row>
    <row r="679" spans="1:15" x14ac:dyDescent="0.35">
      <c r="A679" s="11" t="str">
        <f t="shared" si="10"/>
        <v>DISTRIBUCION VOLUMEN X CRITERIO (Consumiciones)Calimocho&lt;2MIL</v>
      </c>
      <c r="B679" s="11" t="s">
        <v>119</v>
      </c>
      <c r="C679" s="11" t="s">
        <v>143</v>
      </c>
      <c r="D679" s="11" t="s">
        <v>9</v>
      </c>
      <c r="E679" s="12">
        <v>19.01354177179201</v>
      </c>
      <c r="F679" s="12">
        <v>0.21193295783646771</v>
      </c>
      <c r="G679" s="12">
        <v>7.4044105375339342</v>
      </c>
      <c r="H679" s="12">
        <v>14.629416824502769</v>
      </c>
      <c r="I679" s="12">
        <v>5.0317200998006752</v>
      </c>
      <c r="J679" s="12">
        <v>5.9555651519670922</v>
      </c>
      <c r="K679" s="12">
        <v>7.6790372392905484</v>
      </c>
      <c r="L679" s="12">
        <v>5.04673684067465</v>
      </c>
      <c r="M679" s="12">
        <v>5.5877398381424905</v>
      </c>
      <c r="N679" s="12"/>
      <c r="O679" s="12"/>
    </row>
    <row r="680" spans="1:15" x14ac:dyDescent="0.35">
      <c r="A680" s="11" t="str">
        <f t="shared" si="10"/>
        <v>DISTRIBUCION VOLUMEN X CRITERIO (Consumiciones)Calimocho2-5MIL</v>
      </c>
      <c r="B680" s="11" t="s">
        <v>119</v>
      </c>
      <c r="C680" s="11" t="s">
        <v>143</v>
      </c>
      <c r="D680" s="11" t="s">
        <v>10</v>
      </c>
      <c r="E680" s="12">
        <v>2.76054753076171</v>
      </c>
      <c r="F680" s="12">
        <v>5.6794437723556799</v>
      </c>
      <c r="G680" s="12" t="s">
        <v>219</v>
      </c>
      <c r="H680" s="12">
        <v>4.7196689953903679</v>
      </c>
      <c r="I680" s="12">
        <v>4.5584669573239509</v>
      </c>
      <c r="J680" s="12">
        <v>2.3801570200471018</v>
      </c>
      <c r="K680" s="12">
        <v>6.6125388339490181</v>
      </c>
      <c r="L680" s="12">
        <v>5.3344575218472672</v>
      </c>
      <c r="M680" s="12">
        <v>4.110631162930825</v>
      </c>
      <c r="N680" s="12"/>
      <c r="O680" s="12"/>
    </row>
    <row r="681" spans="1:15" x14ac:dyDescent="0.35">
      <c r="A681" s="11" t="str">
        <f t="shared" si="10"/>
        <v>DISTRIBUCION VOLUMEN X CRITERIO (Consumiciones)Calimocho5-10MIL</v>
      </c>
      <c r="B681" s="11" t="s">
        <v>119</v>
      </c>
      <c r="C681" s="11" t="s">
        <v>143</v>
      </c>
      <c r="D681" s="11" t="s">
        <v>11</v>
      </c>
      <c r="E681" s="12">
        <v>3.2640249414282292</v>
      </c>
      <c r="F681" s="12">
        <v>11.113659811361268</v>
      </c>
      <c r="G681" s="12">
        <v>7.2273013120907059</v>
      </c>
      <c r="H681" s="12">
        <v>2.9888446258088934</v>
      </c>
      <c r="I681" s="12">
        <v>15.529652771878807</v>
      </c>
      <c r="J681" s="12">
        <v>17.265237889600705</v>
      </c>
      <c r="K681" s="12">
        <v>5.8290929949751042</v>
      </c>
      <c r="L681" s="12">
        <v>28.634671577488142</v>
      </c>
      <c r="M681" s="12">
        <v>7.9811127396580552</v>
      </c>
      <c r="N681" s="12"/>
      <c r="O681" s="12"/>
    </row>
    <row r="682" spans="1:15" x14ac:dyDescent="0.35">
      <c r="A682" s="11" t="str">
        <f t="shared" si="10"/>
        <v>DISTRIBUCION VOLUMEN X CRITERIO (Consumiciones)Calimocho10-30MIL</v>
      </c>
      <c r="B682" s="11" t="s">
        <v>119</v>
      </c>
      <c r="C682" s="11" t="s">
        <v>143</v>
      </c>
      <c r="D682" s="11" t="s">
        <v>12</v>
      </c>
      <c r="E682" s="12">
        <v>4.8863409218909215</v>
      </c>
      <c r="F682" s="12">
        <v>12.908117173875471</v>
      </c>
      <c r="G682" s="12">
        <v>16.486412675259771</v>
      </c>
      <c r="H682" s="12">
        <v>22.766443079284581</v>
      </c>
      <c r="I682" s="12">
        <v>17.281923079202464</v>
      </c>
      <c r="J682" s="12">
        <v>8.7559767341432906</v>
      </c>
      <c r="K682" s="12">
        <v>11.830034646536493</v>
      </c>
      <c r="L682" s="12">
        <v>15.272931135242393</v>
      </c>
      <c r="M682" s="12">
        <v>23.865751657749207</v>
      </c>
      <c r="N682" s="12"/>
      <c r="O682" s="12"/>
    </row>
    <row r="683" spans="1:15" x14ac:dyDescent="0.35">
      <c r="A683" s="11" t="str">
        <f t="shared" si="10"/>
        <v>DISTRIBUCION VOLUMEN X CRITERIO (Consumiciones)Calimocho30-100MIL</v>
      </c>
      <c r="B683" s="11" t="s">
        <v>119</v>
      </c>
      <c r="C683" s="11" t="s">
        <v>143</v>
      </c>
      <c r="D683" s="11" t="s">
        <v>13</v>
      </c>
      <c r="E683" s="12">
        <v>39.721004124711477</v>
      </c>
      <c r="F683" s="12">
        <v>23.367976454199333</v>
      </c>
      <c r="G683" s="12">
        <v>7.1589749170362511</v>
      </c>
      <c r="H683" s="12">
        <v>13.014698275269993</v>
      </c>
      <c r="I683" s="12">
        <v>4.3442787465256449</v>
      </c>
      <c r="J683" s="12">
        <v>25.153124596542618</v>
      </c>
      <c r="K683" s="12">
        <v>3.4206273088130699</v>
      </c>
      <c r="L683" s="12">
        <v>9.0165332499762165</v>
      </c>
      <c r="M683" s="12">
        <v>6.260898940964255</v>
      </c>
      <c r="N683" s="12"/>
      <c r="O683" s="12"/>
    </row>
    <row r="684" spans="1:15" x14ac:dyDescent="0.35">
      <c r="A684" s="11" t="str">
        <f t="shared" si="10"/>
        <v>DISTRIBUCION VOLUMEN X CRITERIO (Consumiciones)Calimocho100-200MIL</v>
      </c>
      <c r="B684" s="11" t="s">
        <v>119</v>
      </c>
      <c r="C684" s="11" t="s">
        <v>143</v>
      </c>
      <c r="D684" s="11" t="s">
        <v>14</v>
      </c>
      <c r="E684" s="12">
        <v>3.3766552832877021</v>
      </c>
      <c r="F684" s="12">
        <v>17.057233158939393</v>
      </c>
      <c r="G684" s="12">
        <v>27.01854474548977</v>
      </c>
      <c r="H684" s="12">
        <v>22.869377778867399</v>
      </c>
      <c r="I684" s="12">
        <v>21.931504576173083</v>
      </c>
      <c r="J684" s="12">
        <v>15.638319658446893</v>
      </c>
      <c r="K684" s="12">
        <v>30.578418190578894</v>
      </c>
      <c r="L684" s="12">
        <v>16.71390614169804</v>
      </c>
      <c r="M684" s="12">
        <v>25.554931255685968</v>
      </c>
      <c r="N684" s="12"/>
      <c r="O684" s="12"/>
    </row>
    <row r="685" spans="1:15" x14ac:dyDescent="0.35">
      <c r="A685" s="11" t="str">
        <f t="shared" si="10"/>
        <v>DISTRIBUCION VOLUMEN X CRITERIO (Consumiciones)Calimocho200-500MIL</v>
      </c>
      <c r="B685" s="11" t="s">
        <v>119</v>
      </c>
      <c r="C685" s="11" t="s">
        <v>143</v>
      </c>
      <c r="D685" s="11" t="s">
        <v>15</v>
      </c>
      <c r="E685" s="12">
        <v>21.682048877993836</v>
      </c>
      <c r="F685" s="12">
        <v>25.774383729516565</v>
      </c>
      <c r="G685" s="12">
        <v>5.8940400036204261</v>
      </c>
      <c r="H685" s="12">
        <v>11.732738746342299</v>
      </c>
      <c r="I685" s="12">
        <v>17.305036062179848</v>
      </c>
      <c r="J685" s="12">
        <v>16.045850566064615</v>
      </c>
      <c r="K685" s="12">
        <v>23.425041874125231</v>
      </c>
      <c r="L685" s="12">
        <v>16.319058426996833</v>
      </c>
      <c r="M685" s="12">
        <v>18.341555871095355</v>
      </c>
      <c r="N685" s="12"/>
      <c r="O685" s="12"/>
    </row>
    <row r="686" spans="1:15" x14ac:dyDescent="0.35">
      <c r="A686" s="11" t="str">
        <f t="shared" si="10"/>
        <v>DISTRIBUCION VOLUMEN X CRITERIO (Consumiciones)Calimocho&gt;500MIL</v>
      </c>
      <c r="B686" s="11" t="s">
        <v>119</v>
      </c>
      <c r="C686" s="11" t="s">
        <v>143</v>
      </c>
      <c r="D686" s="11" t="s">
        <v>16</v>
      </c>
      <c r="E686" s="12">
        <v>5.2958354629692925</v>
      </c>
      <c r="F686" s="12">
        <v>3.8872376889922338</v>
      </c>
      <c r="G686" s="12">
        <v>28.810315808969133</v>
      </c>
      <c r="H686" s="12">
        <v>7.2787995032009736</v>
      </c>
      <c r="I686" s="12">
        <v>14.017421657852783</v>
      </c>
      <c r="J686" s="12">
        <v>8.8057772870746724</v>
      </c>
      <c r="K686" s="12">
        <v>10.625170364591698</v>
      </c>
      <c r="L686" s="12">
        <v>3.6616921947838379</v>
      </c>
      <c r="M686" s="12">
        <v>8.297372177779696</v>
      </c>
      <c r="N686" s="12"/>
      <c r="O686" s="12"/>
    </row>
    <row r="687" spans="1:15" x14ac:dyDescent="0.35">
      <c r="A687" s="11" t="str">
        <f t="shared" si="10"/>
        <v>DISTRIBUCION VOLUMEN X CRITERIO (Consumiciones)CalimochoDE 15 A 19 AÑOS</v>
      </c>
      <c r="B687" s="11" t="s">
        <v>119</v>
      </c>
      <c r="C687" s="11" t="s">
        <v>143</v>
      </c>
      <c r="D687" s="11" t="s">
        <v>39</v>
      </c>
      <c r="E687" s="12">
        <v>19.01354177179201</v>
      </c>
      <c r="F687" s="12">
        <v>7.5566911237149581</v>
      </c>
      <c r="G687" s="12">
        <v>17.598503591913055</v>
      </c>
      <c r="H687" s="12" t="s">
        <v>219</v>
      </c>
      <c r="I687" s="12">
        <v>3.5684420861738926</v>
      </c>
      <c r="J687" s="12">
        <v>1.9993628155871448</v>
      </c>
      <c r="K687" s="12" t="s">
        <v>219</v>
      </c>
      <c r="L687" s="12" t="s">
        <v>219</v>
      </c>
      <c r="M687" s="12" t="s">
        <v>219</v>
      </c>
      <c r="N687" s="12"/>
      <c r="O687" s="12"/>
    </row>
    <row r="688" spans="1:15" x14ac:dyDescent="0.35">
      <c r="A688" s="11" t="str">
        <f t="shared" si="10"/>
        <v>DISTRIBUCION VOLUMEN X CRITERIO (Consumiciones)CalimochoDE 20 A 24 AÑOS</v>
      </c>
      <c r="B688" s="11" t="s">
        <v>119</v>
      </c>
      <c r="C688" s="11" t="s">
        <v>143</v>
      </c>
      <c r="D688" s="11" t="s">
        <v>40</v>
      </c>
      <c r="E688" s="12">
        <v>5.7142815286499795</v>
      </c>
      <c r="F688" s="12">
        <v>11.938443651903407</v>
      </c>
      <c r="G688" s="12">
        <v>3.588926988239368</v>
      </c>
      <c r="H688" s="12">
        <v>0.64157807240517195</v>
      </c>
      <c r="I688" s="12">
        <v>4.8222917806676691</v>
      </c>
      <c r="J688" s="12">
        <v>1.361206209570788</v>
      </c>
      <c r="K688" s="12">
        <v>1.1081972328660257</v>
      </c>
      <c r="L688" s="12">
        <v>6.382484132700907</v>
      </c>
      <c r="M688" s="12">
        <v>1.0788283106148917</v>
      </c>
      <c r="N688" s="12"/>
      <c r="O688" s="12"/>
    </row>
    <row r="689" spans="1:15" x14ac:dyDescent="0.35">
      <c r="A689" s="11" t="str">
        <f t="shared" si="10"/>
        <v>DISTRIBUCION VOLUMEN X CRITERIO (Consumiciones)CalimochoDE 25 A 34 AÑOS</v>
      </c>
      <c r="B689" s="11" t="s">
        <v>119</v>
      </c>
      <c r="C689" s="11" t="s">
        <v>143</v>
      </c>
      <c r="D689" s="11" t="s">
        <v>41</v>
      </c>
      <c r="E689" s="12">
        <v>8.4136659146474457</v>
      </c>
      <c r="F689" s="12">
        <v>14.009627016920925</v>
      </c>
      <c r="G689" s="12">
        <v>5.9920334920845013</v>
      </c>
      <c r="H689" s="12">
        <v>14.886765744792541</v>
      </c>
      <c r="I689" s="12">
        <v>13.72163473980115</v>
      </c>
      <c r="J689" s="12">
        <v>18.193857653558659</v>
      </c>
      <c r="K689" s="12">
        <v>8.0650730789528033</v>
      </c>
      <c r="L689" s="12">
        <v>8.6690835700403657</v>
      </c>
      <c r="M689" s="12">
        <v>15.274290808766356</v>
      </c>
      <c r="N689" s="12"/>
      <c r="O689" s="12"/>
    </row>
    <row r="690" spans="1:15" x14ac:dyDescent="0.35">
      <c r="A690" s="11" t="str">
        <f t="shared" si="10"/>
        <v>DISTRIBUCION VOLUMEN X CRITERIO (Consumiciones)CalimochoDE 35 A 49 AÑOS</v>
      </c>
      <c r="B690" s="11" t="s">
        <v>119</v>
      </c>
      <c r="C690" s="11" t="s">
        <v>143</v>
      </c>
      <c r="D690" s="11" t="s">
        <v>42</v>
      </c>
      <c r="E690" s="12">
        <v>57.704919811745604</v>
      </c>
      <c r="F690" s="12">
        <v>39.868150586288344</v>
      </c>
      <c r="G690" s="12">
        <v>32.632991816894304</v>
      </c>
      <c r="H690" s="12">
        <v>38.176289235377752</v>
      </c>
      <c r="I690" s="12">
        <v>37.397241060510581</v>
      </c>
      <c r="J690" s="12">
        <v>42.296924597433005</v>
      </c>
      <c r="K690" s="12">
        <v>29.484110777137872</v>
      </c>
      <c r="L690" s="12">
        <v>18.61798882833417</v>
      </c>
      <c r="M690" s="12">
        <v>37.330416779485567</v>
      </c>
      <c r="N690" s="12"/>
      <c r="O690" s="12"/>
    </row>
    <row r="691" spans="1:15" x14ac:dyDescent="0.35">
      <c r="A691" s="11" t="str">
        <f t="shared" si="10"/>
        <v>DISTRIBUCION VOLUMEN X CRITERIO (Consumiciones)CalimochoDE 50 A 59 AÑOS</v>
      </c>
      <c r="B691" s="11" t="s">
        <v>119</v>
      </c>
      <c r="C691" s="11" t="s">
        <v>143</v>
      </c>
      <c r="D691" s="11" t="s">
        <v>43</v>
      </c>
      <c r="E691" s="12">
        <v>2.1019251909076209</v>
      </c>
      <c r="F691" s="12">
        <v>18.052548612965904</v>
      </c>
      <c r="G691" s="12">
        <v>22.179062529265547</v>
      </c>
      <c r="H691" s="12">
        <v>37.796856631611483</v>
      </c>
      <c r="I691" s="12">
        <v>33.694847385170945</v>
      </c>
      <c r="J691" s="12">
        <v>25.452323024116176</v>
      </c>
      <c r="K691" s="12">
        <v>40.28051304407682</v>
      </c>
      <c r="L691" s="12">
        <v>26.859994020032889</v>
      </c>
      <c r="M691" s="12">
        <v>40.072562147851436</v>
      </c>
      <c r="N691" s="12"/>
      <c r="O691" s="12"/>
    </row>
    <row r="692" spans="1:15" x14ac:dyDescent="0.35">
      <c r="A692" s="11" t="str">
        <f t="shared" si="10"/>
        <v>DISTRIBUCION VOLUMEN X CRITERIO (Consumiciones)CalimochoDE 60 A 75 AÑOS</v>
      </c>
      <c r="B692" s="11" t="s">
        <v>119</v>
      </c>
      <c r="C692" s="11" t="s">
        <v>143</v>
      </c>
      <c r="D692" s="11" t="s">
        <v>44</v>
      </c>
      <c r="E692" s="12">
        <v>7.051666867422159</v>
      </c>
      <c r="F692" s="12">
        <v>8.5745128229299237</v>
      </c>
      <c r="G692" s="12">
        <v>18.008469809985154</v>
      </c>
      <c r="H692" s="12">
        <v>8.4985165753555894</v>
      </c>
      <c r="I692" s="12">
        <v>6.7955429476757629</v>
      </c>
      <c r="J692" s="12">
        <v>10.696339612057644</v>
      </c>
      <c r="K692" s="12">
        <v>21.062065484248443</v>
      </c>
      <c r="L692" s="12">
        <v>39.470439935307631</v>
      </c>
      <c r="M692" s="12">
        <v>6.2439040719464636</v>
      </c>
      <c r="N692" s="12"/>
      <c r="O692" s="12"/>
    </row>
    <row r="693" spans="1:15" x14ac:dyDescent="0.35">
      <c r="A693" s="11" t="str">
        <f t="shared" si="10"/>
        <v>DISTRIBUCION VOLUMEN X CRITERIO (Consumiciones)CalimochoALTA Y MEDIA ALTA</v>
      </c>
      <c r="B693" s="11" t="s">
        <v>119</v>
      </c>
      <c r="C693" s="11" t="s">
        <v>143</v>
      </c>
      <c r="D693" s="11" t="s">
        <v>17</v>
      </c>
      <c r="E693" s="12">
        <v>11.18018185192058</v>
      </c>
      <c r="F693" s="12">
        <v>25.980461855907656</v>
      </c>
      <c r="G693" s="12">
        <v>18.304251332939543</v>
      </c>
      <c r="H693" s="12">
        <v>21.529974775782318</v>
      </c>
      <c r="I693" s="12">
        <v>13.37553263572951</v>
      </c>
      <c r="J693" s="12">
        <v>30.719851438645541</v>
      </c>
      <c r="K693" s="12">
        <v>15.275937865681572</v>
      </c>
      <c r="L693" s="12">
        <v>21.252510906644563</v>
      </c>
      <c r="M693" s="12">
        <v>13.703332701971249</v>
      </c>
      <c r="N693" s="12"/>
      <c r="O693" s="12"/>
    </row>
    <row r="694" spans="1:15" x14ac:dyDescent="0.35">
      <c r="A694" s="11" t="str">
        <f t="shared" si="10"/>
        <v>DISTRIBUCION VOLUMEN X CRITERIO (Consumiciones)CalimochoMEDIA</v>
      </c>
      <c r="B694" s="11" t="s">
        <v>119</v>
      </c>
      <c r="C694" s="11" t="s">
        <v>143</v>
      </c>
      <c r="D694" s="11" t="s">
        <v>18</v>
      </c>
      <c r="E694" s="12">
        <v>15.986409395791076</v>
      </c>
      <c r="F694" s="12">
        <v>13.749548303979637</v>
      </c>
      <c r="G694" s="12">
        <v>35.836232203275436</v>
      </c>
      <c r="H694" s="12">
        <v>23.028578810857315</v>
      </c>
      <c r="I694" s="12">
        <v>30.254924349428791</v>
      </c>
      <c r="J694" s="12">
        <v>21.092339986020896</v>
      </c>
      <c r="K694" s="12">
        <v>21.994621756189339</v>
      </c>
      <c r="L694" s="12">
        <v>15.144477364465406</v>
      </c>
      <c r="M694" s="12">
        <v>40.462714255266043</v>
      </c>
      <c r="N694" s="12"/>
      <c r="O694" s="12"/>
    </row>
    <row r="695" spans="1:15" x14ac:dyDescent="0.35">
      <c r="A695" s="11" t="str">
        <f t="shared" si="10"/>
        <v>DISTRIBUCION VOLUMEN X CRITERIO (Consumiciones)CalimochoMEDIA BAJA</v>
      </c>
      <c r="B695" s="11" t="s">
        <v>119</v>
      </c>
      <c r="C695" s="11" t="s">
        <v>143</v>
      </c>
      <c r="D695" s="11" t="s">
        <v>19</v>
      </c>
      <c r="E695" s="12">
        <v>59.67139038912925</v>
      </c>
      <c r="F695" s="12">
        <v>47.668718283083791</v>
      </c>
      <c r="G695" s="12">
        <v>18.711510078859376</v>
      </c>
      <c r="H695" s="12">
        <v>43.995977200659546</v>
      </c>
      <c r="I695" s="12">
        <v>41.153357605257909</v>
      </c>
      <c r="J695" s="12">
        <v>35.836898598082989</v>
      </c>
      <c r="K695" s="12">
        <v>38.198058876167309</v>
      </c>
      <c r="L695" s="12">
        <v>20.466138436238602</v>
      </c>
      <c r="M695" s="12">
        <v>32.590222277589994</v>
      </c>
      <c r="N695" s="12"/>
      <c r="O695" s="12"/>
    </row>
    <row r="696" spans="1:15" x14ac:dyDescent="0.35">
      <c r="A696" s="11" t="str">
        <f t="shared" si="10"/>
        <v>DISTRIBUCION VOLUMEN X CRITERIO (Consumiciones)CalimochoBAJA</v>
      </c>
      <c r="B696" s="11" t="s">
        <v>119</v>
      </c>
      <c r="C696" s="11" t="s">
        <v>143</v>
      </c>
      <c r="D696" s="11" t="s">
        <v>20</v>
      </c>
      <c r="E696" s="12">
        <v>13.162018363159087</v>
      </c>
      <c r="F696" s="12">
        <v>12.601238825433237</v>
      </c>
      <c r="G696" s="12">
        <v>27.148006384925626</v>
      </c>
      <c r="H696" s="12">
        <v>11.445465735177187</v>
      </c>
      <c r="I696" s="12">
        <v>15.216195286926942</v>
      </c>
      <c r="J696" s="12">
        <v>12.350921107109308</v>
      </c>
      <c r="K696" s="12">
        <v>24.531344790399931</v>
      </c>
      <c r="L696" s="12">
        <v>43.136873292651437</v>
      </c>
      <c r="M696" s="12">
        <v>13.243730765172712</v>
      </c>
      <c r="N696" s="12"/>
      <c r="O696" s="12"/>
    </row>
    <row r="697" spans="1:15" x14ac:dyDescent="0.35">
      <c r="A697" s="11" t="str">
        <f t="shared" si="10"/>
        <v>DISTRIBUCION VOLUMEN X CRITERIO (Consumiciones)CalimochoHOMBRE</v>
      </c>
      <c r="B697" s="11" t="s">
        <v>119</v>
      </c>
      <c r="C697" s="11" t="s">
        <v>143</v>
      </c>
      <c r="D697" s="11" t="s">
        <v>21</v>
      </c>
      <c r="E697" s="12">
        <v>54.718665594523827</v>
      </c>
      <c r="F697" s="12">
        <v>51.235585005263239</v>
      </c>
      <c r="G697" s="12">
        <v>72.003299192153079</v>
      </c>
      <c r="H697" s="12">
        <v>55.665277222098489</v>
      </c>
      <c r="I697" s="12">
        <v>47.724507071189961</v>
      </c>
      <c r="J697" s="12">
        <v>47.894681485702584</v>
      </c>
      <c r="K697" s="12">
        <v>70.263754216093432</v>
      </c>
      <c r="L697" s="12">
        <v>72.908234686527408</v>
      </c>
      <c r="M697" s="12">
        <v>64.78586443850935</v>
      </c>
      <c r="N697" s="12"/>
      <c r="O697" s="12"/>
    </row>
    <row r="698" spans="1:15" x14ac:dyDescent="0.35">
      <c r="A698" s="11" t="str">
        <f t="shared" si="10"/>
        <v>DISTRIBUCION VOLUMEN X CRITERIO (Consumiciones)CalimochoMUJER</v>
      </c>
      <c r="B698" s="11" t="s">
        <v>119</v>
      </c>
      <c r="C698" s="11" t="s">
        <v>143</v>
      </c>
      <c r="D698" s="11" t="s">
        <v>22</v>
      </c>
      <c r="E698" s="12">
        <v>45.281334405476173</v>
      </c>
      <c r="F698" s="12">
        <v>48.76438226314108</v>
      </c>
      <c r="G698" s="12">
        <v>27.99668772827129</v>
      </c>
      <c r="H698" s="12">
        <v>44.334722777901518</v>
      </c>
      <c r="I698" s="12">
        <v>52.275502806153185</v>
      </c>
      <c r="J698" s="12">
        <v>52.10532964415615</v>
      </c>
      <c r="K698" s="12">
        <v>29.736209072344717</v>
      </c>
      <c r="L698" s="12">
        <v>27.09178569972411</v>
      </c>
      <c r="M698" s="12">
        <v>35.214135561490636</v>
      </c>
      <c r="N698" s="12"/>
      <c r="O698" s="12"/>
    </row>
    <row r="699" spans="1:15" x14ac:dyDescent="0.35">
      <c r="A699" s="11" t="str">
        <f t="shared" si="10"/>
        <v>DISTRIBUCION VOLUMEN X CRITERIO (Consumiciones)RebujitoT.ESPAÑA</v>
      </c>
      <c r="B699" s="11" t="s">
        <v>119</v>
      </c>
      <c r="C699" s="11" t="s">
        <v>177</v>
      </c>
      <c r="D699" s="11" t="s">
        <v>36</v>
      </c>
      <c r="E699" s="12">
        <v>100</v>
      </c>
      <c r="F699" s="12">
        <v>100</v>
      </c>
      <c r="G699" s="12">
        <v>100</v>
      </c>
      <c r="H699" s="12">
        <v>100</v>
      </c>
      <c r="I699" s="12">
        <v>100</v>
      </c>
      <c r="J699" s="12">
        <v>100</v>
      </c>
      <c r="K699" s="12">
        <v>100</v>
      </c>
      <c r="L699" s="12">
        <v>100</v>
      </c>
      <c r="M699" s="12">
        <v>100</v>
      </c>
      <c r="N699" s="12"/>
      <c r="O699" s="12"/>
    </row>
    <row r="700" spans="1:15" x14ac:dyDescent="0.35">
      <c r="A700" s="11" t="str">
        <f t="shared" si="10"/>
        <v>DISTRIBUCION VOLUMEN X CRITERIO (Consumiciones)RebujitoBCN AM</v>
      </c>
      <c r="B700" s="11" t="s">
        <v>119</v>
      </c>
      <c r="C700" s="11" t="s">
        <v>177</v>
      </c>
      <c r="D700" s="11" t="s">
        <v>1</v>
      </c>
      <c r="E700" s="12" t="s">
        <v>219</v>
      </c>
      <c r="F700" s="12" t="s">
        <v>219</v>
      </c>
      <c r="G700" s="12">
        <v>7.7185568880930946</v>
      </c>
      <c r="H700" s="12" t="s">
        <v>219</v>
      </c>
      <c r="I700" s="12" t="s">
        <v>219</v>
      </c>
      <c r="J700" s="12" t="s">
        <v>219</v>
      </c>
      <c r="K700" s="12" t="s">
        <v>219</v>
      </c>
      <c r="L700" s="12" t="s">
        <v>219</v>
      </c>
      <c r="M700" s="12">
        <v>1.7279436023762733</v>
      </c>
      <c r="N700" s="12"/>
      <c r="O700" s="12"/>
    </row>
    <row r="701" spans="1:15" x14ac:dyDescent="0.35">
      <c r="A701" s="11" t="str">
        <f t="shared" si="10"/>
        <v>DISTRIBUCION VOLUMEN X CRITERIO (Consumiciones)RebujitoREST.CAT ARAGON</v>
      </c>
      <c r="B701" s="11" t="s">
        <v>119</v>
      </c>
      <c r="C701" s="11" t="s">
        <v>177</v>
      </c>
      <c r="D701" s="11" t="s">
        <v>2</v>
      </c>
      <c r="E701" s="12" t="s">
        <v>219</v>
      </c>
      <c r="F701" s="12">
        <v>24.668124849514012</v>
      </c>
      <c r="G701" s="12">
        <v>77.785638722179044</v>
      </c>
      <c r="H701" s="12" t="s">
        <v>219</v>
      </c>
      <c r="I701" s="12" t="s">
        <v>219</v>
      </c>
      <c r="J701" s="12">
        <v>3.6859958336727465</v>
      </c>
      <c r="K701" s="12" t="s">
        <v>219</v>
      </c>
      <c r="L701" s="12" t="s">
        <v>219</v>
      </c>
      <c r="M701" s="12" t="s">
        <v>219</v>
      </c>
      <c r="N701" s="12"/>
      <c r="O701" s="12"/>
    </row>
    <row r="702" spans="1:15" x14ac:dyDescent="0.35">
      <c r="A702" s="11" t="str">
        <f t="shared" si="10"/>
        <v>DISTRIBUCION VOLUMEN X CRITERIO (Consumiciones)RebujitoLEVANTE</v>
      </c>
      <c r="B702" s="11" t="s">
        <v>119</v>
      </c>
      <c r="C702" s="11" t="s">
        <v>177</v>
      </c>
      <c r="D702" s="11" t="s">
        <v>3</v>
      </c>
      <c r="E702" s="12" t="s">
        <v>219</v>
      </c>
      <c r="F702" s="12">
        <v>3.5085881562773249</v>
      </c>
      <c r="G702" s="12" t="s">
        <v>219</v>
      </c>
      <c r="H702" s="12" t="s">
        <v>219</v>
      </c>
      <c r="I702" s="12">
        <v>1.8052515966417451</v>
      </c>
      <c r="J702" s="12">
        <v>9.0602040480923538</v>
      </c>
      <c r="K702" s="12">
        <v>10.988490823531766</v>
      </c>
      <c r="L702" s="12" t="s">
        <v>219</v>
      </c>
      <c r="M702" s="12" t="s">
        <v>219</v>
      </c>
      <c r="N702" s="12"/>
      <c r="O702" s="12"/>
    </row>
    <row r="703" spans="1:15" x14ac:dyDescent="0.35">
      <c r="A703" s="11" t="str">
        <f t="shared" si="10"/>
        <v>DISTRIBUCION VOLUMEN X CRITERIO (Consumiciones)RebujitoANDALUCIA</v>
      </c>
      <c r="B703" s="11" t="s">
        <v>119</v>
      </c>
      <c r="C703" s="11" t="s">
        <v>177</v>
      </c>
      <c r="D703" s="11" t="s">
        <v>4</v>
      </c>
      <c r="E703" s="12">
        <v>71.708341876294085</v>
      </c>
      <c r="F703" s="12">
        <v>45.127340928387675</v>
      </c>
      <c r="G703" s="12" t="s">
        <v>219</v>
      </c>
      <c r="H703" s="12">
        <v>67.958227587857209</v>
      </c>
      <c r="I703" s="12">
        <v>89.669082485931213</v>
      </c>
      <c r="J703" s="12">
        <v>65.534669930750184</v>
      </c>
      <c r="K703" s="12">
        <v>29.037610686208389</v>
      </c>
      <c r="L703" s="12">
        <v>100</v>
      </c>
      <c r="M703" s="12">
        <v>93.213535976651301</v>
      </c>
      <c r="N703" s="12"/>
      <c r="O703" s="12"/>
    </row>
    <row r="704" spans="1:15" x14ac:dyDescent="0.35">
      <c r="A704" s="11" t="str">
        <f t="shared" si="10"/>
        <v>DISTRIBUCION VOLUMEN X CRITERIO (Consumiciones)RebujitoMDD AM</v>
      </c>
      <c r="B704" s="11" t="s">
        <v>119</v>
      </c>
      <c r="C704" s="11" t="s">
        <v>177</v>
      </c>
      <c r="D704" s="11" t="s">
        <v>5</v>
      </c>
      <c r="E704" s="12">
        <v>28.291648497834661</v>
      </c>
      <c r="F704" s="12" t="s">
        <v>219</v>
      </c>
      <c r="G704" s="12" t="s">
        <v>219</v>
      </c>
      <c r="H704" s="12">
        <v>21.612521612521611</v>
      </c>
      <c r="I704" s="12" t="s">
        <v>219</v>
      </c>
      <c r="J704" s="12">
        <v>12.402526473041538</v>
      </c>
      <c r="K704" s="12" t="s">
        <v>219</v>
      </c>
      <c r="L704" s="12" t="s">
        <v>219</v>
      </c>
      <c r="M704" s="12">
        <v>1.2266398890949339</v>
      </c>
      <c r="N704" s="12"/>
      <c r="O704" s="12"/>
    </row>
    <row r="705" spans="1:15" x14ac:dyDescent="0.35">
      <c r="A705" s="11" t="str">
        <f t="shared" si="10"/>
        <v>DISTRIBUCION VOLUMEN X CRITERIO (Consumiciones)RebujitoRTO CENTRO</v>
      </c>
      <c r="B705" s="11" t="s">
        <v>119</v>
      </c>
      <c r="C705" s="11" t="s">
        <v>177</v>
      </c>
      <c r="D705" s="11" t="s">
        <v>6</v>
      </c>
      <c r="E705" s="12" t="s">
        <v>219</v>
      </c>
      <c r="F705" s="12">
        <v>13.891498016753049</v>
      </c>
      <c r="G705" s="12">
        <v>14.495824931271423</v>
      </c>
      <c r="H705" s="12">
        <v>10.429233947752467</v>
      </c>
      <c r="I705" s="12">
        <v>0.76935999795676713</v>
      </c>
      <c r="J705" s="12">
        <v>9.3166480168025032</v>
      </c>
      <c r="K705" s="12">
        <v>31.778803581398801</v>
      </c>
      <c r="L705" s="12" t="s">
        <v>219</v>
      </c>
      <c r="M705" s="12">
        <v>1.9519765419058877</v>
      </c>
      <c r="N705" s="12"/>
      <c r="O705" s="12"/>
    </row>
    <row r="706" spans="1:15" x14ac:dyDescent="0.35">
      <c r="A706" s="11" t="str">
        <f t="shared" si="10"/>
        <v>DISTRIBUCION VOLUMEN X CRITERIO (Consumiciones)RebujitoNORTE-CENTRO</v>
      </c>
      <c r="B706" s="11" t="s">
        <v>119</v>
      </c>
      <c r="C706" s="11" t="s">
        <v>177</v>
      </c>
      <c r="D706" s="11" t="s">
        <v>7</v>
      </c>
      <c r="E706" s="12" t="s">
        <v>219</v>
      </c>
      <c r="F706" s="12" t="s">
        <v>219</v>
      </c>
      <c r="G706" s="12" t="s">
        <v>219</v>
      </c>
      <c r="H706" s="12" t="s">
        <v>219</v>
      </c>
      <c r="I706" s="12">
        <v>7.7563138906815086</v>
      </c>
      <c r="J706" s="12" t="s">
        <v>219</v>
      </c>
      <c r="K706" s="12" t="s">
        <v>219</v>
      </c>
      <c r="L706" s="12" t="s">
        <v>219</v>
      </c>
      <c r="M706" s="12">
        <v>1.8798863410693294</v>
      </c>
      <c r="N706" s="12"/>
      <c r="O706" s="12"/>
    </row>
    <row r="707" spans="1:15" x14ac:dyDescent="0.35">
      <c r="A707" s="11" t="str">
        <f t="shared" si="10"/>
        <v>DISTRIBUCION VOLUMEN X CRITERIO (Consumiciones)RebujitoNOROESTE</v>
      </c>
      <c r="B707" s="11" t="s">
        <v>119</v>
      </c>
      <c r="C707" s="11" t="s">
        <v>177</v>
      </c>
      <c r="D707" s="11" t="s">
        <v>8</v>
      </c>
      <c r="E707" s="12" t="s">
        <v>219</v>
      </c>
      <c r="F707" s="12">
        <v>12.804430307561681</v>
      </c>
      <c r="G707" s="12" t="s">
        <v>219</v>
      </c>
      <c r="H707" s="12" t="s">
        <v>219</v>
      </c>
      <c r="I707" s="12" t="s">
        <v>219</v>
      </c>
      <c r="J707" s="12" t="s">
        <v>219</v>
      </c>
      <c r="K707" s="12">
        <v>28.195094908861051</v>
      </c>
      <c r="L707" s="12" t="s">
        <v>219</v>
      </c>
      <c r="M707" s="12" t="s">
        <v>219</v>
      </c>
      <c r="N707" s="12"/>
      <c r="O707" s="12"/>
    </row>
    <row r="708" spans="1:15" x14ac:dyDescent="0.35">
      <c r="A708" s="11" t="str">
        <f t="shared" ref="A708:A771" si="11">B708&amp;C708&amp;D708</f>
        <v>DISTRIBUCION VOLUMEN X CRITERIO (Consumiciones)Rebujito&lt;2MIL</v>
      </c>
      <c r="B708" s="11" t="s">
        <v>119</v>
      </c>
      <c r="C708" s="11" t="s">
        <v>177</v>
      </c>
      <c r="D708" s="11" t="s">
        <v>9</v>
      </c>
      <c r="E708" s="12" t="s">
        <v>219</v>
      </c>
      <c r="F708" s="12" t="s">
        <v>219</v>
      </c>
      <c r="G708" s="12" t="s">
        <v>219</v>
      </c>
      <c r="H708" s="12" t="s">
        <v>219</v>
      </c>
      <c r="I708" s="12" t="s">
        <v>219</v>
      </c>
      <c r="J708" s="12">
        <v>2.4824722240880024</v>
      </c>
      <c r="K708" s="12">
        <v>21.585372811852451</v>
      </c>
      <c r="L708" s="12" t="s">
        <v>219</v>
      </c>
      <c r="M708" s="12">
        <v>1.8798863410693294</v>
      </c>
      <c r="N708" s="12"/>
      <c r="O708" s="12"/>
    </row>
    <row r="709" spans="1:15" x14ac:dyDescent="0.35">
      <c r="A709" s="11" t="str">
        <f t="shared" si="11"/>
        <v>DISTRIBUCION VOLUMEN X CRITERIO (Consumiciones)Rebujito2-5MIL</v>
      </c>
      <c r="B709" s="11" t="s">
        <v>119</v>
      </c>
      <c r="C709" s="11" t="s">
        <v>177</v>
      </c>
      <c r="D709" s="11" t="s">
        <v>10</v>
      </c>
      <c r="E709" s="12" t="s">
        <v>219</v>
      </c>
      <c r="F709" s="12">
        <v>24.668124849514012</v>
      </c>
      <c r="G709" s="12">
        <v>77.785638722179044</v>
      </c>
      <c r="H709" s="12" t="s">
        <v>219</v>
      </c>
      <c r="I709" s="12" t="s">
        <v>219</v>
      </c>
      <c r="J709" s="12" t="s">
        <v>219</v>
      </c>
      <c r="K709" s="12" t="s">
        <v>219</v>
      </c>
      <c r="L709" s="12" t="s">
        <v>219</v>
      </c>
      <c r="M709" s="12">
        <v>1.5771087695487427</v>
      </c>
      <c r="N709" s="12"/>
      <c r="O709" s="12"/>
    </row>
    <row r="710" spans="1:15" x14ac:dyDescent="0.35">
      <c r="A710" s="11" t="str">
        <f t="shared" si="11"/>
        <v>DISTRIBUCION VOLUMEN X CRITERIO (Consumiciones)Rebujito5-10MIL</v>
      </c>
      <c r="B710" s="11" t="s">
        <v>119</v>
      </c>
      <c r="C710" s="11" t="s">
        <v>177</v>
      </c>
      <c r="D710" s="11" t="s">
        <v>11</v>
      </c>
      <c r="E710" s="12" t="s">
        <v>219</v>
      </c>
      <c r="F710" s="12" t="s">
        <v>219</v>
      </c>
      <c r="G710" s="12" t="s">
        <v>219</v>
      </c>
      <c r="H710" s="12" t="s">
        <v>219</v>
      </c>
      <c r="I710" s="12">
        <v>6.0294534628487062</v>
      </c>
      <c r="J710" s="12" t="s">
        <v>219</v>
      </c>
      <c r="K710" s="12">
        <v>10.19342559819982</v>
      </c>
      <c r="L710" s="12" t="s">
        <v>219</v>
      </c>
      <c r="M710" s="12">
        <v>21.446230552221433</v>
      </c>
      <c r="N710" s="12"/>
      <c r="O710" s="12"/>
    </row>
    <row r="711" spans="1:15" x14ac:dyDescent="0.35">
      <c r="A711" s="11" t="str">
        <f t="shared" si="11"/>
        <v>DISTRIBUCION VOLUMEN X CRITERIO (Consumiciones)Rebujito10-30MIL</v>
      </c>
      <c r="B711" s="11" t="s">
        <v>119</v>
      </c>
      <c r="C711" s="11" t="s">
        <v>177</v>
      </c>
      <c r="D711" s="11" t="s">
        <v>12</v>
      </c>
      <c r="E711" s="12">
        <v>15.402934158077986</v>
      </c>
      <c r="F711" s="12" t="s">
        <v>219</v>
      </c>
      <c r="G711" s="12" t="s">
        <v>219</v>
      </c>
      <c r="H711" s="12">
        <v>61.937358233654528</v>
      </c>
      <c r="I711" s="12">
        <v>35.816116194882127</v>
      </c>
      <c r="J711" s="12">
        <v>38.62425454134911</v>
      </c>
      <c r="K711" s="12">
        <v>40.026101509740144</v>
      </c>
      <c r="L711" s="12">
        <v>100</v>
      </c>
      <c r="M711" s="12">
        <v>20.118667402938588</v>
      </c>
      <c r="N711" s="12"/>
      <c r="O711" s="12"/>
    </row>
    <row r="712" spans="1:15" x14ac:dyDescent="0.35">
      <c r="A712" s="11" t="str">
        <f t="shared" si="11"/>
        <v>DISTRIBUCION VOLUMEN X CRITERIO (Consumiciones)Rebujito30-100MIL</v>
      </c>
      <c r="B712" s="11" t="s">
        <v>119</v>
      </c>
      <c r="C712" s="11" t="s">
        <v>177</v>
      </c>
      <c r="D712" s="11" t="s">
        <v>13</v>
      </c>
      <c r="E712" s="12">
        <v>20.920993736445574</v>
      </c>
      <c r="F712" s="12">
        <v>31.922226305584772</v>
      </c>
      <c r="G712" s="12" t="s">
        <v>219</v>
      </c>
      <c r="H712" s="12">
        <v>16.450115098263247</v>
      </c>
      <c r="I712" s="12">
        <v>10.688169307225285</v>
      </c>
      <c r="J712" s="12">
        <v>29.8814888069851</v>
      </c>
      <c r="K712" s="12" t="s">
        <v>219</v>
      </c>
      <c r="L712" s="12" t="s">
        <v>219</v>
      </c>
      <c r="M712" s="12">
        <v>14.679752718209199</v>
      </c>
      <c r="N712" s="12"/>
      <c r="O712" s="12"/>
    </row>
    <row r="713" spans="1:15" x14ac:dyDescent="0.35">
      <c r="A713" s="11" t="str">
        <f t="shared" si="11"/>
        <v>DISTRIBUCION VOLUMEN X CRITERIO (Consumiciones)Rebujito100-200MIL</v>
      </c>
      <c r="B713" s="11" t="s">
        <v>119</v>
      </c>
      <c r="C713" s="11" t="s">
        <v>177</v>
      </c>
      <c r="D713" s="11" t="s">
        <v>14</v>
      </c>
      <c r="E713" s="12" t="s">
        <v>219</v>
      </c>
      <c r="F713" s="12">
        <v>39.901042947117638</v>
      </c>
      <c r="G713" s="12" t="s">
        <v>219</v>
      </c>
      <c r="H713" s="12">
        <v>11.055683629757702</v>
      </c>
      <c r="I713" s="12">
        <v>2.4368659735183349</v>
      </c>
      <c r="J713" s="12">
        <v>5.5191545776008235</v>
      </c>
      <c r="K713" s="12">
        <v>28.195094908861051</v>
      </c>
      <c r="L713" s="12" t="s">
        <v>219</v>
      </c>
      <c r="M713" s="12" t="s">
        <v>219</v>
      </c>
      <c r="N713" s="12"/>
      <c r="O713" s="12"/>
    </row>
    <row r="714" spans="1:15" x14ac:dyDescent="0.35">
      <c r="A714" s="11" t="str">
        <f t="shared" si="11"/>
        <v>DISTRIBUCION VOLUMEN X CRITERIO (Consumiciones)Rebujito200-500MIL</v>
      </c>
      <c r="B714" s="11" t="s">
        <v>119</v>
      </c>
      <c r="C714" s="11" t="s">
        <v>177</v>
      </c>
      <c r="D714" s="11" t="s">
        <v>15</v>
      </c>
      <c r="E714" s="12" t="s">
        <v>219</v>
      </c>
      <c r="F714" s="12" t="s">
        <v>219</v>
      </c>
      <c r="G714" s="12">
        <v>22.214386954750402</v>
      </c>
      <c r="H714" s="12" t="s">
        <v>219</v>
      </c>
      <c r="I714" s="12">
        <v>15.383842289748323</v>
      </c>
      <c r="J714" s="12">
        <v>13.618511907569081</v>
      </c>
      <c r="K714" s="12" t="s">
        <v>219</v>
      </c>
      <c r="L714" s="12" t="s">
        <v>219</v>
      </c>
      <c r="M714" s="12">
        <v>2.0651028255256549</v>
      </c>
      <c r="N714" s="12"/>
      <c r="O714" s="12"/>
    </row>
    <row r="715" spans="1:15" x14ac:dyDescent="0.35">
      <c r="A715" s="11" t="str">
        <f t="shared" si="11"/>
        <v>DISTRIBUCION VOLUMEN X CRITERIO (Consumiciones)Rebujito&gt;500MIL</v>
      </c>
      <c r="B715" s="11" t="s">
        <v>119</v>
      </c>
      <c r="C715" s="11" t="s">
        <v>177</v>
      </c>
      <c r="D715" s="11" t="s">
        <v>16</v>
      </c>
      <c r="E715" s="12">
        <v>63.676052853733921</v>
      </c>
      <c r="F715" s="12">
        <v>3.5085881562773249</v>
      </c>
      <c r="G715" s="12" t="s">
        <v>219</v>
      </c>
      <c r="H715" s="12">
        <v>10.556844723511389</v>
      </c>
      <c r="I715" s="12">
        <v>29.645552771777222</v>
      </c>
      <c r="J715" s="12">
        <v>9.8741384262944507</v>
      </c>
      <c r="K715" s="12" t="s">
        <v>219</v>
      </c>
      <c r="L715" s="12" t="s">
        <v>219</v>
      </c>
      <c r="M715" s="12">
        <v>38.233230402603255</v>
      </c>
      <c r="N715" s="12"/>
      <c r="O715" s="12"/>
    </row>
    <row r="716" spans="1:15" x14ac:dyDescent="0.35">
      <c r="A716" s="11" t="str">
        <f t="shared" si="11"/>
        <v>DISTRIBUCION VOLUMEN X CRITERIO (Consumiciones)RebujitoDE 15 A 19 AÑOS</v>
      </c>
      <c r="B716" s="11" t="s">
        <v>119</v>
      </c>
      <c r="C716" s="11" t="s">
        <v>177</v>
      </c>
      <c r="D716" s="11" t="s">
        <v>39</v>
      </c>
      <c r="E716" s="12" t="s">
        <v>219</v>
      </c>
      <c r="F716" s="12" t="s">
        <v>219</v>
      </c>
      <c r="G716" s="12" t="s">
        <v>219</v>
      </c>
      <c r="H716" s="12" t="s">
        <v>219</v>
      </c>
      <c r="I716" s="12" t="s">
        <v>219</v>
      </c>
      <c r="J716" s="12" t="s">
        <v>219</v>
      </c>
      <c r="K716" s="12" t="s">
        <v>219</v>
      </c>
      <c r="L716" s="12" t="s">
        <v>219</v>
      </c>
      <c r="M716" s="12" t="s">
        <v>219</v>
      </c>
      <c r="N716" s="12"/>
      <c r="O716" s="12"/>
    </row>
    <row r="717" spans="1:15" x14ac:dyDescent="0.35">
      <c r="A717" s="11" t="str">
        <f t="shared" si="11"/>
        <v>DISTRIBUCION VOLUMEN X CRITERIO (Consumiciones)RebujitoDE 20 A 24 AÑOS</v>
      </c>
      <c r="B717" s="11" t="s">
        <v>119</v>
      </c>
      <c r="C717" s="11" t="s">
        <v>177</v>
      </c>
      <c r="D717" s="11" t="s">
        <v>40</v>
      </c>
      <c r="E717" s="12" t="s">
        <v>219</v>
      </c>
      <c r="F717" s="12">
        <v>5.2262979812700383</v>
      </c>
      <c r="G717" s="12" t="s">
        <v>219</v>
      </c>
      <c r="H717" s="12" t="s">
        <v>219</v>
      </c>
      <c r="I717" s="12">
        <v>10.7049674148272</v>
      </c>
      <c r="J717" s="12" t="s">
        <v>219</v>
      </c>
      <c r="K717" s="12">
        <v>28.195094908861051</v>
      </c>
      <c r="L717" s="12" t="s">
        <v>219</v>
      </c>
      <c r="M717" s="12">
        <v>3.8884268197806993</v>
      </c>
      <c r="N717" s="12"/>
      <c r="O717" s="12"/>
    </row>
    <row r="718" spans="1:15" x14ac:dyDescent="0.35">
      <c r="A718" s="11" t="str">
        <f t="shared" si="11"/>
        <v>DISTRIBUCION VOLUMEN X CRITERIO (Consumiciones)RebujitoDE 25 A 34 AÑOS</v>
      </c>
      <c r="B718" s="11" t="s">
        <v>119</v>
      </c>
      <c r="C718" s="11" t="s">
        <v>177</v>
      </c>
      <c r="D718" s="11" t="s">
        <v>41</v>
      </c>
      <c r="E718" s="12">
        <v>38.454412354998283</v>
      </c>
      <c r="F718" s="12" t="s">
        <v>219</v>
      </c>
      <c r="G718" s="12" t="s">
        <v>219</v>
      </c>
      <c r="H718" s="12">
        <v>10.556844723511389</v>
      </c>
      <c r="I718" s="12">
        <v>18.669585322950372</v>
      </c>
      <c r="J718" s="12">
        <v>18.599850134169461</v>
      </c>
      <c r="K718" s="12" t="s">
        <v>219</v>
      </c>
      <c r="L718" s="12" t="s">
        <v>219</v>
      </c>
      <c r="M718" s="12">
        <v>11.96583967514572</v>
      </c>
      <c r="N718" s="12"/>
      <c r="O718" s="12"/>
    </row>
    <row r="719" spans="1:15" x14ac:dyDescent="0.35">
      <c r="A719" s="11" t="str">
        <f t="shared" si="11"/>
        <v>DISTRIBUCION VOLUMEN X CRITERIO (Consumiciones)RebujitoDE 35 A 49 AÑOS</v>
      </c>
      <c r="B719" s="11" t="s">
        <v>119</v>
      </c>
      <c r="C719" s="11" t="s">
        <v>177</v>
      </c>
      <c r="D719" s="11" t="s">
        <v>42</v>
      </c>
      <c r="E719" s="12">
        <v>3.6456264372629028</v>
      </c>
      <c r="F719" s="12" t="s">
        <v>219</v>
      </c>
      <c r="G719" s="12" t="s">
        <v>219</v>
      </c>
      <c r="H719" s="12">
        <v>16.450115098263247</v>
      </c>
      <c r="I719" s="12">
        <v>12.030908452916414</v>
      </c>
      <c r="J719" s="12">
        <v>14.599690074032578</v>
      </c>
      <c r="K719" s="12">
        <v>10.19342559819982</v>
      </c>
      <c r="L719" s="12" t="s">
        <v>219</v>
      </c>
      <c r="M719" s="12">
        <v>8.3868458120347391</v>
      </c>
      <c r="N719" s="12"/>
      <c r="O719" s="12"/>
    </row>
    <row r="720" spans="1:15" x14ac:dyDescent="0.35">
      <c r="A720" s="11" t="str">
        <f t="shared" si="11"/>
        <v>DISTRIBUCION VOLUMEN X CRITERIO (Consumiciones)RebujitoDE 50 A 59 AÑOS</v>
      </c>
      <c r="B720" s="11" t="s">
        <v>119</v>
      </c>
      <c r="C720" s="11" t="s">
        <v>177</v>
      </c>
      <c r="D720" s="11" t="s">
        <v>43</v>
      </c>
      <c r="E720" s="12">
        <v>24.646023023158882</v>
      </c>
      <c r="F720" s="12">
        <v>54.872654002610531</v>
      </c>
      <c r="G720" s="12">
        <v>85.50419218668155</v>
      </c>
      <c r="H720" s="12">
        <v>34.129921166958205</v>
      </c>
      <c r="I720" s="12">
        <v>30.633299718681318</v>
      </c>
      <c r="J720" s="12">
        <v>8.0803311339355588</v>
      </c>
      <c r="K720" s="12">
        <v>10.988490823531766</v>
      </c>
      <c r="L720" s="12">
        <v>33.091863656250418</v>
      </c>
      <c r="M720" s="12">
        <v>37.530072695987485</v>
      </c>
      <c r="N720" s="12"/>
      <c r="O720" s="12"/>
    </row>
    <row r="721" spans="1:15" x14ac:dyDescent="0.35">
      <c r="A721" s="11" t="str">
        <f t="shared" si="11"/>
        <v>DISTRIBUCION VOLUMEN X CRITERIO (Consumiciones)RebujitoDE 60 A 75 AÑOS</v>
      </c>
      <c r="B721" s="11" t="s">
        <v>119</v>
      </c>
      <c r="C721" s="11" t="s">
        <v>177</v>
      </c>
      <c r="D721" s="11" t="s">
        <v>44</v>
      </c>
      <c r="E721" s="12">
        <v>33.253929521295802</v>
      </c>
      <c r="F721" s="12">
        <v>39.901042947117638</v>
      </c>
      <c r="G721" s="12">
        <v>14.495824931271423</v>
      </c>
      <c r="H721" s="12">
        <v>38.863105529772191</v>
      </c>
      <c r="I721" s="12">
        <v>27.961252104847134</v>
      </c>
      <c r="J721" s="12">
        <v>58.720157240029714</v>
      </c>
      <c r="K721" s="12">
        <v>50.62300073588262</v>
      </c>
      <c r="L721" s="12">
        <v>66.90813634374959</v>
      </c>
      <c r="M721" s="12">
        <v>38.228794327165808</v>
      </c>
      <c r="N721" s="12"/>
      <c r="O721" s="12"/>
    </row>
    <row r="722" spans="1:15" x14ac:dyDescent="0.35">
      <c r="A722" s="11" t="str">
        <f t="shared" si="11"/>
        <v>DISTRIBUCION VOLUMEN X CRITERIO (Consumiciones)RebujitoALTA Y MEDIA ALTA</v>
      </c>
      <c r="B722" s="11" t="s">
        <v>119</v>
      </c>
      <c r="C722" s="11" t="s">
        <v>177</v>
      </c>
      <c r="D722" s="11" t="s">
        <v>17</v>
      </c>
      <c r="E722" s="12" t="s">
        <v>219</v>
      </c>
      <c r="F722" s="12">
        <v>13.891498016753049</v>
      </c>
      <c r="G722" s="12" t="s">
        <v>219</v>
      </c>
      <c r="H722" s="12">
        <v>38.863105529772191</v>
      </c>
      <c r="I722" s="12">
        <v>34.138534120281676</v>
      </c>
      <c r="J722" s="12">
        <v>40.008141153985946</v>
      </c>
      <c r="K722" s="12" t="s">
        <v>219</v>
      </c>
      <c r="L722" s="12">
        <v>66.90813634374959</v>
      </c>
      <c r="M722" s="12">
        <v>40.513500376748411</v>
      </c>
      <c r="N722" s="12"/>
      <c r="O722" s="12"/>
    </row>
    <row r="723" spans="1:15" x14ac:dyDescent="0.35">
      <c r="A723" s="11" t="str">
        <f t="shared" si="11"/>
        <v>DISTRIBUCION VOLUMEN X CRITERIO (Consumiciones)RebujitoMEDIA</v>
      </c>
      <c r="B723" s="11" t="s">
        <v>119</v>
      </c>
      <c r="C723" s="11" t="s">
        <v>177</v>
      </c>
      <c r="D723" s="11" t="s">
        <v>18</v>
      </c>
      <c r="E723" s="12">
        <v>50.218334011957253</v>
      </c>
      <c r="F723" s="12">
        <v>24.668124849514012</v>
      </c>
      <c r="G723" s="12">
        <v>77.785638722179044</v>
      </c>
      <c r="H723" s="12">
        <v>21.612521612521611</v>
      </c>
      <c r="I723" s="12">
        <v>35.65260875782338</v>
      </c>
      <c r="J723" s="12">
        <v>7.1916258060766642</v>
      </c>
      <c r="K723" s="12" t="s">
        <v>219</v>
      </c>
      <c r="L723" s="12" t="s">
        <v>219</v>
      </c>
      <c r="M723" s="12">
        <v>12.180998873809234</v>
      </c>
      <c r="N723" s="12"/>
      <c r="O723" s="12"/>
    </row>
    <row r="724" spans="1:15" x14ac:dyDescent="0.35">
      <c r="A724" s="11" t="str">
        <f t="shared" si="11"/>
        <v>DISTRIBUCION VOLUMEN X CRITERIO (Consumiciones)RebujitoMEDIA BAJA</v>
      </c>
      <c r="B724" s="11" t="s">
        <v>119</v>
      </c>
      <c r="C724" s="11" t="s">
        <v>177</v>
      </c>
      <c r="D724" s="11" t="s">
        <v>19</v>
      </c>
      <c r="E724" s="12">
        <v>49.781656362171482</v>
      </c>
      <c r="F724" s="12" t="s">
        <v>219</v>
      </c>
      <c r="G724" s="12">
        <v>14.495824931271423</v>
      </c>
      <c r="H724" s="12">
        <v>16.450115098263247</v>
      </c>
      <c r="I724" s="12">
        <v>15.55518266193231</v>
      </c>
      <c r="J724" s="12">
        <v>39.18174495084105</v>
      </c>
      <c r="K724" s="12">
        <v>78.414627188147563</v>
      </c>
      <c r="L724" s="12" t="s">
        <v>219</v>
      </c>
      <c r="M724" s="12">
        <v>26.541341440592447</v>
      </c>
      <c r="N724" s="12"/>
      <c r="O724" s="12"/>
    </row>
    <row r="725" spans="1:15" x14ac:dyDescent="0.35">
      <c r="A725" s="11" t="str">
        <f t="shared" si="11"/>
        <v>DISTRIBUCION VOLUMEN X CRITERIO (Consumiciones)RebujitoBAJA</v>
      </c>
      <c r="B725" s="11" t="s">
        <v>119</v>
      </c>
      <c r="C725" s="11" t="s">
        <v>177</v>
      </c>
      <c r="D725" s="11" t="s">
        <v>20</v>
      </c>
      <c r="E725" s="12" t="s">
        <v>219</v>
      </c>
      <c r="F725" s="12">
        <v>61.440356857725789</v>
      </c>
      <c r="G725" s="12">
        <v>7.7185568880930946</v>
      </c>
      <c r="H725" s="12">
        <v>23.07425270388233</v>
      </c>
      <c r="I725" s="12">
        <v>14.653676086740441</v>
      </c>
      <c r="J725" s="12">
        <v>13.618511907569081</v>
      </c>
      <c r="K725" s="12">
        <v>21.585372811852451</v>
      </c>
      <c r="L725" s="12">
        <v>33.091863656250418</v>
      </c>
      <c r="M725" s="12">
        <v>20.764156128867512</v>
      </c>
      <c r="N725" s="12"/>
      <c r="O725" s="12"/>
    </row>
    <row r="726" spans="1:15" x14ac:dyDescent="0.35">
      <c r="A726" s="11" t="str">
        <f t="shared" si="11"/>
        <v>DISTRIBUCION VOLUMEN X CRITERIO (Consumiciones)RebujitoHOMBRE</v>
      </c>
      <c r="B726" s="11" t="s">
        <v>119</v>
      </c>
      <c r="C726" s="11" t="s">
        <v>177</v>
      </c>
      <c r="D726" s="11" t="s">
        <v>21</v>
      </c>
      <c r="E726" s="12">
        <v>42.847688876439435</v>
      </c>
      <c r="F726" s="12">
        <v>52.70545297867217</v>
      </c>
      <c r="G726" s="12">
        <v>14.495824931271423</v>
      </c>
      <c r="H726" s="12">
        <v>29.095122058085028</v>
      </c>
      <c r="I726" s="12">
        <v>45.338492604912126</v>
      </c>
      <c r="J726" s="12">
        <v>10.913695669468195</v>
      </c>
      <c r="K726" s="12">
        <v>29.037610686208389</v>
      </c>
      <c r="L726" s="12">
        <v>33.091863656250418</v>
      </c>
      <c r="M726" s="12">
        <v>29.327339914518895</v>
      </c>
      <c r="N726" s="12"/>
      <c r="O726" s="12"/>
    </row>
    <row r="727" spans="1:15" x14ac:dyDescent="0.35">
      <c r="A727" s="11" t="str">
        <f t="shared" si="11"/>
        <v>DISTRIBUCION VOLUMEN X CRITERIO (Consumiciones)RebujitoMUJER</v>
      </c>
      <c r="B727" s="11" t="s">
        <v>119</v>
      </c>
      <c r="C727" s="11" t="s">
        <v>177</v>
      </c>
      <c r="D727" s="11" t="s">
        <v>22</v>
      </c>
      <c r="E727" s="12">
        <v>57.152301497689315</v>
      </c>
      <c r="F727" s="12">
        <v>47.294516607317107</v>
      </c>
      <c r="G727" s="12">
        <v>85.50419218668155</v>
      </c>
      <c r="H727" s="12">
        <v>70.904877941914961</v>
      </c>
      <c r="I727" s="12">
        <v>54.661523662865932</v>
      </c>
      <c r="J727" s="12">
        <v>89.086328149004558</v>
      </c>
      <c r="K727" s="12">
        <v>70.962389313791618</v>
      </c>
      <c r="L727" s="12">
        <v>66.90813634374959</v>
      </c>
      <c r="M727" s="12">
        <v>70.672644185569141</v>
      </c>
      <c r="N727" s="12"/>
      <c r="O727" s="12"/>
    </row>
    <row r="728" spans="1:15" x14ac:dyDescent="0.35">
      <c r="A728" s="11" t="str">
        <f t="shared" si="11"/>
        <v>DISTRIBUCION VOLUMEN X CRITERIO (Consumiciones)Espum/Lambrusc/MoscaT.ESPAÑA</v>
      </c>
      <c r="B728" s="11" t="s">
        <v>119</v>
      </c>
      <c r="C728" s="11" t="s">
        <v>178</v>
      </c>
      <c r="D728" s="11" t="s">
        <v>36</v>
      </c>
      <c r="E728" s="12">
        <v>100</v>
      </c>
      <c r="F728" s="12">
        <v>100</v>
      </c>
      <c r="G728" s="12">
        <v>100</v>
      </c>
      <c r="H728" s="12">
        <v>100</v>
      </c>
      <c r="I728" s="12">
        <v>100</v>
      </c>
      <c r="J728" s="12">
        <v>100</v>
      </c>
      <c r="K728" s="12">
        <v>100</v>
      </c>
      <c r="L728" s="12">
        <v>100</v>
      </c>
      <c r="M728" s="12">
        <v>100</v>
      </c>
      <c r="N728" s="12"/>
      <c r="O728" s="12"/>
    </row>
    <row r="729" spans="1:15" x14ac:dyDescent="0.35">
      <c r="A729" s="11" t="str">
        <f t="shared" si="11"/>
        <v>DISTRIBUCION VOLUMEN X CRITERIO (Consumiciones)Espum/Lambrusc/MoscaBCN AM</v>
      </c>
      <c r="B729" s="11" t="s">
        <v>119</v>
      </c>
      <c r="C729" s="11" t="s">
        <v>178</v>
      </c>
      <c r="D729" s="11" t="s">
        <v>1</v>
      </c>
      <c r="E729" s="12">
        <v>2.6881663909396343</v>
      </c>
      <c r="F729" s="12">
        <v>4.7347319960750367</v>
      </c>
      <c r="G729" s="12">
        <v>2.3452487462704203</v>
      </c>
      <c r="H729" s="12">
        <v>5.6546156956482285</v>
      </c>
      <c r="I729" s="12">
        <v>9.9368183486779653</v>
      </c>
      <c r="J729" s="12">
        <v>8.6030573666647037</v>
      </c>
      <c r="K729" s="12">
        <v>3.5528908179269618</v>
      </c>
      <c r="L729" s="12">
        <v>2.7394265017903701</v>
      </c>
      <c r="M729" s="12">
        <v>22.139281113737304</v>
      </c>
      <c r="N729" s="12"/>
      <c r="O729" s="12"/>
    </row>
    <row r="730" spans="1:15" x14ac:dyDescent="0.35">
      <c r="A730" s="11" t="str">
        <f t="shared" si="11"/>
        <v>DISTRIBUCION VOLUMEN X CRITERIO (Consumiciones)Espum/Lambrusc/MoscaREST.CAT ARAGON</v>
      </c>
      <c r="B730" s="11" t="s">
        <v>119</v>
      </c>
      <c r="C730" s="11" t="s">
        <v>178</v>
      </c>
      <c r="D730" s="11" t="s">
        <v>2</v>
      </c>
      <c r="E730" s="12">
        <v>23.842083111658518</v>
      </c>
      <c r="F730" s="12">
        <v>18.186204699846993</v>
      </c>
      <c r="G730" s="12">
        <v>14.897995177945539</v>
      </c>
      <c r="H730" s="12">
        <v>13.957978616597854</v>
      </c>
      <c r="I730" s="12">
        <v>20.616380042948933</v>
      </c>
      <c r="J730" s="12">
        <v>21.553645519400209</v>
      </c>
      <c r="K730" s="12">
        <v>12.392067886924437</v>
      </c>
      <c r="L730" s="12">
        <v>12.680842198659262</v>
      </c>
      <c r="M730" s="12">
        <v>17.063055573319691</v>
      </c>
      <c r="N730" s="12"/>
      <c r="O730" s="12"/>
    </row>
    <row r="731" spans="1:15" x14ac:dyDescent="0.35">
      <c r="A731" s="11" t="str">
        <f t="shared" si="11"/>
        <v>DISTRIBUCION VOLUMEN X CRITERIO (Consumiciones)Espum/Lambrusc/MoscaLEVANTE</v>
      </c>
      <c r="B731" s="11" t="s">
        <v>119</v>
      </c>
      <c r="C731" s="11" t="s">
        <v>178</v>
      </c>
      <c r="D731" s="11" t="s">
        <v>3</v>
      </c>
      <c r="E731" s="12">
        <v>6.3487807277736081</v>
      </c>
      <c r="F731" s="12">
        <v>25.87764094606705</v>
      </c>
      <c r="G731" s="12">
        <v>16.295822917081825</v>
      </c>
      <c r="H731" s="12">
        <v>13.601373114786563</v>
      </c>
      <c r="I731" s="12">
        <v>5.4329553506500154</v>
      </c>
      <c r="J731" s="12">
        <v>13.672674550473868</v>
      </c>
      <c r="K731" s="12">
        <v>14.884116818354379</v>
      </c>
      <c r="L731" s="12">
        <v>13.788370247563902</v>
      </c>
      <c r="M731" s="12">
        <v>10.517042911044317</v>
      </c>
      <c r="N731" s="12"/>
      <c r="O731" s="12"/>
    </row>
    <row r="732" spans="1:15" x14ac:dyDescent="0.35">
      <c r="A732" s="11" t="str">
        <f t="shared" si="11"/>
        <v>DISTRIBUCION VOLUMEN X CRITERIO (Consumiciones)Espum/Lambrusc/MoscaANDALUCIA</v>
      </c>
      <c r="B732" s="11" t="s">
        <v>119</v>
      </c>
      <c r="C732" s="11" t="s">
        <v>178</v>
      </c>
      <c r="D732" s="11" t="s">
        <v>4</v>
      </c>
      <c r="E732" s="12">
        <v>13.112715267503807</v>
      </c>
      <c r="F732" s="12">
        <v>17.773313296656479</v>
      </c>
      <c r="G732" s="12">
        <v>18.694792721748765</v>
      </c>
      <c r="H732" s="12">
        <v>26.826879437110961</v>
      </c>
      <c r="I732" s="12">
        <v>23.918573977479358</v>
      </c>
      <c r="J732" s="12">
        <v>16.598808030505996</v>
      </c>
      <c r="K732" s="12">
        <v>17.633965725735521</v>
      </c>
      <c r="L732" s="12">
        <v>16.974332075029007</v>
      </c>
      <c r="M732" s="12">
        <v>17.619291241469405</v>
      </c>
      <c r="N732" s="12"/>
      <c r="O732" s="12"/>
    </row>
    <row r="733" spans="1:15" x14ac:dyDescent="0.35">
      <c r="A733" s="11" t="str">
        <f t="shared" si="11"/>
        <v>DISTRIBUCION VOLUMEN X CRITERIO (Consumiciones)Espum/Lambrusc/MoscaMDD AM</v>
      </c>
      <c r="B733" s="11" t="s">
        <v>119</v>
      </c>
      <c r="C733" s="11" t="s">
        <v>178</v>
      </c>
      <c r="D733" s="11" t="s">
        <v>5</v>
      </c>
      <c r="E733" s="12">
        <v>6.1114608309708274</v>
      </c>
      <c r="F733" s="12">
        <v>4.0328358664004016</v>
      </c>
      <c r="G733" s="12">
        <v>2.3965743531387562</v>
      </c>
      <c r="H733" s="12">
        <v>5.4321233767841282</v>
      </c>
      <c r="I733" s="12">
        <v>7.0603302892417359</v>
      </c>
      <c r="J733" s="12">
        <v>5.3868587618905606</v>
      </c>
      <c r="K733" s="12">
        <v>7.5489442944749197</v>
      </c>
      <c r="L733" s="12">
        <v>4.5194655116965663</v>
      </c>
      <c r="M733" s="12">
        <v>6.7858937397303363</v>
      </c>
      <c r="N733" s="12"/>
      <c r="O733" s="12"/>
    </row>
    <row r="734" spans="1:15" x14ac:dyDescent="0.35">
      <c r="A734" s="11" t="str">
        <f t="shared" si="11"/>
        <v>DISTRIBUCION VOLUMEN X CRITERIO (Consumiciones)Espum/Lambrusc/MoscaRTO CENTRO</v>
      </c>
      <c r="B734" s="11" t="s">
        <v>119</v>
      </c>
      <c r="C734" s="11" t="s">
        <v>178</v>
      </c>
      <c r="D734" s="11" t="s">
        <v>6</v>
      </c>
      <c r="E734" s="12">
        <v>14.122231494100411</v>
      </c>
      <c r="F734" s="12">
        <v>4.0183579499366564</v>
      </c>
      <c r="G734" s="12">
        <v>16.815194739810167</v>
      </c>
      <c r="H734" s="12">
        <v>5.7147355406226872</v>
      </c>
      <c r="I734" s="12">
        <v>6.792128409081208</v>
      </c>
      <c r="J734" s="12">
        <v>11.462982154291881</v>
      </c>
      <c r="K734" s="12">
        <v>4.447891555668507</v>
      </c>
      <c r="L734" s="12">
        <v>4.555866217461686</v>
      </c>
      <c r="M734" s="12">
        <v>3.6992866213441959</v>
      </c>
      <c r="N734" s="12"/>
      <c r="O734" s="12"/>
    </row>
    <row r="735" spans="1:15" x14ac:dyDescent="0.35">
      <c r="A735" s="11" t="str">
        <f t="shared" si="11"/>
        <v>DISTRIBUCION VOLUMEN X CRITERIO (Consumiciones)Espum/Lambrusc/MoscaNORTE-CENTRO</v>
      </c>
      <c r="B735" s="11" t="s">
        <v>119</v>
      </c>
      <c r="C735" s="11" t="s">
        <v>178</v>
      </c>
      <c r="D735" s="11" t="s">
        <v>7</v>
      </c>
      <c r="E735" s="12">
        <v>27.136514032926907</v>
      </c>
      <c r="F735" s="12">
        <v>20.052082790093877</v>
      </c>
      <c r="G735" s="12">
        <v>20.253590772220456</v>
      </c>
      <c r="H735" s="12">
        <v>23.001907562308659</v>
      </c>
      <c r="I735" s="12">
        <v>21.196167347170014</v>
      </c>
      <c r="J735" s="12">
        <v>15.795243650744917</v>
      </c>
      <c r="K735" s="12">
        <v>26.308887396486462</v>
      </c>
      <c r="L735" s="12">
        <v>36.901341884139363</v>
      </c>
      <c r="M735" s="12">
        <v>15.493576851345514</v>
      </c>
      <c r="N735" s="12"/>
      <c r="O735" s="12"/>
    </row>
    <row r="736" spans="1:15" x14ac:dyDescent="0.35">
      <c r="A736" s="11" t="str">
        <f t="shared" si="11"/>
        <v>DISTRIBUCION VOLUMEN X CRITERIO (Consumiciones)Espum/Lambrusc/MoscaNOROESTE</v>
      </c>
      <c r="B736" s="11" t="s">
        <v>119</v>
      </c>
      <c r="C736" s="11" t="s">
        <v>178</v>
      </c>
      <c r="D736" s="11" t="s">
        <v>8</v>
      </c>
      <c r="E736" s="12">
        <v>6.638073651913448</v>
      </c>
      <c r="F736" s="12">
        <v>5.324812396851363</v>
      </c>
      <c r="G736" s="12">
        <v>8.3007549176846975</v>
      </c>
      <c r="H736" s="12">
        <v>5.8103598374927454</v>
      </c>
      <c r="I736" s="12">
        <v>5.0466803827996278</v>
      </c>
      <c r="J736" s="12">
        <v>6.9266998911037128</v>
      </c>
      <c r="K736" s="12">
        <v>13.231255457580913</v>
      </c>
      <c r="L736" s="12">
        <v>7.8403573862958318</v>
      </c>
      <c r="M736" s="12">
        <v>6.6825673800888277</v>
      </c>
      <c r="N736" s="12"/>
      <c r="O736" s="12"/>
    </row>
    <row r="737" spans="1:15" x14ac:dyDescent="0.35">
      <c r="A737" s="11" t="str">
        <f t="shared" si="11"/>
        <v>DISTRIBUCION VOLUMEN X CRITERIO (Consumiciones)Espum/Lambrusc/Mosca&lt;2MIL</v>
      </c>
      <c r="B737" s="11" t="s">
        <v>119</v>
      </c>
      <c r="C737" s="11" t="s">
        <v>178</v>
      </c>
      <c r="D737" s="11" t="s">
        <v>9</v>
      </c>
      <c r="E737" s="12">
        <v>20.337012527967467</v>
      </c>
      <c r="F737" s="12">
        <v>5.5776684657420157</v>
      </c>
      <c r="G737" s="12">
        <v>13.537132247340333</v>
      </c>
      <c r="H737" s="12">
        <v>1.2019313552631943</v>
      </c>
      <c r="I737" s="12">
        <v>6.7568674442591323</v>
      </c>
      <c r="J737" s="12">
        <v>11.789495580865832</v>
      </c>
      <c r="K737" s="12">
        <v>2.8841709018982273</v>
      </c>
      <c r="L737" s="12">
        <v>2.2620844072968613</v>
      </c>
      <c r="M737" s="12">
        <v>9.0486196397085408</v>
      </c>
      <c r="N737" s="12"/>
      <c r="O737" s="12"/>
    </row>
    <row r="738" spans="1:15" x14ac:dyDescent="0.35">
      <c r="A738" s="11" t="str">
        <f t="shared" si="11"/>
        <v>DISTRIBUCION VOLUMEN X CRITERIO (Consumiciones)Espum/Lambrusc/Mosca2-5MIL</v>
      </c>
      <c r="B738" s="11" t="s">
        <v>119</v>
      </c>
      <c r="C738" s="11" t="s">
        <v>178</v>
      </c>
      <c r="D738" s="11" t="s">
        <v>10</v>
      </c>
      <c r="E738" s="12">
        <v>5.9330010640391224</v>
      </c>
      <c r="F738" s="12">
        <v>4.6845466996046952</v>
      </c>
      <c r="G738" s="12">
        <v>5.1980885863537596</v>
      </c>
      <c r="H738" s="12">
        <v>14.257487904102014</v>
      </c>
      <c r="I738" s="12">
        <v>4.8132062922436587</v>
      </c>
      <c r="J738" s="12">
        <v>3.8107854943628316</v>
      </c>
      <c r="K738" s="12">
        <v>7.2767570456942927</v>
      </c>
      <c r="L738" s="12">
        <v>9.3361506405351076</v>
      </c>
      <c r="M738" s="12">
        <v>7.5656247022694743</v>
      </c>
      <c r="N738" s="12"/>
      <c r="O738" s="12"/>
    </row>
    <row r="739" spans="1:15" x14ac:dyDescent="0.35">
      <c r="A739" s="11" t="str">
        <f t="shared" si="11"/>
        <v>DISTRIBUCION VOLUMEN X CRITERIO (Consumiciones)Espum/Lambrusc/Mosca5-10MIL</v>
      </c>
      <c r="B739" s="11" t="s">
        <v>119</v>
      </c>
      <c r="C739" s="11" t="s">
        <v>178</v>
      </c>
      <c r="D739" s="11" t="s">
        <v>11</v>
      </c>
      <c r="E739" s="12" t="s">
        <v>219</v>
      </c>
      <c r="F739" s="12">
        <v>18.658219276449177</v>
      </c>
      <c r="G739" s="12">
        <v>16.004053347699628</v>
      </c>
      <c r="H739" s="12">
        <v>3.284363627861687</v>
      </c>
      <c r="I739" s="12">
        <v>3.5822560529356848</v>
      </c>
      <c r="J739" s="12">
        <v>11.770084723567589</v>
      </c>
      <c r="K739" s="12">
        <v>8.0105447158014798</v>
      </c>
      <c r="L739" s="12">
        <v>8.4421387892366102</v>
      </c>
      <c r="M739" s="12">
        <v>5.7376042954113275</v>
      </c>
      <c r="N739" s="12"/>
      <c r="O739" s="12"/>
    </row>
    <row r="740" spans="1:15" x14ac:dyDescent="0.35">
      <c r="A740" s="11" t="str">
        <f t="shared" si="11"/>
        <v>DISTRIBUCION VOLUMEN X CRITERIO (Consumiciones)Espum/Lambrusc/Mosca10-30MIL</v>
      </c>
      <c r="B740" s="11" t="s">
        <v>119</v>
      </c>
      <c r="C740" s="11" t="s">
        <v>178</v>
      </c>
      <c r="D740" s="11" t="s">
        <v>12</v>
      </c>
      <c r="E740" s="12">
        <v>31.698691086121578</v>
      </c>
      <c r="F740" s="12">
        <v>21.101136008973175</v>
      </c>
      <c r="G740" s="12">
        <v>20.487863091401433</v>
      </c>
      <c r="H740" s="12">
        <v>24.171317524542502</v>
      </c>
      <c r="I740" s="12">
        <v>26.833637690753715</v>
      </c>
      <c r="J740" s="12">
        <v>23.782322711454913</v>
      </c>
      <c r="K740" s="12">
        <v>31.844952456364297</v>
      </c>
      <c r="L740" s="12">
        <v>32.030315268272325</v>
      </c>
      <c r="M740" s="12">
        <v>20.014930574135391</v>
      </c>
      <c r="N740" s="12"/>
      <c r="O740" s="12"/>
    </row>
    <row r="741" spans="1:15" x14ac:dyDescent="0.35">
      <c r="A741" s="11" t="str">
        <f t="shared" si="11"/>
        <v>DISTRIBUCION VOLUMEN X CRITERIO (Consumiciones)Espum/Lambrusc/Mosca30-100MIL</v>
      </c>
      <c r="B741" s="11" t="s">
        <v>119</v>
      </c>
      <c r="C741" s="11" t="s">
        <v>178</v>
      </c>
      <c r="D741" s="11" t="s">
        <v>13</v>
      </c>
      <c r="E741" s="12">
        <v>18.067010778862063</v>
      </c>
      <c r="F741" s="12">
        <v>16.630151614955619</v>
      </c>
      <c r="G741" s="12">
        <v>20.809359348422525</v>
      </c>
      <c r="H741" s="12">
        <v>24.131405874796794</v>
      </c>
      <c r="I741" s="12">
        <v>18.470120845288381</v>
      </c>
      <c r="J741" s="12">
        <v>10.735977253332365</v>
      </c>
      <c r="K741" s="12">
        <v>18.816694067245272</v>
      </c>
      <c r="L741" s="12">
        <v>10.334294534904968</v>
      </c>
      <c r="M741" s="12">
        <v>17.548286181518716</v>
      </c>
      <c r="N741" s="12"/>
      <c r="O741" s="12"/>
    </row>
    <row r="742" spans="1:15" x14ac:dyDescent="0.35">
      <c r="A742" s="11" t="str">
        <f t="shared" si="11"/>
        <v>DISTRIBUCION VOLUMEN X CRITERIO (Consumiciones)Espum/Lambrusc/Mosca100-200MIL</v>
      </c>
      <c r="B742" s="11" t="s">
        <v>119</v>
      </c>
      <c r="C742" s="11" t="s">
        <v>178</v>
      </c>
      <c r="D742" s="11" t="s">
        <v>14</v>
      </c>
      <c r="E742" s="12">
        <v>3.0826561623169821</v>
      </c>
      <c r="F742" s="12">
        <v>11.629606035393673</v>
      </c>
      <c r="G742" s="12">
        <v>10.876628061828212</v>
      </c>
      <c r="H742" s="12">
        <v>5.1959026606849621</v>
      </c>
      <c r="I742" s="12">
        <v>13.121799105476336</v>
      </c>
      <c r="J742" s="12">
        <v>10.630088457870672</v>
      </c>
      <c r="K742" s="12">
        <v>7.3595363727584866</v>
      </c>
      <c r="L742" s="12">
        <v>8.0510418935109129</v>
      </c>
      <c r="M742" s="12">
        <v>4.5650478391778782</v>
      </c>
      <c r="N742" s="12"/>
      <c r="O742" s="12"/>
    </row>
    <row r="743" spans="1:15" x14ac:dyDescent="0.35">
      <c r="A743" s="11" t="str">
        <f t="shared" si="11"/>
        <v>DISTRIBUCION VOLUMEN X CRITERIO (Consumiciones)Espum/Lambrusc/Mosca200-500MIL</v>
      </c>
      <c r="B743" s="11" t="s">
        <v>119</v>
      </c>
      <c r="C743" s="11" t="s">
        <v>178</v>
      </c>
      <c r="D743" s="11" t="s">
        <v>15</v>
      </c>
      <c r="E743" s="12">
        <v>12.914847718510636</v>
      </c>
      <c r="F743" s="12">
        <v>12.693963563308488</v>
      </c>
      <c r="G743" s="12">
        <v>7.8545659944834521</v>
      </c>
      <c r="H743" s="12">
        <v>22.313603518606641</v>
      </c>
      <c r="I743" s="12">
        <v>13.214014359254547</v>
      </c>
      <c r="J743" s="12">
        <v>13.781802665891401</v>
      </c>
      <c r="K743" s="12">
        <v>12.957624230687841</v>
      </c>
      <c r="L743" s="12">
        <v>19.817005379537534</v>
      </c>
      <c r="M743" s="12">
        <v>17.334350891984347</v>
      </c>
      <c r="N743" s="12"/>
      <c r="O743" s="12"/>
    </row>
    <row r="744" spans="1:15" x14ac:dyDescent="0.35">
      <c r="A744" s="11" t="str">
        <f t="shared" si="11"/>
        <v>DISTRIBUCION VOLUMEN X CRITERIO (Consumiciones)Espum/Lambrusc/Mosca&gt;500MIL</v>
      </c>
      <c r="B744" s="11" t="s">
        <v>119</v>
      </c>
      <c r="C744" s="11" t="s">
        <v>178</v>
      </c>
      <c r="D744" s="11" t="s">
        <v>16</v>
      </c>
      <c r="E744" s="12">
        <v>7.9668152798933054</v>
      </c>
      <c r="F744" s="12">
        <v>9.0246922891154462</v>
      </c>
      <c r="G744" s="12">
        <v>5.2322864170247927</v>
      </c>
      <c r="H744" s="12">
        <v>5.4439579648634453</v>
      </c>
      <c r="I744" s="12">
        <v>13.208131581745382</v>
      </c>
      <c r="J744" s="12">
        <v>13.699416170534844</v>
      </c>
      <c r="K744" s="12">
        <v>10.849746988780554</v>
      </c>
      <c r="L744" s="12">
        <v>9.7269643672217008</v>
      </c>
      <c r="M744" s="12">
        <v>18.18554370651503</v>
      </c>
      <c r="N744" s="12"/>
      <c r="O744" s="12"/>
    </row>
    <row r="745" spans="1:15" x14ac:dyDescent="0.35">
      <c r="A745" s="11" t="str">
        <f t="shared" si="11"/>
        <v>DISTRIBUCION VOLUMEN X CRITERIO (Consumiciones)Espum/Lambrusc/MoscaDE 15 A 19 AÑOS</v>
      </c>
      <c r="B745" s="11" t="s">
        <v>119</v>
      </c>
      <c r="C745" s="11" t="s">
        <v>178</v>
      </c>
      <c r="D745" s="11" t="s">
        <v>39</v>
      </c>
      <c r="E745" s="12">
        <v>8.8797772441386762</v>
      </c>
      <c r="F745" s="12">
        <v>23.996542790687599</v>
      </c>
      <c r="G745" s="12">
        <v>8.5251412464319039</v>
      </c>
      <c r="H745" s="12" t="s">
        <v>219</v>
      </c>
      <c r="I745" s="12" t="s">
        <v>219</v>
      </c>
      <c r="J745" s="12" t="s">
        <v>219</v>
      </c>
      <c r="K745" s="12" t="s">
        <v>219</v>
      </c>
      <c r="L745" s="12" t="s">
        <v>219</v>
      </c>
      <c r="M745" s="12" t="s">
        <v>219</v>
      </c>
      <c r="N745" s="12"/>
      <c r="O745" s="12"/>
    </row>
    <row r="746" spans="1:15" x14ac:dyDescent="0.35">
      <c r="A746" s="11" t="str">
        <f t="shared" si="11"/>
        <v>DISTRIBUCION VOLUMEN X CRITERIO (Consumiciones)Espum/Lambrusc/MoscaDE 20 A 24 AÑOS</v>
      </c>
      <c r="B746" s="11" t="s">
        <v>119</v>
      </c>
      <c r="C746" s="11" t="s">
        <v>178</v>
      </c>
      <c r="D746" s="11" t="s">
        <v>40</v>
      </c>
      <c r="E746" s="12">
        <v>10.242333087972714</v>
      </c>
      <c r="F746" s="12">
        <v>5.3821664483011213</v>
      </c>
      <c r="G746" s="12">
        <v>3.3399640018012842</v>
      </c>
      <c r="H746" s="12">
        <v>7.2006970097894936</v>
      </c>
      <c r="I746" s="12">
        <v>5.7300076755500751</v>
      </c>
      <c r="J746" s="12">
        <v>11.79467097406414</v>
      </c>
      <c r="K746" s="12">
        <v>7.0931302872571278</v>
      </c>
      <c r="L746" s="12">
        <v>6.4871498564265551</v>
      </c>
      <c r="M746" s="12">
        <v>3.4202584659879172</v>
      </c>
      <c r="N746" s="12"/>
      <c r="O746" s="12"/>
    </row>
    <row r="747" spans="1:15" x14ac:dyDescent="0.35">
      <c r="A747" s="11" t="str">
        <f t="shared" si="11"/>
        <v>DISTRIBUCION VOLUMEN X CRITERIO (Consumiciones)Espum/Lambrusc/MoscaDE 25 A 34 AÑOS</v>
      </c>
      <c r="B747" s="11" t="s">
        <v>119</v>
      </c>
      <c r="C747" s="11" t="s">
        <v>178</v>
      </c>
      <c r="D747" s="11" t="s">
        <v>41</v>
      </c>
      <c r="E747" s="12">
        <v>5.4752674673682531</v>
      </c>
      <c r="F747" s="12">
        <v>6.1073620345624642</v>
      </c>
      <c r="G747" s="12">
        <v>7.3858976667138503</v>
      </c>
      <c r="H747" s="12">
        <v>8.882645721531663</v>
      </c>
      <c r="I747" s="12">
        <v>3.5266925208788149</v>
      </c>
      <c r="J747" s="12">
        <v>2.5948707216853988</v>
      </c>
      <c r="K747" s="12">
        <v>5.7134013245742494</v>
      </c>
      <c r="L747" s="12">
        <v>7.3209714316150141</v>
      </c>
      <c r="M747" s="12">
        <v>5.4089613462575032</v>
      </c>
      <c r="N747" s="12"/>
      <c r="O747" s="12"/>
    </row>
    <row r="748" spans="1:15" x14ac:dyDescent="0.35">
      <c r="A748" s="11" t="str">
        <f t="shared" si="11"/>
        <v>DISTRIBUCION VOLUMEN X CRITERIO (Consumiciones)Espum/Lambrusc/MoscaDE 35 A 49 AÑOS</v>
      </c>
      <c r="B748" s="11" t="s">
        <v>119</v>
      </c>
      <c r="C748" s="11" t="s">
        <v>178</v>
      </c>
      <c r="D748" s="11" t="s">
        <v>42</v>
      </c>
      <c r="E748" s="12">
        <v>23.661251120520653</v>
      </c>
      <c r="F748" s="12">
        <v>14.389901643237501</v>
      </c>
      <c r="G748" s="12">
        <v>28.530606485814431</v>
      </c>
      <c r="H748" s="12">
        <v>33.687447222275708</v>
      </c>
      <c r="I748" s="12">
        <v>22.263953552444804</v>
      </c>
      <c r="J748" s="12">
        <v>19.054356666044285</v>
      </c>
      <c r="K748" s="12">
        <v>23.39471903073888</v>
      </c>
      <c r="L748" s="12">
        <v>23.501459331869395</v>
      </c>
      <c r="M748" s="12">
        <v>20.904363408086265</v>
      </c>
      <c r="N748" s="12"/>
      <c r="O748" s="12"/>
    </row>
    <row r="749" spans="1:15" x14ac:dyDescent="0.35">
      <c r="A749" s="11" t="str">
        <f t="shared" si="11"/>
        <v>DISTRIBUCION VOLUMEN X CRITERIO (Consumiciones)Espum/Lambrusc/MoscaDE 50 A 59 AÑOS</v>
      </c>
      <c r="B749" s="11" t="s">
        <v>119</v>
      </c>
      <c r="C749" s="11" t="s">
        <v>178</v>
      </c>
      <c r="D749" s="11" t="s">
        <v>43</v>
      </c>
      <c r="E749" s="12">
        <v>24.479777790734119</v>
      </c>
      <c r="F749" s="12">
        <v>29.375953259877996</v>
      </c>
      <c r="G749" s="12">
        <v>22.689461250170069</v>
      </c>
      <c r="H749" s="12">
        <v>24.542308824297969</v>
      </c>
      <c r="I749" s="12">
        <v>22.821404928339543</v>
      </c>
      <c r="J749" s="12">
        <v>21.253704541438857</v>
      </c>
      <c r="K749" s="12">
        <v>26.415741776807188</v>
      </c>
      <c r="L749" s="12">
        <v>19.99731663624847</v>
      </c>
      <c r="M749" s="12">
        <v>16.602863694560131</v>
      </c>
      <c r="N749" s="12"/>
      <c r="O749" s="12"/>
    </row>
    <row r="750" spans="1:15" x14ac:dyDescent="0.35">
      <c r="A750" s="11" t="str">
        <f t="shared" si="11"/>
        <v>DISTRIBUCION VOLUMEN X CRITERIO (Consumiciones)Espum/Lambrusc/MoscaDE 60 A 75 AÑOS</v>
      </c>
      <c r="B750" s="11" t="s">
        <v>119</v>
      </c>
      <c r="C750" s="11" t="s">
        <v>178</v>
      </c>
      <c r="D750" s="11" t="s">
        <v>44</v>
      </c>
      <c r="E750" s="12">
        <v>27.261620619037558</v>
      </c>
      <c r="F750" s="12">
        <v>20.748049753646754</v>
      </c>
      <c r="G750" s="12">
        <v>29.528908276058257</v>
      </c>
      <c r="H750" s="12">
        <v>25.686866839222887</v>
      </c>
      <c r="I750" s="12">
        <v>45.657982455663806</v>
      </c>
      <c r="J750" s="12">
        <v>45.30236576872133</v>
      </c>
      <c r="K750" s="12">
        <v>37.383039085599549</v>
      </c>
      <c r="L750" s="12">
        <v>42.693106114900559</v>
      </c>
      <c r="M750" s="12">
        <v>53.663557000468543</v>
      </c>
      <c r="N750" s="12"/>
      <c r="O750" s="12"/>
    </row>
    <row r="751" spans="1:15" x14ac:dyDescent="0.35">
      <c r="A751" s="11" t="str">
        <f t="shared" si="11"/>
        <v>DISTRIBUCION VOLUMEN X CRITERIO (Consumiciones)Espum/Lambrusc/MoscaALTA Y MEDIA ALTA</v>
      </c>
      <c r="B751" s="11" t="s">
        <v>119</v>
      </c>
      <c r="C751" s="11" t="s">
        <v>178</v>
      </c>
      <c r="D751" s="11" t="s">
        <v>17</v>
      </c>
      <c r="E751" s="12">
        <v>38.695568204178905</v>
      </c>
      <c r="F751" s="12">
        <v>30.477727115544923</v>
      </c>
      <c r="G751" s="12">
        <v>33.675540694502281</v>
      </c>
      <c r="H751" s="12">
        <v>39.054147538323157</v>
      </c>
      <c r="I751" s="12">
        <v>54.453611815845782</v>
      </c>
      <c r="J751" s="12">
        <v>38.72029944599484</v>
      </c>
      <c r="K751" s="12">
        <v>30.289903547512921</v>
      </c>
      <c r="L751" s="12">
        <v>23.299937365705397</v>
      </c>
      <c r="M751" s="12">
        <v>37.15946479634254</v>
      </c>
      <c r="N751" s="12"/>
      <c r="O751" s="12"/>
    </row>
    <row r="752" spans="1:15" x14ac:dyDescent="0.35">
      <c r="A752" s="11" t="str">
        <f t="shared" si="11"/>
        <v>DISTRIBUCION VOLUMEN X CRITERIO (Consumiciones)Espum/Lambrusc/MoscaMEDIA</v>
      </c>
      <c r="B752" s="11" t="s">
        <v>119</v>
      </c>
      <c r="C752" s="11" t="s">
        <v>178</v>
      </c>
      <c r="D752" s="11" t="s">
        <v>18</v>
      </c>
      <c r="E752" s="12">
        <v>19.470385459103731</v>
      </c>
      <c r="F752" s="12">
        <v>42.313626411185659</v>
      </c>
      <c r="G752" s="12">
        <v>32.338357413828568</v>
      </c>
      <c r="H752" s="12">
        <v>24.440528616185262</v>
      </c>
      <c r="I752" s="12">
        <v>22.359048107616026</v>
      </c>
      <c r="J752" s="12">
        <v>24.01938203549593</v>
      </c>
      <c r="K752" s="12">
        <v>25.073020660438832</v>
      </c>
      <c r="L752" s="12">
        <v>23.972639128702351</v>
      </c>
      <c r="M752" s="12">
        <v>20.153305934511685</v>
      </c>
      <c r="N752" s="12"/>
      <c r="O752" s="12"/>
    </row>
    <row r="753" spans="1:15" x14ac:dyDescent="0.35">
      <c r="A753" s="11" t="str">
        <f t="shared" si="11"/>
        <v>DISTRIBUCION VOLUMEN X CRITERIO (Consumiciones)Espum/Lambrusc/MoscaMEDIA BAJA</v>
      </c>
      <c r="B753" s="11" t="s">
        <v>119</v>
      </c>
      <c r="C753" s="11" t="s">
        <v>178</v>
      </c>
      <c r="D753" s="11" t="s">
        <v>19</v>
      </c>
      <c r="E753" s="12">
        <v>13.728874086274622</v>
      </c>
      <c r="F753" s="12">
        <v>8.2666816968487158</v>
      </c>
      <c r="G753" s="12">
        <v>11.702625926124439</v>
      </c>
      <c r="H753" s="12">
        <v>22.529466130110333</v>
      </c>
      <c r="I753" s="12">
        <v>18.877770939544757</v>
      </c>
      <c r="J753" s="12">
        <v>19.73715142849624</v>
      </c>
      <c r="K753" s="12">
        <v>17.938687114096847</v>
      </c>
      <c r="L753" s="12">
        <v>32.984109497422146</v>
      </c>
      <c r="M753" s="12">
        <v>19.671266344998063</v>
      </c>
      <c r="N753" s="12"/>
      <c r="O753" s="12"/>
    </row>
    <row r="754" spans="1:15" x14ac:dyDescent="0.35">
      <c r="A754" s="11" t="str">
        <f t="shared" si="11"/>
        <v>DISTRIBUCION VOLUMEN X CRITERIO (Consumiciones)Espum/Lambrusc/MoscaBAJA</v>
      </c>
      <c r="B754" s="11" t="s">
        <v>119</v>
      </c>
      <c r="C754" s="11" t="s">
        <v>178</v>
      </c>
      <c r="D754" s="11" t="s">
        <v>20</v>
      </c>
      <c r="E754" s="12">
        <v>28.105208690138689</v>
      </c>
      <c r="F754" s="12">
        <v>18.941952741577413</v>
      </c>
      <c r="G754" s="12">
        <v>22.28345306009885</v>
      </c>
      <c r="H754" s="12">
        <v>13.975823332498976</v>
      </c>
      <c r="I754" s="12">
        <v>4.3096063894103791</v>
      </c>
      <c r="J754" s="12">
        <v>17.523142027576196</v>
      </c>
      <c r="K754" s="12">
        <v>26.698409681269396</v>
      </c>
      <c r="L754" s="12">
        <v>19.743314008170103</v>
      </c>
      <c r="M754" s="12">
        <v>23.015962924147722</v>
      </c>
      <c r="N754" s="12"/>
      <c r="O754" s="12"/>
    </row>
    <row r="755" spans="1:15" x14ac:dyDescent="0.35">
      <c r="A755" s="11" t="str">
        <f t="shared" si="11"/>
        <v>DISTRIBUCION VOLUMEN X CRITERIO (Consumiciones)Espum/Lambrusc/MoscaHOMBRE</v>
      </c>
      <c r="B755" s="11" t="s">
        <v>119</v>
      </c>
      <c r="C755" s="11" t="s">
        <v>178</v>
      </c>
      <c r="D755" s="11" t="s">
        <v>21</v>
      </c>
      <c r="E755" s="12">
        <v>33.907966081931015</v>
      </c>
      <c r="F755" s="12">
        <v>41.010654045592801</v>
      </c>
      <c r="G755" s="12">
        <v>44.13135448605447</v>
      </c>
      <c r="H755" s="12">
        <v>43.225973929523342</v>
      </c>
      <c r="I755" s="12">
        <v>43.065291845523539</v>
      </c>
      <c r="J755" s="12">
        <v>38.821921361592068</v>
      </c>
      <c r="K755" s="12">
        <v>43.495713485337852</v>
      </c>
      <c r="L755" s="12">
        <v>50.822309405324795</v>
      </c>
      <c r="M755" s="12">
        <v>31.730478339573981</v>
      </c>
      <c r="N755" s="12"/>
      <c r="O755" s="12"/>
    </row>
    <row r="756" spans="1:15" x14ac:dyDescent="0.35">
      <c r="A756" s="11" t="str">
        <f t="shared" si="11"/>
        <v>DISTRIBUCION VOLUMEN X CRITERIO (Consumiciones)Espum/Lambrusc/MoscaMUJER</v>
      </c>
      <c r="B756" s="11" t="s">
        <v>119</v>
      </c>
      <c r="C756" s="11" t="s">
        <v>178</v>
      </c>
      <c r="D756" s="11" t="s">
        <v>22</v>
      </c>
      <c r="E756" s="12">
        <v>66.092070357764939</v>
      </c>
      <c r="F756" s="12">
        <v>58.989305838262929</v>
      </c>
      <c r="G756" s="12">
        <v>55.868627189588828</v>
      </c>
      <c r="H756" s="12">
        <v>56.773998564170846</v>
      </c>
      <c r="I756" s="12">
        <v>56.934739198157239</v>
      </c>
      <c r="J756" s="12">
        <v>61.178053575971148</v>
      </c>
      <c r="K756" s="12">
        <v>56.504333772127659</v>
      </c>
      <c r="L756" s="12">
        <v>49.177683852555234</v>
      </c>
      <c r="M756" s="12">
        <v>68.269528186026605</v>
      </c>
      <c r="N756" s="12"/>
      <c r="O756" s="12"/>
    </row>
    <row r="757" spans="1:15" x14ac:dyDescent="0.35">
      <c r="A757" s="11" t="str">
        <f t="shared" si="11"/>
        <v>DISTRIBUCION VOLUMEN X CRITERIO (Consumiciones)SidraT.ESPAÑA</v>
      </c>
      <c r="B757" s="11" t="s">
        <v>119</v>
      </c>
      <c r="C757" s="11" t="s">
        <v>144</v>
      </c>
      <c r="D757" s="11" t="s">
        <v>36</v>
      </c>
      <c r="E757" s="12">
        <v>100</v>
      </c>
      <c r="F757" s="12">
        <v>100</v>
      </c>
      <c r="G757" s="12">
        <v>100</v>
      </c>
      <c r="H757" s="12">
        <v>100</v>
      </c>
      <c r="I757" s="12">
        <v>100</v>
      </c>
      <c r="J757" s="12">
        <v>100</v>
      </c>
      <c r="K757" s="12">
        <v>100</v>
      </c>
      <c r="L757" s="12">
        <v>100</v>
      </c>
      <c r="M757" s="12">
        <v>100</v>
      </c>
      <c r="N757" s="12"/>
      <c r="O757" s="12"/>
    </row>
    <row r="758" spans="1:15" x14ac:dyDescent="0.35">
      <c r="A758" s="11" t="str">
        <f t="shared" si="11"/>
        <v>DISTRIBUCION VOLUMEN X CRITERIO (Consumiciones)SidraBCN AM</v>
      </c>
      <c r="B758" s="11" t="s">
        <v>119</v>
      </c>
      <c r="C758" s="11" t="s">
        <v>144</v>
      </c>
      <c r="D758" s="11" t="s">
        <v>1</v>
      </c>
      <c r="E758" s="12">
        <v>0.26037490823953846</v>
      </c>
      <c r="F758" s="12">
        <v>2.1125107844597908</v>
      </c>
      <c r="G758" s="12">
        <v>0.72542323167589895</v>
      </c>
      <c r="H758" s="12">
        <v>0.24601267653737605</v>
      </c>
      <c r="I758" s="12">
        <v>0.40117066587122679</v>
      </c>
      <c r="J758" s="12">
        <v>1.914701540595851</v>
      </c>
      <c r="K758" s="12">
        <v>1.5077518207563074</v>
      </c>
      <c r="L758" s="12" t="s">
        <v>219</v>
      </c>
      <c r="M758" s="12">
        <v>1.2476355469680773</v>
      </c>
      <c r="N758" s="12"/>
      <c r="O758" s="12"/>
    </row>
    <row r="759" spans="1:15" x14ac:dyDescent="0.35">
      <c r="A759" s="11" t="str">
        <f t="shared" si="11"/>
        <v>DISTRIBUCION VOLUMEN X CRITERIO (Consumiciones)SidraREST.CAT ARAGON</v>
      </c>
      <c r="B759" s="11" t="s">
        <v>119</v>
      </c>
      <c r="C759" s="11" t="s">
        <v>144</v>
      </c>
      <c r="D759" s="11" t="s">
        <v>2</v>
      </c>
      <c r="E759" s="12">
        <v>4.0177722848651616</v>
      </c>
      <c r="F759" s="12">
        <v>2.2414547163681742</v>
      </c>
      <c r="G759" s="12">
        <v>3.3751057989983173</v>
      </c>
      <c r="H759" s="12">
        <v>1.2542012436590708</v>
      </c>
      <c r="I759" s="12">
        <v>2.3494390243203283</v>
      </c>
      <c r="J759" s="12">
        <v>4.3594727869402874</v>
      </c>
      <c r="K759" s="12">
        <v>1.9940429579006345</v>
      </c>
      <c r="L759" s="12">
        <v>1.3635813216205683</v>
      </c>
      <c r="M759" s="12">
        <v>2.4700335109874914</v>
      </c>
      <c r="N759" s="12"/>
      <c r="O759" s="12"/>
    </row>
    <row r="760" spans="1:15" x14ac:dyDescent="0.35">
      <c r="A760" s="11" t="str">
        <f t="shared" si="11"/>
        <v>DISTRIBUCION VOLUMEN X CRITERIO (Consumiciones)SidraLEVANTE</v>
      </c>
      <c r="B760" s="11" t="s">
        <v>119</v>
      </c>
      <c r="C760" s="11" t="s">
        <v>144</v>
      </c>
      <c r="D760" s="11" t="s">
        <v>3</v>
      </c>
      <c r="E760" s="12">
        <v>4.0191421223325889</v>
      </c>
      <c r="F760" s="12">
        <v>6.2010163539582441</v>
      </c>
      <c r="G760" s="12">
        <v>5.1230372769300381</v>
      </c>
      <c r="H760" s="12">
        <v>4.7075233923815007</v>
      </c>
      <c r="I760" s="12">
        <v>3.6948380659816058</v>
      </c>
      <c r="J760" s="12">
        <v>4.7226738713058287</v>
      </c>
      <c r="K760" s="12">
        <v>1.8847032513837028</v>
      </c>
      <c r="L760" s="12">
        <v>3.29856125178283</v>
      </c>
      <c r="M760" s="12">
        <v>0.96569656915439717</v>
      </c>
      <c r="N760" s="12"/>
      <c r="O760" s="12"/>
    </row>
    <row r="761" spans="1:15" x14ac:dyDescent="0.35">
      <c r="A761" s="11" t="str">
        <f t="shared" si="11"/>
        <v>DISTRIBUCION VOLUMEN X CRITERIO (Consumiciones)SidraANDALUCIA</v>
      </c>
      <c r="B761" s="11" t="s">
        <v>119</v>
      </c>
      <c r="C761" s="11" t="s">
        <v>144</v>
      </c>
      <c r="D761" s="11" t="s">
        <v>4</v>
      </c>
      <c r="E761" s="12">
        <v>5.6449611851128498</v>
      </c>
      <c r="F761" s="12">
        <v>4.9608696468844489</v>
      </c>
      <c r="G761" s="12">
        <v>6.459128758629844</v>
      </c>
      <c r="H761" s="12">
        <v>3.3688880116645037</v>
      </c>
      <c r="I761" s="12">
        <v>8.085818141594487</v>
      </c>
      <c r="J761" s="12">
        <v>3.3818080892749869</v>
      </c>
      <c r="K761" s="12">
        <v>7.2764941341416991</v>
      </c>
      <c r="L761" s="12">
        <v>5.0355355298550659</v>
      </c>
      <c r="M761" s="12">
        <v>2.2868488602397656</v>
      </c>
      <c r="N761" s="12"/>
      <c r="O761" s="12"/>
    </row>
    <row r="762" spans="1:15" x14ac:dyDescent="0.35">
      <c r="A762" s="11" t="str">
        <f t="shared" si="11"/>
        <v>DISTRIBUCION VOLUMEN X CRITERIO (Consumiciones)SidraMDD AM</v>
      </c>
      <c r="B762" s="11" t="s">
        <v>119</v>
      </c>
      <c r="C762" s="11" t="s">
        <v>144</v>
      </c>
      <c r="D762" s="11" t="s">
        <v>5</v>
      </c>
      <c r="E762" s="12">
        <v>5.9466424571629108</v>
      </c>
      <c r="F762" s="12">
        <v>6.5031477175365877</v>
      </c>
      <c r="G762" s="12">
        <v>5.103260179183895</v>
      </c>
      <c r="H762" s="12">
        <v>3.3698477983441748</v>
      </c>
      <c r="I762" s="12">
        <v>3.3487997833561622</v>
      </c>
      <c r="J762" s="12">
        <v>10.580072083650695</v>
      </c>
      <c r="K762" s="12">
        <v>5.506252753106911</v>
      </c>
      <c r="L762" s="12">
        <v>5.6178021919819008</v>
      </c>
      <c r="M762" s="12">
        <v>2.6264381269525803</v>
      </c>
      <c r="N762" s="12"/>
      <c r="O762" s="12"/>
    </row>
    <row r="763" spans="1:15" x14ac:dyDescent="0.35">
      <c r="A763" s="11" t="str">
        <f t="shared" si="11"/>
        <v>DISTRIBUCION VOLUMEN X CRITERIO (Consumiciones)SidraRTO CENTRO</v>
      </c>
      <c r="B763" s="11" t="s">
        <v>119</v>
      </c>
      <c r="C763" s="11" t="s">
        <v>144</v>
      </c>
      <c r="D763" s="11" t="s">
        <v>6</v>
      </c>
      <c r="E763" s="12">
        <v>4.5151690850740271</v>
      </c>
      <c r="F763" s="12">
        <v>5.78722927857567</v>
      </c>
      <c r="G763" s="12">
        <v>9.9790400230652523</v>
      </c>
      <c r="H763" s="12">
        <v>6.0054278258799902</v>
      </c>
      <c r="I763" s="12">
        <v>3.2896274174513289</v>
      </c>
      <c r="J763" s="12">
        <v>5.9556092601729667</v>
      </c>
      <c r="K763" s="12">
        <v>7.1259420454337876</v>
      </c>
      <c r="L763" s="12">
        <v>3.064479981235364</v>
      </c>
      <c r="M763" s="12">
        <v>3.2817330849218145</v>
      </c>
      <c r="N763" s="12"/>
      <c r="O763" s="12"/>
    </row>
    <row r="764" spans="1:15" x14ac:dyDescent="0.35">
      <c r="A764" s="11" t="str">
        <f t="shared" si="11"/>
        <v>DISTRIBUCION VOLUMEN X CRITERIO (Consumiciones)SidraNORTE-CENTRO</v>
      </c>
      <c r="B764" s="11" t="s">
        <v>119</v>
      </c>
      <c r="C764" s="11" t="s">
        <v>144</v>
      </c>
      <c r="D764" s="11" t="s">
        <v>7</v>
      </c>
      <c r="E764" s="12">
        <v>16.35011723299613</v>
      </c>
      <c r="F764" s="12">
        <v>11.305881217900088</v>
      </c>
      <c r="G764" s="12">
        <v>13.245923973160952</v>
      </c>
      <c r="H764" s="12">
        <v>14.380698612469681</v>
      </c>
      <c r="I764" s="12">
        <v>9.5907660622571136</v>
      </c>
      <c r="J764" s="12">
        <v>12.971608903329473</v>
      </c>
      <c r="K764" s="12">
        <v>11.852342734897103</v>
      </c>
      <c r="L764" s="12">
        <v>14.083228728052752</v>
      </c>
      <c r="M764" s="12">
        <v>14.797808294594065</v>
      </c>
      <c r="N764" s="12"/>
      <c r="O764" s="12"/>
    </row>
    <row r="765" spans="1:15" x14ac:dyDescent="0.35">
      <c r="A765" s="11" t="str">
        <f t="shared" si="11"/>
        <v>DISTRIBUCION VOLUMEN X CRITERIO (Consumiciones)SidraNOROESTE</v>
      </c>
      <c r="B765" s="11" t="s">
        <v>119</v>
      </c>
      <c r="C765" s="11" t="s">
        <v>144</v>
      </c>
      <c r="D765" s="11" t="s">
        <v>8</v>
      </c>
      <c r="E765" s="12">
        <v>59.245809534950347</v>
      </c>
      <c r="F765" s="12">
        <v>60.887886015357154</v>
      </c>
      <c r="G765" s="12">
        <v>55.989079687876895</v>
      </c>
      <c r="H765" s="12">
        <v>66.667401987106743</v>
      </c>
      <c r="I765" s="12">
        <v>69.23952583192802</v>
      </c>
      <c r="J765" s="12">
        <v>56.114060846244215</v>
      </c>
      <c r="K765" s="12">
        <v>62.85246880510892</v>
      </c>
      <c r="L765" s="12">
        <v>67.536801007842556</v>
      </c>
      <c r="M765" s="12">
        <v>72.323793722402499</v>
      </c>
      <c r="N765" s="12"/>
      <c r="O765" s="12"/>
    </row>
    <row r="766" spans="1:15" x14ac:dyDescent="0.35">
      <c r="A766" s="11" t="str">
        <f t="shared" si="11"/>
        <v>DISTRIBUCION VOLUMEN X CRITERIO (Consumiciones)Sidra&lt;2MIL</v>
      </c>
      <c r="B766" s="11" t="s">
        <v>119</v>
      </c>
      <c r="C766" s="11" t="s">
        <v>144</v>
      </c>
      <c r="D766" s="11" t="s">
        <v>9</v>
      </c>
      <c r="E766" s="12">
        <v>6.0319707858425264</v>
      </c>
      <c r="F766" s="12">
        <v>1.0549347895039938</v>
      </c>
      <c r="G766" s="12">
        <v>2.1267507682470264</v>
      </c>
      <c r="H766" s="12">
        <v>1.9028819723616266</v>
      </c>
      <c r="I766" s="12">
        <v>1.1757922768697464</v>
      </c>
      <c r="J766" s="12">
        <v>3.955103942793686</v>
      </c>
      <c r="K766" s="12">
        <v>2.4521075435803157</v>
      </c>
      <c r="L766" s="12">
        <v>3.1869676574848578</v>
      </c>
      <c r="M766" s="12">
        <v>0.49727823555793976</v>
      </c>
      <c r="N766" s="12"/>
      <c r="O766" s="12"/>
    </row>
    <row r="767" spans="1:15" x14ac:dyDescent="0.35">
      <c r="A767" s="11" t="str">
        <f t="shared" si="11"/>
        <v>DISTRIBUCION VOLUMEN X CRITERIO (Consumiciones)Sidra2-5MIL</v>
      </c>
      <c r="B767" s="11" t="s">
        <v>119</v>
      </c>
      <c r="C767" s="11" t="s">
        <v>144</v>
      </c>
      <c r="D767" s="11" t="s">
        <v>10</v>
      </c>
      <c r="E767" s="12">
        <v>2.4806925816858829</v>
      </c>
      <c r="F767" s="12">
        <v>1.2440026450475157</v>
      </c>
      <c r="G767" s="12">
        <v>1.6687897236879856</v>
      </c>
      <c r="H767" s="12">
        <v>1.464567133304888</v>
      </c>
      <c r="I767" s="12">
        <v>0.71408392351973393</v>
      </c>
      <c r="J767" s="12">
        <v>1.9153806399119111</v>
      </c>
      <c r="K767" s="12">
        <v>1.8095507318810002</v>
      </c>
      <c r="L767" s="12">
        <v>1.109485145293519</v>
      </c>
      <c r="M767" s="12">
        <v>1.437386436111296</v>
      </c>
      <c r="N767" s="12"/>
      <c r="O767" s="12"/>
    </row>
    <row r="768" spans="1:15" x14ac:dyDescent="0.35">
      <c r="A768" s="11" t="str">
        <f t="shared" si="11"/>
        <v>DISTRIBUCION VOLUMEN X CRITERIO (Consumiciones)Sidra5-10MIL</v>
      </c>
      <c r="B768" s="11" t="s">
        <v>119</v>
      </c>
      <c r="C768" s="11" t="s">
        <v>144</v>
      </c>
      <c r="D768" s="11" t="s">
        <v>11</v>
      </c>
      <c r="E768" s="12">
        <v>1.66122529248912</v>
      </c>
      <c r="F768" s="12">
        <v>3.5324116506744314</v>
      </c>
      <c r="G768" s="12">
        <v>1.8964461527701852</v>
      </c>
      <c r="H768" s="12">
        <v>2.1934937686430342</v>
      </c>
      <c r="I768" s="12">
        <v>2.3866873305678422</v>
      </c>
      <c r="J768" s="12">
        <v>1.7728847242619514</v>
      </c>
      <c r="K768" s="12">
        <v>1.7538911825415813</v>
      </c>
      <c r="L768" s="12">
        <v>2.6699081062471866</v>
      </c>
      <c r="M768" s="12">
        <v>2.8056263617720969</v>
      </c>
      <c r="N768" s="12"/>
      <c r="O768" s="12"/>
    </row>
    <row r="769" spans="1:15" x14ac:dyDescent="0.35">
      <c r="A769" s="11" t="str">
        <f t="shared" si="11"/>
        <v>DISTRIBUCION VOLUMEN X CRITERIO (Consumiciones)Sidra10-30MIL</v>
      </c>
      <c r="B769" s="11" t="s">
        <v>119</v>
      </c>
      <c r="C769" s="11" t="s">
        <v>144</v>
      </c>
      <c r="D769" s="11" t="s">
        <v>12</v>
      </c>
      <c r="E769" s="12">
        <v>17.489586353163762</v>
      </c>
      <c r="F769" s="12">
        <v>11.588262238787685</v>
      </c>
      <c r="G769" s="12">
        <v>15.943124028540396</v>
      </c>
      <c r="H769" s="12">
        <v>11.917469955871102</v>
      </c>
      <c r="I769" s="12">
        <v>9.9988179690955405</v>
      </c>
      <c r="J769" s="12">
        <v>8.4541284756782797</v>
      </c>
      <c r="K769" s="12">
        <v>10.443294008011597</v>
      </c>
      <c r="L769" s="12">
        <v>8.0399989407060186</v>
      </c>
      <c r="M769" s="12">
        <v>12.993381136777232</v>
      </c>
      <c r="N769" s="12"/>
      <c r="O769" s="12"/>
    </row>
    <row r="770" spans="1:15" x14ac:dyDescent="0.35">
      <c r="A770" s="11" t="str">
        <f t="shared" si="11"/>
        <v>DISTRIBUCION VOLUMEN X CRITERIO (Consumiciones)Sidra30-100MIL</v>
      </c>
      <c r="B770" s="11" t="s">
        <v>119</v>
      </c>
      <c r="C770" s="11" t="s">
        <v>144</v>
      </c>
      <c r="D770" s="11" t="s">
        <v>13</v>
      </c>
      <c r="E770" s="12">
        <v>40.862302513685655</v>
      </c>
      <c r="F770" s="12">
        <v>45.641295953751801</v>
      </c>
      <c r="G770" s="12">
        <v>44.139788130815383</v>
      </c>
      <c r="H770" s="12">
        <v>49.275157876201071</v>
      </c>
      <c r="I770" s="12">
        <v>46.056122692447197</v>
      </c>
      <c r="J770" s="12">
        <v>35.981434015220046</v>
      </c>
      <c r="K770" s="12">
        <v>37.873378193566587</v>
      </c>
      <c r="L770" s="12">
        <v>39.671588600483496</v>
      </c>
      <c r="M770" s="12">
        <v>34.135952681765389</v>
      </c>
      <c r="N770" s="12"/>
      <c r="O770" s="12"/>
    </row>
    <row r="771" spans="1:15" x14ac:dyDescent="0.35">
      <c r="A771" s="11" t="str">
        <f t="shared" si="11"/>
        <v>DISTRIBUCION VOLUMEN X CRITERIO (Consumiciones)Sidra100-200MIL</v>
      </c>
      <c r="B771" s="11" t="s">
        <v>119</v>
      </c>
      <c r="C771" s="11" t="s">
        <v>144</v>
      </c>
      <c r="D771" s="11" t="s">
        <v>14</v>
      </c>
      <c r="E771" s="12">
        <v>7.6215451020681488</v>
      </c>
      <c r="F771" s="12">
        <v>6.1821251394349011</v>
      </c>
      <c r="G771" s="12">
        <v>10.159340784818042</v>
      </c>
      <c r="H771" s="12">
        <v>8.0624712765453097</v>
      </c>
      <c r="I771" s="12">
        <v>8.2268963122827863</v>
      </c>
      <c r="J771" s="12">
        <v>11.585581962278566</v>
      </c>
      <c r="K771" s="12">
        <v>7.2316209245408398</v>
      </c>
      <c r="L771" s="12">
        <v>5.491717456029841</v>
      </c>
      <c r="M771" s="12">
        <v>8.828465257633427</v>
      </c>
      <c r="N771" s="12"/>
      <c r="O771" s="12"/>
    </row>
    <row r="772" spans="1:15" x14ac:dyDescent="0.35">
      <c r="A772" s="11" t="str">
        <f t="shared" ref="A772:A835" si="12">B772&amp;C772&amp;D772</f>
        <v>DISTRIBUCION VOLUMEN X CRITERIO (Consumiciones)Sidra200-500MIL</v>
      </c>
      <c r="B772" s="11" t="s">
        <v>119</v>
      </c>
      <c r="C772" s="11" t="s">
        <v>144</v>
      </c>
      <c r="D772" s="11" t="s">
        <v>15</v>
      </c>
      <c r="E772" s="12">
        <v>18.114828999187932</v>
      </c>
      <c r="F772" s="12">
        <v>23.372523096139965</v>
      </c>
      <c r="G772" s="12">
        <v>19.653618004598776</v>
      </c>
      <c r="H772" s="12">
        <v>22.154604992632287</v>
      </c>
      <c r="I772" s="12">
        <v>27.83269659357579</v>
      </c>
      <c r="J772" s="12">
        <v>26.418260432267804</v>
      </c>
      <c r="K772" s="12">
        <v>29.9911900578815</v>
      </c>
      <c r="L772" s="12">
        <v>34.238363844783166</v>
      </c>
      <c r="M772" s="12">
        <v>34.518773872233901</v>
      </c>
      <c r="N772" s="12"/>
      <c r="O772" s="12"/>
    </row>
    <row r="773" spans="1:15" x14ac:dyDescent="0.35">
      <c r="A773" s="11" t="str">
        <f t="shared" si="12"/>
        <v>DISTRIBUCION VOLUMEN X CRITERIO (Consumiciones)Sidra&gt;500MIL</v>
      </c>
      <c r="B773" s="11" t="s">
        <v>119</v>
      </c>
      <c r="C773" s="11" t="s">
        <v>144</v>
      </c>
      <c r="D773" s="11" t="s">
        <v>16</v>
      </c>
      <c r="E773" s="12">
        <v>5.7378405732973237</v>
      </c>
      <c r="F773" s="12">
        <v>7.3844371227039938</v>
      </c>
      <c r="G773" s="12">
        <v>4.412139373498654</v>
      </c>
      <c r="H773" s="12">
        <v>3.0293615386773713</v>
      </c>
      <c r="I773" s="12">
        <v>3.6088921099184197</v>
      </c>
      <c r="J773" s="12">
        <v>9.9172289710938841</v>
      </c>
      <c r="K773" s="12">
        <v>8.4449718498093524</v>
      </c>
      <c r="L773" s="12">
        <v>5.5919629852417652</v>
      </c>
      <c r="M773" s="12">
        <v>4.7831249906650255</v>
      </c>
      <c r="N773" s="12"/>
      <c r="O773" s="12"/>
    </row>
    <row r="774" spans="1:15" x14ac:dyDescent="0.35">
      <c r="A774" s="11" t="str">
        <f t="shared" si="12"/>
        <v>DISTRIBUCION VOLUMEN X CRITERIO (Consumiciones)SidraDE 15 A 19 AÑOS</v>
      </c>
      <c r="B774" s="11" t="s">
        <v>119</v>
      </c>
      <c r="C774" s="11" t="s">
        <v>144</v>
      </c>
      <c r="D774" s="11" t="s">
        <v>39</v>
      </c>
      <c r="E774" s="12">
        <v>4.3512819339121229</v>
      </c>
      <c r="F774" s="12">
        <v>1.3527351866026378</v>
      </c>
      <c r="G774" s="12">
        <v>0.89149286846954345</v>
      </c>
      <c r="H774" s="12" t="s">
        <v>219</v>
      </c>
      <c r="I774" s="12" t="s">
        <v>219</v>
      </c>
      <c r="J774" s="12">
        <v>0.87520485020323946</v>
      </c>
      <c r="K774" s="12" t="s">
        <v>219</v>
      </c>
      <c r="L774" s="12">
        <v>2.4346858247549434</v>
      </c>
      <c r="M774" s="12" t="s">
        <v>219</v>
      </c>
      <c r="N774" s="12"/>
      <c r="O774" s="12"/>
    </row>
    <row r="775" spans="1:15" x14ac:dyDescent="0.35">
      <c r="A775" s="11" t="str">
        <f t="shared" si="12"/>
        <v>DISTRIBUCION VOLUMEN X CRITERIO (Consumiciones)SidraDE 20 A 24 AÑOS</v>
      </c>
      <c r="B775" s="11" t="s">
        <v>119</v>
      </c>
      <c r="C775" s="11" t="s">
        <v>144</v>
      </c>
      <c r="D775" s="11" t="s">
        <v>40</v>
      </c>
      <c r="E775" s="12">
        <v>0.83901680254844013</v>
      </c>
      <c r="F775" s="12">
        <v>1.8447274717384183</v>
      </c>
      <c r="G775" s="12">
        <v>1.6774723780760212</v>
      </c>
      <c r="H775" s="12">
        <v>1.1818201696461659</v>
      </c>
      <c r="I775" s="12">
        <v>1.380835012935735</v>
      </c>
      <c r="J775" s="12">
        <v>0.86656352230677813</v>
      </c>
      <c r="K775" s="12">
        <v>1.8917029929547413</v>
      </c>
      <c r="L775" s="12">
        <v>0.74617591089824342</v>
      </c>
      <c r="M775" s="12">
        <v>8.7397582245137051E-2</v>
      </c>
      <c r="N775" s="12"/>
      <c r="O775" s="12"/>
    </row>
    <row r="776" spans="1:15" x14ac:dyDescent="0.35">
      <c r="A776" s="11" t="str">
        <f t="shared" si="12"/>
        <v>DISTRIBUCION VOLUMEN X CRITERIO (Consumiciones)SidraDE 25 A 34 AÑOS</v>
      </c>
      <c r="B776" s="11" t="s">
        <v>119</v>
      </c>
      <c r="C776" s="11" t="s">
        <v>144</v>
      </c>
      <c r="D776" s="11" t="s">
        <v>41</v>
      </c>
      <c r="E776" s="12">
        <v>11.539697313389311</v>
      </c>
      <c r="F776" s="12">
        <v>6.2114571624821613</v>
      </c>
      <c r="G776" s="12">
        <v>4.9192805382653386</v>
      </c>
      <c r="H776" s="12">
        <v>4.894805638359732</v>
      </c>
      <c r="I776" s="12">
        <v>5.220512839536692</v>
      </c>
      <c r="J776" s="12">
        <v>5.6020610875142856</v>
      </c>
      <c r="K776" s="12">
        <v>4.9284334443609623</v>
      </c>
      <c r="L776" s="12">
        <v>2.9978519031351314</v>
      </c>
      <c r="M776" s="12">
        <v>3.2538307593930083</v>
      </c>
      <c r="N776" s="12"/>
      <c r="O776" s="12"/>
    </row>
    <row r="777" spans="1:15" x14ac:dyDescent="0.35">
      <c r="A777" s="11" t="str">
        <f t="shared" si="12"/>
        <v>DISTRIBUCION VOLUMEN X CRITERIO (Consumiciones)SidraDE 35 A 49 AÑOS</v>
      </c>
      <c r="B777" s="11" t="s">
        <v>119</v>
      </c>
      <c r="C777" s="11" t="s">
        <v>144</v>
      </c>
      <c r="D777" s="11" t="s">
        <v>42</v>
      </c>
      <c r="E777" s="12">
        <v>19.184370290124118</v>
      </c>
      <c r="F777" s="12">
        <v>16.973074816509435</v>
      </c>
      <c r="G777" s="12">
        <v>19.356203282516514</v>
      </c>
      <c r="H777" s="12">
        <v>18.413195905813193</v>
      </c>
      <c r="I777" s="12">
        <v>18.817055171503245</v>
      </c>
      <c r="J777" s="12">
        <v>15.927757752198138</v>
      </c>
      <c r="K777" s="12">
        <v>12.641298205760359</v>
      </c>
      <c r="L777" s="12">
        <v>14.085256519386972</v>
      </c>
      <c r="M777" s="12">
        <v>13.243025221251106</v>
      </c>
      <c r="N777" s="12"/>
      <c r="O777" s="12"/>
    </row>
    <row r="778" spans="1:15" x14ac:dyDescent="0.35">
      <c r="A778" s="11" t="str">
        <f t="shared" si="12"/>
        <v>DISTRIBUCION VOLUMEN X CRITERIO (Consumiciones)SidraDE 50 A 59 AÑOS</v>
      </c>
      <c r="B778" s="11" t="s">
        <v>119</v>
      </c>
      <c r="C778" s="11" t="s">
        <v>144</v>
      </c>
      <c r="D778" s="11" t="s">
        <v>43</v>
      </c>
      <c r="E778" s="12">
        <v>22.719856370507127</v>
      </c>
      <c r="F778" s="12">
        <v>27.237404540721823</v>
      </c>
      <c r="G778" s="12">
        <v>23.332604218257806</v>
      </c>
      <c r="H778" s="12">
        <v>31.351606046269076</v>
      </c>
      <c r="I778" s="12">
        <v>34.136867038048081</v>
      </c>
      <c r="J778" s="12">
        <v>37.141544438456044</v>
      </c>
      <c r="K778" s="12">
        <v>36.453141858334817</v>
      </c>
      <c r="L778" s="12">
        <v>34.761579407325023</v>
      </c>
      <c r="M778" s="12">
        <v>35.965858910465073</v>
      </c>
      <c r="N778" s="12"/>
      <c r="O778" s="12"/>
    </row>
    <row r="779" spans="1:15" x14ac:dyDescent="0.35">
      <c r="A779" s="11" t="str">
        <f t="shared" si="12"/>
        <v>DISTRIBUCION VOLUMEN X CRITERIO (Consumiciones)SidraDE 60 A 75 AÑOS</v>
      </c>
      <c r="B779" s="11" t="s">
        <v>119</v>
      </c>
      <c r="C779" s="11" t="s">
        <v>144</v>
      </c>
      <c r="D779" s="11" t="s">
        <v>44</v>
      </c>
      <c r="E779" s="12">
        <v>41.365768643267536</v>
      </c>
      <c r="F779" s="12">
        <v>46.380605090905355</v>
      </c>
      <c r="G779" s="12">
        <v>49.822942789325467</v>
      </c>
      <c r="H779" s="12">
        <v>44.158566047739711</v>
      </c>
      <c r="I779" s="12">
        <v>40.444730275217609</v>
      </c>
      <c r="J779" s="12">
        <v>39.586871407377444</v>
      </c>
      <c r="K779" s="12">
        <v>44.085420504047271</v>
      </c>
      <c r="L779" s="12">
        <v>44.974444532718941</v>
      </c>
      <c r="M779" s="12">
        <v>47.449880435554896</v>
      </c>
      <c r="N779" s="12"/>
      <c r="O779" s="12"/>
    </row>
    <row r="780" spans="1:15" x14ac:dyDescent="0.35">
      <c r="A780" s="11" t="str">
        <f t="shared" si="12"/>
        <v>DISTRIBUCION VOLUMEN X CRITERIO (Consumiciones)SidraALTA Y MEDIA ALTA</v>
      </c>
      <c r="B780" s="11" t="s">
        <v>119</v>
      </c>
      <c r="C780" s="11" t="s">
        <v>144</v>
      </c>
      <c r="D780" s="11" t="s">
        <v>17</v>
      </c>
      <c r="E780" s="12">
        <v>42.321484578308763</v>
      </c>
      <c r="F780" s="12">
        <v>45.313130338601084</v>
      </c>
      <c r="G780" s="12">
        <v>49.657000717934515</v>
      </c>
      <c r="H780" s="12">
        <v>40.731779291634865</v>
      </c>
      <c r="I780" s="12">
        <v>40.711555625177162</v>
      </c>
      <c r="J780" s="12">
        <v>43.059040831268177</v>
      </c>
      <c r="K780" s="12">
        <v>37.49641029295902</v>
      </c>
      <c r="L780" s="12">
        <v>45.80997022627276</v>
      </c>
      <c r="M780" s="12">
        <v>34.690676988391409</v>
      </c>
      <c r="N780" s="12"/>
      <c r="O780" s="12"/>
    </row>
    <row r="781" spans="1:15" x14ac:dyDescent="0.35">
      <c r="A781" s="11" t="str">
        <f t="shared" si="12"/>
        <v>DISTRIBUCION VOLUMEN X CRITERIO (Consumiciones)SidraMEDIA</v>
      </c>
      <c r="B781" s="11" t="s">
        <v>119</v>
      </c>
      <c r="C781" s="11" t="s">
        <v>144</v>
      </c>
      <c r="D781" s="11" t="s">
        <v>18</v>
      </c>
      <c r="E781" s="12">
        <v>30.381333591025527</v>
      </c>
      <c r="F781" s="12">
        <v>35.80023359748234</v>
      </c>
      <c r="G781" s="12">
        <v>26.892981369385161</v>
      </c>
      <c r="H781" s="12">
        <v>32.902861267286077</v>
      </c>
      <c r="I781" s="12">
        <v>33.424596461225427</v>
      </c>
      <c r="J781" s="12">
        <v>35.913798254145327</v>
      </c>
      <c r="K781" s="12">
        <v>40.812820472125452</v>
      </c>
      <c r="L781" s="12">
        <v>34.188743488179412</v>
      </c>
      <c r="M781" s="12">
        <v>43.348689453356471</v>
      </c>
      <c r="N781" s="12"/>
      <c r="O781" s="12"/>
    </row>
    <row r="782" spans="1:15" x14ac:dyDescent="0.35">
      <c r="A782" s="11" t="str">
        <f t="shared" si="12"/>
        <v>DISTRIBUCION VOLUMEN X CRITERIO (Consumiciones)SidraMEDIA BAJA</v>
      </c>
      <c r="B782" s="11" t="s">
        <v>119</v>
      </c>
      <c r="C782" s="11" t="s">
        <v>144</v>
      </c>
      <c r="D782" s="11" t="s">
        <v>19</v>
      </c>
      <c r="E782" s="12">
        <v>11.37863460433228</v>
      </c>
      <c r="F782" s="12">
        <v>8.9639170438648428</v>
      </c>
      <c r="G782" s="12">
        <v>12.291579541578114</v>
      </c>
      <c r="H782" s="12">
        <v>18.886968670511621</v>
      </c>
      <c r="I782" s="12">
        <v>15.895609303207115</v>
      </c>
      <c r="J782" s="12">
        <v>13.556193201224618</v>
      </c>
      <c r="K782" s="12">
        <v>14.449684060862264</v>
      </c>
      <c r="L782" s="12">
        <v>13.430736928123121</v>
      </c>
      <c r="M782" s="12">
        <v>13.600747021288209</v>
      </c>
      <c r="N782" s="12"/>
      <c r="O782" s="12"/>
    </row>
    <row r="783" spans="1:15" x14ac:dyDescent="0.35">
      <c r="A783" s="11" t="str">
        <f t="shared" si="12"/>
        <v>DISTRIBUCION VOLUMEN X CRITERIO (Consumiciones)SidraBAJA</v>
      </c>
      <c r="B783" s="11" t="s">
        <v>119</v>
      </c>
      <c r="C783" s="11" t="s">
        <v>144</v>
      </c>
      <c r="D783" s="11" t="s">
        <v>20</v>
      </c>
      <c r="E783" s="12">
        <v>15.91855400770703</v>
      </c>
      <c r="F783" s="12">
        <v>9.9227254234914888</v>
      </c>
      <c r="G783" s="12">
        <v>11.158436586970703</v>
      </c>
      <c r="H783" s="12">
        <v>7.4784023808901843</v>
      </c>
      <c r="I783" s="12">
        <v>9.9682284931500398</v>
      </c>
      <c r="J783" s="12">
        <v>7.470976149378231</v>
      </c>
      <c r="K783" s="12">
        <v>7.2410941576787984</v>
      </c>
      <c r="L783" s="12">
        <v>6.5705478441475895</v>
      </c>
      <c r="M783" s="12">
        <v>8.3598837451958907</v>
      </c>
      <c r="N783" s="12"/>
      <c r="O783" s="12"/>
    </row>
    <row r="784" spans="1:15" x14ac:dyDescent="0.35">
      <c r="A784" s="11" t="str">
        <f t="shared" si="12"/>
        <v>DISTRIBUCION VOLUMEN X CRITERIO (Consumiciones)SidraHOMBRE</v>
      </c>
      <c r="B784" s="11" t="s">
        <v>119</v>
      </c>
      <c r="C784" s="11" t="s">
        <v>144</v>
      </c>
      <c r="D784" s="11" t="s">
        <v>21</v>
      </c>
      <c r="E784" s="12">
        <v>39.470730743865822</v>
      </c>
      <c r="F784" s="12">
        <v>42.747058579947591</v>
      </c>
      <c r="G784" s="12">
        <v>39.61310751461918</v>
      </c>
      <c r="H784" s="12">
        <v>41.958448589974687</v>
      </c>
      <c r="I784" s="12">
        <v>47.595865488592729</v>
      </c>
      <c r="J784" s="12">
        <v>46.921418191362385</v>
      </c>
      <c r="K784" s="12">
        <v>51.710961430600442</v>
      </c>
      <c r="L784" s="12">
        <v>48.443647451830493</v>
      </c>
      <c r="M784" s="12">
        <v>52.822959053557142</v>
      </c>
      <c r="N784" s="12"/>
      <c r="O784" s="12"/>
    </row>
    <row r="785" spans="1:15" x14ac:dyDescent="0.35">
      <c r="A785" s="11" t="str">
        <f t="shared" si="12"/>
        <v>DISTRIBUCION VOLUMEN X CRITERIO (Consumiciones)SidraMUJER</v>
      </c>
      <c r="B785" s="11" t="s">
        <v>119</v>
      </c>
      <c r="C785" s="11" t="s">
        <v>144</v>
      </c>
      <c r="D785" s="11" t="s">
        <v>22</v>
      </c>
      <c r="E785" s="12">
        <v>60.529252302700179</v>
      </c>
      <c r="F785" s="12">
        <v>57.252941420052416</v>
      </c>
      <c r="G785" s="12">
        <v>60.386892485380827</v>
      </c>
      <c r="H785" s="12">
        <v>58.041551410025328</v>
      </c>
      <c r="I785" s="12">
        <v>52.404117649340165</v>
      </c>
      <c r="J785" s="12">
        <v>53.078592353658053</v>
      </c>
      <c r="K785" s="12">
        <v>48.289038569399558</v>
      </c>
      <c r="L785" s="12">
        <v>51.556337415398346</v>
      </c>
      <c r="M785" s="12">
        <v>47.177026987602737</v>
      </c>
      <c r="N785" s="12"/>
      <c r="O785" s="12"/>
    </row>
    <row r="786" spans="1:15" x14ac:dyDescent="0.35">
      <c r="A786" s="11" t="str">
        <f t="shared" si="12"/>
        <v>DISTRIBUCION VOLUMEN X CRITERIO (Consumiciones)CervezaT.ESPAÑA</v>
      </c>
      <c r="B786" s="11" t="s">
        <v>119</v>
      </c>
      <c r="C786" s="11" t="s">
        <v>145</v>
      </c>
      <c r="D786" s="11" t="s">
        <v>36</v>
      </c>
      <c r="E786" s="12">
        <v>100</v>
      </c>
      <c r="F786" s="12">
        <v>100</v>
      </c>
      <c r="G786" s="12">
        <v>100</v>
      </c>
      <c r="H786" s="12">
        <v>100</v>
      </c>
      <c r="I786" s="12">
        <v>100</v>
      </c>
      <c r="J786" s="12">
        <v>100</v>
      </c>
      <c r="K786" s="12">
        <v>100</v>
      </c>
      <c r="L786" s="12">
        <v>100</v>
      </c>
      <c r="M786" s="12">
        <v>100</v>
      </c>
      <c r="N786" s="12"/>
      <c r="O786" s="12"/>
    </row>
    <row r="787" spans="1:15" x14ac:dyDescent="0.35">
      <c r="A787" s="11" t="str">
        <f t="shared" si="12"/>
        <v>DISTRIBUCION VOLUMEN X CRITERIO (Consumiciones)CervezaBCN AM</v>
      </c>
      <c r="B787" s="11" t="s">
        <v>119</v>
      </c>
      <c r="C787" s="11" t="s">
        <v>145</v>
      </c>
      <c r="D787" s="11" t="s">
        <v>1</v>
      </c>
      <c r="E787" s="12">
        <v>6.279361056952272</v>
      </c>
      <c r="F787" s="12">
        <v>6.2848046082403322</v>
      </c>
      <c r="G787" s="12">
        <v>6.0185146489618084</v>
      </c>
      <c r="H787" s="12">
        <v>5.3139760303798838</v>
      </c>
      <c r="I787" s="12">
        <v>5.9992500005136975</v>
      </c>
      <c r="J787" s="12">
        <v>7.0287021011076085</v>
      </c>
      <c r="K787" s="12">
        <v>7.1674854346396106</v>
      </c>
      <c r="L787" s="12">
        <v>7.3160126851198175</v>
      </c>
      <c r="M787" s="12">
        <v>6.6182096061262481</v>
      </c>
      <c r="N787" s="12"/>
      <c r="O787" s="12"/>
    </row>
    <row r="788" spans="1:15" x14ac:dyDescent="0.35">
      <c r="A788" s="11" t="str">
        <f t="shared" si="12"/>
        <v>DISTRIBUCION VOLUMEN X CRITERIO (Consumiciones)CervezaREST.CAT ARAGON</v>
      </c>
      <c r="B788" s="11" t="s">
        <v>119</v>
      </c>
      <c r="C788" s="11" t="s">
        <v>145</v>
      </c>
      <c r="D788" s="11" t="s">
        <v>2</v>
      </c>
      <c r="E788" s="12">
        <v>12.833853235860076</v>
      </c>
      <c r="F788" s="12">
        <v>12.65294231039433</v>
      </c>
      <c r="G788" s="12">
        <v>11.793359125134081</v>
      </c>
      <c r="H788" s="12">
        <v>11.855602870223759</v>
      </c>
      <c r="I788" s="12">
        <v>11.645961201396437</v>
      </c>
      <c r="J788" s="12">
        <v>12.228281687130826</v>
      </c>
      <c r="K788" s="12">
        <v>10.897868808953524</v>
      </c>
      <c r="L788" s="12">
        <v>10.686910535848346</v>
      </c>
      <c r="M788" s="12">
        <v>11.5673650790238</v>
      </c>
      <c r="N788" s="12"/>
      <c r="O788" s="12"/>
    </row>
    <row r="789" spans="1:15" x14ac:dyDescent="0.35">
      <c r="A789" s="11" t="str">
        <f t="shared" si="12"/>
        <v>DISTRIBUCION VOLUMEN X CRITERIO (Consumiciones)CervezaLEVANTE</v>
      </c>
      <c r="B789" s="11" t="s">
        <v>119</v>
      </c>
      <c r="C789" s="11" t="s">
        <v>145</v>
      </c>
      <c r="D789" s="11" t="s">
        <v>3</v>
      </c>
      <c r="E789" s="12">
        <v>12.099324644049696</v>
      </c>
      <c r="F789" s="12">
        <v>12.601887092146885</v>
      </c>
      <c r="G789" s="12">
        <v>12.684514483167161</v>
      </c>
      <c r="H789" s="12">
        <v>11.43689049427374</v>
      </c>
      <c r="I789" s="12">
        <v>11.866134338264152</v>
      </c>
      <c r="J789" s="12">
        <v>11.89370414558457</v>
      </c>
      <c r="K789" s="12">
        <v>13.680290731125533</v>
      </c>
      <c r="L789" s="12">
        <v>12.324964912888726</v>
      </c>
      <c r="M789" s="12">
        <v>12.290140345407732</v>
      </c>
      <c r="N789" s="12"/>
      <c r="O789" s="12"/>
    </row>
    <row r="790" spans="1:15" x14ac:dyDescent="0.35">
      <c r="A790" s="11" t="str">
        <f t="shared" si="12"/>
        <v>DISTRIBUCION VOLUMEN X CRITERIO (Consumiciones)CervezaANDALUCIA</v>
      </c>
      <c r="B790" s="11" t="s">
        <v>119</v>
      </c>
      <c r="C790" s="11" t="s">
        <v>145</v>
      </c>
      <c r="D790" s="11" t="s">
        <v>4</v>
      </c>
      <c r="E790" s="12">
        <v>26.246342463951649</v>
      </c>
      <c r="F790" s="12">
        <v>24.816915779411577</v>
      </c>
      <c r="G790" s="12">
        <v>25.283957586715054</v>
      </c>
      <c r="H790" s="12">
        <v>27.401233794409713</v>
      </c>
      <c r="I790" s="12">
        <v>26.669652965991119</v>
      </c>
      <c r="J790" s="12">
        <v>24.812769140993652</v>
      </c>
      <c r="K790" s="12">
        <v>27.328547431456457</v>
      </c>
      <c r="L790" s="12">
        <v>25.582773517779341</v>
      </c>
      <c r="M790" s="12">
        <v>25.459665700929722</v>
      </c>
      <c r="N790" s="12"/>
      <c r="O790" s="12"/>
    </row>
    <row r="791" spans="1:15" x14ac:dyDescent="0.35">
      <c r="A791" s="11" t="str">
        <f t="shared" si="12"/>
        <v>DISTRIBUCION VOLUMEN X CRITERIO (Consumiciones)CervezaMDD AM</v>
      </c>
      <c r="B791" s="11" t="s">
        <v>119</v>
      </c>
      <c r="C791" s="11" t="s">
        <v>145</v>
      </c>
      <c r="D791" s="11" t="s">
        <v>5</v>
      </c>
      <c r="E791" s="12">
        <v>13.751221225689653</v>
      </c>
      <c r="F791" s="12">
        <v>14.264746986082603</v>
      </c>
      <c r="G791" s="12">
        <v>14.242595933098434</v>
      </c>
      <c r="H791" s="12">
        <v>13.208256398094939</v>
      </c>
      <c r="I791" s="12">
        <v>13.352201813560402</v>
      </c>
      <c r="J791" s="12">
        <v>13.338288335451058</v>
      </c>
      <c r="K791" s="12">
        <v>12.494843581611937</v>
      </c>
      <c r="L791" s="12">
        <v>13.472149034057217</v>
      </c>
      <c r="M791" s="12">
        <v>13.105189178729418</v>
      </c>
      <c r="N791" s="12"/>
      <c r="O791" s="12"/>
    </row>
    <row r="792" spans="1:15" x14ac:dyDescent="0.35">
      <c r="A792" s="11" t="str">
        <f t="shared" si="12"/>
        <v>DISTRIBUCION VOLUMEN X CRITERIO (Consumiciones)CervezaRTO CENTRO</v>
      </c>
      <c r="B792" s="11" t="s">
        <v>119</v>
      </c>
      <c r="C792" s="11" t="s">
        <v>145</v>
      </c>
      <c r="D792" s="11" t="s">
        <v>6</v>
      </c>
      <c r="E792" s="12">
        <v>11.36408816004527</v>
      </c>
      <c r="F792" s="12">
        <v>11.036059201506676</v>
      </c>
      <c r="G792" s="12">
        <v>11.222360993406809</v>
      </c>
      <c r="H792" s="12">
        <v>11.77168175684702</v>
      </c>
      <c r="I792" s="12">
        <v>10.20068753377566</v>
      </c>
      <c r="J792" s="12">
        <v>9.8723347294949448</v>
      </c>
      <c r="K792" s="12">
        <v>9.3072863801376489</v>
      </c>
      <c r="L792" s="12">
        <v>9.2097561135351516</v>
      </c>
      <c r="M792" s="12">
        <v>9.8658964959336917</v>
      </c>
      <c r="N792" s="12"/>
      <c r="O792" s="12"/>
    </row>
    <row r="793" spans="1:15" x14ac:dyDescent="0.35">
      <c r="A793" s="11" t="str">
        <f t="shared" si="12"/>
        <v>DISTRIBUCION VOLUMEN X CRITERIO (Consumiciones)CervezaNORTE-CENTRO</v>
      </c>
      <c r="B793" s="11" t="s">
        <v>119</v>
      </c>
      <c r="C793" s="11" t="s">
        <v>145</v>
      </c>
      <c r="D793" s="11" t="s">
        <v>7</v>
      </c>
      <c r="E793" s="12">
        <v>7.4584414804281201</v>
      </c>
      <c r="F793" s="12">
        <v>8.7705594799859519</v>
      </c>
      <c r="G793" s="12">
        <v>8.5941253430362039</v>
      </c>
      <c r="H793" s="12">
        <v>9.5090038824032579</v>
      </c>
      <c r="I793" s="12">
        <v>10.099565000297945</v>
      </c>
      <c r="J793" s="12">
        <v>10.849104961450802</v>
      </c>
      <c r="K793" s="12">
        <v>9.3621853331382532</v>
      </c>
      <c r="L793" s="12">
        <v>9.8661518464839624</v>
      </c>
      <c r="M793" s="12">
        <v>9.4972367202211689</v>
      </c>
      <c r="N793" s="12"/>
      <c r="O793" s="12"/>
    </row>
    <row r="794" spans="1:15" x14ac:dyDescent="0.35">
      <c r="A794" s="11" t="str">
        <f t="shared" si="12"/>
        <v>DISTRIBUCION VOLUMEN X CRITERIO (Consumiciones)CervezaNOROESTE</v>
      </c>
      <c r="B794" s="11" t="s">
        <v>119</v>
      </c>
      <c r="C794" s="11" t="s">
        <v>145</v>
      </c>
      <c r="D794" s="11" t="s">
        <v>8</v>
      </c>
      <c r="E794" s="12">
        <v>9.967365499924858</v>
      </c>
      <c r="F794" s="12">
        <v>9.5720913827936052</v>
      </c>
      <c r="G794" s="12">
        <v>10.160571886480451</v>
      </c>
      <c r="H794" s="12">
        <v>9.5033573623269163</v>
      </c>
      <c r="I794" s="12">
        <v>10.166532762648792</v>
      </c>
      <c r="J794" s="12">
        <v>9.9768206437165325</v>
      </c>
      <c r="K794" s="12">
        <v>9.7614995300952376</v>
      </c>
      <c r="L794" s="12">
        <v>11.541286812130933</v>
      </c>
      <c r="M794" s="12">
        <v>11.59630807187663</v>
      </c>
      <c r="N794" s="12"/>
      <c r="O794" s="12"/>
    </row>
    <row r="795" spans="1:15" x14ac:dyDescent="0.35">
      <c r="A795" s="11" t="str">
        <f t="shared" si="12"/>
        <v>DISTRIBUCION VOLUMEN X CRITERIO (Consumiciones)Cerveza&lt;2MIL</v>
      </c>
      <c r="B795" s="11" t="s">
        <v>119</v>
      </c>
      <c r="C795" s="11" t="s">
        <v>145</v>
      </c>
      <c r="D795" s="11" t="s">
        <v>9</v>
      </c>
      <c r="E795" s="12">
        <v>6.3285271845117643</v>
      </c>
      <c r="F795" s="12">
        <v>5.5791869609038622</v>
      </c>
      <c r="G795" s="12">
        <v>6.2252144425862967</v>
      </c>
      <c r="H795" s="12">
        <v>7.0324054848654631</v>
      </c>
      <c r="I795" s="12">
        <v>5.8394014798619995</v>
      </c>
      <c r="J795" s="12">
        <v>5.082243699642996</v>
      </c>
      <c r="K795" s="12">
        <v>5.3611324765053645</v>
      </c>
      <c r="L795" s="12">
        <v>5.3538824778936878</v>
      </c>
      <c r="M795" s="12">
        <v>5.513045511473277</v>
      </c>
      <c r="N795" s="12"/>
      <c r="O795" s="12"/>
    </row>
    <row r="796" spans="1:15" x14ac:dyDescent="0.35">
      <c r="A796" s="11" t="str">
        <f t="shared" si="12"/>
        <v>DISTRIBUCION VOLUMEN X CRITERIO (Consumiciones)Cerveza2-5MIL</v>
      </c>
      <c r="B796" s="11" t="s">
        <v>119</v>
      </c>
      <c r="C796" s="11" t="s">
        <v>145</v>
      </c>
      <c r="D796" s="11" t="s">
        <v>10</v>
      </c>
      <c r="E796" s="12">
        <v>4.9891415590108537</v>
      </c>
      <c r="F796" s="12">
        <v>4.9082085512223328</v>
      </c>
      <c r="G796" s="12">
        <v>5.10618507660923</v>
      </c>
      <c r="H796" s="12">
        <v>5.2236524208322166</v>
      </c>
      <c r="I796" s="12">
        <v>4.9005541777026176</v>
      </c>
      <c r="J796" s="12">
        <v>4.8666034437121102</v>
      </c>
      <c r="K796" s="12">
        <v>5.3801239083060217</v>
      </c>
      <c r="L796" s="12">
        <v>6.2760915618737982</v>
      </c>
      <c r="M796" s="12">
        <v>5.3994370416556929</v>
      </c>
      <c r="N796" s="12"/>
      <c r="O796" s="12"/>
    </row>
    <row r="797" spans="1:15" x14ac:dyDescent="0.35">
      <c r="A797" s="11" t="str">
        <f t="shared" si="12"/>
        <v>DISTRIBUCION VOLUMEN X CRITERIO (Consumiciones)Cerveza5-10MIL</v>
      </c>
      <c r="B797" s="11" t="s">
        <v>119</v>
      </c>
      <c r="C797" s="11" t="s">
        <v>145</v>
      </c>
      <c r="D797" s="11" t="s">
        <v>11</v>
      </c>
      <c r="E797" s="12">
        <v>8.0649443076423548</v>
      </c>
      <c r="F797" s="12">
        <v>7.8354874947002742</v>
      </c>
      <c r="G797" s="12">
        <v>7.0805229884781857</v>
      </c>
      <c r="H797" s="12">
        <v>7.2297644357777591</v>
      </c>
      <c r="I797" s="12">
        <v>7.6138550590033853</v>
      </c>
      <c r="J797" s="12">
        <v>7.3427171019815551</v>
      </c>
      <c r="K797" s="12">
        <v>7.3911282848439983</v>
      </c>
      <c r="L797" s="12">
        <v>7.4734005175672982</v>
      </c>
      <c r="M797" s="12">
        <v>9.4037918164992291</v>
      </c>
      <c r="N797" s="12"/>
      <c r="O797" s="12"/>
    </row>
    <row r="798" spans="1:15" x14ac:dyDescent="0.35">
      <c r="A798" s="11" t="str">
        <f t="shared" si="12"/>
        <v>DISTRIBUCION VOLUMEN X CRITERIO (Consumiciones)Cerveza10-30MIL</v>
      </c>
      <c r="B798" s="11" t="s">
        <v>119</v>
      </c>
      <c r="C798" s="11" t="s">
        <v>145</v>
      </c>
      <c r="D798" s="11" t="s">
        <v>12</v>
      </c>
      <c r="E798" s="12">
        <v>16.256130134256111</v>
      </c>
      <c r="F798" s="12">
        <v>17.378365573585906</v>
      </c>
      <c r="G798" s="12">
        <v>18.480594832824877</v>
      </c>
      <c r="H798" s="12">
        <v>18.914565898850402</v>
      </c>
      <c r="I798" s="12">
        <v>18.010728074843783</v>
      </c>
      <c r="J798" s="12">
        <v>18.554917437456744</v>
      </c>
      <c r="K798" s="12">
        <v>18.304464541172166</v>
      </c>
      <c r="L798" s="12">
        <v>16.754062204679503</v>
      </c>
      <c r="M798" s="12">
        <v>15.781395857185601</v>
      </c>
      <c r="N798" s="12"/>
      <c r="O798" s="12"/>
    </row>
    <row r="799" spans="1:15" x14ac:dyDescent="0.35">
      <c r="A799" s="11" t="str">
        <f t="shared" si="12"/>
        <v>DISTRIBUCION VOLUMEN X CRITERIO (Consumiciones)Cerveza30-100MIL</v>
      </c>
      <c r="B799" s="11" t="s">
        <v>119</v>
      </c>
      <c r="C799" s="11" t="s">
        <v>145</v>
      </c>
      <c r="D799" s="11" t="s">
        <v>13</v>
      </c>
      <c r="E799" s="12">
        <v>20.448712093992004</v>
      </c>
      <c r="F799" s="12">
        <v>19.659898204229357</v>
      </c>
      <c r="G799" s="12">
        <v>19.919970969951205</v>
      </c>
      <c r="H799" s="12">
        <v>19.811479755892215</v>
      </c>
      <c r="I799" s="12">
        <v>20.205450544211956</v>
      </c>
      <c r="J799" s="12">
        <v>19.548388180898076</v>
      </c>
      <c r="K799" s="12">
        <v>19.006937814208889</v>
      </c>
      <c r="L799" s="12">
        <v>18.510641839664384</v>
      </c>
      <c r="M799" s="12">
        <v>19.020032322624221</v>
      </c>
      <c r="N799" s="12"/>
      <c r="O799" s="12"/>
    </row>
    <row r="800" spans="1:15" x14ac:dyDescent="0.35">
      <c r="A800" s="11" t="str">
        <f t="shared" si="12"/>
        <v>DISTRIBUCION VOLUMEN X CRITERIO (Consumiciones)Cerveza100-200MIL</v>
      </c>
      <c r="B800" s="11" t="s">
        <v>119</v>
      </c>
      <c r="C800" s="11" t="s">
        <v>145</v>
      </c>
      <c r="D800" s="11" t="s">
        <v>14</v>
      </c>
      <c r="E800" s="12">
        <v>10.470982784374474</v>
      </c>
      <c r="F800" s="12">
        <v>10.814323753673554</v>
      </c>
      <c r="G800" s="12">
        <v>10.519681719952747</v>
      </c>
      <c r="H800" s="12">
        <v>10.259276499809971</v>
      </c>
      <c r="I800" s="12">
        <v>10.849948732911828</v>
      </c>
      <c r="J800" s="12">
        <v>11.314791859032058</v>
      </c>
      <c r="K800" s="12">
        <v>11.132134230543302</v>
      </c>
      <c r="L800" s="12">
        <v>11.192104901934833</v>
      </c>
      <c r="M800" s="12">
        <v>10.779597418490191</v>
      </c>
      <c r="N800" s="12"/>
      <c r="O800" s="12"/>
    </row>
    <row r="801" spans="1:15" x14ac:dyDescent="0.35">
      <c r="A801" s="11" t="str">
        <f t="shared" si="12"/>
        <v>DISTRIBUCION VOLUMEN X CRITERIO (Consumiciones)Cerveza200-500MIL</v>
      </c>
      <c r="B801" s="11" t="s">
        <v>119</v>
      </c>
      <c r="C801" s="11" t="s">
        <v>145</v>
      </c>
      <c r="D801" s="11" t="s">
        <v>15</v>
      </c>
      <c r="E801" s="12">
        <v>13.698433012518974</v>
      </c>
      <c r="F801" s="12">
        <v>14.13896273275525</v>
      </c>
      <c r="G801" s="12">
        <v>13.485046852973262</v>
      </c>
      <c r="H801" s="12">
        <v>13.211831750788857</v>
      </c>
      <c r="I801" s="12">
        <v>14.06306160064274</v>
      </c>
      <c r="J801" s="12">
        <v>14.336116608290997</v>
      </c>
      <c r="K801" s="12">
        <v>14.271126973593978</v>
      </c>
      <c r="L801" s="12">
        <v>14.63625247001529</v>
      </c>
      <c r="M801" s="12">
        <v>14.619174447209666</v>
      </c>
      <c r="N801" s="12"/>
      <c r="O801" s="12"/>
    </row>
    <row r="802" spans="1:15" x14ac:dyDescent="0.35">
      <c r="A802" s="11" t="str">
        <f t="shared" si="12"/>
        <v>DISTRIBUCION VOLUMEN X CRITERIO (Consumiciones)Cerveza&gt;500MIL</v>
      </c>
      <c r="B802" s="11" t="s">
        <v>119</v>
      </c>
      <c r="C802" s="11" t="s">
        <v>145</v>
      </c>
      <c r="D802" s="11" t="s">
        <v>16</v>
      </c>
      <c r="E802" s="12">
        <v>19.743117758201446</v>
      </c>
      <c r="F802" s="12">
        <v>19.6855776738286</v>
      </c>
      <c r="G802" s="12">
        <v>19.18277398193295</v>
      </c>
      <c r="H802" s="12">
        <v>18.317018575264669</v>
      </c>
      <c r="I802" s="12">
        <v>18.516994166442352</v>
      </c>
      <c r="J802" s="12">
        <v>18.954218796520468</v>
      </c>
      <c r="K802" s="12">
        <v>19.152956591598404</v>
      </c>
      <c r="L802" s="12">
        <v>19.803569484214691</v>
      </c>
      <c r="M802" s="12">
        <v>19.483525584862118</v>
      </c>
      <c r="N802" s="12"/>
      <c r="O802" s="12"/>
    </row>
    <row r="803" spans="1:15" x14ac:dyDescent="0.35">
      <c r="A803" s="11" t="str">
        <f t="shared" si="12"/>
        <v>DISTRIBUCION VOLUMEN X CRITERIO (Consumiciones)CervezaDE 15 A 19 AÑOS</v>
      </c>
      <c r="B803" s="11" t="s">
        <v>119</v>
      </c>
      <c r="C803" s="11" t="s">
        <v>145</v>
      </c>
      <c r="D803" s="11" t="s">
        <v>39</v>
      </c>
      <c r="E803" s="12">
        <v>1.1540534197333994</v>
      </c>
      <c r="F803" s="12">
        <v>1.1408587997194275</v>
      </c>
      <c r="G803" s="12">
        <v>0.83488794360058927</v>
      </c>
      <c r="H803" s="12">
        <v>0.91262676838860068</v>
      </c>
      <c r="I803" s="12">
        <v>0.3534749633733128</v>
      </c>
      <c r="J803" s="12">
        <v>0.39893511977676349</v>
      </c>
      <c r="K803" s="12">
        <v>0.51011313629070032</v>
      </c>
      <c r="L803" s="12">
        <v>0.38345116362587467</v>
      </c>
      <c r="M803" s="12">
        <v>0.15566317818832048</v>
      </c>
      <c r="N803" s="12"/>
      <c r="O803" s="12"/>
    </row>
    <row r="804" spans="1:15" x14ac:dyDescent="0.35">
      <c r="A804" s="11" t="str">
        <f t="shared" si="12"/>
        <v>DISTRIBUCION VOLUMEN X CRITERIO (Consumiciones)CervezaDE 20 A 24 AÑOS</v>
      </c>
      <c r="B804" s="11" t="s">
        <v>119</v>
      </c>
      <c r="C804" s="11" t="s">
        <v>145</v>
      </c>
      <c r="D804" s="11" t="s">
        <v>40</v>
      </c>
      <c r="E804" s="12">
        <v>2.3119803719582688</v>
      </c>
      <c r="F804" s="12">
        <v>1.6978780987232638</v>
      </c>
      <c r="G804" s="12">
        <v>1.8464812370016199</v>
      </c>
      <c r="H804" s="12">
        <v>1.9105556010061733</v>
      </c>
      <c r="I804" s="12">
        <v>1.3946752091265691</v>
      </c>
      <c r="J804" s="12">
        <v>1.2525379305412112</v>
      </c>
      <c r="K804" s="12">
        <v>1.4432114248442831</v>
      </c>
      <c r="L804" s="12">
        <v>1.4519992217115196</v>
      </c>
      <c r="M804" s="12">
        <v>1.4747857999043221</v>
      </c>
      <c r="N804" s="12"/>
      <c r="O804" s="12"/>
    </row>
    <row r="805" spans="1:15" x14ac:dyDescent="0.35">
      <c r="A805" s="11" t="str">
        <f t="shared" si="12"/>
        <v>DISTRIBUCION VOLUMEN X CRITERIO (Consumiciones)CervezaDE 25 A 34 AÑOS</v>
      </c>
      <c r="B805" s="11" t="s">
        <v>119</v>
      </c>
      <c r="C805" s="11" t="s">
        <v>145</v>
      </c>
      <c r="D805" s="11" t="s">
        <v>41</v>
      </c>
      <c r="E805" s="12">
        <v>7.7814926610337496</v>
      </c>
      <c r="F805" s="12">
        <v>6.9221890181344667</v>
      </c>
      <c r="G805" s="12">
        <v>7.5310665140259774</v>
      </c>
      <c r="H805" s="12">
        <v>6.6114666039793342</v>
      </c>
      <c r="I805" s="12">
        <v>6.1472567484542813</v>
      </c>
      <c r="J805" s="12">
        <v>5.5669779126112848</v>
      </c>
      <c r="K805" s="12">
        <v>6.6690175965413854</v>
      </c>
      <c r="L805" s="12">
        <v>6.7891424936504814</v>
      </c>
      <c r="M805" s="12">
        <v>7.0456400291691965</v>
      </c>
      <c r="N805" s="12"/>
      <c r="O805" s="12"/>
    </row>
    <row r="806" spans="1:15" x14ac:dyDescent="0.35">
      <c r="A806" s="11" t="str">
        <f t="shared" si="12"/>
        <v>DISTRIBUCION VOLUMEN X CRITERIO (Consumiciones)CervezaDE 35 A 49 AÑOS</v>
      </c>
      <c r="B806" s="11" t="s">
        <v>119</v>
      </c>
      <c r="C806" s="11" t="s">
        <v>145</v>
      </c>
      <c r="D806" s="11" t="s">
        <v>42</v>
      </c>
      <c r="E806" s="12">
        <v>21.585816966769038</v>
      </c>
      <c r="F806" s="12">
        <v>20.854903335334885</v>
      </c>
      <c r="G806" s="12">
        <v>22.212011159852302</v>
      </c>
      <c r="H806" s="12">
        <v>21.983427554189507</v>
      </c>
      <c r="I806" s="12">
        <v>22.393936716481701</v>
      </c>
      <c r="J806" s="12">
        <v>21.798705983244052</v>
      </c>
      <c r="K806" s="12">
        <v>20.908893914811657</v>
      </c>
      <c r="L806" s="12">
        <v>20.736497772790525</v>
      </c>
      <c r="M806" s="12">
        <v>19.623376030014889</v>
      </c>
      <c r="N806" s="12"/>
      <c r="O806" s="12"/>
    </row>
    <row r="807" spans="1:15" x14ac:dyDescent="0.35">
      <c r="A807" s="11" t="str">
        <f t="shared" si="12"/>
        <v>DISTRIBUCION VOLUMEN X CRITERIO (Consumiciones)CervezaDE 50 A 59 AÑOS</v>
      </c>
      <c r="B807" s="11" t="s">
        <v>119</v>
      </c>
      <c r="C807" s="11" t="s">
        <v>145</v>
      </c>
      <c r="D807" s="11" t="s">
        <v>43</v>
      </c>
      <c r="E807" s="12">
        <v>26.389305423771738</v>
      </c>
      <c r="F807" s="12">
        <v>27.905087476422292</v>
      </c>
      <c r="G807" s="12">
        <v>27.657561434795092</v>
      </c>
      <c r="H807" s="12">
        <v>25.959209393986782</v>
      </c>
      <c r="I807" s="12">
        <v>25.379016863687081</v>
      </c>
      <c r="J807" s="12">
        <v>26.314393304513896</v>
      </c>
      <c r="K807" s="12">
        <v>26.767626490432093</v>
      </c>
      <c r="L807" s="12">
        <v>25.749000327743506</v>
      </c>
      <c r="M807" s="12">
        <v>24.448060732132522</v>
      </c>
      <c r="N807" s="12"/>
      <c r="O807" s="12"/>
    </row>
    <row r="808" spans="1:15" x14ac:dyDescent="0.35">
      <c r="A808" s="11" t="str">
        <f t="shared" si="12"/>
        <v>DISTRIBUCION VOLUMEN X CRITERIO (Consumiciones)CervezaDE 60 A 75 AÑOS</v>
      </c>
      <c r="B808" s="11" t="s">
        <v>119</v>
      </c>
      <c r="C808" s="11" t="s">
        <v>145</v>
      </c>
      <c r="D808" s="11" t="s">
        <v>44</v>
      </c>
      <c r="E808" s="12">
        <v>40.777337088213862</v>
      </c>
      <c r="F808" s="12">
        <v>41.479088196870279</v>
      </c>
      <c r="G808" s="12">
        <v>39.917984174604143</v>
      </c>
      <c r="H808" s="12">
        <v>42.622708900531151</v>
      </c>
      <c r="I808" s="12">
        <v>44.331627170118374</v>
      </c>
      <c r="J808" s="12">
        <v>44.668453627140543</v>
      </c>
      <c r="K808" s="12">
        <v>43.70114298096783</v>
      </c>
      <c r="L808" s="12">
        <v>44.889916661458976</v>
      </c>
      <c r="M808" s="12">
        <v>47.25246495844106</v>
      </c>
      <c r="N808" s="12"/>
      <c r="O808" s="12"/>
    </row>
    <row r="809" spans="1:15" x14ac:dyDescent="0.35">
      <c r="A809" s="11" t="str">
        <f t="shared" si="12"/>
        <v>DISTRIBUCION VOLUMEN X CRITERIO (Consumiciones)CervezaALTA Y MEDIA ALTA</v>
      </c>
      <c r="B809" s="11" t="s">
        <v>119</v>
      </c>
      <c r="C809" s="11" t="s">
        <v>145</v>
      </c>
      <c r="D809" s="11" t="s">
        <v>17</v>
      </c>
      <c r="E809" s="12">
        <v>28.281588349300364</v>
      </c>
      <c r="F809" s="12">
        <v>30.391618067894221</v>
      </c>
      <c r="G809" s="12">
        <v>28.882888919185618</v>
      </c>
      <c r="H809" s="12">
        <v>28.052900721698276</v>
      </c>
      <c r="I809" s="12">
        <v>28.633706415269579</v>
      </c>
      <c r="J809" s="12">
        <v>28.80395871635859</v>
      </c>
      <c r="K809" s="12">
        <v>28.578284398077191</v>
      </c>
      <c r="L809" s="12">
        <v>28.306532138101996</v>
      </c>
      <c r="M809" s="12">
        <v>29.34879497888458</v>
      </c>
      <c r="N809" s="12"/>
      <c r="O809" s="12"/>
    </row>
    <row r="810" spans="1:15" x14ac:dyDescent="0.35">
      <c r="A810" s="11" t="str">
        <f t="shared" si="12"/>
        <v>DISTRIBUCION VOLUMEN X CRITERIO (Consumiciones)CervezaMEDIA</v>
      </c>
      <c r="B810" s="11" t="s">
        <v>119</v>
      </c>
      <c r="C810" s="11" t="s">
        <v>145</v>
      </c>
      <c r="D810" s="11" t="s">
        <v>18</v>
      </c>
      <c r="E810" s="12">
        <v>32.025065189725154</v>
      </c>
      <c r="F810" s="12">
        <v>32.434934968829609</v>
      </c>
      <c r="G810" s="12">
        <v>33.843071941859513</v>
      </c>
      <c r="H810" s="12">
        <v>33.706980558987368</v>
      </c>
      <c r="I810" s="12">
        <v>33.953010991088362</v>
      </c>
      <c r="J810" s="12">
        <v>34.174721417572968</v>
      </c>
      <c r="K810" s="12">
        <v>34.964192509821714</v>
      </c>
      <c r="L810" s="12">
        <v>35.947403853947016</v>
      </c>
      <c r="M810" s="12">
        <v>34.309126303700083</v>
      </c>
      <c r="N810" s="12"/>
      <c r="O810" s="12"/>
    </row>
    <row r="811" spans="1:15" x14ac:dyDescent="0.35">
      <c r="A811" s="11" t="str">
        <f t="shared" si="12"/>
        <v>DISTRIBUCION VOLUMEN X CRITERIO (Consumiciones)CervezaMEDIA BAJA</v>
      </c>
      <c r="B811" s="11" t="s">
        <v>119</v>
      </c>
      <c r="C811" s="11" t="s">
        <v>145</v>
      </c>
      <c r="D811" s="11" t="s">
        <v>19</v>
      </c>
      <c r="E811" s="12">
        <v>22.963151866546465</v>
      </c>
      <c r="F811" s="12">
        <v>23.309898936169485</v>
      </c>
      <c r="G811" s="12">
        <v>22.513264142614457</v>
      </c>
      <c r="H811" s="12">
        <v>23.967657685739702</v>
      </c>
      <c r="I811" s="12">
        <v>23.349805924790463</v>
      </c>
      <c r="J811" s="12">
        <v>23.626599083310246</v>
      </c>
      <c r="K811" s="12">
        <v>22.788937195703824</v>
      </c>
      <c r="L811" s="12">
        <v>21.999663796841602</v>
      </c>
      <c r="M811" s="12">
        <v>21.666653228768567</v>
      </c>
      <c r="N811" s="12"/>
      <c r="O811" s="12"/>
    </row>
    <row r="812" spans="1:15" x14ac:dyDescent="0.35">
      <c r="A812" s="11" t="str">
        <f t="shared" si="12"/>
        <v>DISTRIBUCION VOLUMEN X CRITERIO (Consumiciones)CervezaBAJA</v>
      </c>
      <c r="B812" s="11" t="s">
        <v>119</v>
      </c>
      <c r="C812" s="11" t="s">
        <v>145</v>
      </c>
      <c r="D812" s="11" t="s">
        <v>20</v>
      </c>
      <c r="E812" s="12">
        <v>16.730194594428017</v>
      </c>
      <c r="F812" s="12">
        <v>13.863561708230607</v>
      </c>
      <c r="G812" s="12">
        <v>14.760770428994791</v>
      </c>
      <c r="H812" s="12">
        <v>14.272448088778519</v>
      </c>
      <c r="I812" s="12">
        <v>14.063458175713581</v>
      </c>
      <c r="J812" s="12">
        <v>13.394722218990701</v>
      </c>
      <c r="K812" s="12">
        <v>13.668602769099719</v>
      </c>
      <c r="L812" s="12">
        <v>13.746400211109389</v>
      </c>
      <c r="M812" s="12">
        <v>14.675425488646768</v>
      </c>
      <c r="N812" s="12"/>
      <c r="O812" s="12"/>
    </row>
    <row r="813" spans="1:15" x14ac:dyDescent="0.35">
      <c r="A813" s="11" t="str">
        <f t="shared" si="12"/>
        <v>DISTRIBUCION VOLUMEN X CRITERIO (Consumiciones)CervezaHOMBRE</v>
      </c>
      <c r="B813" s="11" t="s">
        <v>119</v>
      </c>
      <c r="C813" s="11" t="s">
        <v>145</v>
      </c>
      <c r="D813" s="11" t="s">
        <v>21</v>
      </c>
      <c r="E813" s="12">
        <v>61.785098668336424</v>
      </c>
      <c r="F813" s="12">
        <v>62.519261312339921</v>
      </c>
      <c r="G813" s="12">
        <v>65.392651277909053</v>
      </c>
      <c r="H813" s="12">
        <v>63.659452445479111</v>
      </c>
      <c r="I813" s="12">
        <v>61.774252209416304</v>
      </c>
      <c r="J813" s="12">
        <v>61.650624667781472</v>
      </c>
      <c r="K813" s="12">
        <v>62.472506533954032</v>
      </c>
      <c r="L813" s="12">
        <v>64.489005310754592</v>
      </c>
      <c r="M813" s="12">
        <v>62.731221433268288</v>
      </c>
      <c r="N813" s="12"/>
      <c r="O813" s="12"/>
    </row>
    <row r="814" spans="1:15" x14ac:dyDescent="0.35">
      <c r="A814" s="11" t="str">
        <f t="shared" si="12"/>
        <v>DISTRIBUCION VOLUMEN X CRITERIO (Consumiciones)CervezaMUJER</v>
      </c>
      <c r="B814" s="11" t="s">
        <v>119</v>
      </c>
      <c r="C814" s="11" t="s">
        <v>145</v>
      </c>
      <c r="D814" s="11" t="s">
        <v>22</v>
      </c>
      <c r="E814" s="12">
        <v>38.214879000679531</v>
      </c>
      <c r="F814" s="12">
        <v>37.480752368783996</v>
      </c>
      <c r="G814" s="12">
        <v>34.607325885362819</v>
      </c>
      <c r="H814" s="12">
        <v>36.340547554520889</v>
      </c>
      <c r="I814" s="12">
        <v>38.225747790583711</v>
      </c>
      <c r="J814" s="12">
        <v>38.349375332218536</v>
      </c>
      <c r="K814" s="12">
        <v>37.527493466045975</v>
      </c>
      <c r="L814" s="12">
        <v>35.510994689245408</v>
      </c>
      <c r="M814" s="12">
        <v>37.268778566731704</v>
      </c>
      <c r="N814" s="12"/>
      <c r="O814" s="12"/>
    </row>
    <row r="815" spans="1:15" x14ac:dyDescent="0.35">
      <c r="A815" s="11" t="str">
        <f t="shared" si="12"/>
        <v>DISTRIBUCION VOLUMEN X CRITERIO (Consumiciones)Con alcoholT.ESPAÑA</v>
      </c>
      <c r="B815" s="11" t="s">
        <v>119</v>
      </c>
      <c r="C815" s="11" t="s">
        <v>146</v>
      </c>
      <c r="D815" s="11" t="s">
        <v>36</v>
      </c>
      <c r="E815" s="12">
        <v>100</v>
      </c>
      <c r="F815" s="12">
        <v>100</v>
      </c>
      <c r="G815" s="12">
        <v>100</v>
      </c>
      <c r="H815" s="12">
        <v>100</v>
      </c>
      <c r="I815" s="12">
        <v>100</v>
      </c>
      <c r="J815" s="12">
        <v>100</v>
      </c>
      <c r="K815" s="12">
        <v>100</v>
      </c>
      <c r="L815" s="12">
        <v>100</v>
      </c>
      <c r="M815" s="12">
        <v>100</v>
      </c>
      <c r="N815" s="12"/>
      <c r="O815" s="12"/>
    </row>
    <row r="816" spans="1:15" x14ac:dyDescent="0.35">
      <c r="A816" s="11" t="str">
        <f t="shared" si="12"/>
        <v>DISTRIBUCION VOLUMEN X CRITERIO (Consumiciones)Con alcoholBCN AM</v>
      </c>
      <c r="B816" s="11" t="s">
        <v>119</v>
      </c>
      <c r="C816" s="11" t="s">
        <v>146</v>
      </c>
      <c r="D816" s="11" t="s">
        <v>1</v>
      </c>
      <c r="E816" s="12">
        <v>6.361742621108851</v>
      </c>
      <c r="F816" s="12">
        <v>6.5167909488933375</v>
      </c>
      <c r="G816" s="12">
        <v>6.2127622723673799</v>
      </c>
      <c r="H816" s="12">
        <v>5.5393865075114919</v>
      </c>
      <c r="I816" s="12">
        <v>6.2229632192410014</v>
      </c>
      <c r="J816" s="12">
        <v>7.3833243096913916</v>
      </c>
      <c r="K816" s="12">
        <v>7.5477413756423566</v>
      </c>
      <c r="L816" s="12">
        <v>7.7418435713924234</v>
      </c>
      <c r="M816" s="12">
        <v>6.9899587630082802</v>
      </c>
      <c r="N816" s="12"/>
      <c r="O816" s="12"/>
    </row>
    <row r="817" spans="1:15" x14ac:dyDescent="0.35">
      <c r="A817" s="11" t="str">
        <f t="shared" si="12"/>
        <v>DISTRIBUCION VOLUMEN X CRITERIO (Consumiciones)Con alcoholREST.CAT ARAGON</v>
      </c>
      <c r="B817" s="11" t="s">
        <v>119</v>
      </c>
      <c r="C817" s="11" t="s">
        <v>146</v>
      </c>
      <c r="D817" s="11" t="s">
        <v>2</v>
      </c>
      <c r="E817" s="12">
        <v>13.155987506744083</v>
      </c>
      <c r="F817" s="12">
        <v>12.801190905932341</v>
      </c>
      <c r="G817" s="12">
        <v>11.904971460080469</v>
      </c>
      <c r="H817" s="12">
        <v>12.152662258912306</v>
      </c>
      <c r="I817" s="12">
        <v>11.902024735861126</v>
      </c>
      <c r="J817" s="12">
        <v>12.429328769948695</v>
      </c>
      <c r="K817" s="12">
        <v>11.082711659251327</v>
      </c>
      <c r="L817" s="12">
        <v>10.651219994694008</v>
      </c>
      <c r="M817" s="12">
        <v>11.73592570516128</v>
      </c>
      <c r="N817" s="12"/>
      <c r="O817" s="12"/>
    </row>
    <row r="818" spans="1:15" x14ac:dyDescent="0.35">
      <c r="A818" s="11" t="str">
        <f t="shared" si="12"/>
        <v>DISTRIBUCION VOLUMEN X CRITERIO (Consumiciones)Con alcoholLEVANTE</v>
      </c>
      <c r="B818" s="11" t="s">
        <v>119</v>
      </c>
      <c r="C818" s="11" t="s">
        <v>146</v>
      </c>
      <c r="D818" s="11" t="s">
        <v>3</v>
      </c>
      <c r="E818" s="12">
        <v>11.899338708799233</v>
      </c>
      <c r="F818" s="12">
        <v>12.693377574543947</v>
      </c>
      <c r="G818" s="12">
        <v>13.041718171829302</v>
      </c>
      <c r="H818" s="12">
        <v>11.59313558515713</v>
      </c>
      <c r="I818" s="12">
        <v>11.936803518119655</v>
      </c>
      <c r="J818" s="12">
        <v>12.130488307938228</v>
      </c>
      <c r="K818" s="12">
        <v>14.058870879993849</v>
      </c>
      <c r="L818" s="12">
        <v>12.518085610488075</v>
      </c>
      <c r="M818" s="12">
        <v>12.57180935480055</v>
      </c>
      <c r="N818" s="12"/>
      <c r="O818" s="12"/>
    </row>
    <row r="819" spans="1:15" x14ac:dyDescent="0.35">
      <c r="A819" s="11" t="str">
        <f t="shared" si="12"/>
        <v>DISTRIBUCION VOLUMEN X CRITERIO (Consumiciones)Con alcoholANDALUCIA</v>
      </c>
      <c r="B819" s="11" t="s">
        <v>119</v>
      </c>
      <c r="C819" s="11" t="s">
        <v>146</v>
      </c>
      <c r="D819" s="11" t="s">
        <v>4</v>
      </c>
      <c r="E819" s="12">
        <v>26.274668488187338</v>
      </c>
      <c r="F819" s="12">
        <v>25.015379483169347</v>
      </c>
      <c r="G819" s="12">
        <v>25.413202692003168</v>
      </c>
      <c r="H819" s="12">
        <v>27.176510526840765</v>
      </c>
      <c r="I819" s="12">
        <v>26.337419574496202</v>
      </c>
      <c r="J819" s="12">
        <v>24.470215536133242</v>
      </c>
      <c r="K819" s="12">
        <v>26.801913823278014</v>
      </c>
      <c r="L819" s="12">
        <v>25.10940003956491</v>
      </c>
      <c r="M819" s="12">
        <v>24.960190945925937</v>
      </c>
      <c r="N819" s="12"/>
      <c r="O819" s="12"/>
    </row>
    <row r="820" spans="1:15" x14ac:dyDescent="0.35">
      <c r="A820" s="11" t="str">
        <f t="shared" si="12"/>
        <v>DISTRIBUCION VOLUMEN X CRITERIO (Consumiciones)Con alcoholMDD AM</v>
      </c>
      <c r="B820" s="11" t="s">
        <v>119</v>
      </c>
      <c r="C820" s="11" t="s">
        <v>146</v>
      </c>
      <c r="D820" s="11" t="s">
        <v>5</v>
      </c>
      <c r="E820" s="12">
        <v>13.37871295705072</v>
      </c>
      <c r="F820" s="12">
        <v>13.997317707347593</v>
      </c>
      <c r="G820" s="12">
        <v>13.46975384571881</v>
      </c>
      <c r="H820" s="12">
        <v>12.94949594250315</v>
      </c>
      <c r="I820" s="12">
        <v>12.995788644850334</v>
      </c>
      <c r="J820" s="12">
        <v>12.840199358032331</v>
      </c>
      <c r="K820" s="12">
        <v>12.148382203836199</v>
      </c>
      <c r="L820" s="12">
        <v>13.042317583534862</v>
      </c>
      <c r="M820" s="12">
        <v>12.750595358907571</v>
      </c>
      <c r="N820" s="12"/>
      <c r="O820" s="12"/>
    </row>
    <row r="821" spans="1:15" x14ac:dyDescent="0.35">
      <c r="A821" s="11" t="str">
        <f t="shared" si="12"/>
        <v>DISTRIBUCION VOLUMEN X CRITERIO (Consumiciones)Con alcoholRTO CENTRO</v>
      </c>
      <c r="B821" s="11" t="s">
        <v>119</v>
      </c>
      <c r="C821" s="11" t="s">
        <v>146</v>
      </c>
      <c r="D821" s="11" t="s">
        <v>6</v>
      </c>
      <c r="E821" s="12">
        <v>11.303916764424908</v>
      </c>
      <c r="F821" s="12">
        <v>10.60437752869016</v>
      </c>
      <c r="G821" s="12">
        <v>10.900789947808102</v>
      </c>
      <c r="H821" s="12">
        <v>11.327465909179102</v>
      </c>
      <c r="I821" s="12">
        <v>10.016454477627692</v>
      </c>
      <c r="J821" s="12">
        <v>9.7607059066181971</v>
      </c>
      <c r="K821" s="12">
        <v>9.090877103140425</v>
      </c>
      <c r="L821" s="12">
        <v>8.938525639747704</v>
      </c>
      <c r="M821" s="12">
        <v>9.4787168010912382</v>
      </c>
      <c r="N821" s="12"/>
      <c r="O821" s="12"/>
    </row>
    <row r="822" spans="1:15" x14ac:dyDescent="0.35">
      <c r="A822" s="11" t="str">
        <f t="shared" si="12"/>
        <v>DISTRIBUCION VOLUMEN X CRITERIO (Consumiciones)Con alcoholNORTE-CENTRO</v>
      </c>
      <c r="B822" s="11" t="s">
        <v>119</v>
      </c>
      <c r="C822" s="11" t="s">
        <v>146</v>
      </c>
      <c r="D822" s="11" t="s">
        <v>7</v>
      </c>
      <c r="E822" s="12">
        <v>7.6488251686639046</v>
      </c>
      <c r="F822" s="12">
        <v>9.0029294107111379</v>
      </c>
      <c r="G822" s="12">
        <v>8.7173573407985518</v>
      </c>
      <c r="H822" s="12">
        <v>9.4871034235551832</v>
      </c>
      <c r="I822" s="12">
        <v>10.042168613886918</v>
      </c>
      <c r="J822" s="12">
        <v>10.982556977853404</v>
      </c>
      <c r="K822" s="12">
        <v>9.5484267012830077</v>
      </c>
      <c r="L822" s="12">
        <v>10.265836314758785</v>
      </c>
      <c r="M822" s="12">
        <v>9.8689273840464597</v>
      </c>
      <c r="N822" s="12"/>
      <c r="O822" s="12"/>
    </row>
    <row r="823" spans="1:15" x14ac:dyDescent="0.35">
      <c r="A823" s="11" t="str">
        <f t="shared" si="12"/>
        <v>DISTRIBUCION VOLUMEN X CRITERIO (Consumiciones)Con alcoholNOROESTE</v>
      </c>
      <c r="B823" s="11" t="s">
        <v>119</v>
      </c>
      <c r="C823" s="11" t="s">
        <v>146</v>
      </c>
      <c r="D823" s="11" t="s">
        <v>8</v>
      </c>
      <c r="E823" s="12">
        <v>9.9768028352365263</v>
      </c>
      <c r="F823" s="12">
        <v>9.3686487504535378</v>
      </c>
      <c r="G823" s="12">
        <v>10.339446794157094</v>
      </c>
      <c r="H823" s="12">
        <v>9.7742513443305832</v>
      </c>
      <c r="I823" s="12">
        <v>10.546374921650807</v>
      </c>
      <c r="J823" s="12">
        <v>10.003180833784516</v>
      </c>
      <c r="K823" s="12">
        <v>9.7210843735468622</v>
      </c>
      <c r="L823" s="12">
        <v>11.732771245819231</v>
      </c>
      <c r="M823" s="12">
        <v>11.643878252984363</v>
      </c>
      <c r="N823" s="12"/>
      <c r="O823" s="12"/>
    </row>
    <row r="824" spans="1:15" x14ac:dyDescent="0.35">
      <c r="A824" s="11" t="str">
        <f t="shared" si="12"/>
        <v>DISTRIBUCION VOLUMEN X CRITERIO (Consumiciones)Con alcohol&lt;2MIL</v>
      </c>
      <c r="B824" s="11" t="s">
        <v>119</v>
      </c>
      <c r="C824" s="11" t="s">
        <v>146</v>
      </c>
      <c r="D824" s="11" t="s">
        <v>9</v>
      </c>
      <c r="E824" s="12">
        <v>6.4107479619262584</v>
      </c>
      <c r="F824" s="12">
        <v>5.6388786564163444</v>
      </c>
      <c r="G824" s="12">
        <v>6.4923191663838935</v>
      </c>
      <c r="H824" s="12">
        <v>7.1230305021545783</v>
      </c>
      <c r="I824" s="12">
        <v>6.1645190804947907</v>
      </c>
      <c r="J824" s="12">
        <v>5.3369814628612673</v>
      </c>
      <c r="K824" s="12">
        <v>5.6323184631383043</v>
      </c>
      <c r="L824" s="12">
        <v>5.49202644408083</v>
      </c>
      <c r="M824" s="12">
        <v>5.3677112635670117</v>
      </c>
      <c r="N824" s="12"/>
      <c r="O824" s="12"/>
    </row>
    <row r="825" spans="1:15" x14ac:dyDescent="0.35">
      <c r="A825" s="11" t="str">
        <f t="shared" si="12"/>
        <v>DISTRIBUCION VOLUMEN X CRITERIO (Consumiciones)Con alcohol2-5MIL</v>
      </c>
      <c r="B825" s="11" t="s">
        <v>119</v>
      </c>
      <c r="C825" s="11" t="s">
        <v>146</v>
      </c>
      <c r="D825" s="11" t="s">
        <v>10</v>
      </c>
      <c r="E825" s="12">
        <v>5.2315905142331056</v>
      </c>
      <c r="F825" s="12">
        <v>5.0474248174850027</v>
      </c>
      <c r="G825" s="12">
        <v>5.316789572123386</v>
      </c>
      <c r="H825" s="12">
        <v>5.4416938378536237</v>
      </c>
      <c r="I825" s="12">
        <v>5.0353477602913896</v>
      </c>
      <c r="J825" s="12">
        <v>4.9037676927836644</v>
      </c>
      <c r="K825" s="12">
        <v>5.36702002980571</v>
      </c>
      <c r="L825" s="12">
        <v>6.4190537239320156</v>
      </c>
      <c r="M825" s="12">
        <v>5.6237649878926783</v>
      </c>
      <c r="N825" s="12"/>
      <c r="O825" s="12"/>
    </row>
    <row r="826" spans="1:15" x14ac:dyDescent="0.35">
      <c r="A826" s="11" t="str">
        <f t="shared" si="12"/>
        <v>DISTRIBUCION VOLUMEN X CRITERIO (Consumiciones)Con alcohol5-10MIL</v>
      </c>
      <c r="B826" s="11" t="s">
        <v>119</v>
      </c>
      <c r="C826" s="11" t="s">
        <v>146</v>
      </c>
      <c r="D826" s="11" t="s">
        <v>11</v>
      </c>
      <c r="E826" s="12">
        <v>8.2105291814541488</v>
      </c>
      <c r="F826" s="12">
        <v>7.9167655292773347</v>
      </c>
      <c r="G826" s="12">
        <v>7.0837044734758523</v>
      </c>
      <c r="H826" s="12">
        <v>7.2531647498080556</v>
      </c>
      <c r="I826" s="12">
        <v>7.6092598421728344</v>
      </c>
      <c r="J826" s="12">
        <v>7.1806823162399764</v>
      </c>
      <c r="K826" s="12">
        <v>7.5161276178113203</v>
      </c>
      <c r="L826" s="12">
        <v>7.6332455646663897</v>
      </c>
      <c r="M826" s="12">
        <v>9.6382968514295673</v>
      </c>
      <c r="N826" s="12"/>
      <c r="O826" s="12"/>
    </row>
    <row r="827" spans="1:15" x14ac:dyDescent="0.35">
      <c r="A827" s="11" t="str">
        <f t="shared" si="12"/>
        <v>DISTRIBUCION VOLUMEN X CRITERIO (Consumiciones)Con alcohol10-30MIL</v>
      </c>
      <c r="B827" s="11" t="s">
        <v>119</v>
      </c>
      <c r="C827" s="11" t="s">
        <v>146</v>
      </c>
      <c r="D827" s="11" t="s">
        <v>12</v>
      </c>
      <c r="E827" s="12">
        <v>16.386216830257045</v>
      </c>
      <c r="F827" s="12">
        <v>17.639320883876362</v>
      </c>
      <c r="G827" s="12">
        <v>18.901197949488584</v>
      </c>
      <c r="H827" s="12">
        <v>19.240316321195188</v>
      </c>
      <c r="I827" s="12">
        <v>17.988628239848101</v>
      </c>
      <c r="J827" s="12">
        <v>18.679680047438577</v>
      </c>
      <c r="K827" s="12">
        <v>18.234320198646998</v>
      </c>
      <c r="L827" s="12">
        <v>16.511175553180298</v>
      </c>
      <c r="M827" s="12">
        <v>15.74851259702727</v>
      </c>
      <c r="N827" s="12"/>
      <c r="O827" s="12"/>
    </row>
    <row r="828" spans="1:15" x14ac:dyDescent="0.35">
      <c r="A828" s="11" t="str">
        <f t="shared" si="12"/>
        <v>DISTRIBUCION VOLUMEN X CRITERIO (Consumiciones)Con alcohol30-100MIL</v>
      </c>
      <c r="B828" s="11" t="s">
        <v>119</v>
      </c>
      <c r="C828" s="11" t="s">
        <v>146</v>
      </c>
      <c r="D828" s="11" t="s">
        <v>13</v>
      </c>
      <c r="E828" s="12">
        <v>19.857495706062</v>
      </c>
      <c r="F828" s="12">
        <v>19.144648386085191</v>
      </c>
      <c r="G828" s="12">
        <v>19.333720127005673</v>
      </c>
      <c r="H828" s="12">
        <v>18.993408489943139</v>
      </c>
      <c r="I828" s="12">
        <v>19.467041947446617</v>
      </c>
      <c r="J828" s="12">
        <v>19.270583571815298</v>
      </c>
      <c r="K828" s="12">
        <v>18.526219660401114</v>
      </c>
      <c r="L828" s="12">
        <v>18.216260564060647</v>
      </c>
      <c r="M828" s="12">
        <v>18.730102849999319</v>
      </c>
      <c r="N828" s="12"/>
      <c r="O828" s="12"/>
    </row>
    <row r="829" spans="1:15" x14ac:dyDescent="0.35">
      <c r="A829" s="11" t="str">
        <f t="shared" si="12"/>
        <v>DISTRIBUCION VOLUMEN X CRITERIO (Consumiciones)Con alcohol100-200MIL</v>
      </c>
      <c r="B829" s="11" t="s">
        <v>119</v>
      </c>
      <c r="C829" s="11" t="s">
        <v>146</v>
      </c>
      <c r="D829" s="11" t="s">
        <v>14</v>
      </c>
      <c r="E829" s="12">
        <v>10.038363304278098</v>
      </c>
      <c r="F829" s="12">
        <v>10.384057777002264</v>
      </c>
      <c r="G829" s="12">
        <v>10.305887646032286</v>
      </c>
      <c r="H829" s="12">
        <v>10.029638943001302</v>
      </c>
      <c r="I829" s="12">
        <v>10.740969997421244</v>
      </c>
      <c r="J829" s="12">
        <v>10.915782027483436</v>
      </c>
      <c r="K829" s="12">
        <v>10.869383753668197</v>
      </c>
      <c r="L829" s="12">
        <v>10.91912043220829</v>
      </c>
      <c r="M829" s="12">
        <v>10.504761203408883</v>
      </c>
      <c r="N829" s="12"/>
      <c r="O829" s="12"/>
    </row>
    <row r="830" spans="1:15" x14ac:dyDescent="0.35">
      <c r="A830" s="11" t="str">
        <f t="shared" si="12"/>
        <v>DISTRIBUCION VOLUMEN X CRITERIO (Consumiciones)Con alcohol200-500MIL</v>
      </c>
      <c r="B830" s="11" t="s">
        <v>119</v>
      </c>
      <c r="C830" s="11" t="s">
        <v>146</v>
      </c>
      <c r="D830" s="11" t="s">
        <v>15</v>
      </c>
      <c r="E830" s="12">
        <v>14.107719683807771</v>
      </c>
      <c r="F830" s="12">
        <v>14.385311524164484</v>
      </c>
      <c r="G830" s="12">
        <v>13.648736810638745</v>
      </c>
      <c r="H830" s="12">
        <v>13.294999035606111</v>
      </c>
      <c r="I830" s="12">
        <v>14.160768872863693</v>
      </c>
      <c r="J830" s="12">
        <v>14.537966973470493</v>
      </c>
      <c r="K830" s="12">
        <v>14.298853947145476</v>
      </c>
      <c r="L830" s="12">
        <v>14.500275267484852</v>
      </c>
      <c r="M830" s="12">
        <v>14.553979250385337</v>
      </c>
      <c r="N830" s="12"/>
      <c r="O830" s="12"/>
    </row>
    <row r="831" spans="1:15" x14ac:dyDescent="0.35">
      <c r="A831" s="11" t="str">
        <f t="shared" si="12"/>
        <v>DISTRIBUCION VOLUMEN X CRITERIO (Consumiciones)Con alcohol&gt;500MIL</v>
      </c>
      <c r="B831" s="11" t="s">
        <v>119</v>
      </c>
      <c r="C831" s="11" t="s">
        <v>146</v>
      </c>
      <c r="D831" s="11" t="s">
        <v>16</v>
      </c>
      <c r="E831" s="12">
        <v>19.757341767766011</v>
      </c>
      <c r="F831" s="12">
        <v>19.843595503128363</v>
      </c>
      <c r="G831" s="12">
        <v>18.917644254851584</v>
      </c>
      <c r="H831" s="12">
        <v>18.623756743930279</v>
      </c>
      <c r="I831" s="12">
        <v>18.833466553727586</v>
      </c>
      <c r="J831" s="12">
        <v>19.174562353365818</v>
      </c>
      <c r="K831" s="12">
        <v>19.555761742697577</v>
      </c>
      <c r="L831" s="12">
        <v>20.308842450386681</v>
      </c>
      <c r="M831" s="12">
        <v>19.832876128141301</v>
      </c>
      <c r="N831" s="12"/>
      <c r="O831" s="12"/>
    </row>
    <row r="832" spans="1:15" x14ac:dyDescent="0.35">
      <c r="A832" s="11" t="str">
        <f t="shared" si="12"/>
        <v>DISTRIBUCION VOLUMEN X CRITERIO (Consumiciones)Con alcoholDE 15 A 19 AÑOS</v>
      </c>
      <c r="B832" s="11" t="s">
        <v>119</v>
      </c>
      <c r="C832" s="11" t="s">
        <v>146</v>
      </c>
      <c r="D832" s="11" t="s">
        <v>39</v>
      </c>
      <c r="E832" s="12">
        <v>1.1455456889852447</v>
      </c>
      <c r="F832" s="12">
        <v>1.2653912543595718</v>
      </c>
      <c r="G832" s="12">
        <v>0.90305768982177193</v>
      </c>
      <c r="H832" s="12">
        <v>0.9804821624499227</v>
      </c>
      <c r="I832" s="12">
        <v>0.3946702359331653</v>
      </c>
      <c r="J832" s="12">
        <v>0.41245520406321712</v>
      </c>
      <c r="K832" s="12">
        <v>0.41828845063896058</v>
      </c>
      <c r="L832" s="12">
        <v>0.12313731323599549</v>
      </c>
      <c r="M832" s="12">
        <v>0.1249851368754569</v>
      </c>
      <c r="N832" s="12"/>
      <c r="O832" s="12"/>
    </row>
    <row r="833" spans="1:15" x14ac:dyDescent="0.35">
      <c r="A833" s="11" t="str">
        <f t="shared" si="12"/>
        <v>DISTRIBUCION VOLUMEN X CRITERIO (Consumiciones)Con alcoholDE 20 A 24 AÑOS</v>
      </c>
      <c r="B833" s="11" t="s">
        <v>119</v>
      </c>
      <c r="C833" s="11" t="s">
        <v>146</v>
      </c>
      <c r="D833" s="11" t="s">
        <v>40</v>
      </c>
      <c r="E833" s="12">
        <v>2.4997252869637525</v>
      </c>
      <c r="F833" s="12">
        <v>1.8142066110081707</v>
      </c>
      <c r="G833" s="12">
        <v>1.9647777905699098</v>
      </c>
      <c r="H833" s="12">
        <v>2.0948633018374649</v>
      </c>
      <c r="I833" s="12">
        <v>1.4720613431735943</v>
      </c>
      <c r="J833" s="12">
        <v>1.3561256026503725</v>
      </c>
      <c r="K833" s="12">
        <v>1.6051222407658323</v>
      </c>
      <c r="L833" s="12">
        <v>1.5679965894435304</v>
      </c>
      <c r="M833" s="12">
        <v>1.6724636915100448</v>
      </c>
      <c r="N833" s="12"/>
      <c r="O833" s="12"/>
    </row>
    <row r="834" spans="1:15" x14ac:dyDescent="0.35">
      <c r="A834" s="11" t="str">
        <f t="shared" si="12"/>
        <v>DISTRIBUCION VOLUMEN X CRITERIO (Consumiciones)Con alcoholDE 25 A 34 AÑOS</v>
      </c>
      <c r="B834" s="11" t="s">
        <v>119</v>
      </c>
      <c r="C834" s="11" t="s">
        <v>146</v>
      </c>
      <c r="D834" s="11" t="s">
        <v>41</v>
      </c>
      <c r="E834" s="12">
        <v>8.2664320468843595</v>
      </c>
      <c r="F834" s="12">
        <v>7.3198923266919191</v>
      </c>
      <c r="G834" s="12">
        <v>8.0405088104125255</v>
      </c>
      <c r="H834" s="12">
        <v>7.0031208418598094</v>
      </c>
      <c r="I834" s="12">
        <v>6.5062408630846145</v>
      </c>
      <c r="J834" s="12">
        <v>5.8863295047309663</v>
      </c>
      <c r="K834" s="12">
        <v>7.149048041543943</v>
      </c>
      <c r="L834" s="12">
        <v>7.2914446252298371</v>
      </c>
      <c r="M834" s="12">
        <v>7.4070833404965413</v>
      </c>
      <c r="N834" s="12"/>
      <c r="O834" s="12"/>
    </row>
    <row r="835" spans="1:15" x14ac:dyDescent="0.35">
      <c r="A835" s="11" t="str">
        <f t="shared" si="12"/>
        <v>DISTRIBUCION VOLUMEN X CRITERIO (Consumiciones)Con alcoholDE 35 A 49 AÑOS</v>
      </c>
      <c r="B835" s="11" t="s">
        <v>119</v>
      </c>
      <c r="C835" s="11" t="s">
        <v>146</v>
      </c>
      <c r="D835" s="11" t="s">
        <v>42</v>
      </c>
      <c r="E835" s="12">
        <v>22.320196605437832</v>
      </c>
      <c r="F835" s="12">
        <v>21.344322239486633</v>
      </c>
      <c r="G835" s="12">
        <v>22.715145143568115</v>
      </c>
      <c r="H835" s="12">
        <v>22.320121855695053</v>
      </c>
      <c r="I835" s="12">
        <v>23.049850735037023</v>
      </c>
      <c r="J835" s="12">
        <v>22.587754917884855</v>
      </c>
      <c r="K835" s="12">
        <v>21.462022620076795</v>
      </c>
      <c r="L835" s="12">
        <v>21.418426512782684</v>
      </c>
      <c r="M835" s="12">
        <v>20.18593210714587</v>
      </c>
      <c r="N835" s="12"/>
      <c r="O835" s="12"/>
    </row>
    <row r="836" spans="1:15" x14ac:dyDescent="0.35">
      <c r="A836" s="11" t="str">
        <f t="shared" ref="A836:A899" si="13">B836&amp;C836&amp;D836</f>
        <v>DISTRIBUCION VOLUMEN X CRITERIO (Consumiciones)Con alcoholDE 50 A 59 AÑOS</v>
      </c>
      <c r="B836" s="11" t="s">
        <v>119</v>
      </c>
      <c r="C836" s="11" t="s">
        <v>146</v>
      </c>
      <c r="D836" s="11" t="s">
        <v>43</v>
      </c>
      <c r="E836" s="12">
        <v>26.188962970662626</v>
      </c>
      <c r="F836" s="12">
        <v>27.871316425288022</v>
      </c>
      <c r="G836" s="12">
        <v>27.519258891204938</v>
      </c>
      <c r="H836" s="12">
        <v>26.06482164174621</v>
      </c>
      <c r="I836" s="12">
        <v>25.460069213424578</v>
      </c>
      <c r="J836" s="12">
        <v>26.280680382602416</v>
      </c>
      <c r="K836" s="12">
        <v>26.609613938635746</v>
      </c>
      <c r="L836" s="12">
        <v>25.931117187272367</v>
      </c>
      <c r="M836" s="12">
        <v>24.623859670550537</v>
      </c>
      <c r="N836" s="12"/>
      <c r="O836" s="12"/>
    </row>
    <row r="837" spans="1:15" x14ac:dyDescent="0.35">
      <c r="A837" s="11" t="str">
        <f t="shared" si="13"/>
        <v>DISTRIBUCION VOLUMEN X CRITERIO (Consumiciones)Con alcoholDE 60 A 75 AÑOS</v>
      </c>
      <c r="B837" s="11" t="s">
        <v>119</v>
      </c>
      <c r="C837" s="11" t="s">
        <v>146</v>
      </c>
      <c r="D837" s="11" t="s">
        <v>44</v>
      </c>
      <c r="E837" s="12">
        <v>39.579144578253619</v>
      </c>
      <c r="F837" s="12">
        <v>40.384876374805771</v>
      </c>
      <c r="G837" s="12">
        <v>38.857262025950526</v>
      </c>
      <c r="H837" s="12">
        <v>41.536602844200218</v>
      </c>
      <c r="I837" s="12">
        <v>43.117109444760032</v>
      </c>
      <c r="J837" s="12">
        <v>43.476648103746093</v>
      </c>
      <c r="K837" s="12">
        <v>42.755902272347114</v>
      </c>
      <c r="L837" s="12">
        <v>43.667881728526453</v>
      </c>
      <c r="M837" s="12">
        <v>45.985673410518089</v>
      </c>
      <c r="N837" s="12"/>
      <c r="O837" s="12"/>
    </row>
    <row r="838" spans="1:15" x14ac:dyDescent="0.35">
      <c r="A838" s="11" t="str">
        <f t="shared" si="13"/>
        <v>DISTRIBUCION VOLUMEN X CRITERIO (Consumiciones)Con alcoholALTA Y MEDIA ALTA</v>
      </c>
      <c r="B838" s="11" t="s">
        <v>119</v>
      </c>
      <c r="C838" s="11" t="s">
        <v>146</v>
      </c>
      <c r="D838" s="11" t="s">
        <v>17</v>
      </c>
      <c r="E838" s="12">
        <v>28.167317563320115</v>
      </c>
      <c r="F838" s="12">
        <v>30.488305899535888</v>
      </c>
      <c r="G838" s="12">
        <v>28.992054066282098</v>
      </c>
      <c r="H838" s="12">
        <v>28.380137337738208</v>
      </c>
      <c r="I838" s="12">
        <v>28.650705303334117</v>
      </c>
      <c r="J838" s="12">
        <v>28.601238817129449</v>
      </c>
      <c r="K838" s="12">
        <v>28.682962187455509</v>
      </c>
      <c r="L838" s="12">
        <v>28.186488737035976</v>
      </c>
      <c r="M838" s="12">
        <v>29.693430896670431</v>
      </c>
      <c r="N838" s="12"/>
      <c r="O838" s="12"/>
    </row>
    <row r="839" spans="1:15" x14ac:dyDescent="0.35">
      <c r="A839" s="11" t="str">
        <f t="shared" si="13"/>
        <v>DISTRIBUCION VOLUMEN X CRITERIO (Consumiciones)Con alcoholMEDIA</v>
      </c>
      <c r="B839" s="11" t="s">
        <v>119</v>
      </c>
      <c r="C839" s="11" t="s">
        <v>146</v>
      </c>
      <c r="D839" s="11" t="s">
        <v>18</v>
      </c>
      <c r="E839" s="12">
        <v>32.254255577169609</v>
      </c>
      <c r="F839" s="12">
        <v>32.821109606245223</v>
      </c>
      <c r="G839" s="12">
        <v>33.699600683503803</v>
      </c>
      <c r="H839" s="12">
        <v>34.323856402756178</v>
      </c>
      <c r="I839" s="12">
        <v>34.178877516465953</v>
      </c>
      <c r="J839" s="12">
        <v>34.48146286126795</v>
      </c>
      <c r="K839" s="12">
        <v>35.511398546091939</v>
      </c>
      <c r="L839" s="12">
        <v>36.428975621575447</v>
      </c>
      <c r="M839" s="12">
        <v>34.566200754433467</v>
      </c>
      <c r="N839" s="12"/>
      <c r="O839" s="12"/>
    </row>
    <row r="840" spans="1:15" x14ac:dyDescent="0.35">
      <c r="A840" s="11" t="str">
        <f t="shared" si="13"/>
        <v>DISTRIBUCION VOLUMEN X CRITERIO (Consumiciones)Con alcoholMEDIA BAJA</v>
      </c>
      <c r="B840" s="11" t="s">
        <v>119</v>
      </c>
      <c r="C840" s="11" t="s">
        <v>146</v>
      </c>
      <c r="D840" s="11" t="s">
        <v>19</v>
      </c>
      <c r="E840" s="12">
        <v>23.055892965861336</v>
      </c>
      <c r="F840" s="12">
        <v>22.988965240059958</v>
      </c>
      <c r="G840" s="12">
        <v>22.578212104319164</v>
      </c>
      <c r="H840" s="12">
        <v>23.433682038616574</v>
      </c>
      <c r="I840" s="12">
        <v>23.201134652322303</v>
      </c>
      <c r="J840" s="12">
        <v>23.533158661407171</v>
      </c>
      <c r="K840" s="12">
        <v>22.363231250849211</v>
      </c>
      <c r="L840" s="12">
        <v>21.742616467283039</v>
      </c>
      <c r="M840" s="12">
        <v>21.010369162294541</v>
      </c>
      <c r="N840" s="12"/>
      <c r="O840" s="12"/>
    </row>
    <row r="841" spans="1:15" x14ac:dyDescent="0.35">
      <c r="A841" s="11" t="str">
        <f t="shared" si="13"/>
        <v>DISTRIBUCION VOLUMEN X CRITERIO (Consumiciones)Con alcoholBAJA</v>
      </c>
      <c r="B841" s="11" t="s">
        <v>119</v>
      </c>
      <c r="C841" s="11" t="s">
        <v>146</v>
      </c>
      <c r="D841" s="11" t="s">
        <v>20</v>
      </c>
      <c r="E841" s="12">
        <v>16.522543793217807</v>
      </c>
      <c r="F841" s="12">
        <v>13.701630025182654</v>
      </c>
      <c r="G841" s="12">
        <v>14.730138195420686</v>
      </c>
      <c r="H841" s="12">
        <v>13.862338593376181</v>
      </c>
      <c r="I841" s="12">
        <v>13.969289410676414</v>
      </c>
      <c r="J841" s="12">
        <v>13.384129992007631</v>
      </c>
      <c r="K841" s="12">
        <v>13.442418842232732</v>
      </c>
      <c r="L841" s="12">
        <v>13.64192224115272</v>
      </c>
      <c r="M841" s="12">
        <v>14.730014582155679</v>
      </c>
      <c r="N841" s="12"/>
      <c r="O841" s="12"/>
    </row>
    <row r="842" spans="1:15" x14ac:dyDescent="0.35">
      <c r="A842" s="11" t="str">
        <f t="shared" si="13"/>
        <v>DISTRIBUCION VOLUMEN X CRITERIO (Consumiciones)Con alcoholHOMBRE</v>
      </c>
      <c r="B842" s="11" t="s">
        <v>119</v>
      </c>
      <c r="C842" s="11" t="s">
        <v>146</v>
      </c>
      <c r="D842" s="11" t="s">
        <v>21</v>
      </c>
      <c r="E842" s="12">
        <v>62.255790010345045</v>
      </c>
      <c r="F842" s="12">
        <v>62.965296684771211</v>
      </c>
      <c r="G842" s="12">
        <v>66.239047578651409</v>
      </c>
      <c r="H842" s="12">
        <v>64.260856042581651</v>
      </c>
      <c r="I842" s="12">
        <v>62.107301915345239</v>
      </c>
      <c r="J842" s="12">
        <v>61.847896846881682</v>
      </c>
      <c r="K842" s="12">
        <v>62.755961818808771</v>
      </c>
      <c r="L842" s="12">
        <v>65.001740549277471</v>
      </c>
      <c r="M842" s="12">
        <v>63.739980380932195</v>
      </c>
      <c r="N842" s="12"/>
      <c r="O842" s="12"/>
    </row>
    <row r="843" spans="1:15" x14ac:dyDescent="0.35">
      <c r="A843" s="11" t="str">
        <f t="shared" si="13"/>
        <v>DISTRIBUCION VOLUMEN X CRITERIO (Consumiciones)Con alcoholMUJER</v>
      </c>
      <c r="B843" s="11" t="s">
        <v>119</v>
      </c>
      <c r="C843" s="11" t="s">
        <v>146</v>
      </c>
      <c r="D843" s="11" t="s">
        <v>22</v>
      </c>
      <c r="E843" s="12">
        <v>37.744234738577134</v>
      </c>
      <c r="F843" s="12">
        <v>37.034703315228782</v>
      </c>
      <c r="G843" s="12">
        <v>33.760952421348584</v>
      </c>
      <c r="H843" s="12">
        <v>35.739143957418342</v>
      </c>
      <c r="I843" s="12">
        <v>37.892698084654754</v>
      </c>
      <c r="J843" s="12">
        <v>38.152103153118311</v>
      </c>
      <c r="K843" s="12">
        <v>37.244038181191222</v>
      </c>
      <c r="L843" s="12">
        <v>34.998259450722522</v>
      </c>
      <c r="M843" s="12">
        <v>36.260019619067805</v>
      </c>
      <c r="N843" s="12"/>
      <c r="O843" s="12"/>
    </row>
    <row r="844" spans="1:15" x14ac:dyDescent="0.35">
      <c r="A844" s="11" t="str">
        <f t="shared" si="13"/>
        <v>DISTRIBUCION VOLUMEN X CRITERIO (Consumiciones)Sin alcoholT.ESPAÑA</v>
      </c>
      <c r="B844" s="11" t="s">
        <v>119</v>
      </c>
      <c r="C844" s="11" t="s">
        <v>147</v>
      </c>
      <c r="D844" s="11" t="s">
        <v>36</v>
      </c>
      <c r="E844" s="12">
        <v>100</v>
      </c>
      <c r="F844" s="12">
        <v>100</v>
      </c>
      <c r="G844" s="12">
        <v>100</v>
      </c>
      <c r="H844" s="12">
        <v>100</v>
      </c>
      <c r="I844" s="12">
        <v>100</v>
      </c>
      <c r="J844" s="12">
        <v>100</v>
      </c>
      <c r="K844" s="12">
        <v>100</v>
      </c>
      <c r="L844" s="12">
        <v>100</v>
      </c>
      <c r="M844" s="12">
        <v>100</v>
      </c>
      <c r="N844" s="12"/>
      <c r="O844" s="12"/>
    </row>
    <row r="845" spans="1:15" x14ac:dyDescent="0.35">
      <c r="A845" s="11" t="str">
        <f t="shared" si="13"/>
        <v>DISTRIBUCION VOLUMEN X CRITERIO (Consumiciones)Sin alcoholBCN AM</v>
      </c>
      <c r="B845" s="11" t="s">
        <v>119</v>
      </c>
      <c r="C845" s="11" t="s">
        <v>147</v>
      </c>
      <c r="D845" s="11" t="s">
        <v>1</v>
      </c>
      <c r="E845" s="12">
        <v>5.5642129789139032</v>
      </c>
      <c r="F845" s="12">
        <v>4.4296323251139</v>
      </c>
      <c r="G845" s="12">
        <v>4.2322967681237422</v>
      </c>
      <c r="H845" s="12">
        <v>3.2935969823682743</v>
      </c>
      <c r="I845" s="12">
        <v>4.1066931626266197</v>
      </c>
      <c r="J845" s="12">
        <v>4.1743636949269893</v>
      </c>
      <c r="K845" s="12">
        <v>4.114088276278002</v>
      </c>
      <c r="L845" s="12">
        <v>3.841577556991469</v>
      </c>
      <c r="M845" s="12">
        <v>4.0969260477640361</v>
      </c>
      <c r="N845" s="12"/>
      <c r="O845" s="12"/>
    </row>
    <row r="846" spans="1:15" x14ac:dyDescent="0.35">
      <c r="A846" s="11" t="str">
        <f t="shared" si="13"/>
        <v>DISTRIBUCION VOLUMEN X CRITERIO (Consumiciones)Sin alcoholREST.CAT ARAGON</v>
      </c>
      <c r="B846" s="11" t="s">
        <v>119</v>
      </c>
      <c r="C846" s="11" t="s">
        <v>147</v>
      </c>
      <c r="D846" s="11" t="s">
        <v>2</v>
      </c>
      <c r="E846" s="12">
        <v>9.8663344944764066</v>
      </c>
      <c r="F846" s="12">
        <v>11.45586142895171</v>
      </c>
      <c r="G846" s="12">
        <v>10.874274582795787</v>
      </c>
      <c r="H846" s="12">
        <v>9.2097458794994775</v>
      </c>
      <c r="I846" s="12">
        <v>9.4738986933449905</v>
      </c>
      <c r="J846" s="12">
        <v>10.679708039047005</v>
      </c>
      <c r="K846" s="12">
        <v>9.429098285738176</v>
      </c>
      <c r="L846" s="12">
        <v>11.057269196208512</v>
      </c>
      <c r="M846" s="12">
        <v>10.304740522486346</v>
      </c>
      <c r="N846" s="12"/>
      <c r="O846" s="12"/>
    </row>
    <row r="847" spans="1:15" x14ac:dyDescent="0.35">
      <c r="A847" s="11" t="str">
        <f t="shared" si="13"/>
        <v>DISTRIBUCION VOLUMEN X CRITERIO (Consumiciones)Sin alcoholLEVANTE</v>
      </c>
      <c r="B847" s="11" t="s">
        <v>119</v>
      </c>
      <c r="C847" s="11" t="s">
        <v>147</v>
      </c>
      <c r="D847" s="11" t="s">
        <v>3</v>
      </c>
      <c r="E847" s="12">
        <v>13.999781061345459</v>
      </c>
      <c r="F847" s="12">
        <v>11.851328380325677</v>
      </c>
      <c r="G847" s="12">
        <v>8.9921260834326073</v>
      </c>
      <c r="H847" s="12">
        <v>10.046689818642854</v>
      </c>
      <c r="I847" s="12">
        <v>11.414731092534435</v>
      </c>
      <c r="J847" s="12">
        <v>9.9663644082023435</v>
      </c>
      <c r="K847" s="12">
        <v>10.385400909902406</v>
      </c>
      <c r="L847" s="12">
        <v>10.845084089505736</v>
      </c>
      <c r="M847" s="12">
        <v>10.37114886449419</v>
      </c>
      <c r="N847" s="12"/>
      <c r="O847" s="12"/>
    </row>
    <row r="848" spans="1:15" x14ac:dyDescent="0.35">
      <c r="A848" s="11" t="str">
        <f t="shared" si="13"/>
        <v>DISTRIBUCION VOLUMEN X CRITERIO (Consumiciones)Sin alcoholANDALUCIA</v>
      </c>
      <c r="B848" s="11" t="s">
        <v>119</v>
      </c>
      <c r="C848" s="11" t="s">
        <v>147</v>
      </c>
      <c r="D848" s="11" t="s">
        <v>4</v>
      </c>
      <c r="E848" s="12">
        <v>26.149710251975343</v>
      </c>
      <c r="F848" s="12">
        <v>23.353498717609991</v>
      </c>
      <c r="G848" s="12">
        <v>24.369221914805898</v>
      </c>
      <c r="H848" s="12">
        <v>29.485249146238068</v>
      </c>
      <c r="I848" s="12">
        <v>29.276162794185339</v>
      </c>
      <c r="J848" s="12">
        <v>27.666997868474059</v>
      </c>
      <c r="K848" s="12">
        <v>31.925574626630016</v>
      </c>
      <c r="L848" s="12">
        <v>29.707115377449298</v>
      </c>
      <c r="M848" s="12">
        <v>29.005839277722551</v>
      </c>
      <c r="N848" s="12"/>
      <c r="O848" s="12"/>
    </row>
    <row r="849" spans="1:15" x14ac:dyDescent="0.35">
      <c r="A849" s="11" t="str">
        <f t="shared" si="13"/>
        <v>DISTRIBUCION VOLUMEN X CRITERIO (Consumiciones)Sin alcoholMDD AM</v>
      </c>
      <c r="B849" s="11" t="s">
        <v>119</v>
      </c>
      <c r="C849" s="11" t="s">
        <v>147</v>
      </c>
      <c r="D849" s="11" t="s">
        <v>5</v>
      </c>
      <c r="E849" s="12">
        <v>17.290825433296881</v>
      </c>
      <c r="F849" s="12">
        <v>16.515981122004455</v>
      </c>
      <c r="G849" s="12">
        <v>21.444393522391948</v>
      </c>
      <c r="H849" s="12">
        <v>15.626098209528012</v>
      </c>
      <c r="I849" s="12">
        <v>16.57487861461696</v>
      </c>
      <c r="J849" s="12">
        <v>17.452809097366636</v>
      </c>
      <c r="K849" s="12">
        <v>15.411602078480751</v>
      </c>
      <c r="L849" s="12">
        <v>16.865571082623472</v>
      </c>
      <c r="M849" s="12">
        <v>15.647979534667808</v>
      </c>
      <c r="N849" s="12"/>
      <c r="O849" s="12"/>
    </row>
    <row r="850" spans="1:15" x14ac:dyDescent="0.35">
      <c r="A850" s="11" t="str">
        <f t="shared" si="13"/>
        <v>DISTRIBUCION VOLUMEN X CRITERIO (Consumiciones)Sin alcoholRTO CENTRO</v>
      </c>
      <c r="B850" s="11" t="s">
        <v>119</v>
      </c>
      <c r="C850" s="11" t="s">
        <v>147</v>
      </c>
      <c r="D850" s="11" t="s">
        <v>6</v>
      </c>
      <c r="E850" s="12">
        <v>11.861010828244929</v>
      </c>
      <c r="F850" s="12">
        <v>14.456690138259676</v>
      </c>
      <c r="G850" s="12">
        <v>14.357246081572283</v>
      </c>
      <c r="H850" s="12">
        <v>15.793257052559188</v>
      </c>
      <c r="I850" s="12">
        <v>11.770450952546824</v>
      </c>
      <c r="J850" s="12">
        <v>10.874123767732483</v>
      </c>
      <c r="K850" s="12">
        <v>11.157565937680271</v>
      </c>
      <c r="L850" s="12">
        <v>11.041298354873295</v>
      </c>
      <c r="M850" s="12">
        <v>12.583120004911908</v>
      </c>
      <c r="N850" s="12"/>
      <c r="O850" s="12"/>
    </row>
    <row r="851" spans="1:15" x14ac:dyDescent="0.35">
      <c r="A851" s="11" t="str">
        <f t="shared" si="13"/>
        <v>DISTRIBUCION VOLUMEN X CRITERIO (Consumiciones)Sin alcoholNORTE-CENTRO</v>
      </c>
      <c r="B851" s="11" t="s">
        <v>119</v>
      </c>
      <c r="C851" s="11" t="s">
        <v>147</v>
      </c>
      <c r="D851" s="11" t="s">
        <v>7</v>
      </c>
      <c r="E851" s="12">
        <v>5.5832859926505751</v>
      </c>
      <c r="F851" s="12">
        <v>6.9101177080830078</v>
      </c>
      <c r="G851" s="12">
        <v>7.3477647291363981</v>
      </c>
      <c r="H851" s="12">
        <v>9.736390339168576</v>
      </c>
      <c r="I851" s="12">
        <v>10.656232915964644</v>
      </c>
      <c r="J851" s="12">
        <v>9.5001329358911644</v>
      </c>
      <c r="K851" s="12">
        <v>7.6246223380195381</v>
      </c>
      <c r="L851" s="12">
        <v>6.6275165141650554</v>
      </c>
      <c r="M851" s="12">
        <v>6.7888142678117838</v>
      </c>
      <c r="N851" s="12"/>
      <c r="O851" s="12"/>
    </row>
    <row r="852" spans="1:15" x14ac:dyDescent="0.35">
      <c r="A852" s="11" t="str">
        <f t="shared" si="13"/>
        <v>DISTRIBUCION VOLUMEN X CRITERIO (Consumiciones)Sin alcoholNOROESTE</v>
      </c>
      <c r="B852" s="11" t="s">
        <v>119</v>
      </c>
      <c r="C852" s="11" t="s">
        <v>147</v>
      </c>
      <c r="D852" s="11" t="s">
        <v>8</v>
      </c>
      <c r="E852" s="12">
        <v>9.6848481775661632</v>
      </c>
      <c r="F852" s="12">
        <v>11.026887690661322</v>
      </c>
      <c r="G852" s="12">
        <v>8.3826811623340678</v>
      </c>
      <c r="H852" s="12">
        <v>6.808967322114337</v>
      </c>
      <c r="I852" s="12">
        <v>6.7269457753967501</v>
      </c>
      <c r="J852" s="12">
        <v>9.6854894785191394</v>
      </c>
      <c r="K852" s="12">
        <v>9.952065337913238</v>
      </c>
      <c r="L852" s="12">
        <v>10.014572830012575</v>
      </c>
      <c r="M852" s="12">
        <v>11.20143857827269</v>
      </c>
      <c r="N852" s="12"/>
      <c r="O852" s="12"/>
    </row>
    <row r="853" spans="1:15" x14ac:dyDescent="0.35">
      <c r="A853" s="11" t="str">
        <f t="shared" si="13"/>
        <v>DISTRIBUCION VOLUMEN X CRITERIO (Consumiciones)Sin alcohol&lt;2MIL</v>
      </c>
      <c r="B853" s="11" t="s">
        <v>119</v>
      </c>
      <c r="C853" s="11" t="s">
        <v>147</v>
      </c>
      <c r="D853" s="11" t="s">
        <v>9</v>
      </c>
      <c r="E853" s="12">
        <v>5.5842331904086429</v>
      </c>
      <c r="F853" s="12">
        <v>5.0785755558506391</v>
      </c>
      <c r="G853" s="12">
        <v>3.7426634698814092</v>
      </c>
      <c r="H853" s="12">
        <v>6.2362236554397956</v>
      </c>
      <c r="I853" s="12">
        <v>3.0977917678294844</v>
      </c>
      <c r="J853" s="12">
        <v>3.0147932344868633</v>
      </c>
      <c r="K853" s="12">
        <v>3.1860149539244604</v>
      </c>
      <c r="L853" s="12">
        <v>4.2827714236481986</v>
      </c>
      <c r="M853" s="12">
        <v>6.559482517834943</v>
      </c>
      <c r="N853" s="12"/>
      <c r="O853" s="12"/>
    </row>
    <row r="854" spans="1:15" x14ac:dyDescent="0.35">
      <c r="A854" s="11" t="str">
        <f t="shared" si="13"/>
        <v>DISTRIBUCION VOLUMEN X CRITERIO (Consumiciones)Sin alcohol2-5MIL</v>
      </c>
      <c r="B854" s="11" t="s">
        <v>119</v>
      </c>
      <c r="C854" s="11" t="s">
        <v>147</v>
      </c>
      <c r="D854" s="11" t="s">
        <v>10</v>
      </c>
      <c r="E854" s="12">
        <v>2.7727589612167458</v>
      </c>
      <c r="F854" s="12">
        <v>3.8242899813039499</v>
      </c>
      <c r="G854" s="12">
        <v>2.7527266579044132</v>
      </c>
      <c r="H854" s="12">
        <v>3.2023540467396923</v>
      </c>
      <c r="I854" s="12">
        <v>3.4799202721688043</v>
      </c>
      <c r="J854" s="12">
        <v>4.5746386165242656</v>
      </c>
      <c r="K854" s="12">
        <v>5.5409711822726919</v>
      </c>
      <c r="L854" s="12">
        <v>5.1435712611887796</v>
      </c>
      <c r="M854" s="12">
        <v>3.7972926307555639</v>
      </c>
      <c r="N854" s="12"/>
      <c r="O854" s="12"/>
    </row>
    <row r="855" spans="1:15" x14ac:dyDescent="0.35">
      <c r="A855" s="11" t="str">
        <f t="shared" si="13"/>
        <v>DISTRIBUCION VOLUMEN X CRITERIO (Consumiciones)Sin alcohol5-10MIL</v>
      </c>
      <c r="B855" s="11" t="s">
        <v>119</v>
      </c>
      <c r="C855" s="11" t="s">
        <v>147</v>
      </c>
      <c r="D855" s="11" t="s">
        <v>11</v>
      </c>
      <c r="E855" s="12">
        <v>6.7408699700284496</v>
      </c>
      <c r="F855" s="12">
        <v>7.1791464431022423</v>
      </c>
      <c r="G855" s="12">
        <v>7.024322762270506</v>
      </c>
      <c r="H855" s="12">
        <v>7.0225692393709584</v>
      </c>
      <c r="I855" s="12">
        <v>7.6793046370196123</v>
      </c>
      <c r="J855" s="12">
        <v>8.7098216999033173</v>
      </c>
      <c r="K855" s="12">
        <v>6.4019893496319344</v>
      </c>
      <c r="L855" s="12">
        <v>6.2472174197712809</v>
      </c>
      <c r="M855" s="12">
        <v>7.721615193975957</v>
      </c>
      <c r="N855" s="12"/>
      <c r="O855" s="12"/>
    </row>
    <row r="856" spans="1:15" x14ac:dyDescent="0.35">
      <c r="A856" s="11" t="str">
        <f t="shared" si="13"/>
        <v>DISTRIBUCION VOLUMEN X CRITERIO (Consumiciones)Sin alcohol10-30MIL</v>
      </c>
      <c r="B856" s="11" t="s">
        <v>119</v>
      </c>
      <c r="C856" s="11" t="s">
        <v>147</v>
      </c>
      <c r="D856" s="11" t="s">
        <v>12</v>
      </c>
      <c r="E856" s="12">
        <v>14.863215194803548</v>
      </c>
      <c r="F856" s="12">
        <v>15.118786438039638</v>
      </c>
      <c r="G856" s="12">
        <v>14.475039931555594</v>
      </c>
      <c r="H856" s="12">
        <v>15.871535406511427</v>
      </c>
      <c r="I856" s="12">
        <v>17.830785916616108</v>
      </c>
      <c r="J856" s="12">
        <v>17.288439825290375</v>
      </c>
      <c r="K856" s="12">
        <v>18.244984261952979</v>
      </c>
      <c r="L856" s="12">
        <v>18.731456030042988</v>
      </c>
      <c r="M856" s="12">
        <v>15.869066805127549</v>
      </c>
      <c r="N856" s="12"/>
      <c r="O856" s="12"/>
    </row>
    <row r="857" spans="1:15" x14ac:dyDescent="0.35">
      <c r="A857" s="11" t="str">
        <f t="shared" si="13"/>
        <v>DISTRIBUCION VOLUMEN X CRITERIO (Consumiciones)Sin alcohol30-100MIL</v>
      </c>
      <c r="B857" s="11" t="s">
        <v>119</v>
      </c>
      <c r="C857" s="11" t="s">
        <v>147</v>
      </c>
      <c r="D857" s="11" t="s">
        <v>13</v>
      </c>
      <c r="E857" s="12">
        <v>25.96310537978367</v>
      </c>
      <c r="F857" s="12">
        <v>23.904859840602573</v>
      </c>
      <c r="G857" s="12">
        <v>25.514241407024755</v>
      </c>
      <c r="H857" s="12">
        <v>27.416244707463495</v>
      </c>
      <c r="I857" s="12">
        <v>26.797605445615631</v>
      </c>
      <c r="J857" s="12">
        <v>21.946952555140282</v>
      </c>
      <c r="K857" s="12">
        <v>23.127301386380285</v>
      </c>
      <c r="L857" s="12">
        <v>20.91288638819648</v>
      </c>
      <c r="M857" s="12">
        <v>21.046491695363819</v>
      </c>
      <c r="N857" s="12"/>
      <c r="O857" s="12"/>
    </row>
    <row r="858" spans="1:15" x14ac:dyDescent="0.35">
      <c r="A858" s="11" t="str">
        <f t="shared" si="13"/>
        <v>DISTRIBUCION VOLUMEN X CRITERIO (Consumiciones)Sin alcohol100-200MIL</v>
      </c>
      <c r="B858" s="11" t="s">
        <v>119</v>
      </c>
      <c r="C858" s="11" t="s">
        <v>147</v>
      </c>
      <c r="D858" s="11" t="s">
        <v>14</v>
      </c>
      <c r="E858" s="12">
        <v>14.586200181373391</v>
      </c>
      <c r="F858" s="12">
        <v>14.341636563366519</v>
      </c>
      <c r="G858" s="12">
        <v>12.706199189305853</v>
      </c>
      <c r="H858" s="12">
        <v>12.429681778449764</v>
      </c>
      <c r="I858" s="12">
        <v>11.91040257035873</v>
      </c>
      <c r="J858" s="12">
        <v>14.641302016689679</v>
      </c>
      <c r="K858" s="12">
        <v>13.400952599946717</v>
      </c>
      <c r="L858" s="12">
        <v>13.533722458989375</v>
      </c>
      <c r="M858" s="12">
        <v>12.722674590074046</v>
      </c>
      <c r="N858" s="12"/>
      <c r="O858" s="12"/>
    </row>
    <row r="859" spans="1:15" x14ac:dyDescent="0.35">
      <c r="A859" s="11" t="str">
        <f t="shared" si="13"/>
        <v>DISTRIBUCION VOLUMEN X CRITERIO (Consumiciones)Sin alcohol200-500MIL</v>
      </c>
      <c r="B859" s="11" t="s">
        <v>119</v>
      </c>
      <c r="C859" s="11" t="s">
        <v>147</v>
      </c>
      <c r="D859" s="11" t="s">
        <v>15</v>
      </c>
      <c r="E859" s="12">
        <v>9.8084471142156868</v>
      </c>
      <c r="F859" s="12">
        <v>12.066316158761241</v>
      </c>
      <c r="G859" s="12">
        <v>12.030022425619757</v>
      </c>
      <c r="H859" s="12">
        <v>12.273681557954752</v>
      </c>
      <c r="I859" s="12">
        <v>13.278345151603254</v>
      </c>
      <c r="J859" s="12">
        <v>12.751118308123708</v>
      </c>
      <c r="K859" s="12">
        <v>14.118371373433144</v>
      </c>
      <c r="L859" s="12">
        <v>15.519253667028712</v>
      </c>
      <c r="M859" s="12">
        <v>15.142688410135705</v>
      </c>
      <c r="N859" s="12"/>
      <c r="O859" s="12"/>
    </row>
    <row r="860" spans="1:15" x14ac:dyDescent="0.35">
      <c r="A860" s="11" t="str">
        <f t="shared" si="13"/>
        <v>DISTRIBUCION VOLUMEN X CRITERIO (Consumiciones)Sin alcohol&gt;500MIL</v>
      </c>
      <c r="B860" s="11" t="s">
        <v>119</v>
      </c>
      <c r="C860" s="11" t="s">
        <v>147</v>
      </c>
      <c r="D860" s="11" t="s">
        <v>16</v>
      </c>
      <c r="E860" s="12">
        <v>19.681165398935036</v>
      </c>
      <c r="F860" s="12">
        <v>18.486390263468333</v>
      </c>
      <c r="G860" s="12">
        <v>21.754779311844981</v>
      </c>
      <c r="H860" s="12">
        <v>15.547714857951339</v>
      </c>
      <c r="I860" s="12">
        <v>15.925852237166302</v>
      </c>
      <c r="J860" s="12">
        <v>17.072931066381464</v>
      </c>
      <c r="K860" s="12">
        <v>15.979414892457791</v>
      </c>
      <c r="L860" s="12">
        <v>15.629118850219466</v>
      </c>
      <c r="M860" s="12">
        <v>17.140695254863729</v>
      </c>
      <c r="N860" s="12"/>
      <c r="O860" s="12"/>
    </row>
    <row r="861" spans="1:15" x14ac:dyDescent="0.35">
      <c r="A861" s="11" t="str">
        <f t="shared" si="13"/>
        <v>DISTRIBUCION VOLUMEN X CRITERIO (Consumiciones)Sin alcoholDE 15 A 19 AÑOS</v>
      </c>
      <c r="B861" s="11" t="s">
        <v>119</v>
      </c>
      <c r="C861" s="11" t="s">
        <v>147</v>
      </c>
      <c r="D861" s="11" t="s">
        <v>39</v>
      </c>
      <c r="E861" s="12">
        <v>1.2428292405248538</v>
      </c>
      <c r="F861" s="12">
        <v>0.14342980618108372</v>
      </c>
      <c r="G861" s="12">
        <v>0.19159867684483303</v>
      </c>
      <c r="H861" s="12">
        <v>0.29951438598701707</v>
      </c>
      <c r="I861" s="12" t="s">
        <v>219</v>
      </c>
      <c r="J861" s="12">
        <v>0.29182507189649581</v>
      </c>
      <c r="K861" s="12">
        <v>1.2695996171453758</v>
      </c>
      <c r="L861" s="12">
        <v>2.165523040051899</v>
      </c>
      <c r="M861" s="12">
        <v>0.36899262965535373</v>
      </c>
      <c r="N861" s="12"/>
      <c r="O861" s="12"/>
    </row>
    <row r="862" spans="1:15" x14ac:dyDescent="0.35">
      <c r="A862" s="11" t="str">
        <f t="shared" si="13"/>
        <v>DISTRIBUCION VOLUMEN X CRITERIO (Consumiciones)Sin alcoholDE 20 A 24 AÑOS</v>
      </c>
      <c r="B862" s="11" t="s">
        <v>119</v>
      </c>
      <c r="C862" s="11" t="s">
        <v>147</v>
      </c>
      <c r="D862" s="11" t="s">
        <v>40</v>
      </c>
      <c r="E862" s="12">
        <v>0.58282714332300478</v>
      </c>
      <c r="F862" s="12">
        <v>0.7255115403900273</v>
      </c>
      <c r="G862" s="12">
        <v>0.73528273285413848</v>
      </c>
      <c r="H862" s="12">
        <v>0.24116192996133462</v>
      </c>
      <c r="I862" s="12">
        <v>0.41917079216334929</v>
      </c>
      <c r="J862" s="12">
        <v>0.39450901139339567</v>
      </c>
      <c r="K862" s="12">
        <v>0.12719161811674484</v>
      </c>
      <c r="L862" s="12">
        <v>0.52114610918943605</v>
      </c>
      <c r="M862" s="12">
        <v>0.11875475352981198</v>
      </c>
      <c r="N862" s="12"/>
      <c r="O862" s="12"/>
    </row>
    <row r="863" spans="1:15" x14ac:dyDescent="0.35">
      <c r="A863" s="11" t="str">
        <f t="shared" si="13"/>
        <v>DISTRIBUCION VOLUMEN X CRITERIO (Consumiciones)Sin alcoholDE 25 A 34 AÑOS</v>
      </c>
      <c r="B863" s="11" t="s">
        <v>119</v>
      </c>
      <c r="C863" s="11" t="s">
        <v>147</v>
      </c>
      <c r="D863" s="11" t="s">
        <v>41</v>
      </c>
      <c r="E863" s="12">
        <v>3.2969580202414548</v>
      </c>
      <c r="F863" s="12">
        <v>3.63428046464968</v>
      </c>
      <c r="G863" s="12">
        <v>2.7103510052772144</v>
      </c>
      <c r="H863" s="12">
        <v>3.0151039082740754</v>
      </c>
      <c r="I863" s="12">
        <v>3.0390376831578556</v>
      </c>
      <c r="J863" s="12">
        <v>2.9315925023621894</v>
      </c>
      <c r="K863" s="12">
        <v>2.5164619037855376</v>
      </c>
      <c r="L863" s="12">
        <v>2.5812590955141839</v>
      </c>
      <c r="M863" s="12">
        <v>4.5515223184768265</v>
      </c>
      <c r="N863" s="12"/>
      <c r="O863" s="12"/>
    </row>
    <row r="864" spans="1:15" x14ac:dyDescent="0.35">
      <c r="A864" s="11" t="str">
        <f t="shared" si="13"/>
        <v>DISTRIBUCION VOLUMEN X CRITERIO (Consumiciones)Sin alcoholDE 35 A 49 AÑOS</v>
      </c>
      <c r="B864" s="11" t="s">
        <v>119</v>
      </c>
      <c r="C864" s="11" t="s">
        <v>147</v>
      </c>
      <c r="D864" s="11" t="s">
        <v>42</v>
      </c>
      <c r="E864" s="12">
        <v>14.78473144869403</v>
      </c>
      <c r="F864" s="12">
        <v>16.999019462286014</v>
      </c>
      <c r="G864" s="12">
        <v>17.558780654766085</v>
      </c>
      <c r="H864" s="12">
        <v>18.965030541184007</v>
      </c>
      <c r="I864" s="12">
        <v>16.887477219619861</v>
      </c>
      <c r="J864" s="12">
        <v>15.372931360902067</v>
      </c>
      <c r="K864" s="12">
        <v>16.51319865520534</v>
      </c>
      <c r="L864" s="12">
        <v>15.248214534465982</v>
      </c>
      <c r="M864" s="12">
        <v>15.786882866282209</v>
      </c>
      <c r="N864" s="12"/>
      <c r="O864" s="12"/>
    </row>
    <row r="865" spans="1:15" x14ac:dyDescent="0.35">
      <c r="A865" s="11" t="str">
        <f t="shared" si="13"/>
        <v>DISTRIBUCION VOLUMEN X CRITERIO (Consumiciones)Sin alcoholDE 50 A 59 AÑOS</v>
      </c>
      <c r="B865" s="11" t="s">
        <v>119</v>
      </c>
      <c r="C865" s="11" t="s">
        <v>147</v>
      </c>
      <c r="D865" s="11" t="s">
        <v>43</v>
      </c>
      <c r="E865" s="12">
        <v>28.241519295985469</v>
      </c>
      <c r="F865" s="12">
        <v>28.143535588267248</v>
      </c>
      <c r="G865" s="12">
        <v>29.267759186922309</v>
      </c>
      <c r="H865" s="12">
        <v>25.094972976236413</v>
      </c>
      <c r="I865" s="12">
        <v>24.936722832609544</v>
      </c>
      <c r="J865" s="12">
        <v>26.619147105812953</v>
      </c>
      <c r="K865" s="12">
        <v>28.21113311714738</v>
      </c>
      <c r="L865" s="12">
        <v>24.28832595521812</v>
      </c>
      <c r="M865" s="12">
        <v>23.169028155802561</v>
      </c>
      <c r="N865" s="12"/>
      <c r="O865" s="12"/>
    </row>
    <row r="866" spans="1:15" x14ac:dyDescent="0.35">
      <c r="A866" s="11" t="str">
        <f t="shared" si="13"/>
        <v>DISTRIBUCION VOLUMEN X CRITERIO (Consumiciones)Sin alcoholDE 60 A 75 AÑOS</v>
      </c>
      <c r="B866" s="11" t="s">
        <v>119</v>
      </c>
      <c r="C866" s="11" t="s">
        <v>147</v>
      </c>
      <c r="D866" s="11" t="s">
        <v>44</v>
      </c>
      <c r="E866" s="12">
        <v>51.851126324146747</v>
      </c>
      <c r="F866" s="12">
        <v>50.354226871711347</v>
      </c>
      <c r="G866" s="12">
        <v>49.536227137761323</v>
      </c>
      <c r="H866" s="12">
        <v>52.384207307309673</v>
      </c>
      <c r="I866" s="12">
        <v>54.717603270056827</v>
      </c>
      <c r="J866" s="12">
        <v>54.389990262077824</v>
      </c>
      <c r="K866" s="12">
        <v>51.362429632449782</v>
      </c>
      <c r="L866" s="12">
        <v>55.195537767938617</v>
      </c>
      <c r="M866" s="12">
        <v>56.004823890038594</v>
      </c>
      <c r="N866" s="12"/>
      <c r="O866" s="12"/>
    </row>
    <row r="867" spans="1:15" x14ac:dyDescent="0.35">
      <c r="A867" s="11" t="str">
        <f t="shared" si="13"/>
        <v>DISTRIBUCION VOLUMEN X CRITERIO (Consumiciones)Sin alcoholALTA Y MEDIA ALTA</v>
      </c>
      <c r="B867" s="11" t="s">
        <v>119</v>
      </c>
      <c r="C867" s="11" t="s">
        <v>147</v>
      </c>
      <c r="D867" s="11" t="s">
        <v>17</v>
      </c>
      <c r="E867" s="12">
        <v>29.398368100407573</v>
      </c>
      <c r="F867" s="12">
        <v>29.757060860914358</v>
      </c>
      <c r="G867" s="12">
        <v>28.093260347928961</v>
      </c>
      <c r="H867" s="12">
        <v>25.207729925110446</v>
      </c>
      <c r="I867" s="12">
        <v>28.362468091471051</v>
      </c>
      <c r="J867" s="12">
        <v>30.264522342466947</v>
      </c>
      <c r="K867" s="12">
        <v>27.934666534422892</v>
      </c>
      <c r="L867" s="12">
        <v>29.469303397717709</v>
      </c>
      <c r="M867" s="12">
        <v>27.159846013139351</v>
      </c>
      <c r="N867" s="12"/>
      <c r="O867" s="12"/>
    </row>
    <row r="868" spans="1:15" x14ac:dyDescent="0.35">
      <c r="A868" s="11" t="str">
        <f t="shared" si="13"/>
        <v>DISTRIBUCION VOLUMEN X CRITERIO (Consumiciones)Sin alcoholMEDIA</v>
      </c>
      <c r="B868" s="11" t="s">
        <v>119</v>
      </c>
      <c r="C868" s="11" t="s">
        <v>147</v>
      </c>
      <c r="D868" s="11" t="s">
        <v>18</v>
      </c>
      <c r="E868" s="12">
        <v>29.71361671677289</v>
      </c>
      <c r="F868" s="12">
        <v>29.237733042602681</v>
      </c>
      <c r="G868" s="12">
        <v>34.905968877367371</v>
      </c>
      <c r="H868" s="12">
        <v>27.907318596916745</v>
      </c>
      <c r="I868" s="12">
        <v>32.072835628934456</v>
      </c>
      <c r="J868" s="12">
        <v>31.485511058847088</v>
      </c>
      <c r="K868" s="12">
        <v>30.223721775701804</v>
      </c>
      <c r="L868" s="12">
        <v>31.804632544353094</v>
      </c>
      <c r="M868" s="12">
        <v>32.524915328166131</v>
      </c>
      <c r="N868" s="12"/>
      <c r="O868" s="12"/>
    </row>
    <row r="869" spans="1:15" x14ac:dyDescent="0.35">
      <c r="A869" s="11" t="str">
        <f t="shared" si="13"/>
        <v>DISTRIBUCION VOLUMEN X CRITERIO (Consumiciones)Sin alcoholMEDIA BAJA</v>
      </c>
      <c r="B869" s="11" t="s">
        <v>119</v>
      </c>
      <c r="C869" s="11" t="s">
        <v>147</v>
      </c>
      <c r="D869" s="11" t="s">
        <v>19</v>
      </c>
      <c r="E869" s="12">
        <v>22.101460781749271</v>
      </c>
      <c r="F869" s="12">
        <v>25.989239846195339</v>
      </c>
      <c r="G869" s="12">
        <v>22.154770688469917</v>
      </c>
      <c r="H869" s="12">
        <v>28.864555689427529</v>
      </c>
      <c r="I869" s="12">
        <v>24.843841668909548</v>
      </c>
      <c r="J869" s="12">
        <v>24.614318574370333</v>
      </c>
      <c r="K869" s="12">
        <v>26.47492208810549</v>
      </c>
      <c r="L869" s="12">
        <v>24.135365009752316</v>
      </c>
      <c r="M869" s="12">
        <v>25.971867266364118</v>
      </c>
      <c r="N869" s="12"/>
      <c r="O869" s="12"/>
    </row>
    <row r="870" spans="1:15" x14ac:dyDescent="0.35">
      <c r="A870" s="11" t="str">
        <f t="shared" si="13"/>
        <v>DISTRIBUCION VOLUMEN X CRITERIO (Consumiciones)Sin alcoholBAJA</v>
      </c>
      <c r="B870" s="11" t="s">
        <v>119</v>
      </c>
      <c r="C870" s="11" t="s">
        <v>147</v>
      </c>
      <c r="D870" s="11" t="s">
        <v>20</v>
      </c>
      <c r="E870" s="12">
        <v>18.78656361953993</v>
      </c>
      <c r="F870" s="12">
        <v>15.015953805336322</v>
      </c>
      <c r="G870" s="12">
        <v>14.846002508530114</v>
      </c>
      <c r="H870" s="12">
        <v>18.020393163604677</v>
      </c>
      <c r="I870" s="12">
        <v>14.720856610279437</v>
      </c>
      <c r="J870" s="12">
        <v>13.635648024315621</v>
      </c>
      <c r="K870" s="12">
        <v>15.366700720921308</v>
      </c>
      <c r="L870" s="12">
        <v>14.590721556409255</v>
      </c>
      <c r="M870" s="12">
        <v>14.343378490461708</v>
      </c>
      <c r="N870" s="12"/>
      <c r="O870" s="12"/>
    </row>
    <row r="871" spans="1:15" x14ac:dyDescent="0.35">
      <c r="A871" s="11" t="str">
        <f t="shared" si="13"/>
        <v>DISTRIBUCION VOLUMEN X CRITERIO (Consumiciones)Sin alcoholHOMBRE</v>
      </c>
      <c r="B871" s="11" t="s">
        <v>119</v>
      </c>
      <c r="C871" s="11" t="s">
        <v>147</v>
      </c>
      <c r="D871" s="11" t="s">
        <v>21</v>
      </c>
      <c r="E871" s="12">
        <v>57.549546393677055</v>
      </c>
      <c r="F871" s="12">
        <v>59.133355991441363</v>
      </c>
      <c r="G871" s="12">
        <v>57.705857645518243</v>
      </c>
      <c r="H871" s="12">
        <v>58.447977614506478</v>
      </c>
      <c r="I871" s="12">
        <v>59.529527411840874</v>
      </c>
      <c r="J871" s="12">
        <v>59.959147314654835</v>
      </c>
      <c r="K871" s="12">
        <v>60.596595849532086</v>
      </c>
      <c r="L871" s="12">
        <v>60.28995104959639</v>
      </c>
      <c r="M871" s="12">
        <v>55.918830029212366</v>
      </c>
      <c r="N871" s="12"/>
      <c r="O871" s="12"/>
    </row>
    <row r="872" spans="1:15" x14ac:dyDescent="0.35">
      <c r="A872" s="11" t="str">
        <f t="shared" si="13"/>
        <v>DISTRIBUCION VOLUMEN X CRITERIO (Consumiciones)Sin alcoholMUJER</v>
      </c>
      <c r="B872" s="11" t="s">
        <v>119</v>
      </c>
      <c r="C872" s="11" t="s">
        <v>147</v>
      </c>
      <c r="D872" s="11" t="s">
        <v>22</v>
      </c>
      <c r="E872" s="12">
        <v>42.450453606322952</v>
      </c>
      <c r="F872" s="12">
        <v>40.866644008558644</v>
      </c>
      <c r="G872" s="12">
        <v>42.294142354481757</v>
      </c>
      <c r="H872" s="12">
        <v>41.55202238549353</v>
      </c>
      <c r="I872" s="12">
        <v>40.470472588159126</v>
      </c>
      <c r="J872" s="12">
        <v>40.040852685345165</v>
      </c>
      <c r="K872" s="12">
        <v>39.403404150467914</v>
      </c>
      <c r="L872" s="12">
        <v>39.710048950403603</v>
      </c>
      <c r="M872" s="12">
        <v>44.081169970787641</v>
      </c>
      <c r="N872" s="12"/>
      <c r="O872" s="12"/>
    </row>
    <row r="873" spans="1:15" x14ac:dyDescent="0.35">
      <c r="A873" s="11" t="str">
        <f t="shared" si="13"/>
        <v>DISTRIBUCION VOLUMEN X CRITERIO (Consumiciones)Cerveza EnvasadaT.ESPAÑA</v>
      </c>
      <c r="B873" s="11" t="s">
        <v>119</v>
      </c>
      <c r="C873" s="11" t="s">
        <v>179</v>
      </c>
      <c r="D873" s="11" t="s">
        <v>36</v>
      </c>
      <c r="E873" s="12">
        <v>100</v>
      </c>
      <c r="F873" s="12">
        <v>100</v>
      </c>
      <c r="G873" s="12">
        <v>100</v>
      </c>
      <c r="H873" s="12">
        <v>100</v>
      </c>
      <c r="I873" s="12">
        <v>100</v>
      </c>
      <c r="J873" s="12">
        <v>100</v>
      </c>
      <c r="K873" s="12">
        <v>100</v>
      </c>
      <c r="L873" s="12">
        <v>100</v>
      </c>
      <c r="M873" s="12">
        <v>100</v>
      </c>
      <c r="N873" s="12"/>
      <c r="O873" s="12"/>
    </row>
    <row r="874" spans="1:15" x14ac:dyDescent="0.35">
      <c r="A874" s="11" t="str">
        <f t="shared" si="13"/>
        <v>DISTRIBUCION VOLUMEN X CRITERIO (Consumiciones)Cerveza EnvasadaBCN AM</v>
      </c>
      <c r="B874" s="11" t="s">
        <v>119</v>
      </c>
      <c r="C874" s="11" t="s">
        <v>179</v>
      </c>
      <c r="D874" s="11" t="s">
        <v>1</v>
      </c>
      <c r="E874" s="12">
        <v>7.3135284206439684</v>
      </c>
      <c r="F874" s="12">
        <v>6.7622852323514895</v>
      </c>
      <c r="G874" s="12">
        <v>7.4584282200517977</v>
      </c>
      <c r="H874" s="12">
        <v>5.7365035186680071</v>
      </c>
      <c r="I874" s="12">
        <v>6.3461274355408657</v>
      </c>
      <c r="J874" s="12">
        <v>7.4386690432379385</v>
      </c>
      <c r="K874" s="12">
        <v>8.2901195210331213</v>
      </c>
      <c r="L874" s="12">
        <v>7.8259042344832626</v>
      </c>
      <c r="M874" s="12">
        <v>7.0263711259282742</v>
      </c>
      <c r="N874" s="12"/>
      <c r="O874" s="12"/>
    </row>
    <row r="875" spans="1:15" x14ac:dyDescent="0.35">
      <c r="A875" s="11" t="str">
        <f t="shared" si="13"/>
        <v>DISTRIBUCION VOLUMEN X CRITERIO (Consumiciones)Cerveza EnvasadaREST.CAT ARAGON</v>
      </c>
      <c r="B875" s="11" t="s">
        <v>119</v>
      </c>
      <c r="C875" s="11" t="s">
        <v>179</v>
      </c>
      <c r="D875" s="11" t="s">
        <v>2</v>
      </c>
      <c r="E875" s="12">
        <v>13.297447707631374</v>
      </c>
      <c r="F875" s="12">
        <v>12.172518075247858</v>
      </c>
      <c r="G875" s="12">
        <v>12.488397588556715</v>
      </c>
      <c r="H875" s="12">
        <v>12.277303724687133</v>
      </c>
      <c r="I875" s="12">
        <v>11.966898930348032</v>
      </c>
      <c r="J875" s="12">
        <v>11.355037557799239</v>
      </c>
      <c r="K875" s="12">
        <v>11.299940558519635</v>
      </c>
      <c r="L875" s="12">
        <v>11.19119323903635</v>
      </c>
      <c r="M875" s="12">
        <v>11.367777276939425</v>
      </c>
      <c r="N875" s="12"/>
      <c r="O875" s="12"/>
    </row>
    <row r="876" spans="1:15" x14ac:dyDescent="0.35">
      <c r="A876" s="11" t="str">
        <f t="shared" si="13"/>
        <v>DISTRIBUCION VOLUMEN X CRITERIO (Consumiciones)Cerveza EnvasadaLEVANTE</v>
      </c>
      <c r="B876" s="11" t="s">
        <v>119</v>
      </c>
      <c r="C876" s="11" t="s">
        <v>179</v>
      </c>
      <c r="D876" s="11" t="s">
        <v>3</v>
      </c>
      <c r="E876" s="12">
        <v>13.037389952214317</v>
      </c>
      <c r="F876" s="12">
        <v>13.259229207011156</v>
      </c>
      <c r="G876" s="12">
        <v>14.467222563537016</v>
      </c>
      <c r="H876" s="12">
        <v>12.993759997622856</v>
      </c>
      <c r="I876" s="12">
        <v>13.795956917869445</v>
      </c>
      <c r="J876" s="12">
        <v>13.322835689491452</v>
      </c>
      <c r="K876" s="12">
        <v>16.214628361214221</v>
      </c>
      <c r="L876" s="12">
        <v>14.46972352132995</v>
      </c>
      <c r="M876" s="12">
        <v>14.292940107042057</v>
      </c>
      <c r="N876" s="12"/>
      <c r="O876" s="12"/>
    </row>
    <row r="877" spans="1:15" x14ac:dyDescent="0.35">
      <c r="A877" s="11" t="str">
        <f t="shared" si="13"/>
        <v>DISTRIBUCION VOLUMEN X CRITERIO (Consumiciones)Cerveza EnvasadaANDALUCIA</v>
      </c>
      <c r="B877" s="11" t="s">
        <v>119</v>
      </c>
      <c r="C877" s="11" t="s">
        <v>179</v>
      </c>
      <c r="D877" s="11" t="s">
        <v>4</v>
      </c>
      <c r="E877" s="12">
        <v>23.526089635010294</v>
      </c>
      <c r="F877" s="12">
        <v>22.479179426859947</v>
      </c>
      <c r="G877" s="12">
        <v>20.689123973975168</v>
      </c>
      <c r="H877" s="12">
        <v>25.034042679635306</v>
      </c>
      <c r="I877" s="12">
        <v>22.734384701353534</v>
      </c>
      <c r="J877" s="12">
        <v>23.123952985387547</v>
      </c>
      <c r="K877" s="12">
        <v>23.316920960102248</v>
      </c>
      <c r="L877" s="12">
        <v>21.962485257836541</v>
      </c>
      <c r="M877" s="12">
        <v>21.654238174095433</v>
      </c>
      <c r="N877" s="12"/>
      <c r="O877" s="12"/>
    </row>
    <row r="878" spans="1:15" x14ac:dyDescent="0.35">
      <c r="A878" s="11" t="str">
        <f t="shared" si="13"/>
        <v>DISTRIBUCION VOLUMEN X CRITERIO (Consumiciones)Cerveza EnvasadaMDD AM</v>
      </c>
      <c r="B878" s="11" t="s">
        <v>119</v>
      </c>
      <c r="C878" s="11" t="s">
        <v>179</v>
      </c>
      <c r="D878" s="11" t="s">
        <v>5</v>
      </c>
      <c r="E878" s="12">
        <v>13.447208941652899</v>
      </c>
      <c r="F878" s="12">
        <v>14.852007966291861</v>
      </c>
      <c r="G878" s="12">
        <v>14.984853583190233</v>
      </c>
      <c r="H878" s="12">
        <v>13.02305334211556</v>
      </c>
      <c r="I878" s="12">
        <v>13.368462084386303</v>
      </c>
      <c r="J878" s="12">
        <v>13.188284675582171</v>
      </c>
      <c r="K878" s="12">
        <v>11.647200661292466</v>
      </c>
      <c r="L878" s="12">
        <v>13.5045353793421</v>
      </c>
      <c r="M878" s="12">
        <v>13.089663947276289</v>
      </c>
      <c r="N878" s="12"/>
      <c r="O878" s="12"/>
    </row>
    <row r="879" spans="1:15" x14ac:dyDescent="0.35">
      <c r="A879" s="11" t="str">
        <f t="shared" si="13"/>
        <v>DISTRIBUCION VOLUMEN X CRITERIO (Consumiciones)Cerveza EnvasadaRTO CENTRO</v>
      </c>
      <c r="B879" s="11" t="s">
        <v>119</v>
      </c>
      <c r="C879" s="11" t="s">
        <v>179</v>
      </c>
      <c r="D879" s="11" t="s">
        <v>6</v>
      </c>
      <c r="E879" s="12">
        <v>14.122129437597389</v>
      </c>
      <c r="F879" s="12">
        <v>13.757963736546266</v>
      </c>
      <c r="G879" s="12">
        <v>14.462459593997009</v>
      </c>
      <c r="H879" s="12">
        <v>14.760681051688017</v>
      </c>
      <c r="I879" s="12">
        <v>12.353435805668243</v>
      </c>
      <c r="J879" s="12">
        <v>11.305247717209152</v>
      </c>
      <c r="K879" s="12">
        <v>11.451014990863092</v>
      </c>
      <c r="L879" s="12">
        <v>10.937556662506351</v>
      </c>
      <c r="M879" s="12">
        <v>12.544273055696218</v>
      </c>
      <c r="N879" s="12"/>
      <c r="O879" s="12"/>
    </row>
    <row r="880" spans="1:15" x14ac:dyDescent="0.35">
      <c r="A880" s="11" t="str">
        <f t="shared" si="13"/>
        <v>DISTRIBUCION VOLUMEN X CRITERIO (Consumiciones)Cerveza EnvasadaNORTE-CENTRO</v>
      </c>
      <c r="B880" s="11" t="s">
        <v>119</v>
      </c>
      <c r="C880" s="11" t="s">
        <v>179</v>
      </c>
      <c r="D880" s="11" t="s">
        <v>7</v>
      </c>
      <c r="E880" s="12">
        <v>4.6396377920715643</v>
      </c>
      <c r="F880" s="12">
        <v>6.4638218544665715</v>
      </c>
      <c r="G880" s="12">
        <v>6.0333624958481407</v>
      </c>
      <c r="H880" s="12">
        <v>7.4284554013163433</v>
      </c>
      <c r="I880" s="12">
        <v>7.8296764070483373</v>
      </c>
      <c r="J880" s="12">
        <v>9.1190595924766242</v>
      </c>
      <c r="K880" s="12">
        <v>7.2569747788695373</v>
      </c>
      <c r="L880" s="12">
        <v>7.0704499643967829</v>
      </c>
      <c r="M880" s="12">
        <v>6.9939353429950488</v>
      </c>
      <c r="N880" s="12"/>
      <c r="O880" s="12"/>
    </row>
    <row r="881" spans="1:15" x14ac:dyDescent="0.35">
      <c r="A881" s="11" t="str">
        <f t="shared" si="13"/>
        <v>DISTRIBUCION VOLUMEN X CRITERIO (Consumiciones)Cerveza EnvasadaNOROESTE</v>
      </c>
      <c r="B881" s="11" t="s">
        <v>119</v>
      </c>
      <c r="C881" s="11" t="s">
        <v>179</v>
      </c>
      <c r="D881" s="11" t="s">
        <v>8</v>
      </c>
      <c r="E881" s="12">
        <v>10.616580296151847</v>
      </c>
      <c r="F881" s="12">
        <v>10.252986638718076</v>
      </c>
      <c r="G881" s="12">
        <v>9.4161476390302994</v>
      </c>
      <c r="H881" s="12">
        <v>8.7462101890324533</v>
      </c>
      <c r="I881" s="12">
        <v>11.605041270457392</v>
      </c>
      <c r="J881" s="12">
        <v>11.146898329531684</v>
      </c>
      <c r="K881" s="12">
        <v>10.523214560715946</v>
      </c>
      <c r="L881" s="12">
        <v>13.038167599962575</v>
      </c>
      <c r="M881" s="12">
        <v>13.030814214528247</v>
      </c>
      <c r="N881" s="12"/>
      <c r="O881" s="12"/>
    </row>
    <row r="882" spans="1:15" x14ac:dyDescent="0.35">
      <c r="A882" s="11" t="str">
        <f t="shared" si="13"/>
        <v>DISTRIBUCION VOLUMEN X CRITERIO (Consumiciones)Cerveza Envasada&lt;2MIL</v>
      </c>
      <c r="B882" s="11" t="s">
        <v>119</v>
      </c>
      <c r="C882" s="11" t="s">
        <v>179</v>
      </c>
      <c r="D882" s="11" t="s">
        <v>9</v>
      </c>
      <c r="E882" s="12">
        <v>7.9990237377119495</v>
      </c>
      <c r="F882" s="12">
        <v>6.3757303285977454</v>
      </c>
      <c r="G882" s="12">
        <v>7.9320202241678368</v>
      </c>
      <c r="H882" s="12">
        <v>8.6322459551413164</v>
      </c>
      <c r="I882" s="12">
        <v>6.791484067062334</v>
      </c>
      <c r="J882" s="12">
        <v>5.2693974181444583</v>
      </c>
      <c r="K882" s="12">
        <v>6.2323264742950384</v>
      </c>
      <c r="L882" s="12">
        <v>6.1567292194305283</v>
      </c>
      <c r="M882" s="12">
        <v>6.7928131805742016</v>
      </c>
      <c r="N882" s="12"/>
      <c r="O882" s="12"/>
    </row>
    <row r="883" spans="1:15" x14ac:dyDescent="0.35">
      <c r="A883" s="11" t="str">
        <f t="shared" si="13"/>
        <v>DISTRIBUCION VOLUMEN X CRITERIO (Consumiciones)Cerveza Envasada2-5MIL</v>
      </c>
      <c r="B883" s="11" t="s">
        <v>119</v>
      </c>
      <c r="C883" s="11" t="s">
        <v>179</v>
      </c>
      <c r="D883" s="11" t="s">
        <v>10</v>
      </c>
      <c r="E883" s="12">
        <v>5.9857670379901666</v>
      </c>
      <c r="F883" s="12">
        <v>5.8233263278397995</v>
      </c>
      <c r="G883" s="12">
        <v>6.383416877063719</v>
      </c>
      <c r="H883" s="12">
        <v>6.6188893786245249</v>
      </c>
      <c r="I883" s="12">
        <v>5.977333115132117</v>
      </c>
      <c r="J883" s="12">
        <v>5.8337860250116353</v>
      </c>
      <c r="K883" s="12">
        <v>6.9626315064793136</v>
      </c>
      <c r="L883" s="12">
        <v>7.2699865675168631</v>
      </c>
      <c r="M883" s="12">
        <v>5.7295137369756883</v>
      </c>
      <c r="N883" s="12"/>
      <c r="O883" s="12"/>
    </row>
    <row r="884" spans="1:15" x14ac:dyDescent="0.35">
      <c r="A884" s="11" t="str">
        <f t="shared" si="13"/>
        <v>DISTRIBUCION VOLUMEN X CRITERIO (Consumiciones)Cerveza Envasada5-10MIL</v>
      </c>
      <c r="B884" s="11" t="s">
        <v>119</v>
      </c>
      <c r="C884" s="11" t="s">
        <v>179</v>
      </c>
      <c r="D884" s="11" t="s">
        <v>11</v>
      </c>
      <c r="E884" s="12">
        <v>7.4290758036803144</v>
      </c>
      <c r="F884" s="12">
        <v>7.0076950353773499</v>
      </c>
      <c r="G884" s="12">
        <v>6.1593054834935099</v>
      </c>
      <c r="H884" s="12">
        <v>6.2744610569375459</v>
      </c>
      <c r="I884" s="12">
        <v>6.5212462469253776</v>
      </c>
      <c r="J884" s="12">
        <v>6.8675109546583055</v>
      </c>
      <c r="K884" s="12">
        <v>6.7117443219953152</v>
      </c>
      <c r="L884" s="12">
        <v>7.0633240347352064</v>
      </c>
      <c r="M884" s="12">
        <v>8.4367338883956542</v>
      </c>
      <c r="N884" s="12"/>
      <c r="O884" s="12"/>
    </row>
    <row r="885" spans="1:15" x14ac:dyDescent="0.35">
      <c r="A885" s="11" t="str">
        <f t="shared" si="13"/>
        <v>DISTRIBUCION VOLUMEN X CRITERIO (Consumiciones)Cerveza Envasada10-30MIL</v>
      </c>
      <c r="B885" s="11" t="s">
        <v>119</v>
      </c>
      <c r="C885" s="11" t="s">
        <v>179</v>
      </c>
      <c r="D885" s="11" t="s">
        <v>12</v>
      </c>
      <c r="E885" s="12">
        <v>16.575532609150308</v>
      </c>
      <c r="F885" s="12">
        <v>18.152324012855722</v>
      </c>
      <c r="G885" s="12">
        <v>19.759984543143517</v>
      </c>
      <c r="H885" s="12">
        <v>20.472031417916732</v>
      </c>
      <c r="I885" s="12">
        <v>18.766808141098334</v>
      </c>
      <c r="J885" s="12">
        <v>19.39038065006045</v>
      </c>
      <c r="K885" s="12">
        <v>18.977659310603563</v>
      </c>
      <c r="L885" s="12">
        <v>16.933434407350493</v>
      </c>
      <c r="M885" s="12">
        <v>15.707598502665013</v>
      </c>
      <c r="N885" s="12"/>
      <c r="O885" s="12"/>
    </row>
    <row r="886" spans="1:15" x14ac:dyDescent="0.35">
      <c r="A886" s="11" t="str">
        <f t="shared" si="13"/>
        <v>DISTRIBUCION VOLUMEN X CRITERIO (Consumiciones)Cerveza Envasada30-100MIL</v>
      </c>
      <c r="B886" s="11" t="s">
        <v>119</v>
      </c>
      <c r="C886" s="11" t="s">
        <v>179</v>
      </c>
      <c r="D886" s="11" t="s">
        <v>13</v>
      </c>
      <c r="E886" s="12">
        <v>22.867250664276639</v>
      </c>
      <c r="F886" s="12">
        <v>21.391150014794615</v>
      </c>
      <c r="G886" s="12">
        <v>20.303002147026834</v>
      </c>
      <c r="H886" s="12">
        <v>19.881083383269864</v>
      </c>
      <c r="I886" s="12">
        <v>21.204585843949395</v>
      </c>
      <c r="J886" s="12">
        <v>20.575970789499092</v>
      </c>
      <c r="K886" s="12">
        <v>19.476982138290914</v>
      </c>
      <c r="L886" s="12">
        <v>18.377043088086115</v>
      </c>
      <c r="M886" s="12">
        <v>19.207934692248568</v>
      </c>
      <c r="N886" s="12"/>
      <c r="O886" s="12"/>
    </row>
    <row r="887" spans="1:15" x14ac:dyDescent="0.35">
      <c r="A887" s="11" t="str">
        <f t="shared" si="13"/>
        <v>DISTRIBUCION VOLUMEN X CRITERIO (Consumiciones)Cerveza Envasada100-200MIL</v>
      </c>
      <c r="B887" s="11" t="s">
        <v>119</v>
      </c>
      <c r="C887" s="11" t="s">
        <v>179</v>
      </c>
      <c r="D887" s="11" t="s">
        <v>14</v>
      </c>
      <c r="E887" s="12">
        <v>8.942355448002461</v>
      </c>
      <c r="F887" s="12">
        <v>9.5852449052921749</v>
      </c>
      <c r="G887" s="12">
        <v>9.4056491336996384</v>
      </c>
      <c r="H887" s="12">
        <v>9.0844381274050008</v>
      </c>
      <c r="I887" s="12">
        <v>10.141142743891256</v>
      </c>
      <c r="J887" s="12">
        <v>11.389029059203427</v>
      </c>
      <c r="K887" s="12">
        <v>10.687616550158486</v>
      </c>
      <c r="L887" s="12">
        <v>11.475247174077264</v>
      </c>
      <c r="M887" s="12">
        <v>10.003986594799061</v>
      </c>
      <c r="N887" s="12"/>
      <c r="O887" s="12"/>
    </row>
    <row r="888" spans="1:15" x14ac:dyDescent="0.35">
      <c r="A888" s="11" t="str">
        <f t="shared" si="13"/>
        <v>DISTRIBUCION VOLUMEN X CRITERIO (Consumiciones)Cerveza Envasada200-500MIL</v>
      </c>
      <c r="B888" s="11" t="s">
        <v>119</v>
      </c>
      <c r="C888" s="11" t="s">
        <v>179</v>
      </c>
      <c r="D888" s="11" t="s">
        <v>15</v>
      </c>
      <c r="E888" s="12">
        <v>13.241385723910264</v>
      </c>
      <c r="F888" s="12">
        <v>13.671549545455377</v>
      </c>
      <c r="G888" s="12">
        <v>12.911181689703607</v>
      </c>
      <c r="H888" s="12">
        <v>12.522090103653372</v>
      </c>
      <c r="I888" s="12">
        <v>13.9544803754596</v>
      </c>
      <c r="J888" s="12">
        <v>14.300891790598518</v>
      </c>
      <c r="K888" s="12">
        <v>13.9321570732723</v>
      </c>
      <c r="L888" s="12">
        <v>14.680213333840818</v>
      </c>
      <c r="M888" s="12">
        <v>16.451603931144486</v>
      </c>
      <c r="N888" s="12"/>
      <c r="O888" s="12"/>
    </row>
    <row r="889" spans="1:15" x14ac:dyDescent="0.35">
      <c r="A889" s="11" t="str">
        <f t="shared" si="13"/>
        <v>DISTRIBUCION VOLUMEN X CRITERIO (Consumiciones)Cerveza Envasada&gt;500MIL</v>
      </c>
      <c r="B889" s="11" t="s">
        <v>119</v>
      </c>
      <c r="C889" s="11" t="s">
        <v>179</v>
      </c>
      <c r="D889" s="11" t="s">
        <v>16</v>
      </c>
      <c r="E889" s="12">
        <v>16.959621158251547</v>
      </c>
      <c r="F889" s="12">
        <v>17.992969346444848</v>
      </c>
      <c r="G889" s="12">
        <v>17.145439901701341</v>
      </c>
      <c r="H889" s="12">
        <v>16.51477048181733</v>
      </c>
      <c r="I889" s="12">
        <v>16.642907130985694</v>
      </c>
      <c r="J889" s="12">
        <v>16.373024667253606</v>
      </c>
      <c r="K889" s="12">
        <v>17.018892219978575</v>
      </c>
      <c r="L889" s="12">
        <v>18.04402217496272</v>
      </c>
      <c r="M889" s="12">
        <v>17.669833132531981</v>
      </c>
      <c r="N889" s="12"/>
      <c r="O889" s="12"/>
    </row>
    <row r="890" spans="1:15" x14ac:dyDescent="0.35">
      <c r="A890" s="11" t="str">
        <f t="shared" si="13"/>
        <v>DISTRIBUCION VOLUMEN X CRITERIO (Consumiciones)Cerveza EnvasadaDE 15 A 19 AÑOS</v>
      </c>
      <c r="B890" s="11" t="s">
        <v>119</v>
      </c>
      <c r="C890" s="11" t="s">
        <v>179</v>
      </c>
      <c r="D890" s="11" t="s">
        <v>39</v>
      </c>
      <c r="E890" s="12">
        <v>1.6236175878280725</v>
      </c>
      <c r="F890" s="12">
        <v>1.3510446781705625</v>
      </c>
      <c r="G890" s="12">
        <v>0.98744564592075745</v>
      </c>
      <c r="H890" s="12">
        <v>1.2268642007101715</v>
      </c>
      <c r="I890" s="12">
        <v>0.56184565334131575</v>
      </c>
      <c r="J890" s="12">
        <v>0.61412945589101975</v>
      </c>
      <c r="K890" s="12">
        <v>0.40569664311555881</v>
      </c>
      <c r="L890" s="12">
        <v>0.42722528034559709</v>
      </c>
      <c r="M890" s="12">
        <v>0.13373233128382039</v>
      </c>
      <c r="N890" s="12"/>
      <c r="O890" s="12"/>
    </row>
    <row r="891" spans="1:15" x14ac:dyDescent="0.35">
      <c r="A891" s="11" t="str">
        <f t="shared" si="13"/>
        <v>DISTRIBUCION VOLUMEN X CRITERIO (Consumiciones)Cerveza EnvasadaDE 20 A 24 AÑOS</v>
      </c>
      <c r="B891" s="11" t="s">
        <v>119</v>
      </c>
      <c r="C891" s="11" t="s">
        <v>179</v>
      </c>
      <c r="D891" s="11" t="s">
        <v>40</v>
      </c>
      <c r="E891" s="12">
        <v>2.385546444947376</v>
      </c>
      <c r="F891" s="12">
        <v>1.5589461305590218</v>
      </c>
      <c r="G891" s="12">
        <v>1.582985734971355</v>
      </c>
      <c r="H891" s="12">
        <v>1.8129514716005606</v>
      </c>
      <c r="I891" s="12">
        <v>1.2049135569566851</v>
      </c>
      <c r="J891" s="12">
        <v>1.2522451826160632</v>
      </c>
      <c r="K891" s="12">
        <v>1.3738893102725338</v>
      </c>
      <c r="L891" s="12">
        <v>1.4654437344946274</v>
      </c>
      <c r="M891" s="12">
        <v>1.8459165658245076</v>
      </c>
      <c r="N891" s="12"/>
      <c r="O891" s="12"/>
    </row>
    <row r="892" spans="1:15" x14ac:dyDescent="0.35">
      <c r="A892" s="11" t="str">
        <f t="shared" si="13"/>
        <v>DISTRIBUCION VOLUMEN X CRITERIO (Consumiciones)Cerveza EnvasadaDE 25 A 34 AÑOS</v>
      </c>
      <c r="B892" s="11" t="s">
        <v>119</v>
      </c>
      <c r="C892" s="11" t="s">
        <v>179</v>
      </c>
      <c r="D892" s="11" t="s">
        <v>41</v>
      </c>
      <c r="E892" s="12">
        <v>7.3504793797079584</v>
      </c>
      <c r="F892" s="12">
        <v>6.7273468730941604</v>
      </c>
      <c r="G892" s="12">
        <v>7.9855157097671272</v>
      </c>
      <c r="H892" s="12">
        <v>6.7514993339045075</v>
      </c>
      <c r="I892" s="12">
        <v>6.4332818257849702</v>
      </c>
      <c r="J892" s="12">
        <v>5.0808259978069064</v>
      </c>
      <c r="K892" s="12">
        <v>6.2938836683693129</v>
      </c>
      <c r="L892" s="12">
        <v>6.5308405266632956</v>
      </c>
      <c r="M892" s="12">
        <v>7.0520875320240997</v>
      </c>
      <c r="N892" s="12"/>
      <c r="O892" s="12"/>
    </row>
    <row r="893" spans="1:15" x14ac:dyDescent="0.35">
      <c r="A893" s="11" t="str">
        <f t="shared" si="13"/>
        <v>DISTRIBUCION VOLUMEN X CRITERIO (Consumiciones)Cerveza EnvasadaDE 35 A 49 AÑOS</v>
      </c>
      <c r="B893" s="11" t="s">
        <v>119</v>
      </c>
      <c r="C893" s="11" t="s">
        <v>179</v>
      </c>
      <c r="D893" s="11" t="s">
        <v>42</v>
      </c>
      <c r="E893" s="12">
        <v>21.907938953555661</v>
      </c>
      <c r="F893" s="12">
        <v>20.753361811332859</v>
      </c>
      <c r="G893" s="12">
        <v>22.219574198338389</v>
      </c>
      <c r="H893" s="12">
        <v>22.824353837849081</v>
      </c>
      <c r="I893" s="12">
        <v>23.749608348005722</v>
      </c>
      <c r="J893" s="12">
        <v>22.911715756696356</v>
      </c>
      <c r="K893" s="12">
        <v>22.133282287542286</v>
      </c>
      <c r="L893" s="12">
        <v>21.163239295378773</v>
      </c>
      <c r="M893" s="12">
        <v>20.318698012574327</v>
      </c>
      <c r="N893" s="12"/>
      <c r="O893" s="12"/>
    </row>
    <row r="894" spans="1:15" x14ac:dyDescent="0.35">
      <c r="A894" s="11" t="str">
        <f t="shared" si="13"/>
        <v>DISTRIBUCION VOLUMEN X CRITERIO (Consumiciones)Cerveza EnvasadaDE 50 A 59 AÑOS</v>
      </c>
      <c r="B894" s="11" t="s">
        <v>119</v>
      </c>
      <c r="C894" s="11" t="s">
        <v>179</v>
      </c>
      <c r="D894" s="11" t="s">
        <v>43</v>
      </c>
      <c r="E894" s="12">
        <v>27.234720825128438</v>
      </c>
      <c r="F894" s="12">
        <v>29.225933587501967</v>
      </c>
      <c r="G894" s="12">
        <v>30.046995790611692</v>
      </c>
      <c r="H894" s="12">
        <v>28.076722314941833</v>
      </c>
      <c r="I894" s="12">
        <v>27.685844525054627</v>
      </c>
      <c r="J894" s="12">
        <v>28.368214848190988</v>
      </c>
      <c r="K894" s="12">
        <v>29.580512981414824</v>
      </c>
      <c r="L894" s="12">
        <v>27.975702060017461</v>
      </c>
      <c r="M894" s="12">
        <v>26.409636522329567</v>
      </c>
      <c r="N894" s="12"/>
      <c r="O894" s="12"/>
    </row>
    <row r="895" spans="1:15" x14ac:dyDescent="0.35">
      <c r="A895" s="11" t="str">
        <f t="shared" si="13"/>
        <v>DISTRIBUCION VOLUMEN X CRITERIO (Consumiciones)Cerveza EnvasadaDE 60 A 75 AÑOS</v>
      </c>
      <c r="B895" s="11" t="s">
        <v>119</v>
      </c>
      <c r="C895" s="11" t="s">
        <v>179</v>
      </c>
      <c r="D895" s="11" t="s">
        <v>44</v>
      </c>
      <c r="E895" s="12">
        <v>39.497708179607898</v>
      </c>
      <c r="F895" s="12">
        <v>40.383354863497708</v>
      </c>
      <c r="G895" s="12">
        <v>37.177482486209314</v>
      </c>
      <c r="H895" s="12">
        <v>39.307617260044672</v>
      </c>
      <c r="I895" s="12">
        <v>40.364493344177603</v>
      </c>
      <c r="J895" s="12">
        <v>41.772860689599526</v>
      </c>
      <c r="K895" s="12">
        <v>40.212746767299798</v>
      </c>
      <c r="L895" s="12">
        <v>42.437564856268203</v>
      </c>
      <c r="M895" s="12">
        <v>44.239944443733165</v>
      </c>
      <c r="N895" s="12"/>
      <c r="O895" s="12"/>
    </row>
    <row r="896" spans="1:15" x14ac:dyDescent="0.35">
      <c r="A896" s="11" t="str">
        <f t="shared" si="13"/>
        <v>DISTRIBUCION VOLUMEN X CRITERIO (Consumiciones)Cerveza EnvasadaALTA Y MEDIA ALTA</v>
      </c>
      <c r="B896" s="11" t="s">
        <v>119</v>
      </c>
      <c r="C896" s="11" t="s">
        <v>179</v>
      </c>
      <c r="D896" s="11" t="s">
        <v>17</v>
      </c>
      <c r="E896" s="12">
        <v>27.366321306437118</v>
      </c>
      <c r="F896" s="12">
        <v>29.079795794974128</v>
      </c>
      <c r="G896" s="12">
        <v>28.223698921276409</v>
      </c>
      <c r="H896" s="12">
        <v>27.335543746873807</v>
      </c>
      <c r="I896" s="12">
        <v>29.005224493689575</v>
      </c>
      <c r="J896" s="12">
        <v>28.138669187330777</v>
      </c>
      <c r="K896" s="12">
        <v>26.878401153711639</v>
      </c>
      <c r="L896" s="12">
        <v>28.701611210757825</v>
      </c>
      <c r="M896" s="12">
        <v>30.035570314835034</v>
      </c>
      <c r="N896" s="12"/>
      <c r="O896" s="12"/>
    </row>
    <row r="897" spans="1:15" x14ac:dyDescent="0.35">
      <c r="A897" s="11" t="str">
        <f t="shared" si="13"/>
        <v>DISTRIBUCION VOLUMEN X CRITERIO (Consumiciones)Cerveza EnvasadaMEDIA</v>
      </c>
      <c r="B897" s="11" t="s">
        <v>119</v>
      </c>
      <c r="C897" s="11" t="s">
        <v>179</v>
      </c>
      <c r="D897" s="11" t="s">
        <v>18</v>
      </c>
      <c r="E897" s="12">
        <v>29.90953329870662</v>
      </c>
      <c r="F897" s="12">
        <v>31.220310846826049</v>
      </c>
      <c r="G897" s="12">
        <v>31.222077253889722</v>
      </c>
      <c r="H897" s="12">
        <v>32.838468128940242</v>
      </c>
      <c r="I897" s="12">
        <v>33.169169812903419</v>
      </c>
      <c r="J897" s="12">
        <v>33.17486963200129</v>
      </c>
      <c r="K897" s="12">
        <v>35.334784108447359</v>
      </c>
      <c r="L897" s="12">
        <v>35.093215935228059</v>
      </c>
      <c r="M897" s="12">
        <v>33.273568258405511</v>
      </c>
      <c r="N897" s="12"/>
      <c r="O897" s="12"/>
    </row>
    <row r="898" spans="1:15" x14ac:dyDescent="0.35">
      <c r="A898" s="11" t="str">
        <f t="shared" si="13"/>
        <v>DISTRIBUCION VOLUMEN X CRITERIO (Consumiciones)Cerveza EnvasadaMEDIA BAJA</v>
      </c>
      <c r="B898" s="11" t="s">
        <v>119</v>
      </c>
      <c r="C898" s="11" t="s">
        <v>179</v>
      </c>
      <c r="D898" s="11" t="s">
        <v>19</v>
      </c>
      <c r="E898" s="12">
        <v>23.788246922885435</v>
      </c>
      <c r="F898" s="12">
        <v>24.850993702918327</v>
      </c>
      <c r="G898" s="12">
        <v>24.430304122334942</v>
      </c>
      <c r="H898" s="12">
        <v>25.078158505965142</v>
      </c>
      <c r="I898" s="12">
        <v>24.328587182761883</v>
      </c>
      <c r="J898" s="12">
        <v>24.851744315897616</v>
      </c>
      <c r="K898" s="12">
        <v>23.319338918625622</v>
      </c>
      <c r="L898" s="12">
        <v>22.540129609453594</v>
      </c>
      <c r="M898" s="12">
        <v>22.928058960986554</v>
      </c>
      <c r="N898" s="12"/>
      <c r="O898" s="12"/>
    </row>
    <row r="899" spans="1:15" x14ac:dyDescent="0.35">
      <c r="A899" s="11" t="str">
        <f t="shared" si="13"/>
        <v>DISTRIBUCION VOLUMEN X CRITERIO (Consumiciones)Cerveza EnvasadaBAJA</v>
      </c>
      <c r="B899" s="11" t="s">
        <v>119</v>
      </c>
      <c r="C899" s="11" t="s">
        <v>179</v>
      </c>
      <c r="D899" s="11" t="s">
        <v>20</v>
      </c>
      <c r="E899" s="12">
        <v>18.935906593953266</v>
      </c>
      <c r="F899" s="12">
        <v>14.848904896952675</v>
      </c>
      <c r="G899" s="12">
        <v>16.123915360685313</v>
      </c>
      <c r="H899" s="12">
        <v>14.747834570603647</v>
      </c>
      <c r="I899" s="12">
        <v>13.497002063317279</v>
      </c>
      <c r="J899" s="12">
        <v>13.834716864770311</v>
      </c>
      <c r="K899" s="12">
        <v>14.467485414288889</v>
      </c>
      <c r="L899" s="12">
        <v>13.665053817156469</v>
      </c>
      <c r="M899" s="12">
        <v>13.762815710273891</v>
      </c>
      <c r="N899" s="12"/>
      <c r="O899" s="12"/>
    </row>
    <row r="900" spans="1:15" x14ac:dyDescent="0.35">
      <c r="A900" s="11" t="str">
        <f t="shared" ref="A900:A963" si="14">B900&amp;C900&amp;D900</f>
        <v>DISTRIBUCION VOLUMEN X CRITERIO (Consumiciones)Cerveza EnvasadaHOMBRE</v>
      </c>
      <c r="B900" s="11" t="s">
        <v>119</v>
      </c>
      <c r="C900" s="11" t="s">
        <v>179</v>
      </c>
      <c r="D900" s="11" t="s">
        <v>21</v>
      </c>
      <c r="E900" s="12">
        <v>61.50391499858069</v>
      </c>
      <c r="F900" s="12">
        <v>63.928391433327128</v>
      </c>
      <c r="G900" s="12">
        <v>66.121609857653638</v>
      </c>
      <c r="H900" s="12">
        <v>64.809110403470626</v>
      </c>
      <c r="I900" s="12">
        <v>61.688499123768601</v>
      </c>
      <c r="J900" s="12">
        <v>62.104216588832514</v>
      </c>
      <c r="K900" s="12">
        <v>62.362412642852647</v>
      </c>
      <c r="L900" s="12">
        <v>67.145393810696618</v>
      </c>
      <c r="M900" s="12">
        <v>63.271321108070268</v>
      </c>
      <c r="N900" s="12"/>
      <c r="O900" s="12"/>
    </row>
    <row r="901" spans="1:15" x14ac:dyDescent="0.35">
      <c r="A901" s="11" t="str">
        <f t="shared" si="14"/>
        <v>DISTRIBUCION VOLUMEN X CRITERIO (Consumiciones)Cerveza EnvasadaMUJER</v>
      </c>
      <c r="B901" s="11" t="s">
        <v>119</v>
      </c>
      <c r="C901" s="11" t="s">
        <v>179</v>
      </c>
      <c r="D901" s="11" t="s">
        <v>22</v>
      </c>
      <c r="E901" s="12">
        <v>38.496089062410533</v>
      </c>
      <c r="F901" s="12">
        <v>36.071608566672872</v>
      </c>
      <c r="G901" s="12">
        <v>33.878394484159976</v>
      </c>
      <c r="H901" s="12">
        <v>35.19087473938086</v>
      </c>
      <c r="I901" s="12">
        <v>38.311496764399429</v>
      </c>
      <c r="J901" s="12">
        <v>37.895754592599104</v>
      </c>
      <c r="K901" s="12">
        <v>37.637587357147346</v>
      </c>
      <c r="L901" s="12">
        <v>32.854616761899322</v>
      </c>
      <c r="M901" s="12">
        <v>36.728696551264385</v>
      </c>
      <c r="N901" s="12"/>
      <c r="O901" s="12"/>
    </row>
    <row r="902" spans="1:15" x14ac:dyDescent="0.35">
      <c r="A902" s="11" t="str">
        <f t="shared" si="14"/>
        <v>DISTRIBUCION VOLUMEN X CRITERIO (Consumiciones)Cerveza SurtidorT.ESPAÑA</v>
      </c>
      <c r="B902" s="11" t="s">
        <v>119</v>
      </c>
      <c r="C902" s="11" t="s">
        <v>180</v>
      </c>
      <c r="D902" s="11" t="s">
        <v>36</v>
      </c>
      <c r="E902" s="12">
        <v>100</v>
      </c>
      <c r="F902" s="12">
        <v>100</v>
      </c>
      <c r="G902" s="12">
        <v>100</v>
      </c>
      <c r="H902" s="12">
        <v>100</v>
      </c>
      <c r="I902" s="12">
        <v>100</v>
      </c>
      <c r="J902" s="12">
        <v>100</v>
      </c>
      <c r="K902" s="12">
        <v>100</v>
      </c>
      <c r="L902" s="12">
        <v>100</v>
      </c>
      <c r="M902" s="12">
        <v>100</v>
      </c>
      <c r="N902" s="12"/>
      <c r="O902" s="12"/>
    </row>
    <row r="903" spans="1:15" x14ac:dyDescent="0.35">
      <c r="A903" s="11" t="str">
        <f t="shared" si="14"/>
        <v>DISTRIBUCION VOLUMEN X CRITERIO (Consumiciones)Cerveza SurtidorBCN AM</v>
      </c>
      <c r="B903" s="11" t="s">
        <v>119</v>
      </c>
      <c r="C903" s="11" t="s">
        <v>180</v>
      </c>
      <c r="D903" s="11" t="s">
        <v>1</v>
      </c>
      <c r="E903" s="12">
        <v>5.0159429140977831</v>
      </c>
      <c r="F903" s="12">
        <v>5.7633412665133461</v>
      </c>
      <c r="G903" s="12">
        <v>4.4208127662321521</v>
      </c>
      <c r="H903" s="12">
        <v>4.8511310533242629</v>
      </c>
      <c r="I903" s="12">
        <v>5.6527553699401638</v>
      </c>
      <c r="J903" s="12">
        <v>6.6213986066843882</v>
      </c>
      <c r="K903" s="12">
        <v>6.0339241683661848</v>
      </c>
      <c r="L903" s="12">
        <v>6.7719182656726664</v>
      </c>
      <c r="M903" s="12">
        <v>6.19795144582032</v>
      </c>
      <c r="N903" s="12"/>
      <c r="O903" s="12"/>
    </row>
    <row r="904" spans="1:15" x14ac:dyDescent="0.35">
      <c r="A904" s="11" t="str">
        <f t="shared" si="14"/>
        <v>DISTRIBUCION VOLUMEN X CRITERIO (Consumiciones)Cerveza SurtidorREST.CAT ARAGON</v>
      </c>
      <c r="B904" s="11" t="s">
        <v>119</v>
      </c>
      <c r="C904" s="11" t="s">
        <v>180</v>
      </c>
      <c r="D904" s="11" t="s">
        <v>2</v>
      </c>
      <c r="E904" s="12">
        <v>12.267495655202422</v>
      </c>
      <c r="F904" s="12">
        <v>13.17761497982835</v>
      </c>
      <c r="G904" s="12">
        <v>11.022153212899969</v>
      </c>
      <c r="H904" s="12">
        <v>11.393660155610021</v>
      </c>
      <c r="I904" s="12">
        <v>11.32537385035471</v>
      </c>
      <c r="J904" s="12">
        <v>13.095849715232678</v>
      </c>
      <c r="K904" s="12">
        <v>10.491883486491854</v>
      </c>
      <c r="L904" s="12">
        <v>10.148801196772506</v>
      </c>
      <c r="M904" s="12">
        <v>11.772868044036686</v>
      </c>
      <c r="N904" s="12"/>
      <c r="O904" s="12"/>
    </row>
    <row r="905" spans="1:15" x14ac:dyDescent="0.35">
      <c r="A905" s="11" t="str">
        <f t="shared" si="14"/>
        <v>DISTRIBUCION VOLUMEN X CRITERIO (Consumiciones)Cerveza SurtidorLEVANTE</v>
      </c>
      <c r="B905" s="11" t="s">
        <v>119</v>
      </c>
      <c r="C905" s="11" t="s">
        <v>180</v>
      </c>
      <c r="D905" s="11" t="s">
        <v>3</v>
      </c>
      <c r="E905" s="12">
        <v>10.953315317451773</v>
      </c>
      <c r="F905" s="12">
        <v>11.88399334242572</v>
      </c>
      <c r="G905" s="12">
        <v>10.706456439819128</v>
      </c>
      <c r="H905" s="12">
        <v>9.7314473945465974</v>
      </c>
      <c r="I905" s="12">
        <v>9.9384144999063526</v>
      </c>
      <c r="J905" s="12">
        <v>10.473857294521451</v>
      </c>
      <c r="K905" s="12">
        <v>11.121280234073371</v>
      </c>
      <c r="L905" s="12">
        <v>10.036338652322243</v>
      </c>
      <c r="M905" s="12">
        <v>10.227979269900853</v>
      </c>
      <c r="N905" s="12"/>
      <c r="O905" s="12"/>
    </row>
    <row r="906" spans="1:15" x14ac:dyDescent="0.35">
      <c r="A906" s="11" t="str">
        <f t="shared" si="14"/>
        <v>DISTRIBUCION VOLUMEN X CRITERIO (Consumiciones)Cerveza SurtidorANDALUCIA</v>
      </c>
      <c r="B906" s="11" t="s">
        <v>119</v>
      </c>
      <c r="C906" s="11" t="s">
        <v>180</v>
      </c>
      <c r="D906" s="11" t="s">
        <v>4</v>
      </c>
      <c r="E906" s="12">
        <v>29.569613257201599</v>
      </c>
      <c r="F906" s="12">
        <v>27.369971935719771</v>
      </c>
      <c r="G906" s="12">
        <v>30.382275888050735</v>
      </c>
      <c r="H906" s="12">
        <v>29.994303774807058</v>
      </c>
      <c r="I906" s="12">
        <v>30.600637295331101</v>
      </c>
      <c r="J906" s="12">
        <v>26.490604911534881</v>
      </c>
      <c r="K906" s="12">
        <v>31.379225988344771</v>
      </c>
      <c r="L906" s="12">
        <v>29.445906063286344</v>
      </c>
      <c r="M906" s="12">
        <v>29.377856104819642</v>
      </c>
      <c r="N906" s="12"/>
      <c r="O906" s="12"/>
    </row>
    <row r="907" spans="1:15" x14ac:dyDescent="0.35">
      <c r="A907" s="11" t="str">
        <f t="shared" si="14"/>
        <v>DISTRIBUCION VOLUMEN X CRITERIO (Consumiciones)Cerveza SurtidorMDD AM</v>
      </c>
      <c r="B907" s="11" t="s">
        <v>119</v>
      </c>
      <c r="C907" s="11" t="s">
        <v>180</v>
      </c>
      <c r="D907" s="11" t="s">
        <v>5</v>
      </c>
      <c r="E907" s="12">
        <v>14.122633679114561</v>
      </c>
      <c r="F907" s="12">
        <v>13.623394819056234</v>
      </c>
      <c r="G907" s="12">
        <v>13.419001351816181</v>
      </c>
      <c r="H907" s="12">
        <v>13.411132919516136</v>
      </c>
      <c r="I907" s="12">
        <v>13.335959294588495</v>
      </c>
      <c r="J907" s="12">
        <v>13.487317460880998</v>
      </c>
      <c r="K907" s="12">
        <v>13.350737050152354</v>
      </c>
      <c r="L907" s="12">
        <v>13.437595895232768</v>
      </c>
      <c r="M907" s="12">
        <v>13.121174529852134</v>
      </c>
      <c r="N907" s="12"/>
      <c r="O907" s="12"/>
    </row>
    <row r="908" spans="1:15" x14ac:dyDescent="0.35">
      <c r="A908" s="11" t="str">
        <f t="shared" si="14"/>
        <v>DISTRIBUCION VOLUMEN X CRITERIO (Consumiciones)Cerveza SurtidorRTO CENTRO</v>
      </c>
      <c r="B908" s="11" t="s">
        <v>119</v>
      </c>
      <c r="C908" s="11" t="s">
        <v>180</v>
      </c>
      <c r="D908" s="11" t="s">
        <v>6</v>
      </c>
      <c r="E908" s="12">
        <v>7.9946508013131385</v>
      </c>
      <c r="F908" s="12">
        <v>8.0634358636027326</v>
      </c>
      <c r="G908" s="12">
        <v>7.6272109131937453</v>
      </c>
      <c r="H908" s="12">
        <v>8.4974551435828491</v>
      </c>
      <c r="I908" s="12">
        <v>8.0502894855306533</v>
      </c>
      <c r="J908" s="12">
        <v>8.4487310016732167</v>
      </c>
      <c r="K908" s="12">
        <v>7.142686902645436</v>
      </c>
      <c r="L908" s="12">
        <v>7.3660625643062154</v>
      </c>
      <c r="M908" s="12">
        <v>7.1081411686841136</v>
      </c>
      <c r="N908" s="12"/>
      <c r="O908" s="12"/>
    </row>
    <row r="909" spans="1:15" x14ac:dyDescent="0.35">
      <c r="A909" s="11" t="str">
        <f t="shared" si="14"/>
        <v>DISTRIBUCION VOLUMEN X CRITERIO (Consumiciones)Cerveza SurtidorNORTE-CENTRO</v>
      </c>
      <c r="B909" s="11" t="s">
        <v>119</v>
      </c>
      <c r="C909" s="11" t="s">
        <v>180</v>
      </c>
      <c r="D909" s="11" t="s">
        <v>7</v>
      </c>
      <c r="E909" s="12">
        <v>10.902115419057774</v>
      </c>
      <c r="F909" s="12">
        <v>11.289769060025504</v>
      </c>
      <c r="G909" s="12">
        <v>11.435497748739476</v>
      </c>
      <c r="H909" s="12">
        <v>11.788093912851009</v>
      </c>
      <c r="I909" s="12">
        <v>12.366975484091441</v>
      </c>
      <c r="J909" s="12">
        <v>12.567910679375929</v>
      </c>
      <c r="K909" s="12">
        <v>11.48788699371703</v>
      </c>
      <c r="L909" s="12">
        <v>12.849385819238615</v>
      </c>
      <c r="M909" s="12">
        <v>12.074723634285849</v>
      </c>
      <c r="N909" s="12"/>
      <c r="O909" s="12"/>
    </row>
    <row r="910" spans="1:15" x14ac:dyDescent="0.35">
      <c r="A910" s="11" t="str">
        <f t="shared" si="14"/>
        <v>DISTRIBUCION VOLUMEN X CRITERIO (Consumiciones)Cerveza SurtidorNOROESTE</v>
      </c>
      <c r="B910" s="11" t="s">
        <v>119</v>
      </c>
      <c r="C910" s="11" t="s">
        <v>180</v>
      </c>
      <c r="D910" s="11" t="s">
        <v>8</v>
      </c>
      <c r="E910" s="12">
        <v>9.1742379177914195</v>
      </c>
      <c r="F910" s="12">
        <v>8.8284758705866029</v>
      </c>
      <c r="G910" s="12">
        <v>10.98657048184587</v>
      </c>
      <c r="H910" s="12">
        <v>10.332757200842389</v>
      </c>
      <c r="I910" s="12">
        <v>8.7295947202570883</v>
      </c>
      <c r="J910" s="12">
        <v>8.8143446457673154</v>
      </c>
      <c r="K910" s="12">
        <v>8.9923703319753336</v>
      </c>
      <c r="L910" s="12">
        <v>9.9439971840646955</v>
      </c>
      <c r="M910" s="12">
        <v>10.119287619897877</v>
      </c>
      <c r="N910" s="12"/>
      <c r="O910" s="12"/>
    </row>
    <row r="911" spans="1:15" x14ac:dyDescent="0.35">
      <c r="A911" s="11" t="str">
        <f t="shared" si="14"/>
        <v>DISTRIBUCION VOLUMEN X CRITERIO (Consumiciones)Cerveza Surtidor&lt;2MIL</v>
      </c>
      <c r="B911" s="11" t="s">
        <v>119</v>
      </c>
      <c r="C911" s="11" t="s">
        <v>180</v>
      </c>
      <c r="D911" s="11" t="s">
        <v>9</v>
      </c>
      <c r="E911" s="12">
        <v>4.287722095683284</v>
      </c>
      <c r="F911" s="12">
        <v>4.7092720889928197</v>
      </c>
      <c r="G911" s="12">
        <v>4.3313785152761008</v>
      </c>
      <c r="H911" s="12">
        <v>5.2798962310519135</v>
      </c>
      <c r="I911" s="12">
        <v>4.8883583114548861</v>
      </c>
      <c r="J911" s="12">
        <v>4.896305869768625</v>
      </c>
      <c r="K911" s="12">
        <v>4.4814591800650092</v>
      </c>
      <c r="L911" s="12">
        <v>4.497181808335891</v>
      </c>
      <c r="M911" s="12">
        <v>4.1953472282515563</v>
      </c>
      <c r="N911" s="12"/>
      <c r="O911" s="12"/>
    </row>
    <row r="912" spans="1:15" x14ac:dyDescent="0.35">
      <c r="A912" s="11" t="str">
        <f t="shared" si="14"/>
        <v>DISTRIBUCION VOLUMEN X CRITERIO (Consumiciones)Cerveza Surtidor2-5MIL</v>
      </c>
      <c r="B912" s="11" t="s">
        <v>119</v>
      </c>
      <c r="C912" s="11" t="s">
        <v>180</v>
      </c>
      <c r="D912" s="11" t="s">
        <v>10</v>
      </c>
      <c r="E912" s="12">
        <v>3.7715889183971854</v>
      </c>
      <c r="F912" s="12">
        <v>3.9087975293129329</v>
      </c>
      <c r="G912" s="12">
        <v>3.6889907434796303</v>
      </c>
      <c r="H912" s="12">
        <v>3.6952752795761574</v>
      </c>
      <c r="I912" s="12">
        <v>3.8249532584373038</v>
      </c>
      <c r="J912" s="12">
        <v>3.905704393994748</v>
      </c>
      <c r="K912" s="12">
        <v>3.7822124584001431</v>
      </c>
      <c r="L912" s="12">
        <v>5.2155273560894599</v>
      </c>
      <c r="M912" s="12">
        <v>5.0595824433279262</v>
      </c>
      <c r="N912" s="12"/>
      <c r="O912" s="12"/>
    </row>
    <row r="913" spans="1:15" x14ac:dyDescent="0.35">
      <c r="A913" s="11" t="str">
        <f t="shared" si="14"/>
        <v>DISTRIBUCION VOLUMEN X CRITERIO (Consumiciones)Cerveza Surtidor5-10MIL</v>
      </c>
      <c r="B913" s="11" t="s">
        <v>119</v>
      </c>
      <c r="C913" s="11" t="s">
        <v>180</v>
      </c>
      <c r="D913" s="11" t="s">
        <v>11</v>
      </c>
      <c r="E913" s="12">
        <v>8.8417759419020072</v>
      </c>
      <c r="F913" s="12">
        <v>8.7395288463877794</v>
      </c>
      <c r="G913" s="12">
        <v>8.102683109427737</v>
      </c>
      <c r="H913" s="12">
        <v>8.2762300320182121</v>
      </c>
      <c r="I913" s="12">
        <v>8.7052710353461507</v>
      </c>
      <c r="J913" s="12">
        <v>7.8148359595908694</v>
      </c>
      <c r="K913" s="12">
        <v>8.0771250442036315</v>
      </c>
      <c r="L913" s="12">
        <v>7.9109787631545707</v>
      </c>
      <c r="M913" s="12">
        <v>10.399505794145442</v>
      </c>
      <c r="N913" s="12"/>
      <c r="O913" s="12"/>
    </row>
    <row r="914" spans="1:15" x14ac:dyDescent="0.35">
      <c r="A914" s="11" t="str">
        <f t="shared" si="14"/>
        <v>DISTRIBUCION VOLUMEN X CRITERIO (Consumiciones)Cerveza Surtidor10-30MIL</v>
      </c>
      <c r="B914" s="11" t="s">
        <v>119</v>
      </c>
      <c r="C914" s="11" t="s">
        <v>180</v>
      </c>
      <c r="D914" s="11" t="s">
        <v>12</v>
      </c>
      <c r="E914" s="12">
        <v>15.865925723434223</v>
      </c>
      <c r="F914" s="12">
        <v>16.533109696845667</v>
      </c>
      <c r="G914" s="12">
        <v>17.061009015640792</v>
      </c>
      <c r="H914" s="12">
        <v>17.208469907113553</v>
      </c>
      <c r="I914" s="12">
        <v>17.255473445206402</v>
      </c>
      <c r="J914" s="12">
        <v>17.72487628397252</v>
      </c>
      <c r="K914" s="12">
        <v>17.624717217859718</v>
      </c>
      <c r="L914" s="12">
        <v>16.562657945089263</v>
      </c>
      <c r="M914" s="12">
        <v>15.857380336225447</v>
      </c>
      <c r="N914" s="12"/>
      <c r="O914" s="12"/>
    </row>
    <row r="915" spans="1:15" x14ac:dyDescent="0.35">
      <c r="A915" s="11" t="str">
        <f t="shared" si="14"/>
        <v>DISTRIBUCION VOLUMEN X CRITERIO (Consumiciones)Cerveza Surtidor30-100MIL</v>
      </c>
      <c r="B915" s="11" t="s">
        <v>119</v>
      </c>
      <c r="C915" s="11" t="s">
        <v>180</v>
      </c>
      <c r="D915" s="11" t="s">
        <v>13</v>
      </c>
      <c r="E915" s="12">
        <v>17.494042802519711</v>
      </c>
      <c r="F915" s="12">
        <v>17.769185964138973</v>
      </c>
      <c r="G915" s="12">
        <v>19.494967062126694</v>
      </c>
      <c r="H915" s="12">
        <v>19.735239453032182</v>
      </c>
      <c r="I915" s="12">
        <v>19.207401924865199</v>
      </c>
      <c r="J915" s="12">
        <v>18.52749582268725</v>
      </c>
      <c r="K915" s="12">
        <v>18.532313460672089</v>
      </c>
      <c r="L915" s="12">
        <v>18.65320222386686</v>
      </c>
      <c r="M915" s="12">
        <v>18.826561110017622</v>
      </c>
      <c r="N915" s="12"/>
      <c r="O915" s="12"/>
    </row>
    <row r="916" spans="1:15" x14ac:dyDescent="0.35">
      <c r="A916" s="11" t="str">
        <f t="shared" si="14"/>
        <v>DISTRIBUCION VOLUMEN X CRITERIO (Consumiciones)Cerveza Surtidor100-200MIL</v>
      </c>
      <c r="B916" s="11" t="s">
        <v>119</v>
      </c>
      <c r="C916" s="11" t="s">
        <v>180</v>
      </c>
      <c r="D916" s="11" t="s">
        <v>14</v>
      </c>
      <c r="E916" s="12">
        <v>12.338480940688985</v>
      </c>
      <c r="F916" s="12">
        <v>12.15661328108788</v>
      </c>
      <c r="G916" s="12">
        <v>11.755790504141682</v>
      </c>
      <c r="H916" s="12">
        <v>11.546226766182432</v>
      </c>
      <c r="I916" s="12">
        <v>11.557980895926502</v>
      </c>
      <c r="J916" s="12">
        <v>11.241039821615288</v>
      </c>
      <c r="K916" s="12">
        <v>11.580973787851631</v>
      </c>
      <c r="L916" s="12">
        <v>10.889969809924366</v>
      </c>
      <c r="M916" s="12">
        <v>11.578194939481149</v>
      </c>
      <c r="N916" s="12"/>
      <c r="O916" s="12"/>
    </row>
    <row r="917" spans="1:15" x14ac:dyDescent="0.35">
      <c r="A917" s="11" t="str">
        <f t="shared" si="14"/>
        <v>DISTRIBUCION VOLUMEN X CRITERIO (Consumiciones)Cerveza Surtidor200-500MIL</v>
      </c>
      <c r="B917" s="11" t="s">
        <v>119</v>
      </c>
      <c r="C917" s="11" t="s">
        <v>180</v>
      </c>
      <c r="D917" s="11" t="s">
        <v>15</v>
      </c>
      <c r="E917" s="12">
        <v>14.256805195797442</v>
      </c>
      <c r="F917" s="12">
        <v>14.649414027560525</v>
      </c>
      <c r="G917" s="12">
        <v>14.121796422071121</v>
      </c>
      <c r="H917" s="12">
        <v>13.96739372200034</v>
      </c>
      <c r="I917" s="12">
        <v>14.171524284254419</v>
      </c>
      <c r="J917" s="12">
        <v>14.371112579580814</v>
      </c>
      <c r="K917" s="12">
        <v>14.613396243781215</v>
      </c>
      <c r="L917" s="12">
        <v>14.58934276792</v>
      </c>
      <c r="M917" s="12">
        <v>12.732441986951185</v>
      </c>
      <c r="N917" s="12"/>
      <c r="O917" s="12"/>
    </row>
    <row r="918" spans="1:15" x14ac:dyDescent="0.35">
      <c r="A918" s="11" t="str">
        <f t="shared" si="14"/>
        <v>DISTRIBUCION VOLUMEN X CRITERIO (Consumiciones)Cerveza Surtidor&gt;500MIL</v>
      </c>
      <c r="B918" s="11" t="s">
        <v>119</v>
      </c>
      <c r="C918" s="11" t="s">
        <v>180</v>
      </c>
      <c r="D918" s="11" t="s">
        <v>16</v>
      </c>
      <c r="E918" s="12">
        <v>23.143673761391607</v>
      </c>
      <c r="F918" s="12">
        <v>21.534081427915158</v>
      </c>
      <c r="G918" s="12">
        <v>21.443360058119424</v>
      </c>
      <c r="H918" s="12">
        <v>20.291250706603172</v>
      </c>
      <c r="I918" s="12">
        <v>20.389035201571961</v>
      </c>
      <c r="J918" s="12">
        <v>21.518646447594914</v>
      </c>
      <c r="K918" s="12">
        <v>21.307792918699224</v>
      </c>
      <c r="L918" s="12">
        <v>21.681144966515642</v>
      </c>
      <c r="M918" s="12">
        <v>21.350970251734971</v>
      </c>
      <c r="N918" s="12"/>
      <c r="O918" s="12"/>
    </row>
    <row r="919" spans="1:15" x14ac:dyDescent="0.35">
      <c r="A919" s="11" t="str">
        <f t="shared" si="14"/>
        <v>DISTRIBUCION VOLUMEN X CRITERIO (Consumiciones)Cerveza SurtidorDE 15 A 19 AÑOS</v>
      </c>
      <c r="B919" s="11" t="s">
        <v>119</v>
      </c>
      <c r="C919" s="11" t="s">
        <v>180</v>
      </c>
      <c r="D919" s="11" t="s">
        <v>39</v>
      </c>
      <c r="E919" s="12">
        <v>0.58039698773931125</v>
      </c>
      <c r="F919" s="12">
        <v>0.91131229490249066</v>
      </c>
      <c r="G919" s="12">
        <v>0.66561289881227104</v>
      </c>
      <c r="H919" s="12">
        <v>0.56840244210736457</v>
      </c>
      <c r="I919" s="12">
        <v>0.14533208689166144</v>
      </c>
      <c r="J919" s="12">
        <v>0.18513887345977698</v>
      </c>
      <c r="K919" s="12">
        <v>0.61554611468238785</v>
      </c>
      <c r="L919" s="12">
        <v>0.33674079180129607</v>
      </c>
      <c r="M919" s="12">
        <v>0.17824398732120156</v>
      </c>
      <c r="N919" s="12"/>
      <c r="O919" s="12"/>
    </row>
    <row r="920" spans="1:15" x14ac:dyDescent="0.35">
      <c r="A920" s="11" t="str">
        <f t="shared" si="14"/>
        <v>DISTRIBUCION VOLUMEN X CRITERIO (Consumiciones)Cerveza SurtidorDE 20 A 24 AÑOS</v>
      </c>
      <c r="B920" s="11" t="s">
        <v>119</v>
      </c>
      <c r="C920" s="11" t="s">
        <v>180</v>
      </c>
      <c r="D920" s="11" t="s">
        <v>40</v>
      </c>
      <c r="E920" s="12">
        <v>2.2221058538054375</v>
      </c>
      <c r="F920" s="12">
        <v>1.8496055115326877</v>
      </c>
      <c r="G920" s="12">
        <v>2.1388506960938001</v>
      </c>
      <c r="H920" s="12">
        <v>2.0174738489013877</v>
      </c>
      <c r="I920" s="12">
        <v>1.5842296924750192</v>
      </c>
      <c r="J920" s="12">
        <v>1.2528287765598642</v>
      </c>
      <c r="K920" s="12">
        <v>1.5132082875149566</v>
      </c>
      <c r="L920" s="12">
        <v>1.4376528682828211</v>
      </c>
      <c r="M920" s="12">
        <v>1.0926558700809541</v>
      </c>
      <c r="N920" s="12"/>
      <c r="O920" s="12"/>
    </row>
    <row r="921" spans="1:15" x14ac:dyDescent="0.35">
      <c r="A921" s="11" t="str">
        <f t="shared" si="14"/>
        <v>DISTRIBUCION VOLUMEN X CRITERIO (Consumiciones)Cerveza SurtidorDE 25 A 34 AÑOS</v>
      </c>
      <c r="B921" s="11" t="s">
        <v>119</v>
      </c>
      <c r="C921" s="11" t="s">
        <v>180</v>
      </c>
      <c r="D921" s="11" t="s">
        <v>41</v>
      </c>
      <c r="E921" s="12">
        <v>8.3080566909882716</v>
      </c>
      <c r="F921" s="12">
        <v>7.134979026923677</v>
      </c>
      <c r="G921" s="12">
        <v>7.0268185685393929</v>
      </c>
      <c r="H921" s="12">
        <v>6.4580709001012302</v>
      </c>
      <c r="I921" s="12">
        <v>5.8615480411260039</v>
      </c>
      <c r="J921" s="12">
        <v>6.0499714259209849</v>
      </c>
      <c r="K921" s="12">
        <v>7.0478028978205796</v>
      </c>
      <c r="L921" s="12">
        <v>7.0647710247477402</v>
      </c>
      <c r="M921" s="12">
        <v>7.0390014423428777</v>
      </c>
      <c r="N921" s="12"/>
      <c r="O921" s="12"/>
    </row>
    <row r="922" spans="1:15" x14ac:dyDescent="0.35">
      <c r="A922" s="11" t="str">
        <f t="shared" si="14"/>
        <v>DISTRIBUCION VOLUMEN X CRITERIO (Consumiciones)Cerveza SurtidorDE 35 A 49 AÑOS</v>
      </c>
      <c r="B922" s="11" t="s">
        <v>119</v>
      </c>
      <c r="C922" s="11" t="s">
        <v>180</v>
      </c>
      <c r="D922" s="11" t="s">
        <v>42</v>
      </c>
      <c r="E922" s="12">
        <v>21.192297788928418</v>
      </c>
      <c r="F922" s="12">
        <v>20.965809091338429</v>
      </c>
      <c r="G922" s="12">
        <v>22.203619360166034</v>
      </c>
      <c r="H922" s="12">
        <v>21.062253773884812</v>
      </c>
      <c r="I922" s="12">
        <v>21.039757436755131</v>
      </c>
      <c r="J922" s="12">
        <v>20.692915689860726</v>
      </c>
      <c r="K922" s="12">
        <v>19.672583090717964</v>
      </c>
      <c r="L922" s="12">
        <v>20.281130977093451</v>
      </c>
      <c r="M922" s="12">
        <v>18.907446862188298</v>
      </c>
      <c r="N922" s="12"/>
      <c r="O922" s="12"/>
    </row>
    <row r="923" spans="1:15" x14ac:dyDescent="0.35">
      <c r="A923" s="11" t="str">
        <f t="shared" si="14"/>
        <v>DISTRIBUCION VOLUMEN X CRITERIO (Consumiciones)Cerveza SurtidorDE 50 A 59 AÑOS</v>
      </c>
      <c r="B923" s="11" t="s">
        <v>119</v>
      </c>
      <c r="C923" s="11" t="s">
        <v>180</v>
      </c>
      <c r="D923" s="11" t="s">
        <v>43</v>
      </c>
      <c r="E923" s="12">
        <v>25.356481773183461</v>
      </c>
      <c r="F923" s="12">
        <v>26.46256688701158</v>
      </c>
      <c r="G923" s="12">
        <v>25.006296592132106</v>
      </c>
      <c r="H923" s="12">
        <v>23.63962749942224</v>
      </c>
      <c r="I923" s="12">
        <v>23.074715854015174</v>
      </c>
      <c r="J923" s="12">
        <v>24.273926353317631</v>
      </c>
      <c r="K923" s="12">
        <v>23.927380093106169</v>
      </c>
      <c r="L923" s="12">
        <v>23.372939944764347</v>
      </c>
      <c r="M923" s="12">
        <v>22.428363561318665</v>
      </c>
      <c r="N923" s="12"/>
      <c r="O923" s="12"/>
    </row>
    <row r="924" spans="1:15" x14ac:dyDescent="0.35">
      <c r="A924" s="11" t="str">
        <f t="shared" si="14"/>
        <v>DISTRIBUCION VOLUMEN X CRITERIO (Consumiciones)Cerveza SurtidorDE 60 A 75 AÑOS</v>
      </c>
      <c r="B924" s="11" t="s">
        <v>119</v>
      </c>
      <c r="C924" s="11" t="s">
        <v>180</v>
      </c>
      <c r="D924" s="11" t="s">
        <v>44</v>
      </c>
      <c r="E924" s="12">
        <v>42.340663882093388</v>
      </c>
      <c r="F924" s="12">
        <v>42.675738064809735</v>
      </c>
      <c r="G924" s="12">
        <v>42.958786467963492</v>
      </c>
      <c r="H924" s="12">
        <v>46.254151463170373</v>
      </c>
      <c r="I924" s="12">
        <v>48.294425842744623</v>
      </c>
      <c r="J924" s="12">
        <v>47.545234656750303</v>
      </c>
      <c r="K924" s="12">
        <v>47.223474187500905</v>
      </c>
      <c r="L924" s="12">
        <v>47.50676907525407</v>
      </c>
      <c r="M924" s="12">
        <v>50.354267230269834</v>
      </c>
      <c r="N924" s="12"/>
      <c r="O924" s="12"/>
    </row>
    <row r="925" spans="1:15" x14ac:dyDescent="0.35">
      <c r="A925" s="11" t="str">
        <f t="shared" si="14"/>
        <v>DISTRIBUCION VOLUMEN X CRITERIO (Consumiciones)Cerveza SurtidorALTA Y MEDIA ALTA</v>
      </c>
      <c r="B925" s="11" t="s">
        <v>119</v>
      </c>
      <c r="C925" s="11" t="s">
        <v>180</v>
      </c>
      <c r="D925" s="11" t="s">
        <v>17</v>
      </c>
      <c r="E925" s="12">
        <v>29.399750648556854</v>
      </c>
      <c r="F925" s="12">
        <v>31.824292704288926</v>
      </c>
      <c r="G925" s="12">
        <v>29.614327709919326</v>
      </c>
      <c r="H925" s="12">
        <v>28.838713282403656</v>
      </c>
      <c r="I925" s="12">
        <v>28.262598042276053</v>
      </c>
      <c r="J925" s="12">
        <v>29.464943212596879</v>
      </c>
      <c r="K925" s="12">
        <v>30.294698955098799</v>
      </c>
      <c r="L925" s="12">
        <v>27.884968591490821</v>
      </c>
      <c r="M925" s="12">
        <v>28.641665753743478</v>
      </c>
      <c r="N925" s="12"/>
      <c r="O925" s="12"/>
    </row>
    <row r="926" spans="1:15" x14ac:dyDescent="0.35">
      <c r="A926" s="11" t="str">
        <f t="shared" si="14"/>
        <v>DISTRIBUCION VOLUMEN X CRITERIO (Consumiciones)Cerveza SurtidorMEDIA</v>
      </c>
      <c r="B926" s="11" t="s">
        <v>119</v>
      </c>
      <c r="C926" s="11" t="s">
        <v>180</v>
      </c>
      <c r="D926" s="11" t="s">
        <v>18</v>
      </c>
      <c r="E926" s="12">
        <v>34.609573487978196</v>
      </c>
      <c r="F926" s="12">
        <v>33.761429289033465</v>
      </c>
      <c r="G926" s="12">
        <v>36.751257150510227</v>
      </c>
      <c r="H926" s="12">
        <v>34.658394662691244</v>
      </c>
      <c r="I926" s="12">
        <v>34.736004639654588</v>
      </c>
      <c r="J926" s="12">
        <v>35.168077428309985</v>
      </c>
      <c r="K926" s="12">
        <v>34.589984062471238</v>
      </c>
      <c r="L926" s="12">
        <v>36.858883959999275</v>
      </c>
      <c r="M926" s="12">
        <v>35.375365983709209</v>
      </c>
      <c r="N926" s="12"/>
      <c r="O926" s="12"/>
    </row>
    <row r="927" spans="1:15" x14ac:dyDescent="0.35">
      <c r="A927" s="11" t="str">
        <f t="shared" si="14"/>
        <v>DISTRIBUCION VOLUMEN X CRITERIO (Consumiciones)Cerveza SurtidorMEDIA BAJA</v>
      </c>
      <c r="B927" s="11" t="s">
        <v>119</v>
      </c>
      <c r="C927" s="11" t="s">
        <v>180</v>
      </c>
      <c r="D927" s="11" t="s">
        <v>19</v>
      </c>
      <c r="E927" s="12">
        <v>21.955151468846697</v>
      </c>
      <c r="F927" s="12">
        <v>21.626840958106801</v>
      </c>
      <c r="G927" s="12">
        <v>20.386149231642325</v>
      </c>
      <c r="H927" s="12">
        <v>22.751184543591311</v>
      </c>
      <c r="I927" s="12">
        <v>22.372109662770715</v>
      </c>
      <c r="J927" s="12">
        <v>22.409419024266779</v>
      </c>
      <c r="K927" s="12">
        <v>22.253372797690268</v>
      </c>
      <c r="L927" s="12">
        <v>21.422944231845342</v>
      </c>
      <c r="M927" s="12">
        <v>20.367863346080924</v>
      </c>
      <c r="N927" s="12"/>
      <c r="O927" s="12"/>
    </row>
    <row r="928" spans="1:15" x14ac:dyDescent="0.35">
      <c r="A928" s="11" t="str">
        <f t="shared" si="14"/>
        <v>DISTRIBUCION VOLUMEN X CRITERIO (Consumiciones)Cerveza SurtidorBAJA</v>
      </c>
      <c r="B928" s="11" t="s">
        <v>119</v>
      </c>
      <c r="C928" s="11" t="s">
        <v>180</v>
      </c>
      <c r="D928" s="11" t="s">
        <v>20</v>
      </c>
      <c r="E928" s="12">
        <v>14.03552935584872</v>
      </c>
      <c r="F928" s="12">
        <v>12.787448497537756</v>
      </c>
      <c r="G928" s="12">
        <v>13.248251455153524</v>
      </c>
      <c r="H928" s="12">
        <v>13.75169666136104</v>
      </c>
      <c r="I928" s="12">
        <v>14.629295869984524</v>
      </c>
      <c r="J928" s="12">
        <v>12.957583239899723</v>
      </c>
      <c r="K928" s="12">
        <v>12.861939340506028</v>
      </c>
      <c r="L928" s="12">
        <v>13.833208857560605</v>
      </c>
      <c r="M928" s="12">
        <v>15.615086733763869</v>
      </c>
      <c r="N928" s="12"/>
      <c r="O928" s="12"/>
    </row>
    <row r="929" spans="1:15" x14ac:dyDescent="0.35">
      <c r="A929" s="11" t="str">
        <f t="shared" si="14"/>
        <v>DISTRIBUCION VOLUMEN X CRITERIO (Consumiciones)Cerveza SurtidorHOMBRE</v>
      </c>
      <c r="B929" s="11" t="s">
        <v>119</v>
      </c>
      <c r="C929" s="11" t="s">
        <v>180</v>
      </c>
      <c r="D929" s="11" t="s">
        <v>21</v>
      </c>
      <c r="E929" s="12">
        <v>62.128645698191484</v>
      </c>
      <c r="F929" s="12">
        <v>60.980317794699992</v>
      </c>
      <c r="G929" s="12">
        <v>64.583813085156706</v>
      </c>
      <c r="H929" s="12">
        <v>62.400085497627657</v>
      </c>
      <c r="I929" s="12">
        <v>61.85991167569734</v>
      </c>
      <c r="J929" s="12">
        <v>61.199950983143012</v>
      </c>
      <c r="K929" s="12">
        <v>62.583672026003846</v>
      </c>
      <c r="L929" s="12">
        <v>61.654429682846271</v>
      </c>
      <c r="M929" s="12">
        <v>62.17511488058738</v>
      </c>
      <c r="N929" s="12"/>
      <c r="O929" s="12"/>
    </row>
    <row r="930" spans="1:15" x14ac:dyDescent="0.35">
      <c r="A930" s="11" t="str">
        <f t="shared" si="14"/>
        <v>DISTRIBUCION VOLUMEN X CRITERIO (Consumiciones)Cerveza SurtidorMUJER</v>
      </c>
      <c r="B930" s="11" t="s">
        <v>119</v>
      </c>
      <c r="C930" s="11" t="s">
        <v>180</v>
      </c>
      <c r="D930" s="11" t="s">
        <v>22</v>
      </c>
      <c r="E930" s="12">
        <v>37.87134934057805</v>
      </c>
      <c r="F930" s="12">
        <v>39.019682205300015</v>
      </c>
      <c r="G930" s="12">
        <v>35.416153191702563</v>
      </c>
      <c r="H930" s="12">
        <v>37.599914502372336</v>
      </c>
      <c r="I930" s="12">
        <v>38.14008832430266</v>
      </c>
      <c r="J930" s="12">
        <v>38.800049016856988</v>
      </c>
      <c r="K930" s="12">
        <v>37.416313441295152</v>
      </c>
      <c r="L930" s="12">
        <v>38.345547753569562</v>
      </c>
      <c r="M930" s="12">
        <v>37.824866936710109</v>
      </c>
      <c r="N930" s="12"/>
      <c r="O930" s="12"/>
    </row>
    <row r="931" spans="1:15" x14ac:dyDescent="0.35">
      <c r="A931" s="11" t="str">
        <f t="shared" si="14"/>
        <v>DISTRIBUCION VOLUMEN X CRITERIO (Consumiciones)Otras CervezasT.ESPAÑA</v>
      </c>
      <c r="B931" s="11" t="s">
        <v>119</v>
      </c>
      <c r="C931" s="11" t="s">
        <v>148</v>
      </c>
      <c r="D931" s="11" t="s">
        <v>36</v>
      </c>
      <c r="E931" s="12">
        <v>100</v>
      </c>
      <c r="F931" s="12">
        <v>100</v>
      </c>
      <c r="G931" s="12">
        <v>100</v>
      </c>
      <c r="H931" s="12">
        <v>100</v>
      </c>
      <c r="I931" s="12">
        <v>100</v>
      </c>
      <c r="J931" s="12">
        <v>100</v>
      </c>
      <c r="K931" s="12">
        <v>100</v>
      </c>
      <c r="L931" s="12">
        <v>100</v>
      </c>
      <c r="M931" s="12">
        <v>100</v>
      </c>
      <c r="N931" s="12"/>
      <c r="O931" s="12"/>
    </row>
    <row r="932" spans="1:15" x14ac:dyDescent="0.35">
      <c r="A932" s="11" t="str">
        <f t="shared" si="14"/>
        <v>DISTRIBUCION VOLUMEN X CRITERIO (Consumiciones)Otras CervezasBCN AM</v>
      </c>
      <c r="B932" s="11" t="s">
        <v>119</v>
      </c>
      <c r="C932" s="11" t="s">
        <v>148</v>
      </c>
      <c r="D932" s="11" t="s">
        <v>1</v>
      </c>
      <c r="E932" s="12" t="s">
        <v>219</v>
      </c>
      <c r="F932" s="12">
        <v>3.8212272795874309</v>
      </c>
      <c r="G932" s="12" t="s">
        <v>219</v>
      </c>
      <c r="H932" s="12" t="s">
        <v>219</v>
      </c>
      <c r="I932" s="12">
        <v>2.3656405451318268</v>
      </c>
      <c r="J932" s="12" t="s">
        <v>219</v>
      </c>
      <c r="K932" s="12" t="s">
        <v>219</v>
      </c>
      <c r="L932" s="12">
        <v>7.5219979136373638</v>
      </c>
      <c r="M932" s="12" t="s">
        <v>219</v>
      </c>
      <c r="N932" s="12"/>
      <c r="O932" s="12"/>
    </row>
    <row r="933" spans="1:15" x14ac:dyDescent="0.35">
      <c r="A933" s="11" t="str">
        <f t="shared" si="14"/>
        <v>DISTRIBUCION VOLUMEN X CRITERIO (Consumiciones)Otras CervezasREST.CAT ARAGON</v>
      </c>
      <c r="B933" s="11" t="s">
        <v>119</v>
      </c>
      <c r="C933" s="11" t="s">
        <v>148</v>
      </c>
      <c r="D933" s="11" t="s">
        <v>2</v>
      </c>
      <c r="E933" s="12">
        <v>8.948481198610347</v>
      </c>
      <c r="F933" s="12">
        <v>12.428075661619372</v>
      </c>
      <c r="G933" s="12" t="s">
        <v>219</v>
      </c>
      <c r="H933" s="12">
        <v>2.5151693933013175</v>
      </c>
      <c r="I933" s="12">
        <v>7.8561525394032188</v>
      </c>
      <c r="J933" s="12">
        <v>2.9154539701734787</v>
      </c>
      <c r="K933" s="12">
        <v>5.8468407067838113</v>
      </c>
      <c r="L933" s="12">
        <v>3.0105544976940397</v>
      </c>
      <c r="M933" s="12">
        <v>24.487849407613663</v>
      </c>
      <c r="N933" s="12"/>
      <c r="O933" s="12"/>
    </row>
    <row r="934" spans="1:15" x14ac:dyDescent="0.35">
      <c r="A934" s="11" t="str">
        <f t="shared" si="14"/>
        <v>DISTRIBUCION VOLUMEN X CRITERIO (Consumiciones)Otras CervezasLEVANTE</v>
      </c>
      <c r="B934" s="11" t="s">
        <v>119</v>
      </c>
      <c r="C934" s="11" t="s">
        <v>148</v>
      </c>
      <c r="D934" s="11" t="s">
        <v>3</v>
      </c>
      <c r="E934" s="12">
        <v>7.4877583842153257</v>
      </c>
      <c r="F934" s="12">
        <v>13.83897059432333</v>
      </c>
      <c r="G934" s="12">
        <v>33.308216669820375</v>
      </c>
      <c r="H934" s="12">
        <v>6.3240422656805793</v>
      </c>
      <c r="I934" s="12">
        <v>1.4202933879785584</v>
      </c>
      <c r="J934" s="12">
        <v>8.84351486323221</v>
      </c>
      <c r="K934" s="12">
        <v>32.339258749576146</v>
      </c>
      <c r="L934" s="12">
        <v>3.1466012155687855</v>
      </c>
      <c r="M934" s="12">
        <v>8.4262389572334726</v>
      </c>
      <c r="N934" s="12"/>
      <c r="O934" s="12"/>
    </row>
    <row r="935" spans="1:15" x14ac:dyDescent="0.35">
      <c r="A935" s="11" t="str">
        <f t="shared" si="14"/>
        <v>DISTRIBUCION VOLUMEN X CRITERIO (Consumiciones)Otras CervezasANDALUCIA</v>
      </c>
      <c r="B935" s="11" t="s">
        <v>119</v>
      </c>
      <c r="C935" s="11" t="s">
        <v>148</v>
      </c>
      <c r="D935" s="11" t="s">
        <v>4</v>
      </c>
      <c r="E935" s="12">
        <v>6.0320121420564909</v>
      </c>
      <c r="F935" s="12">
        <v>8.2732697072447472</v>
      </c>
      <c r="G935" s="12" t="s">
        <v>219</v>
      </c>
      <c r="H935" s="12">
        <v>22.938608801766708</v>
      </c>
      <c r="I935" s="12">
        <v>45.028973142075053</v>
      </c>
      <c r="J935" s="12">
        <v>24.174170714279644</v>
      </c>
      <c r="K935" s="12" t="s">
        <v>219</v>
      </c>
      <c r="L935" s="12" t="s">
        <v>219</v>
      </c>
      <c r="M935" s="12">
        <v>13.193354180587447</v>
      </c>
      <c r="N935" s="12"/>
      <c r="O935" s="12"/>
    </row>
    <row r="936" spans="1:15" x14ac:dyDescent="0.35">
      <c r="A936" s="11" t="str">
        <f t="shared" si="14"/>
        <v>DISTRIBUCION VOLUMEN X CRITERIO (Consumiciones)Otras CervezasMDD AM</v>
      </c>
      <c r="B936" s="11" t="s">
        <v>119</v>
      </c>
      <c r="C936" s="11" t="s">
        <v>148</v>
      </c>
      <c r="D936" s="11" t="s">
        <v>5</v>
      </c>
      <c r="E936" s="12">
        <v>5.1968865093676246</v>
      </c>
      <c r="F936" s="12">
        <v>3.9627060653956261</v>
      </c>
      <c r="G936" s="12">
        <v>30.797736487790463</v>
      </c>
      <c r="H936" s="12">
        <v>5.5392822142995781</v>
      </c>
      <c r="I936" s="12">
        <v>5.9675036121204732</v>
      </c>
      <c r="J936" s="12">
        <v>15.146618884914249</v>
      </c>
      <c r="K936" s="12">
        <v>5.3953816359423001</v>
      </c>
      <c r="L936" s="12">
        <v>24.257776855022481</v>
      </c>
      <c r="M936" s="12">
        <v>1.0376166269470952</v>
      </c>
      <c r="N936" s="12"/>
      <c r="O936" s="12"/>
    </row>
    <row r="937" spans="1:15" x14ac:dyDescent="0.35">
      <c r="A937" s="11" t="str">
        <f t="shared" si="14"/>
        <v>DISTRIBUCION VOLUMEN X CRITERIO (Consumiciones)Otras CervezasRTO CENTRO</v>
      </c>
      <c r="B937" s="11" t="s">
        <v>119</v>
      </c>
      <c r="C937" s="11" t="s">
        <v>148</v>
      </c>
      <c r="D937" s="11" t="s">
        <v>6</v>
      </c>
      <c r="E937" s="12">
        <v>19.024728300599445</v>
      </c>
      <c r="F937" s="12">
        <v>19.294209723801302</v>
      </c>
      <c r="G937" s="12">
        <v>7.3605116719997215</v>
      </c>
      <c r="H937" s="12">
        <v>16.657908708096546</v>
      </c>
      <c r="I937" s="12">
        <v>12.483353774507192</v>
      </c>
      <c r="J937" s="12">
        <v>4.1830038250185861</v>
      </c>
      <c r="K937" s="12">
        <v>1.9975433707122896</v>
      </c>
      <c r="L937" s="12">
        <v>45.989946645546539</v>
      </c>
      <c r="M937" s="12">
        <v>4.5894584761692041</v>
      </c>
      <c r="N937" s="12"/>
      <c r="O937" s="12"/>
    </row>
    <row r="938" spans="1:15" x14ac:dyDescent="0.35">
      <c r="A938" s="11" t="str">
        <f t="shared" si="14"/>
        <v>DISTRIBUCION VOLUMEN X CRITERIO (Consumiciones)Otras CervezasNORTE-CENTRO</v>
      </c>
      <c r="B938" s="11" t="s">
        <v>119</v>
      </c>
      <c r="C938" s="11" t="s">
        <v>148</v>
      </c>
      <c r="D938" s="11" t="s">
        <v>7</v>
      </c>
      <c r="E938" s="12">
        <v>19.820534278334367</v>
      </c>
      <c r="F938" s="12">
        <v>6.5604667908045036</v>
      </c>
      <c r="G938" s="12">
        <v>13.573624867379685</v>
      </c>
      <c r="H938" s="12">
        <v>5.6804735681728378</v>
      </c>
      <c r="I938" s="12">
        <v>6.5185773450851041</v>
      </c>
      <c r="J938" s="12">
        <v>29.227867322477774</v>
      </c>
      <c r="K938" s="12">
        <v>30.343736844106651</v>
      </c>
      <c r="L938" s="12">
        <v>7.8884422720977927</v>
      </c>
      <c r="M938" s="12">
        <v>27.884346008892898</v>
      </c>
      <c r="N938" s="12"/>
      <c r="O938" s="12"/>
    </row>
    <row r="939" spans="1:15" x14ac:dyDescent="0.35">
      <c r="A939" s="11" t="str">
        <f t="shared" si="14"/>
        <v>DISTRIBUCION VOLUMEN X CRITERIO (Consumiciones)Otras CervezasNOROESTE</v>
      </c>
      <c r="B939" s="11" t="s">
        <v>119</v>
      </c>
      <c r="C939" s="11" t="s">
        <v>148</v>
      </c>
      <c r="D939" s="11" t="s">
        <v>8</v>
      </c>
      <c r="E939" s="12">
        <v>33.489601971691748</v>
      </c>
      <c r="F939" s="12">
        <v>31.82106255655091</v>
      </c>
      <c r="G939" s="12">
        <v>14.959925365476639</v>
      </c>
      <c r="H939" s="12">
        <v>40.344506609928892</v>
      </c>
      <c r="I939" s="12">
        <v>18.359500575146075</v>
      </c>
      <c r="J939" s="12">
        <v>15.509375540547977</v>
      </c>
      <c r="K939" s="12">
        <v>24.077239592907862</v>
      </c>
      <c r="L939" s="12">
        <v>8.1846709211816133</v>
      </c>
      <c r="M939" s="12">
        <v>20.381144624039589</v>
      </c>
      <c r="N939" s="12"/>
      <c r="O939" s="12"/>
    </row>
    <row r="940" spans="1:15" x14ac:dyDescent="0.35">
      <c r="A940" s="11" t="str">
        <f t="shared" si="14"/>
        <v>DISTRIBUCION VOLUMEN X CRITERIO (Consumiciones)Otras Cervezas&lt;2MIL</v>
      </c>
      <c r="B940" s="11" t="s">
        <v>119</v>
      </c>
      <c r="C940" s="11" t="s">
        <v>148</v>
      </c>
      <c r="D940" s="11" t="s">
        <v>9</v>
      </c>
      <c r="E940" s="12">
        <v>3.7505977038702807</v>
      </c>
      <c r="F940" s="12">
        <v>7.660627838803256</v>
      </c>
      <c r="G940" s="12" t="s">
        <v>219</v>
      </c>
      <c r="H940" s="12">
        <v>2.6465097865692471</v>
      </c>
      <c r="I940" s="12" t="s">
        <v>219</v>
      </c>
      <c r="J940" s="12">
        <v>1.3390381402968357</v>
      </c>
      <c r="K940" s="12" t="s">
        <v>219</v>
      </c>
      <c r="L940" s="12" t="s">
        <v>219</v>
      </c>
      <c r="M940" s="12" t="s">
        <v>219</v>
      </c>
      <c r="N940" s="12"/>
      <c r="O940" s="12"/>
    </row>
    <row r="941" spans="1:15" x14ac:dyDescent="0.35">
      <c r="A941" s="11" t="str">
        <f t="shared" si="14"/>
        <v>DISTRIBUCION VOLUMEN X CRITERIO (Consumiciones)Otras Cervezas2-5MIL</v>
      </c>
      <c r="B941" s="11" t="s">
        <v>119</v>
      </c>
      <c r="C941" s="11" t="s">
        <v>148</v>
      </c>
      <c r="D941" s="11" t="s">
        <v>10</v>
      </c>
      <c r="E941" s="12" t="s">
        <v>219</v>
      </c>
      <c r="F941" s="12" t="s">
        <v>219</v>
      </c>
      <c r="G941" s="12">
        <v>30.981442099406635</v>
      </c>
      <c r="H941" s="12">
        <v>9.4433798161892728</v>
      </c>
      <c r="I941" s="12">
        <v>20.509036014555132</v>
      </c>
      <c r="J941" s="12">
        <v>3.5817654689787806</v>
      </c>
      <c r="K941" s="12" t="s">
        <v>219</v>
      </c>
      <c r="L941" s="12">
        <v>3.0632168846797052</v>
      </c>
      <c r="M941" s="12">
        <v>12.165605532598759</v>
      </c>
      <c r="N941" s="12"/>
      <c r="O941" s="12"/>
    </row>
    <row r="942" spans="1:15" x14ac:dyDescent="0.35">
      <c r="A942" s="11" t="str">
        <f t="shared" si="14"/>
        <v>DISTRIBUCION VOLUMEN X CRITERIO (Consumiciones)Otras Cervezas5-10MIL</v>
      </c>
      <c r="B942" s="11" t="s">
        <v>119</v>
      </c>
      <c r="C942" s="11" t="s">
        <v>148</v>
      </c>
      <c r="D942" s="11" t="s">
        <v>11</v>
      </c>
      <c r="E942" s="12">
        <v>4.2453029596262706</v>
      </c>
      <c r="F942" s="12">
        <v>7.7164404775341158</v>
      </c>
      <c r="G942" s="12">
        <v>9.0765615777180919</v>
      </c>
      <c r="H942" s="12">
        <v>6.3240422656805793</v>
      </c>
      <c r="I942" s="12">
        <v>6.001590856574059</v>
      </c>
      <c r="J942" s="12">
        <v>5.7438395837449061</v>
      </c>
      <c r="K942" s="12">
        <v>3.5581253384953002</v>
      </c>
      <c r="L942" s="12" t="s">
        <v>219</v>
      </c>
      <c r="M942" s="12">
        <v>17.456678377472851</v>
      </c>
      <c r="N942" s="12"/>
      <c r="O942" s="12"/>
    </row>
    <row r="943" spans="1:15" x14ac:dyDescent="0.35">
      <c r="A943" s="11" t="str">
        <f t="shared" si="14"/>
        <v>DISTRIBUCION VOLUMEN X CRITERIO (Consumiciones)Otras Cervezas10-30MIL</v>
      </c>
      <c r="B943" s="11" t="s">
        <v>119</v>
      </c>
      <c r="C943" s="11" t="s">
        <v>148</v>
      </c>
      <c r="D943" s="11" t="s">
        <v>12</v>
      </c>
      <c r="E943" s="12">
        <v>38.195289383358983</v>
      </c>
      <c r="F943" s="12">
        <v>34.767847283442592</v>
      </c>
      <c r="G943" s="12">
        <v>16.167890021398119</v>
      </c>
      <c r="H943" s="12">
        <v>28.471323464394516</v>
      </c>
      <c r="I943" s="12">
        <v>41.667987090319521</v>
      </c>
      <c r="J943" s="12">
        <v>36.145765068749256</v>
      </c>
      <c r="K943" s="12">
        <v>82.635469559780049</v>
      </c>
      <c r="L943" s="12">
        <v>17.056150063241809</v>
      </c>
      <c r="M943" s="12">
        <v>34.415573353120557</v>
      </c>
      <c r="N943" s="12"/>
      <c r="O943" s="12"/>
    </row>
    <row r="944" spans="1:15" x14ac:dyDescent="0.35">
      <c r="A944" s="11" t="str">
        <f t="shared" si="14"/>
        <v>DISTRIBUCION VOLUMEN X CRITERIO (Consumiciones)Otras Cervezas30-100MIL</v>
      </c>
      <c r="B944" s="11" t="s">
        <v>119</v>
      </c>
      <c r="C944" s="11" t="s">
        <v>148</v>
      </c>
      <c r="D944" s="11" t="s">
        <v>13</v>
      </c>
      <c r="E944" s="12">
        <v>19.367635571212745</v>
      </c>
      <c r="F944" s="12">
        <v>10.600531674830913</v>
      </c>
      <c r="G944" s="12">
        <v>22.276352962551886</v>
      </c>
      <c r="H944" s="12">
        <v>1.048096859279382</v>
      </c>
      <c r="I944" s="12">
        <v>10.271333094641367</v>
      </c>
      <c r="J944" s="12">
        <v>12.624343315823804</v>
      </c>
      <c r="K944" s="12">
        <v>1.7337549819420421</v>
      </c>
      <c r="L944" s="12">
        <v>18.335418002100884</v>
      </c>
      <c r="M944" s="12">
        <v>16.173606865207738</v>
      </c>
      <c r="N944" s="12"/>
      <c r="O944" s="12"/>
    </row>
    <row r="945" spans="1:15" x14ac:dyDescent="0.35">
      <c r="A945" s="11" t="str">
        <f t="shared" si="14"/>
        <v>DISTRIBUCION VOLUMEN X CRITERIO (Consumiciones)Otras Cervezas100-200MIL</v>
      </c>
      <c r="B945" s="11" t="s">
        <v>119</v>
      </c>
      <c r="C945" s="11" t="s">
        <v>148</v>
      </c>
      <c r="D945" s="11" t="s">
        <v>14</v>
      </c>
      <c r="E945" s="12" t="s">
        <v>219</v>
      </c>
      <c r="F945" s="12">
        <v>5.2853390832422189</v>
      </c>
      <c r="G945" s="12" t="s">
        <v>219</v>
      </c>
      <c r="H945" s="12" t="s">
        <v>219</v>
      </c>
      <c r="I945" s="12">
        <v>3.8245652124231553</v>
      </c>
      <c r="J945" s="12">
        <v>10.433680646126946</v>
      </c>
      <c r="K945" s="12" t="s">
        <v>219</v>
      </c>
      <c r="L945" s="12" t="s">
        <v>219</v>
      </c>
      <c r="M945" s="12">
        <v>5.1301517924915823</v>
      </c>
      <c r="N945" s="12"/>
      <c r="O945" s="12"/>
    </row>
    <row r="946" spans="1:15" x14ac:dyDescent="0.35">
      <c r="A946" s="11" t="str">
        <f t="shared" si="14"/>
        <v>DISTRIBUCION VOLUMEN X CRITERIO (Consumiciones)Otras Cervezas200-500MIL</v>
      </c>
      <c r="B946" s="11" t="s">
        <v>119</v>
      </c>
      <c r="C946" s="11" t="s">
        <v>148</v>
      </c>
      <c r="D946" s="11" t="s">
        <v>15</v>
      </c>
      <c r="E946" s="12">
        <v>23.212298009510356</v>
      </c>
      <c r="F946" s="12">
        <v>23.495881851457874</v>
      </c>
      <c r="G946" s="12">
        <v>4.5138861823518734</v>
      </c>
      <c r="H946" s="12">
        <v>38.187230991799368</v>
      </c>
      <c r="I946" s="12">
        <v>9.8182030557650464</v>
      </c>
      <c r="J946" s="12">
        <v>7.2991757709155021</v>
      </c>
      <c r="K946" s="12">
        <v>6.6772727589782965</v>
      </c>
      <c r="L946" s="12">
        <v>36.482138998405581</v>
      </c>
      <c r="M946" s="12">
        <v>4.9327567212518959</v>
      </c>
      <c r="N946" s="12"/>
      <c r="O946" s="12"/>
    </row>
    <row r="947" spans="1:15" x14ac:dyDescent="0.35">
      <c r="A947" s="11" t="str">
        <f t="shared" si="14"/>
        <v>DISTRIBUCION VOLUMEN X CRITERIO (Consumiciones)Otras Cervezas&gt;500MIL</v>
      </c>
      <c r="B947" s="11" t="s">
        <v>119</v>
      </c>
      <c r="C947" s="11" t="s">
        <v>148</v>
      </c>
      <c r="D947" s="11" t="s">
        <v>16</v>
      </c>
      <c r="E947" s="12">
        <v>11.228898651424117</v>
      </c>
      <c r="F947" s="12">
        <v>10.473331790689024</v>
      </c>
      <c r="G947" s="12">
        <v>16.983855859723246</v>
      </c>
      <c r="H947" s="12">
        <v>13.879401406189862</v>
      </c>
      <c r="I947" s="12">
        <v>7.9072834060835984</v>
      </c>
      <c r="J947" s="12">
        <v>22.83237766756104</v>
      </c>
      <c r="K947" s="12">
        <v>5.3953816359423001</v>
      </c>
      <c r="L947" s="12">
        <v>25.063090570449102</v>
      </c>
      <c r="M947" s="12">
        <v>9.7256178933042072</v>
      </c>
      <c r="N947" s="12"/>
      <c r="O947" s="12"/>
    </row>
    <row r="948" spans="1:15" x14ac:dyDescent="0.35">
      <c r="A948" s="11" t="str">
        <f t="shared" si="14"/>
        <v>DISTRIBUCION VOLUMEN X CRITERIO (Consumiciones)Otras CervezasDE 15 A 19 AÑOS</v>
      </c>
      <c r="B948" s="11" t="s">
        <v>119</v>
      </c>
      <c r="C948" s="11" t="s">
        <v>148</v>
      </c>
      <c r="D948" s="11" t="s">
        <v>39</v>
      </c>
      <c r="E948" s="12" t="s">
        <v>219</v>
      </c>
      <c r="F948" s="12" t="s">
        <v>219</v>
      </c>
      <c r="G948" s="12" t="s">
        <v>219</v>
      </c>
      <c r="H948" s="12" t="s">
        <v>219</v>
      </c>
      <c r="I948" s="12" t="s">
        <v>219</v>
      </c>
      <c r="J948" s="12" t="s">
        <v>219</v>
      </c>
      <c r="K948" s="12" t="s">
        <v>219</v>
      </c>
      <c r="L948" s="12">
        <v>33.335535363023958</v>
      </c>
      <c r="M948" s="12" t="s">
        <v>219</v>
      </c>
      <c r="N948" s="12"/>
      <c r="O948" s="12"/>
    </row>
    <row r="949" spans="1:15" x14ac:dyDescent="0.35">
      <c r="A949" s="11" t="str">
        <f t="shared" si="14"/>
        <v>DISTRIBUCION VOLUMEN X CRITERIO (Consumiciones)Otras CervezasDE 20 A 24 AÑOS</v>
      </c>
      <c r="B949" s="11" t="s">
        <v>119</v>
      </c>
      <c r="C949" s="11" t="s">
        <v>148</v>
      </c>
      <c r="D949" s="11" t="s">
        <v>40</v>
      </c>
      <c r="E949" s="12" t="s">
        <v>219</v>
      </c>
      <c r="F949" s="12">
        <v>5.376198218463708</v>
      </c>
      <c r="G949" s="12" t="s">
        <v>219</v>
      </c>
      <c r="H949" s="12" t="s">
        <v>219</v>
      </c>
      <c r="I949" s="12">
        <v>20.509036014555132</v>
      </c>
      <c r="J949" s="12">
        <v>1.0549161407509344</v>
      </c>
      <c r="K949" s="12" t="s">
        <v>219</v>
      </c>
      <c r="L949" s="12" t="s">
        <v>219</v>
      </c>
      <c r="M949" s="12" t="s">
        <v>219</v>
      </c>
      <c r="N949" s="12"/>
      <c r="O949" s="12"/>
    </row>
    <row r="950" spans="1:15" x14ac:dyDescent="0.35">
      <c r="A950" s="11" t="str">
        <f t="shared" si="14"/>
        <v>DISTRIBUCION VOLUMEN X CRITERIO (Consumiciones)Otras CervezasDE 25 A 34 AÑOS</v>
      </c>
      <c r="B950" s="11" t="s">
        <v>119</v>
      </c>
      <c r="C950" s="11" t="s">
        <v>148</v>
      </c>
      <c r="D950" s="11" t="s">
        <v>41</v>
      </c>
      <c r="E950" s="12">
        <v>4.0123843406459523</v>
      </c>
      <c r="F950" s="12">
        <v>15.249866979611381</v>
      </c>
      <c r="G950" s="12">
        <v>2.3267632735635821</v>
      </c>
      <c r="H950" s="12">
        <v>9.3882160511696657</v>
      </c>
      <c r="I950" s="12">
        <v>4.8430866934306396</v>
      </c>
      <c r="J950" s="12">
        <v>4.2050000629839204</v>
      </c>
      <c r="K950" s="12">
        <v>27.77109381205279</v>
      </c>
      <c r="L950" s="12">
        <v>17.628859268766437</v>
      </c>
      <c r="M950" s="12">
        <v>6.3072345145725714</v>
      </c>
      <c r="N950" s="12"/>
      <c r="O950" s="12"/>
    </row>
    <row r="951" spans="1:15" x14ac:dyDescent="0.35">
      <c r="A951" s="11" t="str">
        <f t="shared" si="14"/>
        <v>DISTRIBUCION VOLUMEN X CRITERIO (Consumiciones)Otras CervezasDE 35 A 49 AÑOS</v>
      </c>
      <c r="B951" s="11" t="s">
        <v>119</v>
      </c>
      <c r="C951" s="11" t="s">
        <v>148</v>
      </c>
      <c r="D951" s="11" t="s">
        <v>42</v>
      </c>
      <c r="E951" s="12">
        <v>17.063326672839807</v>
      </c>
      <c r="F951" s="12">
        <v>8.9005797698903422</v>
      </c>
      <c r="G951" s="12">
        <v>8.6946583785442684</v>
      </c>
      <c r="H951" s="12">
        <v>14.125662579741634</v>
      </c>
      <c r="I951" s="12">
        <v>9.0530619862726738</v>
      </c>
      <c r="J951" s="12">
        <v>11.870789358523625</v>
      </c>
      <c r="K951" s="12">
        <v>5.845632417786284</v>
      </c>
      <c r="L951" s="12">
        <v>13.742787445333404</v>
      </c>
      <c r="M951" s="12">
        <v>12.423509853545516</v>
      </c>
      <c r="N951" s="12"/>
      <c r="O951" s="12"/>
    </row>
    <row r="952" spans="1:15" x14ac:dyDescent="0.35">
      <c r="A952" s="11" t="str">
        <f t="shared" si="14"/>
        <v>DISTRIBUCION VOLUMEN X CRITERIO (Consumiciones)Otras CervezasDE 50 A 59 AÑOS</v>
      </c>
      <c r="B952" s="11" t="s">
        <v>119</v>
      </c>
      <c r="C952" s="11" t="s">
        <v>148</v>
      </c>
      <c r="D952" s="11" t="s">
        <v>43</v>
      </c>
      <c r="E952" s="12">
        <v>28.010526828792827</v>
      </c>
      <c r="F952" s="12">
        <v>31.949572671547639</v>
      </c>
      <c r="G952" s="12">
        <v>5.6427785356081426</v>
      </c>
      <c r="H952" s="12">
        <v>11.958546641174294</v>
      </c>
      <c r="I952" s="12">
        <v>8.6067486345041946</v>
      </c>
      <c r="J952" s="12">
        <v>24.42914805696655</v>
      </c>
      <c r="K952" s="12">
        <v>12.081110167830666</v>
      </c>
      <c r="L952" s="12">
        <v>23.393238220169575</v>
      </c>
      <c r="M952" s="12">
        <v>32.887899948323543</v>
      </c>
      <c r="N952" s="12"/>
      <c r="O952" s="12"/>
    </row>
    <row r="953" spans="1:15" x14ac:dyDescent="0.35">
      <c r="A953" s="11" t="str">
        <f t="shared" si="14"/>
        <v>DISTRIBUCION VOLUMEN X CRITERIO (Consumiciones)Otras CervezasDE 60 A 75 AÑOS</v>
      </c>
      <c r="B953" s="11" t="s">
        <v>119</v>
      </c>
      <c r="C953" s="11" t="s">
        <v>148</v>
      </c>
      <c r="D953" s="11" t="s">
        <v>44</v>
      </c>
      <c r="E953" s="12">
        <v>50.913759372846066</v>
      </c>
      <c r="F953" s="12">
        <v>38.523793981159692</v>
      </c>
      <c r="G953" s="12">
        <v>83.33579039824221</v>
      </c>
      <c r="H953" s="12">
        <v>64.527552713774725</v>
      </c>
      <c r="I953" s="12">
        <v>56.988062862322984</v>
      </c>
      <c r="J953" s="12">
        <v>58.440157646191579</v>
      </c>
      <c r="K953" s="12">
        <v>54.302172602620757</v>
      </c>
      <c r="L953" s="12">
        <v>11.899589381958021</v>
      </c>
      <c r="M953" s="12">
        <v>48.38134858514406</v>
      </c>
      <c r="N953" s="12"/>
      <c r="O953" s="12"/>
    </row>
    <row r="954" spans="1:15" x14ac:dyDescent="0.35">
      <c r="A954" s="11" t="str">
        <f t="shared" si="14"/>
        <v>DISTRIBUCION VOLUMEN X CRITERIO (Consumiciones)Otras CervezasALTA Y MEDIA ALTA</v>
      </c>
      <c r="B954" s="11" t="s">
        <v>119</v>
      </c>
      <c r="C954" s="11" t="s">
        <v>148</v>
      </c>
      <c r="D954" s="11" t="s">
        <v>17</v>
      </c>
      <c r="E954" s="12">
        <v>21.911335138860849</v>
      </c>
      <c r="F954" s="12">
        <v>13.175707622711036</v>
      </c>
      <c r="G954" s="12">
        <v>8.8595321409507992</v>
      </c>
      <c r="H954" s="12">
        <v>8.0544527083078794</v>
      </c>
      <c r="I954" s="12">
        <v>36.455627417073586</v>
      </c>
      <c r="J954" s="12">
        <v>45.91148844111931</v>
      </c>
      <c r="K954" s="12">
        <v>6.6772727589782965</v>
      </c>
      <c r="L954" s="12">
        <v>10.517193859192544</v>
      </c>
      <c r="M954" s="12">
        <v>3.4179551077350006</v>
      </c>
      <c r="N954" s="12"/>
      <c r="O954" s="12"/>
    </row>
    <row r="955" spans="1:15" x14ac:dyDescent="0.35">
      <c r="A955" s="11" t="str">
        <f t="shared" si="14"/>
        <v>DISTRIBUCION VOLUMEN X CRITERIO (Consumiciones)Otras CervezasMEDIA</v>
      </c>
      <c r="B955" s="11" t="s">
        <v>119</v>
      </c>
      <c r="C955" s="11" t="s">
        <v>148</v>
      </c>
      <c r="D955" s="11" t="s">
        <v>18</v>
      </c>
      <c r="E955" s="12">
        <v>53.451978305821093</v>
      </c>
      <c r="F955" s="12">
        <v>41.059889606513856</v>
      </c>
      <c r="G955" s="12">
        <v>58.214156271211017</v>
      </c>
      <c r="H955" s="12">
        <v>57.002422656071992</v>
      </c>
      <c r="I955" s="12">
        <v>28.344963218583441</v>
      </c>
      <c r="J955" s="12">
        <v>44.941628243915119</v>
      </c>
      <c r="K955" s="12">
        <v>59.699961816267624</v>
      </c>
      <c r="L955" s="12">
        <v>56.84505768954817</v>
      </c>
      <c r="M955" s="12">
        <v>35.166538264238952</v>
      </c>
      <c r="N955" s="12"/>
      <c r="O955" s="12"/>
    </row>
    <row r="956" spans="1:15" x14ac:dyDescent="0.35">
      <c r="A956" s="11" t="str">
        <f t="shared" si="14"/>
        <v>DISTRIBUCION VOLUMEN X CRITERIO (Consumiciones)Otras CervezasMEDIA BAJA</v>
      </c>
      <c r="B956" s="11" t="s">
        <v>119</v>
      </c>
      <c r="C956" s="11" t="s">
        <v>148</v>
      </c>
      <c r="D956" s="11" t="s">
        <v>19</v>
      </c>
      <c r="E956" s="12">
        <v>22.73451365633246</v>
      </c>
      <c r="F956" s="12">
        <v>13.544851366511224</v>
      </c>
      <c r="G956" s="12">
        <v>1.9448581915813989</v>
      </c>
      <c r="H956" s="12">
        <v>21.07357455693792</v>
      </c>
      <c r="I956" s="12">
        <v>10.764685269404515</v>
      </c>
      <c r="J956" s="12">
        <v>7.4504027232813259</v>
      </c>
      <c r="K956" s="12">
        <v>3.7373391226201829</v>
      </c>
      <c r="L956" s="12">
        <v>18.155487978248789</v>
      </c>
      <c r="M956" s="12">
        <v>52.80174412771845</v>
      </c>
      <c r="N956" s="12"/>
      <c r="O956" s="12"/>
    </row>
    <row r="957" spans="1:15" x14ac:dyDescent="0.35">
      <c r="A957" s="11" t="str">
        <f t="shared" si="14"/>
        <v>DISTRIBUCION VOLUMEN X CRITERIO (Consumiciones)Otras CervezasBAJA</v>
      </c>
      <c r="B957" s="11" t="s">
        <v>119</v>
      </c>
      <c r="C957" s="11" t="s">
        <v>148</v>
      </c>
      <c r="D957" s="11" t="s">
        <v>20</v>
      </c>
      <c r="E957" s="12">
        <v>1.9021742914232802</v>
      </c>
      <c r="F957" s="12">
        <v>32.219549951679788</v>
      </c>
      <c r="G957" s="12">
        <v>30.981442099406635</v>
      </c>
      <c r="H957" s="12">
        <v>13.869550078682206</v>
      </c>
      <c r="I957" s="12">
        <v>24.434719016385952</v>
      </c>
      <c r="J957" s="12">
        <v>1.6964805916842587</v>
      </c>
      <c r="K957" s="12">
        <v>29.885419551916037</v>
      </c>
      <c r="L957" s="12">
        <v>14.482260473010497</v>
      </c>
      <c r="M957" s="12">
        <v>8.6137648664457007</v>
      </c>
      <c r="N957" s="12"/>
      <c r="O957" s="12"/>
    </row>
    <row r="958" spans="1:15" x14ac:dyDescent="0.35">
      <c r="A958" s="11" t="str">
        <f t="shared" si="14"/>
        <v>DISTRIBUCION VOLUMEN X CRITERIO (Consumiciones)Otras CervezasHOMBRE</v>
      </c>
      <c r="B958" s="11" t="s">
        <v>119</v>
      </c>
      <c r="C958" s="11" t="s">
        <v>148</v>
      </c>
      <c r="D958" s="11" t="s">
        <v>21</v>
      </c>
      <c r="E958" s="12">
        <v>43.996351813301963</v>
      </c>
      <c r="F958" s="12">
        <v>36.644324470681987</v>
      </c>
      <c r="G958" s="12">
        <v>31.703197855857841</v>
      </c>
      <c r="H958" s="12">
        <v>24.485142473677509</v>
      </c>
      <c r="I958" s="12">
        <v>19.991137925868369</v>
      </c>
      <c r="J958" s="12">
        <v>65.664177726489413</v>
      </c>
      <c r="K958" s="12">
        <v>16.648073566574364</v>
      </c>
      <c r="L958" s="12">
        <v>66.249757111285518</v>
      </c>
      <c r="M958" s="12">
        <v>40.867866330233383</v>
      </c>
      <c r="N958" s="12"/>
      <c r="O958" s="12"/>
    </row>
    <row r="959" spans="1:15" x14ac:dyDescent="0.35">
      <c r="A959" s="11" t="str">
        <f t="shared" si="14"/>
        <v>DISTRIBUCION VOLUMEN X CRITERIO (Consumiciones)Otras CervezasMUJER</v>
      </c>
      <c r="B959" s="11" t="s">
        <v>119</v>
      </c>
      <c r="C959" s="11" t="s">
        <v>148</v>
      </c>
      <c r="D959" s="11" t="s">
        <v>22</v>
      </c>
      <c r="E959" s="12">
        <v>56.003648186698044</v>
      </c>
      <c r="F959" s="12">
        <v>63.355675529318013</v>
      </c>
      <c r="G959" s="12">
        <v>68.296802144142148</v>
      </c>
      <c r="H959" s="12">
        <v>75.514846519252643</v>
      </c>
      <c r="I959" s="12">
        <v>80.008862074131628</v>
      </c>
      <c r="J959" s="12">
        <v>34.335822273510594</v>
      </c>
      <c r="K959" s="12">
        <v>83.351937683788734</v>
      </c>
      <c r="L959" s="12">
        <v>33.750242888714503</v>
      </c>
      <c r="M959" s="12">
        <v>59.132133669766631</v>
      </c>
      <c r="N959" s="12"/>
      <c r="O959" s="12"/>
    </row>
    <row r="960" spans="1:15" x14ac:dyDescent="0.35">
      <c r="A960" s="11" t="str">
        <f t="shared" si="14"/>
        <v>DISTRIBUCION VOLUMEN X CRITERIO (Consumiciones)EspirituosasT.ESPAÑA</v>
      </c>
      <c r="B960" s="11" t="s">
        <v>119</v>
      </c>
      <c r="C960" s="11" t="s">
        <v>149</v>
      </c>
      <c r="D960" s="11" t="s">
        <v>36</v>
      </c>
      <c r="E960" s="12">
        <v>100</v>
      </c>
      <c r="F960" s="12">
        <v>100</v>
      </c>
      <c r="G960" s="12">
        <v>100</v>
      </c>
      <c r="H960" s="12">
        <v>100</v>
      </c>
      <c r="I960" s="12">
        <v>100</v>
      </c>
      <c r="J960" s="12">
        <v>100</v>
      </c>
      <c r="K960" s="12">
        <v>100</v>
      </c>
      <c r="L960" s="12">
        <v>100</v>
      </c>
      <c r="M960" s="12">
        <v>100</v>
      </c>
      <c r="N960" s="12"/>
      <c r="O960" s="12"/>
    </row>
    <row r="961" spans="1:15" x14ac:dyDescent="0.35">
      <c r="A961" s="11" t="str">
        <f t="shared" si="14"/>
        <v>DISTRIBUCION VOLUMEN X CRITERIO (Consumiciones)EspirituosasBCN AM</v>
      </c>
      <c r="B961" s="11" t="s">
        <v>119</v>
      </c>
      <c r="C961" s="11" t="s">
        <v>149</v>
      </c>
      <c r="D961" s="11" t="s">
        <v>1</v>
      </c>
      <c r="E961" s="12">
        <v>5.003298224867855</v>
      </c>
      <c r="F961" s="12">
        <v>5.4379371033333372</v>
      </c>
      <c r="G961" s="12">
        <v>6.3631517926512728</v>
      </c>
      <c r="H961" s="12">
        <v>5.756343337957281</v>
      </c>
      <c r="I961" s="12">
        <v>5.9077347771014654</v>
      </c>
      <c r="J961" s="12">
        <v>4.9992837637647058</v>
      </c>
      <c r="K961" s="12">
        <v>5.6832100343104459</v>
      </c>
      <c r="L961" s="12">
        <v>5.7554343029790198</v>
      </c>
      <c r="M961" s="12">
        <v>5.8607129107971501</v>
      </c>
      <c r="N961" s="12"/>
      <c r="O961" s="12"/>
    </row>
    <row r="962" spans="1:15" x14ac:dyDescent="0.35">
      <c r="A962" s="11" t="str">
        <f t="shared" si="14"/>
        <v>DISTRIBUCION VOLUMEN X CRITERIO (Consumiciones)EspirituosasREST.CAT ARAGON</v>
      </c>
      <c r="B962" s="11" t="s">
        <v>119</v>
      </c>
      <c r="C962" s="11" t="s">
        <v>149</v>
      </c>
      <c r="D962" s="11" t="s">
        <v>2</v>
      </c>
      <c r="E962" s="12">
        <v>14.708379348368016</v>
      </c>
      <c r="F962" s="12">
        <v>12.197473455235704</v>
      </c>
      <c r="G962" s="12">
        <v>13.140129151661601</v>
      </c>
      <c r="H962" s="12">
        <v>12.866417258079885</v>
      </c>
      <c r="I962" s="12">
        <v>12.135070916134268</v>
      </c>
      <c r="J962" s="12">
        <v>12.006198699054547</v>
      </c>
      <c r="K962" s="12">
        <v>11.756789400084193</v>
      </c>
      <c r="L962" s="12">
        <v>14.038223438136743</v>
      </c>
      <c r="M962" s="12">
        <v>13.398166185790631</v>
      </c>
      <c r="N962" s="12"/>
      <c r="O962" s="12"/>
    </row>
    <row r="963" spans="1:15" x14ac:dyDescent="0.35">
      <c r="A963" s="11" t="str">
        <f t="shared" si="14"/>
        <v>DISTRIBUCION VOLUMEN X CRITERIO (Consumiciones)EspirituosasLEVANTE</v>
      </c>
      <c r="B963" s="11" t="s">
        <v>119</v>
      </c>
      <c r="C963" s="11" t="s">
        <v>149</v>
      </c>
      <c r="D963" s="11" t="s">
        <v>3</v>
      </c>
      <c r="E963" s="12">
        <v>13.736305444493837</v>
      </c>
      <c r="F963" s="12">
        <v>11.402958717718601</v>
      </c>
      <c r="G963" s="12">
        <v>14.941194405478447</v>
      </c>
      <c r="H963" s="12">
        <v>13.406106025128556</v>
      </c>
      <c r="I963" s="12">
        <v>14.248953394318262</v>
      </c>
      <c r="J963" s="12">
        <v>12.366375208228359</v>
      </c>
      <c r="K963" s="12">
        <v>13.723330013347695</v>
      </c>
      <c r="L963" s="12">
        <v>11.911358468674482</v>
      </c>
      <c r="M963" s="12">
        <v>12.252668965488693</v>
      </c>
      <c r="N963" s="12"/>
      <c r="O963" s="12"/>
    </row>
    <row r="964" spans="1:15" x14ac:dyDescent="0.35">
      <c r="A964" s="11" t="str">
        <f t="shared" ref="A964:A1027" si="15">B964&amp;C964&amp;D964</f>
        <v>DISTRIBUCION VOLUMEN X CRITERIO (Consumiciones)EspirituosasANDALUCIA</v>
      </c>
      <c r="B964" s="11" t="s">
        <v>119</v>
      </c>
      <c r="C964" s="11" t="s">
        <v>149</v>
      </c>
      <c r="D964" s="11" t="s">
        <v>4</v>
      </c>
      <c r="E964" s="12">
        <v>18.904847521046761</v>
      </c>
      <c r="F964" s="12">
        <v>17.708241945500184</v>
      </c>
      <c r="G964" s="12">
        <v>15.377017743978024</v>
      </c>
      <c r="H964" s="12">
        <v>16.427213888488097</v>
      </c>
      <c r="I964" s="12">
        <v>17.129460607938949</v>
      </c>
      <c r="J964" s="12">
        <v>18.77192160720891</v>
      </c>
      <c r="K964" s="12">
        <v>17.573667888904502</v>
      </c>
      <c r="L964" s="12">
        <v>17.299911618357424</v>
      </c>
      <c r="M964" s="12">
        <v>16.812971648321625</v>
      </c>
      <c r="N964" s="12"/>
      <c r="O964" s="12"/>
    </row>
    <row r="965" spans="1:15" x14ac:dyDescent="0.35">
      <c r="A965" s="11" t="str">
        <f t="shared" si="15"/>
        <v>DISTRIBUCION VOLUMEN X CRITERIO (Consumiciones)EspirituosasMDD AM</v>
      </c>
      <c r="B965" s="11" t="s">
        <v>119</v>
      </c>
      <c r="C965" s="11" t="s">
        <v>149</v>
      </c>
      <c r="D965" s="11" t="s">
        <v>5</v>
      </c>
      <c r="E965" s="12">
        <v>13.845915916286037</v>
      </c>
      <c r="F965" s="12">
        <v>17.010232759790682</v>
      </c>
      <c r="G965" s="12">
        <v>15.756783537910385</v>
      </c>
      <c r="H965" s="12">
        <v>14.365677012097381</v>
      </c>
      <c r="I965" s="12">
        <v>14.451568026993055</v>
      </c>
      <c r="J965" s="12">
        <v>14.604634447518263</v>
      </c>
      <c r="K965" s="12">
        <v>13.371517586938994</v>
      </c>
      <c r="L965" s="12">
        <v>12.374677491362998</v>
      </c>
      <c r="M965" s="12">
        <v>13.176591754873268</v>
      </c>
      <c r="N965" s="12"/>
      <c r="O965" s="12"/>
    </row>
    <row r="966" spans="1:15" x14ac:dyDescent="0.35">
      <c r="A966" s="11" t="str">
        <f t="shared" si="15"/>
        <v>DISTRIBUCION VOLUMEN X CRITERIO (Consumiciones)EspirituosasRTO CENTRO</v>
      </c>
      <c r="B966" s="11" t="s">
        <v>119</v>
      </c>
      <c r="C966" s="11" t="s">
        <v>149</v>
      </c>
      <c r="D966" s="11" t="s">
        <v>6</v>
      </c>
      <c r="E966" s="12">
        <v>12.235691638683392</v>
      </c>
      <c r="F966" s="12">
        <v>14.560445951414239</v>
      </c>
      <c r="G966" s="12">
        <v>13.278522552062508</v>
      </c>
      <c r="H966" s="12">
        <v>12.478093888661023</v>
      </c>
      <c r="I966" s="12">
        <v>10.780492737919216</v>
      </c>
      <c r="J966" s="12">
        <v>11.606786726903325</v>
      </c>
      <c r="K966" s="12">
        <v>14.376860495499756</v>
      </c>
      <c r="L966" s="12">
        <v>12.534668056200863</v>
      </c>
      <c r="M966" s="12">
        <v>13.074512466211042</v>
      </c>
      <c r="N966" s="12"/>
      <c r="O966" s="12"/>
    </row>
    <row r="967" spans="1:15" x14ac:dyDescent="0.35">
      <c r="A967" s="11" t="str">
        <f t="shared" si="15"/>
        <v>DISTRIBUCION VOLUMEN X CRITERIO (Consumiciones)EspirituosasNORTE-CENTRO</v>
      </c>
      <c r="B967" s="11" t="s">
        <v>119</v>
      </c>
      <c r="C967" s="11" t="s">
        <v>149</v>
      </c>
      <c r="D967" s="11" t="s">
        <v>7</v>
      </c>
      <c r="E967" s="12">
        <v>11.774205230797232</v>
      </c>
      <c r="F967" s="12">
        <v>10.1999806592484</v>
      </c>
      <c r="G967" s="12">
        <v>10.527427678145179</v>
      </c>
      <c r="H967" s="12">
        <v>13.008172697523367</v>
      </c>
      <c r="I967" s="12">
        <v>13.8681177895152</v>
      </c>
      <c r="J967" s="12">
        <v>12.641800596891537</v>
      </c>
      <c r="K967" s="12">
        <v>12.351286295588308</v>
      </c>
      <c r="L967" s="12">
        <v>13.678225605498609</v>
      </c>
      <c r="M967" s="12">
        <v>12.328788399365823</v>
      </c>
      <c r="N967" s="12"/>
      <c r="O967" s="12"/>
    </row>
    <row r="968" spans="1:15" x14ac:dyDescent="0.35">
      <c r="A968" s="11" t="str">
        <f t="shared" si="15"/>
        <v>DISTRIBUCION VOLUMEN X CRITERIO (Consumiciones)EspirituosasNOROESTE</v>
      </c>
      <c r="B968" s="11" t="s">
        <v>119</v>
      </c>
      <c r="C968" s="11" t="s">
        <v>149</v>
      </c>
      <c r="D968" s="11" t="s">
        <v>8</v>
      </c>
      <c r="E968" s="12">
        <v>9.7913499219890046</v>
      </c>
      <c r="F968" s="12">
        <v>11.482731494139825</v>
      </c>
      <c r="G968" s="12">
        <v>10.61577581261375</v>
      </c>
      <c r="H968" s="12">
        <v>11.691981295977165</v>
      </c>
      <c r="I968" s="12">
        <v>11.478606424687165</v>
      </c>
      <c r="J968" s="12">
        <v>13.002995799831089</v>
      </c>
      <c r="K968" s="12">
        <v>11.163333866534222</v>
      </c>
      <c r="L968" s="12">
        <v>12.407489662851935</v>
      </c>
      <c r="M968" s="12">
        <v>13.095589324965953</v>
      </c>
      <c r="N968" s="12"/>
      <c r="O968" s="12"/>
    </row>
    <row r="969" spans="1:15" x14ac:dyDescent="0.35">
      <c r="A969" s="11" t="str">
        <f t="shared" si="15"/>
        <v>DISTRIBUCION VOLUMEN X CRITERIO (Consumiciones)Espirituosas&lt;2MIL</v>
      </c>
      <c r="B969" s="11" t="s">
        <v>119</v>
      </c>
      <c r="C969" s="11" t="s">
        <v>149</v>
      </c>
      <c r="D969" s="11" t="s">
        <v>9</v>
      </c>
      <c r="E969" s="12">
        <v>8.4880437449127388</v>
      </c>
      <c r="F969" s="12">
        <v>9.2505051910723353</v>
      </c>
      <c r="G969" s="12">
        <v>9.7318732339934453</v>
      </c>
      <c r="H969" s="12">
        <v>8.1460075982615976</v>
      </c>
      <c r="I969" s="12">
        <v>7.5668636390479955</v>
      </c>
      <c r="J969" s="12">
        <v>9.0731094461477522</v>
      </c>
      <c r="K969" s="12">
        <v>9.6490286169800026</v>
      </c>
      <c r="L969" s="12">
        <v>9.7578751807216406</v>
      </c>
      <c r="M969" s="12">
        <v>8.0633613855853081</v>
      </c>
      <c r="N969" s="12"/>
      <c r="O969" s="12"/>
    </row>
    <row r="970" spans="1:15" x14ac:dyDescent="0.35">
      <c r="A970" s="11" t="str">
        <f t="shared" si="15"/>
        <v>DISTRIBUCION VOLUMEN X CRITERIO (Consumiciones)Espirituosas2-5MIL</v>
      </c>
      <c r="B970" s="11" t="s">
        <v>119</v>
      </c>
      <c r="C970" s="11" t="s">
        <v>149</v>
      </c>
      <c r="D970" s="11" t="s">
        <v>10</v>
      </c>
      <c r="E970" s="12">
        <v>4.9001997844630729</v>
      </c>
      <c r="F970" s="12">
        <v>4.4003798465195567</v>
      </c>
      <c r="G970" s="12">
        <v>5.8561372447021478</v>
      </c>
      <c r="H970" s="12">
        <v>6.9025942924233723</v>
      </c>
      <c r="I970" s="12">
        <v>5.6463665599765394</v>
      </c>
      <c r="J970" s="12">
        <v>4.9327662114610824</v>
      </c>
      <c r="K970" s="12">
        <v>6.3220185748335673</v>
      </c>
      <c r="L970" s="12">
        <v>5.8696133919602556</v>
      </c>
      <c r="M970" s="12">
        <v>6.0453626853994447</v>
      </c>
      <c r="N970" s="12"/>
      <c r="O970" s="12"/>
    </row>
    <row r="971" spans="1:15" x14ac:dyDescent="0.35">
      <c r="A971" s="11" t="str">
        <f t="shared" si="15"/>
        <v>DISTRIBUCION VOLUMEN X CRITERIO (Consumiciones)Espirituosas5-10MIL</v>
      </c>
      <c r="B971" s="11" t="s">
        <v>119</v>
      </c>
      <c r="C971" s="11" t="s">
        <v>149</v>
      </c>
      <c r="D971" s="11" t="s">
        <v>11</v>
      </c>
      <c r="E971" s="12">
        <v>10.489807075371909</v>
      </c>
      <c r="F971" s="12">
        <v>6.9087939601774551</v>
      </c>
      <c r="G971" s="12">
        <v>5.333710883748795</v>
      </c>
      <c r="H971" s="12">
        <v>6.0496100806750128</v>
      </c>
      <c r="I971" s="12">
        <v>7.4437516156612444</v>
      </c>
      <c r="J971" s="12">
        <v>7.714927056275374</v>
      </c>
      <c r="K971" s="12">
        <v>6.6234199504918561</v>
      </c>
      <c r="L971" s="12">
        <v>6.0855579074964767</v>
      </c>
      <c r="M971" s="12">
        <v>9.4495725929636194</v>
      </c>
      <c r="N971" s="12"/>
      <c r="O971" s="12"/>
    </row>
    <row r="972" spans="1:15" x14ac:dyDescent="0.35">
      <c r="A972" s="11" t="str">
        <f t="shared" si="15"/>
        <v>DISTRIBUCION VOLUMEN X CRITERIO (Consumiciones)Espirituosas10-30MIL</v>
      </c>
      <c r="B972" s="11" t="s">
        <v>119</v>
      </c>
      <c r="C972" s="11" t="s">
        <v>149</v>
      </c>
      <c r="D972" s="11" t="s">
        <v>12</v>
      </c>
      <c r="E972" s="12">
        <v>15.035004068120205</v>
      </c>
      <c r="F972" s="12">
        <v>18.661488547281095</v>
      </c>
      <c r="G972" s="12">
        <v>16.495293546562394</v>
      </c>
      <c r="H972" s="12">
        <v>16.17731534695011</v>
      </c>
      <c r="I972" s="12">
        <v>14.373128111827832</v>
      </c>
      <c r="J972" s="12">
        <v>16.427550184320559</v>
      </c>
      <c r="K972" s="12">
        <v>16.174663648926398</v>
      </c>
      <c r="L972" s="12">
        <v>16.890546279016043</v>
      </c>
      <c r="M972" s="12">
        <v>16.333040530191703</v>
      </c>
      <c r="N972" s="12"/>
      <c r="O972" s="12"/>
    </row>
    <row r="973" spans="1:15" x14ac:dyDescent="0.35">
      <c r="A973" s="11" t="str">
        <f t="shared" si="15"/>
        <v>DISTRIBUCION VOLUMEN X CRITERIO (Consumiciones)Espirituosas30-100MIL</v>
      </c>
      <c r="B973" s="11" t="s">
        <v>119</v>
      </c>
      <c r="C973" s="11" t="s">
        <v>149</v>
      </c>
      <c r="D973" s="11" t="s">
        <v>13</v>
      </c>
      <c r="E973" s="12">
        <v>19.770946007206287</v>
      </c>
      <c r="F973" s="12">
        <v>18.059379862897647</v>
      </c>
      <c r="G973" s="12">
        <v>19.45607332412413</v>
      </c>
      <c r="H973" s="12">
        <v>18.611345730989978</v>
      </c>
      <c r="I973" s="12">
        <v>20.327125921930001</v>
      </c>
      <c r="J973" s="12">
        <v>18.462448742375287</v>
      </c>
      <c r="K973" s="12">
        <v>18.70673450395968</v>
      </c>
      <c r="L973" s="12">
        <v>19.224110408268679</v>
      </c>
      <c r="M973" s="12">
        <v>18.265302827716674</v>
      </c>
      <c r="N973" s="12"/>
      <c r="O973" s="12"/>
    </row>
    <row r="974" spans="1:15" x14ac:dyDescent="0.35">
      <c r="A974" s="11" t="str">
        <f t="shared" si="15"/>
        <v>DISTRIBUCION VOLUMEN X CRITERIO (Consumiciones)Espirituosas100-200MIL</v>
      </c>
      <c r="B974" s="11" t="s">
        <v>119</v>
      </c>
      <c r="C974" s="11" t="s">
        <v>149</v>
      </c>
      <c r="D974" s="11" t="s">
        <v>14</v>
      </c>
      <c r="E974" s="12">
        <v>10.248883862808027</v>
      </c>
      <c r="F974" s="12">
        <v>11.408571082530241</v>
      </c>
      <c r="G974" s="12">
        <v>10.378606397674254</v>
      </c>
      <c r="H974" s="12">
        <v>11.32680468620109</v>
      </c>
      <c r="I974" s="12">
        <v>11.292005439373378</v>
      </c>
      <c r="J974" s="12">
        <v>10.446638405091033</v>
      </c>
      <c r="K974" s="12">
        <v>9.8355811727650408</v>
      </c>
      <c r="L974" s="12">
        <v>12.532685633894944</v>
      </c>
      <c r="M974" s="12">
        <v>10.592884138541972</v>
      </c>
      <c r="N974" s="12"/>
      <c r="O974" s="12"/>
    </row>
    <row r="975" spans="1:15" x14ac:dyDescent="0.35">
      <c r="A975" s="11" t="str">
        <f t="shared" si="15"/>
        <v>DISTRIBUCION VOLUMEN X CRITERIO (Consumiciones)Espirituosas200-500MIL</v>
      </c>
      <c r="B975" s="11" t="s">
        <v>119</v>
      </c>
      <c r="C975" s="11" t="s">
        <v>149</v>
      </c>
      <c r="D975" s="11" t="s">
        <v>15</v>
      </c>
      <c r="E975" s="12">
        <v>11.119530809573648</v>
      </c>
      <c r="F975" s="12">
        <v>11.136350525355946</v>
      </c>
      <c r="G975" s="12">
        <v>10.341840030061391</v>
      </c>
      <c r="H975" s="12">
        <v>12.824299162051275</v>
      </c>
      <c r="I975" s="12">
        <v>14.658241777248405</v>
      </c>
      <c r="J975" s="12">
        <v>13.053667938178522</v>
      </c>
      <c r="K975" s="12">
        <v>11.964094075490051</v>
      </c>
      <c r="L975" s="12">
        <v>10.540502088194756</v>
      </c>
      <c r="M975" s="12">
        <v>13.637803893647055</v>
      </c>
      <c r="N975" s="12"/>
      <c r="O975" s="12"/>
    </row>
    <row r="976" spans="1:15" x14ac:dyDescent="0.35">
      <c r="A976" s="11" t="str">
        <f t="shared" si="15"/>
        <v>DISTRIBUCION VOLUMEN X CRITERIO (Consumiciones)Espirituosas&gt;500MIL</v>
      </c>
      <c r="B976" s="11" t="s">
        <v>119</v>
      </c>
      <c r="C976" s="11" t="s">
        <v>149</v>
      </c>
      <c r="D976" s="11" t="s">
        <v>16</v>
      </c>
      <c r="E976" s="12">
        <v>19.947582959177144</v>
      </c>
      <c r="F976" s="12">
        <v>20.174521595451356</v>
      </c>
      <c r="G976" s="12">
        <v>22.406476037138123</v>
      </c>
      <c r="H976" s="12">
        <v>19.962035711577325</v>
      </c>
      <c r="I976" s="12">
        <v>18.692524725947234</v>
      </c>
      <c r="J976" s="12">
        <v>19.888893066350153</v>
      </c>
      <c r="K976" s="12">
        <v>20.724457983622777</v>
      </c>
      <c r="L976" s="12">
        <v>19.09909775450928</v>
      </c>
      <c r="M976" s="12">
        <v>17.612680225025148</v>
      </c>
      <c r="N976" s="12"/>
      <c r="O976" s="12"/>
    </row>
    <row r="977" spans="1:15" x14ac:dyDescent="0.35">
      <c r="A977" s="11" t="str">
        <f t="shared" si="15"/>
        <v>DISTRIBUCION VOLUMEN X CRITERIO (Consumiciones)EspirituosasDE 15 A 19 AÑOS</v>
      </c>
      <c r="B977" s="11" t="s">
        <v>119</v>
      </c>
      <c r="C977" s="11" t="s">
        <v>149</v>
      </c>
      <c r="D977" s="11" t="s">
        <v>39</v>
      </c>
      <c r="E977" s="12">
        <v>4.4751550891685685</v>
      </c>
      <c r="F977" s="12">
        <v>3.2648753486473003</v>
      </c>
      <c r="G977" s="12">
        <v>3.0198969514698386</v>
      </c>
      <c r="H977" s="12">
        <v>1.5149759534888831</v>
      </c>
      <c r="I977" s="12">
        <v>0.97659221419176601</v>
      </c>
      <c r="J977" s="12">
        <v>2.8827762828767658</v>
      </c>
      <c r="K977" s="12">
        <v>2.4178112074113156</v>
      </c>
      <c r="L977" s="12">
        <v>1.7149980792242143</v>
      </c>
      <c r="M977" s="12">
        <v>0.56231002636884087</v>
      </c>
      <c r="N977" s="12"/>
      <c r="O977" s="12"/>
    </row>
    <row r="978" spans="1:15" x14ac:dyDescent="0.35">
      <c r="A978" s="11" t="str">
        <f t="shared" si="15"/>
        <v>DISTRIBUCION VOLUMEN X CRITERIO (Consumiciones)EspirituosasDE 20 A 24 AÑOS</v>
      </c>
      <c r="B978" s="11" t="s">
        <v>119</v>
      </c>
      <c r="C978" s="11" t="s">
        <v>149</v>
      </c>
      <c r="D978" s="11" t="s">
        <v>40</v>
      </c>
      <c r="E978" s="12">
        <v>3.0261546615052164</v>
      </c>
      <c r="F978" s="12">
        <v>3.903212995399425</v>
      </c>
      <c r="G978" s="12">
        <v>4.5523861230832185</v>
      </c>
      <c r="H978" s="12">
        <v>4.8400684999981083</v>
      </c>
      <c r="I978" s="12">
        <v>3.6776072740633605</v>
      </c>
      <c r="J978" s="12">
        <v>3.189235074403503</v>
      </c>
      <c r="K978" s="12">
        <v>2.5863674967809098</v>
      </c>
      <c r="L978" s="12">
        <v>3.1293120118568969</v>
      </c>
      <c r="M978" s="12">
        <v>3.7647203950772647</v>
      </c>
      <c r="N978" s="12"/>
      <c r="O978" s="12"/>
    </row>
    <row r="979" spans="1:15" x14ac:dyDescent="0.35">
      <c r="A979" s="11" t="str">
        <f t="shared" si="15"/>
        <v>DISTRIBUCION VOLUMEN X CRITERIO (Consumiciones)EspirituosasDE 25 A 34 AÑOS</v>
      </c>
      <c r="B979" s="11" t="s">
        <v>119</v>
      </c>
      <c r="C979" s="11" t="s">
        <v>149</v>
      </c>
      <c r="D979" s="11" t="s">
        <v>41</v>
      </c>
      <c r="E979" s="12">
        <v>11.1178356891399</v>
      </c>
      <c r="F979" s="12">
        <v>12.392685690775181</v>
      </c>
      <c r="G979" s="12">
        <v>10.900567395423661</v>
      </c>
      <c r="H979" s="12">
        <v>10.363645501161571</v>
      </c>
      <c r="I979" s="12">
        <v>10.87792402547287</v>
      </c>
      <c r="J979" s="12">
        <v>11.587673091298697</v>
      </c>
      <c r="K979" s="12">
        <v>11.73751021109158</v>
      </c>
      <c r="L979" s="12">
        <v>8.9809229976561333</v>
      </c>
      <c r="M979" s="12">
        <v>12.545753043593447</v>
      </c>
      <c r="N979" s="12"/>
      <c r="O979" s="12"/>
    </row>
    <row r="980" spans="1:15" x14ac:dyDescent="0.35">
      <c r="A980" s="11" t="str">
        <f t="shared" si="15"/>
        <v>DISTRIBUCION VOLUMEN X CRITERIO (Consumiciones)EspirituosasDE 35 A 49 AÑOS</v>
      </c>
      <c r="B980" s="11" t="s">
        <v>119</v>
      </c>
      <c r="C980" s="11" t="s">
        <v>149</v>
      </c>
      <c r="D980" s="11" t="s">
        <v>42</v>
      </c>
      <c r="E980" s="12">
        <v>18.231796913766487</v>
      </c>
      <c r="F980" s="12">
        <v>21.336427158129005</v>
      </c>
      <c r="G980" s="12">
        <v>19.358480776354199</v>
      </c>
      <c r="H980" s="12">
        <v>18.426297745145352</v>
      </c>
      <c r="I980" s="12">
        <v>19.643573637768707</v>
      </c>
      <c r="J980" s="12">
        <v>22.923035690618715</v>
      </c>
      <c r="K980" s="12">
        <v>22.430759740563889</v>
      </c>
      <c r="L980" s="12">
        <v>18.49562699053369</v>
      </c>
      <c r="M980" s="12">
        <v>20.274881712774192</v>
      </c>
      <c r="N980" s="12"/>
      <c r="O980" s="12"/>
    </row>
    <row r="981" spans="1:15" x14ac:dyDescent="0.35">
      <c r="A981" s="11" t="str">
        <f t="shared" si="15"/>
        <v>DISTRIBUCION VOLUMEN X CRITERIO (Consumiciones)EspirituosasDE 50 A 59 AÑOS</v>
      </c>
      <c r="B981" s="11" t="s">
        <v>119</v>
      </c>
      <c r="C981" s="11" t="s">
        <v>149</v>
      </c>
      <c r="D981" s="11" t="s">
        <v>43</v>
      </c>
      <c r="E981" s="12">
        <v>25.499456936765423</v>
      </c>
      <c r="F981" s="12">
        <v>25.327924321120321</v>
      </c>
      <c r="G981" s="12">
        <v>25.778246409816486</v>
      </c>
      <c r="H981" s="12">
        <v>24.264162709651551</v>
      </c>
      <c r="I981" s="12">
        <v>24.103273923745618</v>
      </c>
      <c r="J981" s="12">
        <v>23.839545019858228</v>
      </c>
      <c r="K981" s="12">
        <v>23.186328964915674</v>
      </c>
      <c r="L981" s="12">
        <v>25.716932806590858</v>
      </c>
      <c r="M981" s="12">
        <v>24.530555981007808</v>
      </c>
      <c r="N981" s="12"/>
      <c r="O981" s="12"/>
    </row>
    <row r="982" spans="1:15" x14ac:dyDescent="0.35">
      <c r="A982" s="11" t="str">
        <f t="shared" si="15"/>
        <v>DISTRIBUCION VOLUMEN X CRITERIO (Consumiciones)EspirituosasDE 60 A 75 AÑOS</v>
      </c>
      <c r="B982" s="11" t="s">
        <v>119</v>
      </c>
      <c r="C982" s="11" t="s">
        <v>149</v>
      </c>
      <c r="D982" s="11" t="s">
        <v>44</v>
      </c>
      <c r="E982" s="12">
        <v>37.649604086388337</v>
      </c>
      <c r="F982" s="12">
        <v>33.774877615500223</v>
      </c>
      <c r="G982" s="12">
        <v>36.390426355604347</v>
      </c>
      <c r="H982" s="12">
        <v>40.590860218249624</v>
      </c>
      <c r="I982" s="12">
        <v>40.721036404129798</v>
      </c>
      <c r="J982" s="12">
        <v>35.577743242542169</v>
      </c>
      <c r="K982" s="12">
        <v>37.64121354165286</v>
      </c>
      <c r="L982" s="12">
        <v>41.962202247307673</v>
      </c>
      <c r="M982" s="12">
        <v>38.321782649551068</v>
      </c>
      <c r="N982" s="12"/>
      <c r="O982" s="12"/>
    </row>
    <row r="983" spans="1:15" x14ac:dyDescent="0.35">
      <c r="A983" s="11" t="str">
        <f t="shared" si="15"/>
        <v>DISTRIBUCION VOLUMEN X CRITERIO (Consumiciones)EspirituosasALTA Y MEDIA ALTA</v>
      </c>
      <c r="B983" s="11" t="s">
        <v>119</v>
      </c>
      <c r="C983" s="11" t="s">
        <v>149</v>
      </c>
      <c r="D983" s="11" t="s">
        <v>17</v>
      </c>
      <c r="E983" s="12">
        <v>27.993073643359157</v>
      </c>
      <c r="F983" s="12">
        <v>27.1710124069774</v>
      </c>
      <c r="G983" s="12">
        <v>24.68009622855217</v>
      </c>
      <c r="H983" s="12">
        <v>25.476710667125634</v>
      </c>
      <c r="I983" s="12">
        <v>25.089351228354424</v>
      </c>
      <c r="J983" s="12">
        <v>24.573519129073542</v>
      </c>
      <c r="K983" s="12">
        <v>23.793942307663983</v>
      </c>
      <c r="L983" s="12">
        <v>26.333430453640517</v>
      </c>
      <c r="M983" s="12">
        <v>24.889072868242724</v>
      </c>
      <c r="N983" s="12"/>
      <c r="O983" s="12"/>
    </row>
    <row r="984" spans="1:15" x14ac:dyDescent="0.35">
      <c r="A984" s="11" t="str">
        <f t="shared" si="15"/>
        <v>DISTRIBUCION VOLUMEN X CRITERIO (Consumiciones)EspirituosasMEDIA</v>
      </c>
      <c r="B984" s="11" t="s">
        <v>119</v>
      </c>
      <c r="C984" s="11" t="s">
        <v>149</v>
      </c>
      <c r="D984" s="11" t="s">
        <v>18</v>
      </c>
      <c r="E984" s="12">
        <v>32.566674033574529</v>
      </c>
      <c r="F984" s="12">
        <v>30.879408536031328</v>
      </c>
      <c r="G984" s="12">
        <v>35.115384666817327</v>
      </c>
      <c r="H984" s="12">
        <v>34.105210218510813</v>
      </c>
      <c r="I984" s="12">
        <v>34.582746864857562</v>
      </c>
      <c r="J984" s="12">
        <v>35.875212324136179</v>
      </c>
      <c r="K984" s="12">
        <v>36.615155336736983</v>
      </c>
      <c r="L984" s="12">
        <v>35.545886425046916</v>
      </c>
      <c r="M984" s="12">
        <v>33.0632976367392</v>
      </c>
      <c r="N984" s="12"/>
      <c r="O984" s="12"/>
    </row>
    <row r="985" spans="1:15" x14ac:dyDescent="0.35">
      <c r="A985" s="11" t="str">
        <f t="shared" si="15"/>
        <v>DISTRIBUCION VOLUMEN X CRITERIO (Consumiciones)EspirituosasMEDIA BAJA</v>
      </c>
      <c r="B985" s="11" t="s">
        <v>119</v>
      </c>
      <c r="C985" s="11" t="s">
        <v>149</v>
      </c>
      <c r="D985" s="11" t="s">
        <v>19</v>
      </c>
      <c r="E985" s="12">
        <v>22.970688429941973</v>
      </c>
      <c r="F985" s="12">
        <v>20.916939400125827</v>
      </c>
      <c r="G985" s="12">
        <v>20.250239702167548</v>
      </c>
      <c r="H985" s="12">
        <v>26.391665149067833</v>
      </c>
      <c r="I985" s="12">
        <v>24.012274896219814</v>
      </c>
      <c r="J985" s="12">
        <v>23.793672294407124</v>
      </c>
      <c r="K985" s="12">
        <v>24.996796375883648</v>
      </c>
      <c r="L985" s="12">
        <v>20.161705311464175</v>
      </c>
      <c r="M985" s="12">
        <v>23.639512693885493</v>
      </c>
      <c r="N985" s="12"/>
      <c r="O985" s="12"/>
    </row>
    <row r="986" spans="1:15" x14ac:dyDescent="0.35">
      <c r="A986" s="11" t="str">
        <f t="shared" si="15"/>
        <v>DISTRIBUCION VOLUMEN X CRITERIO (Consumiciones)EspirituosasBAJA</v>
      </c>
      <c r="B986" s="11" t="s">
        <v>119</v>
      </c>
      <c r="C986" s="11" t="s">
        <v>149</v>
      </c>
      <c r="D986" s="11" t="s">
        <v>20</v>
      </c>
      <c r="E986" s="12">
        <v>16.46956558149131</v>
      </c>
      <c r="F986" s="12">
        <v>21.032629224960587</v>
      </c>
      <c r="G986" s="12">
        <v>19.954292774968806</v>
      </c>
      <c r="H986" s="12">
        <v>14.026395952253187</v>
      </c>
      <c r="I986" s="12">
        <v>16.315627010568196</v>
      </c>
      <c r="J986" s="12">
        <v>15.757596252383166</v>
      </c>
      <c r="K986" s="12">
        <v>14.594086831617222</v>
      </c>
      <c r="L986" s="12">
        <v>17.958977809848385</v>
      </c>
      <c r="M986" s="12">
        <v>18.408133359274423</v>
      </c>
      <c r="N986" s="12"/>
      <c r="O986" s="12"/>
    </row>
    <row r="987" spans="1:15" x14ac:dyDescent="0.35">
      <c r="A987" s="11" t="str">
        <f t="shared" si="15"/>
        <v>DISTRIBUCION VOLUMEN X CRITERIO (Consumiciones)EspirituosasHOMBRE</v>
      </c>
      <c r="B987" s="11" t="s">
        <v>119</v>
      </c>
      <c r="C987" s="11" t="s">
        <v>149</v>
      </c>
      <c r="D987" s="11" t="s">
        <v>21</v>
      </c>
      <c r="E987" s="12">
        <v>64.369919176184979</v>
      </c>
      <c r="F987" s="12">
        <v>59.668440681633172</v>
      </c>
      <c r="G987" s="12">
        <v>63.523855881829839</v>
      </c>
      <c r="H987" s="12">
        <v>65.781181522293025</v>
      </c>
      <c r="I987" s="12">
        <v>64.392921958517206</v>
      </c>
      <c r="J987" s="12">
        <v>61.127843127041196</v>
      </c>
      <c r="K987" s="12">
        <v>63.400590291678562</v>
      </c>
      <c r="L987" s="12">
        <v>67.179749572367825</v>
      </c>
      <c r="M987" s="12">
        <v>62.726000008279073</v>
      </c>
      <c r="N987" s="12"/>
      <c r="O987" s="12"/>
    </row>
    <row r="988" spans="1:15" x14ac:dyDescent="0.35">
      <c r="A988" s="11" t="str">
        <f t="shared" si="15"/>
        <v>DISTRIBUCION VOLUMEN X CRITERIO (Consumiciones)EspirituosasMUJER</v>
      </c>
      <c r="B988" s="11" t="s">
        <v>119</v>
      </c>
      <c r="C988" s="11" t="s">
        <v>149</v>
      </c>
      <c r="D988" s="11" t="s">
        <v>22</v>
      </c>
      <c r="E988" s="12">
        <v>35.630080823815021</v>
      </c>
      <c r="F988" s="12">
        <v>40.331559318366814</v>
      </c>
      <c r="G988" s="12">
        <v>36.476157490676023</v>
      </c>
      <c r="H988" s="12">
        <v>34.218818477706961</v>
      </c>
      <c r="I988" s="12">
        <v>35.607078041482779</v>
      </c>
      <c r="J988" s="12">
        <v>38.872156872958804</v>
      </c>
      <c r="K988" s="12">
        <v>36.599409708321438</v>
      </c>
      <c r="L988" s="12">
        <v>32.820250427632175</v>
      </c>
      <c r="M988" s="12">
        <v>37.273999991720927</v>
      </c>
      <c r="N988" s="12"/>
      <c r="O988" s="12"/>
    </row>
    <row r="989" spans="1:15" x14ac:dyDescent="0.35">
      <c r="A989" s="11" t="str">
        <f t="shared" si="15"/>
        <v>DISTRIBUCION VOLUMEN X CRITERIO (Consumiciones)WhiskyT.ESPAÑA</v>
      </c>
      <c r="B989" s="11" t="s">
        <v>119</v>
      </c>
      <c r="C989" s="11" t="s">
        <v>150</v>
      </c>
      <c r="D989" s="11" t="s">
        <v>36</v>
      </c>
      <c r="E989" s="12">
        <v>100</v>
      </c>
      <c r="F989" s="12">
        <v>100</v>
      </c>
      <c r="G989" s="12">
        <v>100</v>
      </c>
      <c r="H989" s="12">
        <v>100</v>
      </c>
      <c r="I989" s="12">
        <v>100</v>
      </c>
      <c r="J989" s="12">
        <v>100</v>
      </c>
      <c r="K989" s="12">
        <v>100</v>
      </c>
      <c r="L989" s="12">
        <v>100</v>
      </c>
      <c r="M989" s="12">
        <v>100</v>
      </c>
      <c r="N989" s="12"/>
      <c r="O989" s="12"/>
    </row>
    <row r="990" spans="1:15" x14ac:dyDescent="0.35">
      <c r="A990" s="11" t="str">
        <f t="shared" si="15"/>
        <v>DISTRIBUCION VOLUMEN X CRITERIO (Consumiciones)WhiskyBCN AM</v>
      </c>
      <c r="B990" s="11" t="s">
        <v>119</v>
      </c>
      <c r="C990" s="11" t="s">
        <v>150</v>
      </c>
      <c r="D990" s="11" t="s">
        <v>1</v>
      </c>
      <c r="E990" s="12">
        <v>6.3859458016397905</v>
      </c>
      <c r="F990" s="12">
        <v>6.5571057563627102</v>
      </c>
      <c r="G990" s="12">
        <v>4.4367443511361637</v>
      </c>
      <c r="H990" s="12">
        <v>6.0326893462353421</v>
      </c>
      <c r="I990" s="12">
        <v>5.8097731798110921</v>
      </c>
      <c r="J990" s="12">
        <v>5.6880756159108481</v>
      </c>
      <c r="K990" s="12">
        <v>6.0826184506862706</v>
      </c>
      <c r="L990" s="12">
        <v>8.8869945632509602</v>
      </c>
      <c r="M990" s="12">
        <v>7.5424268011038231</v>
      </c>
      <c r="N990" s="12"/>
      <c r="O990" s="12"/>
    </row>
    <row r="991" spans="1:15" x14ac:dyDescent="0.35">
      <c r="A991" s="11" t="str">
        <f t="shared" si="15"/>
        <v>DISTRIBUCION VOLUMEN X CRITERIO (Consumiciones)WhiskyREST.CAT ARAGON</v>
      </c>
      <c r="B991" s="11" t="s">
        <v>119</v>
      </c>
      <c r="C991" s="11" t="s">
        <v>150</v>
      </c>
      <c r="D991" s="11" t="s">
        <v>2</v>
      </c>
      <c r="E991" s="12">
        <v>10.183971479308862</v>
      </c>
      <c r="F991" s="12">
        <v>10.346877571842276</v>
      </c>
      <c r="G991" s="12">
        <v>12.833374781818</v>
      </c>
      <c r="H991" s="12">
        <v>15.224755028190144</v>
      </c>
      <c r="I991" s="12">
        <v>13.883873238279445</v>
      </c>
      <c r="J991" s="12">
        <v>6.6402256516475342</v>
      </c>
      <c r="K991" s="12">
        <v>11.29094463094378</v>
      </c>
      <c r="L991" s="12">
        <v>16.672878751568295</v>
      </c>
      <c r="M991" s="12">
        <v>17.341840227782875</v>
      </c>
      <c r="N991" s="12"/>
      <c r="O991" s="12"/>
    </row>
    <row r="992" spans="1:15" x14ac:dyDescent="0.35">
      <c r="A992" s="11" t="str">
        <f t="shared" si="15"/>
        <v>DISTRIBUCION VOLUMEN X CRITERIO (Consumiciones)WhiskyLEVANTE</v>
      </c>
      <c r="B992" s="11" t="s">
        <v>119</v>
      </c>
      <c r="C992" s="11" t="s">
        <v>150</v>
      </c>
      <c r="D992" s="11" t="s">
        <v>3</v>
      </c>
      <c r="E992" s="12">
        <v>9.1918579696984004</v>
      </c>
      <c r="F992" s="12">
        <v>5.4172019533855202</v>
      </c>
      <c r="G992" s="12">
        <v>9.47473862431581</v>
      </c>
      <c r="H992" s="12">
        <v>7.2541685050619895</v>
      </c>
      <c r="I992" s="12">
        <v>13.760748577966853</v>
      </c>
      <c r="J992" s="12">
        <v>8.95096780780956</v>
      </c>
      <c r="K992" s="12">
        <v>10.45304891004122</v>
      </c>
      <c r="L992" s="12">
        <v>8.187262876449056</v>
      </c>
      <c r="M992" s="12">
        <v>10.497454987899511</v>
      </c>
      <c r="N992" s="12"/>
      <c r="O992" s="12"/>
    </row>
    <row r="993" spans="1:15" x14ac:dyDescent="0.35">
      <c r="A993" s="11" t="str">
        <f t="shared" si="15"/>
        <v>DISTRIBUCION VOLUMEN X CRITERIO (Consumiciones)WhiskyANDALUCIA</v>
      </c>
      <c r="B993" s="11" t="s">
        <v>119</v>
      </c>
      <c r="C993" s="11" t="s">
        <v>150</v>
      </c>
      <c r="D993" s="11" t="s">
        <v>4</v>
      </c>
      <c r="E993" s="12">
        <v>21.213081143792774</v>
      </c>
      <c r="F993" s="12">
        <v>17.084025905766964</v>
      </c>
      <c r="G993" s="12">
        <v>16.285628052334424</v>
      </c>
      <c r="H993" s="12">
        <v>9.7709627168657001</v>
      </c>
      <c r="I993" s="12">
        <v>12.7689393474549</v>
      </c>
      <c r="J993" s="12">
        <v>21.385022681855975</v>
      </c>
      <c r="K993" s="12">
        <v>18.25514808991629</v>
      </c>
      <c r="L993" s="12">
        <v>12.695433976627148</v>
      </c>
      <c r="M993" s="12">
        <v>17.51838911890518</v>
      </c>
      <c r="N993" s="12"/>
      <c r="O993" s="12"/>
    </row>
    <row r="994" spans="1:15" x14ac:dyDescent="0.35">
      <c r="A994" s="11" t="str">
        <f t="shared" si="15"/>
        <v>DISTRIBUCION VOLUMEN X CRITERIO (Consumiciones)WhiskyMDD AM</v>
      </c>
      <c r="B994" s="11" t="s">
        <v>119</v>
      </c>
      <c r="C994" s="11" t="s">
        <v>150</v>
      </c>
      <c r="D994" s="11" t="s">
        <v>5</v>
      </c>
      <c r="E994" s="12">
        <v>29.697788035748392</v>
      </c>
      <c r="F994" s="12">
        <v>36.791297805901081</v>
      </c>
      <c r="G994" s="12">
        <v>36.753043768829862</v>
      </c>
      <c r="H994" s="12">
        <v>34.298555824497633</v>
      </c>
      <c r="I994" s="12">
        <v>32.093021466060165</v>
      </c>
      <c r="J994" s="12">
        <v>28.632787315664338</v>
      </c>
      <c r="K994" s="12">
        <v>25.796218076743294</v>
      </c>
      <c r="L994" s="12">
        <v>18.216182434178684</v>
      </c>
      <c r="M994" s="12">
        <v>18.877047976672472</v>
      </c>
      <c r="N994" s="12"/>
      <c r="O994" s="12"/>
    </row>
    <row r="995" spans="1:15" x14ac:dyDescent="0.35">
      <c r="A995" s="11" t="str">
        <f t="shared" si="15"/>
        <v>DISTRIBUCION VOLUMEN X CRITERIO (Consumiciones)WhiskyRTO CENTRO</v>
      </c>
      <c r="B995" s="11" t="s">
        <v>119</v>
      </c>
      <c r="C995" s="11" t="s">
        <v>150</v>
      </c>
      <c r="D995" s="11" t="s">
        <v>6</v>
      </c>
      <c r="E995" s="12">
        <v>14.846808751529467</v>
      </c>
      <c r="F995" s="12">
        <v>15.582865034134189</v>
      </c>
      <c r="G995" s="12">
        <v>14.83268799454266</v>
      </c>
      <c r="H995" s="12">
        <v>19.651367082189076</v>
      </c>
      <c r="I995" s="12">
        <v>15.479855457743147</v>
      </c>
      <c r="J995" s="12">
        <v>18.217454089297959</v>
      </c>
      <c r="K995" s="12">
        <v>19.578889219394043</v>
      </c>
      <c r="L995" s="12">
        <v>23.423629417652283</v>
      </c>
      <c r="M995" s="12">
        <v>18.491625012634476</v>
      </c>
      <c r="N995" s="12"/>
      <c r="O995" s="12"/>
    </row>
    <row r="996" spans="1:15" x14ac:dyDescent="0.35">
      <c r="A996" s="11" t="str">
        <f t="shared" si="15"/>
        <v>DISTRIBUCION VOLUMEN X CRITERIO (Consumiciones)WhiskyNORTE-CENTRO</v>
      </c>
      <c r="B996" s="11" t="s">
        <v>119</v>
      </c>
      <c r="C996" s="11" t="s">
        <v>150</v>
      </c>
      <c r="D996" s="11" t="s">
        <v>7</v>
      </c>
      <c r="E996" s="12">
        <v>1.6213409949112962</v>
      </c>
      <c r="F996" s="12">
        <v>1.1280183030515392</v>
      </c>
      <c r="G996" s="12">
        <v>0.55220076054761269</v>
      </c>
      <c r="H996" s="12">
        <v>0.97880047873033593</v>
      </c>
      <c r="I996" s="12">
        <v>1.8450925582535953</v>
      </c>
      <c r="J996" s="12">
        <v>3.0847506454483127</v>
      </c>
      <c r="K996" s="12">
        <v>2.3279896315811839</v>
      </c>
      <c r="L996" s="12">
        <v>3.4396304702294525</v>
      </c>
      <c r="M996" s="12">
        <v>0.97179687485100863</v>
      </c>
      <c r="N996" s="12"/>
      <c r="O996" s="12"/>
    </row>
    <row r="997" spans="1:15" x14ac:dyDescent="0.35">
      <c r="A997" s="11" t="str">
        <f t="shared" si="15"/>
        <v>DISTRIBUCION VOLUMEN X CRITERIO (Consumiciones)WhiskyNOROESTE</v>
      </c>
      <c r="B997" s="11" t="s">
        <v>119</v>
      </c>
      <c r="C997" s="11" t="s">
        <v>150</v>
      </c>
      <c r="D997" s="11" t="s">
        <v>8</v>
      </c>
      <c r="E997" s="12">
        <v>6.859200593862937</v>
      </c>
      <c r="F997" s="12">
        <v>7.0926113501886698</v>
      </c>
      <c r="G997" s="12">
        <v>4.8316031478263408</v>
      </c>
      <c r="H997" s="12">
        <v>6.7887106674856863</v>
      </c>
      <c r="I997" s="12">
        <v>4.3587055343593617</v>
      </c>
      <c r="J997" s="12">
        <v>7.4006957714018995</v>
      </c>
      <c r="K997" s="12">
        <v>6.2151276930268136</v>
      </c>
      <c r="L997" s="12">
        <v>8.4779771722326398</v>
      </c>
      <c r="M997" s="12">
        <v>8.7594317538175179</v>
      </c>
      <c r="N997" s="12"/>
      <c r="O997" s="12"/>
    </row>
    <row r="998" spans="1:15" x14ac:dyDescent="0.35">
      <c r="A998" s="11" t="str">
        <f t="shared" si="15"/>
        <v>DISTRIBUCION VOLUMEN X CRITERIO (Consumiciones)Whisky&lt;2MIL</v>
      </c>
      <c r="B998" s="11" t="s">
        <v>119</v>
      </c>
      <c r="C998" s="11" t="s">
        <v>150</v>
      </c>
      <c r="D998" s="11" t="s">
        <v>9</v>
      </c>
      <c r="E998" s="12">
        <v>0.93243737043076624</v>
      </c>
      <c r="F998" s="12">
        <v>3.9310794118642995</v>
      </c>
      <c r="G998" s="12">
        <v>4.5964039140715167</v>
      </c>
      <c r="H998" s="12">
        <v>2.5873493589447913</v>
      </c>
      <c r="I998" s="12">
        <v>1.6293108450996303</v>
      </c>
      <c r="J998" s="12">
        <v>4.7089166678822005</v>
      </c>
      <c r="K998" s="12">
        <v>2.3027943738579868</v>
      </c>
      <c r="L998" s="12">
        <v>7.6171664058718775</v>
      </c>
      <c r="M998" s="12">
        <v>8.0023454827703908</v>
      </c>
      <c r="N998" s="12"/>
      <c r="O998" s="12"/>
    </row>
    <row r="999" spans="1:15" x14ac:dyDescent="0.35">
      <c r="A999" s="11" t="str">
        <f t="shared" si="15"/>
        <v>DISTRIBUCION VOLUMEN X CRITERIO (Consumiciones)Whisky2-5MIL</v>
      </c>
      <c r="B999" s="11" t="s">
        <v>119</v>
      </c>
      <c r="C999" s="11" t="s">
        <v>150</v>
      </c>
      <c r="D999" s="11" t="s">
        <v>10</v>
      </c>
      <c r="E999" s="12">
        <v>7.500934447724072</v>
      </c>
      <c r="F999" s="12">
        <v>5.730479027017318</v>
      </c>
      <c r="G999" s="12">
        <v>8.0686879668247862</v>
      </c>
      <c r="H999" s="12">
        <v>8.7459720983812694</v>
      </c>
      <c r="I999" s="12">
        <v>8.3352836651150675</v>
      </c>
      <c r="J999" s="12">
        <v>4.306697346733376</v>
      </c>
      <c r="K999" s="12">
        <v>6.6732265329537244</v>
      </c>
      <c r="L999" s="12">
        <v>12.604846553984522</v>
      </c>
      <c r="M999" s="12">
        <v>8.9338756939425092</v>
      </c>
      <c r="N999" s="12"/>
      <c r="O999" s="12"/>
    </row>
    <row r="1000" spans="1:15" x14ac:dyDescent="0.35">
      <c r="A1000" s="11" t="str">
        <f t="shared" si="15"/>
        <v>DISTRIBUCION VOLUMEN X CRITERIO (Consumiciones)Whisky5-10MIL</v>
      </c>
      <c r="B1000" s="11" t="s">
        <v>119</v>
      </c>
      <c r="C1000" s="11" t="s">
        <v>150</v>
      </c>
      <c r="D1000" s="11" t="s">
        <v>11</v>
      </c>
      <c r="E1000" s="12">
        <v>1.1544710398340781</v>
      </c>
      <c r="F1000" s="12">
        <v>1.381281184162678</v>
      </c>
      <c r="G1000" s="12">
        <v>2.0953086731531623</v>
      </c>
      <c r="H1000" s="12">
        <v>1.7318145192459711</v>
      </c>
      <c r="I1000" s="12">
        <v>6.6580115060561855</v>
      </c>
      <c r="J1000" s="12">
        <v>5.3698382367956592</v>
      </c>
      <c r="K1000" s="12">
        <v>2.734679811328772</v>
      </c>
      <c r="L1000" s="12">
        <v>1.8481760811236263</v>
      </c>
      <c r="M1000" s="12">
        <v>3.5201932263964189</v>
      </c>
      <c r="N1000" s="12"/>
      <c r="O1000" s="12"/>
    </row>
    <row r="1001" spans="1:15" x14ac:dyDescent="0.35">
      <c r="A1001" s="11" t="str">
        <f t="shared" si="15"/>
        <v>DISTRIBUCION VOLUMEN X CRITERIO (Consumiciones)Whisky10-30MIL</v>
      </c>
      <c r="B1001" s="11" t="s">
        <v>119</v>
      </c>
      <c r="C1001" s="11" t="s">
        <v>150</v>
      </c>
      <c r="D1001" s="11" t="s">
        <v>12</v>
      </c>
      <c r="E1001" s="12">
        <v>15.157323867226449</v>
      </c>
      <c r="F1001" s="12">
        <v>12.77195092685699</v>
      </c>
      <c r="G1001" s="12">
        <v>13.713702099089852</v>
      </c>
      <c r="H1001" s="12">
        <v>17.968642887294887</v>
      </c>
      <c r="I1001" s="12">
        <v>10.937097328073191</v>
      </c>
      <c r="J1001" s="12">
        <v>11.67069737590618</v>
      </c>
      <c r="K1001" s="12">
        <v>13.07472910381167</v>
      </c>
      <c r="L1001" s="12">
        <v>16.599884404471574</v>
      </c>
      <c r="M1001" s="12">
        <v>19.167295211868204</v>
      </c>
      <c r="N1001" s="12"/>
      <c r="O1001" s="12"/>
    </row>
    <row r="1002" spans="1:15" x14ac:dyDescent="0.35">
      <c r="A1002" s="11" t="str">
        <f t="shared" si="15"/>
        <v>DISTRIBUCION VOLUMEN X CRITERIO (Consumiciones)Whisky30-100MIL</v>
      </c>
      <c r="B1002" s="11" t="s">
        <v>119</v>
      </c>
      <c r="C1002" s="11" t="s">
        <v>150</v>
      </c>
      <c r="D1002" s="11" t="s">
        <v>13</v>
      </c>
      <c r="E1002" s="12">
        <v>24.990394047355551</v>
      </c>
      <c r="F1002" s="12">
        <v>17.069722966119034</v>
      </c>
      <c r="G1002" s="12">
        <v>13.807627188460742</v>
      </c>
      <c r="H1002" s="12">
        <v>16.77660986436009</v>
      </c>
      <c r="I1002" s="12">
        <v>18.114373751099532</v>
      </c>
      <c r="J1002" s="12">
        <v>17.21652785273568</v>
      </c>
      <c r="K1002" s="12">
        <v>20.637011855692005</v>
      </c>
      <c r="L1002" s="12">
        <v>22.52850651517074</v>
      </c>
      <c r="M1002" s="12">
        <v>17.887887878342891</v>
      </c>
      <c r="N1002" s="12"/>
      <c r="O1002" s="12"/>
    </row>
    <row r="1003" spans="1:15" x14ac:dyDescent="0.35">
      <c r="A1003" s="11" t="str">
        <f t="shared" si="15"/>
        <v>DISTRIBUCION VOLUMEN X CRITERIO (Consumiciones)Whisky100-200MIL</v>
      </c>
      <c r="B1003" s="11" t="s">
        <v>119</v>
      </c>
      <c r="C1003" s="11" t="s">
        <v>150</v>
      </c>
      <c r="D1003" s="11" t="s">
        <v>14</v>
      </c>
      <c r="E1003" s="12">
        <v>3.2405980308548821</v>
      </c>
      <c r="F1003" s="12">
        <v>5.8445646620958112</v>
      </c>
      <c r="G1003" s="12">
        <v>3.1864350273829474</v>
      </c>
      <c r="H1003" s="12">
        <v>2.1279875183163552</v>
      </c>
      <c r="I1003" s="12">
        <v>4.3860084459835402</v>
      </c>
      <c r="J1003" s="12">
        <v>1.9088867657569613</v>
      </c>
      <c r="K1003" s="12">
        <v>2.1187064972591685</v>
      </c>
      <c r="L1003" s="12">
        <v>2.6214988886852657</v>
      </c>
      <c r="M1003" s="12">
        <v>3.0282306587662267</v>
      </c>
      <c r="N1003" s="12"/>
      <c r="O1003" s="12"/>
    </row>
    <row r="1004" spans="1:15" x14ac:dyDescent="0.35">
      <c r="A1004" s="11" t="str">
        <f t="shared" si="15"/>
        <v>DISTRIBUCION VOLUMEN X CRITERIO (Consumiciones)Whisky200-500MIL</v>
      </c>
      <c r="B1004" s="11" t="s">
        <v>119</v>
      </c>
      <c r="C1004" s="11" t="s">
        <v>150</v>
      </c>
      <c r="D1004" s="11" t="s">
        <v>15</v>
      </c>
      <c r="E1004" s="12">
        <v>7.6309753176370521</v>
      </c>
      <c r="F1004" s="12">
        <v>9.360092516389857</v>
      </c>
      <c r="G1004" s="12">
        <v>6.1270802840465937</v>
      </c>
      <c r="H1004" s="12">
        <v>7.2735380608537223</v>
      </c>
      <c r="I1004" s="12">
        <v>8.577536296242986</v>
      </c>
      <c r="J1004" s="12">
        <v>13.344078649882579</v>
      </c>
      <c r="K1004" s="12">
        <v>11.991756257170781</v>
      </c>
      <c r="L1004" s="12">
        <v>5.050893985743218</v>
      </c>
      <c r="M1004" s="12">
        <v>8.0948107594224563</v>
      </c>
      <c r="N1004" s="12"/>
      <c r="O1004" s="12"/>
    </row>
    <row r="1005" spans="1:15" x14ac:dyDescent="0.35">
      <c r="A1005" s="11" t="str">
        <f t="shared" si="15"/>
        <v>DISTRIBUCION VOLUMEN X CRITERIO (Consumiciones)Whisky&gt;500MIL</v>
      </c>
      <c r="B1005" s="11" t="s">
        <v>119</v>
      </c>
      <c r="C1005" s="11" t="s">
        <v>150</v>
      </c>
      <c r="D1005" s="11" t="s">
        <v>16</v>
      </c>
      <c r="E1005" s="12">
        <v>39.392877645330316</v>
      </c>
      <c r="F1005" s="12">
        <v>43.910834458380137</v>
      </c>
      <c r="G1005" s="12">
        <v>48.404774865433581</v>
      </c>
      <c r="H1005" s="12">
        <v>42.788087813318491</v>
      </c>
      <c r="I1005" s="12">
        <v>41.362387522258423</v>
      </c>
      <c r="J1005" s="12">
        <v>41.474327931502259</v>
      </c>
      <c r="K1005" s="12">
        <v>40.467088768962739</v>
      </c>
      <c r="L1005" s="12">
        <v>31.129029984352318</v>
      </c>
      <c r="M1005" s="12">
        <v>31.365378967463126</v>
      </c>
      <c r="N1005" s="12"/>
      <c r="O1005" s="12"/>
    </row>
    <row r="1006" spans="1:15" x14ac:dyDescent="0.35">
      <c r="A1006" s="11" t="str">
        <f t="shared" si="15"/>
        <v>DISTRIBUCION VOLUMEN X CRITERIO (Consumiciones)WhiskyDE 15 A 19 AÑOS</v>
      </c>
      <c r="B1006" s="11" t="s">
        <v>119</v>
      </c>
      <c r="C1006" s="11" t="s">
        <v>150</v>
      </c>
      <c r="D1006" s="11" t="s">
        <v>39</v>
      </c>
      <c r="E1006" s="12" t="s">
        <v>219</v>
      </c>
      <c r="F1006" s="12">
        <v>0.33073858525302879</v>
      </c>
      <c r="G1006" s="12">
        <v>1.2485138215939164</v>
      </c>
      <c r="H1006" s="12" t="s">
        <v>219</v>
      </c>
      <c r="I1006" s="12" t="s">
        <v>219</v>
      </c>
      <c r="J1006" s="12">
        <v>4.3035671047449577</v>
      </c>
      <c r="K1006" s="12">
        <v>0.29937602515616374</v>
      </c>
      <c r="L1006" s="12" t="s">
        <v>219</v>
      </c>
      <c r="M1006" s="12" t="s">
        <v>219</v>
      </c>
      <c r="N1006" s="12"/>
      <c r="O1006" s="12"/>
    </row>
    <row r="1007" spans="1:15" x14ac:dyDescent="0.35">
      <c r="A1007" s="11" t="str">
        <f t="shared" si="15"/>
        <v>DISTRIBUCION VOLUMEN X CRITERIO (Consumiciones)WhiskyDE 20 A 24 AÑOS</v>
      </c>
      <c r="B1007" s="11" t="s">
        <v>119</v>
      </c>
      <c r="C1007" s="11" t="s">
        <v>150</v>
      </c>
      <c r="D1007" s="11" t="s">
        <v>40</v>
      </c>
      <c r="E1007" s="12">
        <v>1.7401763363975198</v>
      </c>
      <c r="F1007" s="12">
        <v>0.53279142147516823</v>
      </c>
      <c r="G1007" s="12">
        <v>0.48743456464847196</v>
      </c>
      <c r="H1007" s="12">
        <v>1.0365276293718684</v>
      </c>
      <c r="I1007" s="12">
        <v>0.35420257672593441</v>
      </c>
      <c r="J1007" s="12">
        <v>0.14916704348206603</v>
      </c>
      <c r="K1007" s="12">
        <v>0.55803212510092226</v>
      </c>
      <c r="L1007" s="12">
        <v>0.79047051139273827</v>
      </c>
      <c r="M1007" s="12">
        <v>1.2020581319286978</v>
      </c>
      <c r="N1007" s="12"/>
      <c r="O1007" s="12"/>
    </row>
    <row r="1008" spans="1:15" x14ac:dyDescent="0.35">
      <c r="A1008" s="11" t="str">
        <f t="shared" si="15"/>
        <v>DISTRIBUCION VOLUMEN X CRITERIO (Consumiciones)WhiskyDE 25 A 34 AÑOS</v>
      </c>
      <c r="B1008" s="11" t="s">
        <v>119</v>
      </c>
      <c r="C1008" s="11" t="s">
        <v>150</v>
      </c>
      <c r="D1008" s="11" t="s">
        <v>41</v>
      </c>
      <c r="E1008" s="12">
        <v>5.0391487511346398</v>
      </c>
      <c r="F1008" s="12">
        <v>5.2720090808576172</v>
      </c>
      <c r="G1008" s="12">
        <v>2.9587558063167494</v>
      </c>
      <c r="H1008" s="12">
        <v>3.5076614561745108</v>
      </c>
      <c r="I1008" s="12">
        <v>2.8196056807694445</v>
      </c>
      <c r="J1008" s="12">
        <v>5.0526051314964198</v>
      </c>
      <c r="K1008" s="12">
        <v>7.0382637147834961</v>
      </c>
      <c r="L1008" s="12">
        <v>8.3880560685302932</v>
      </c>
      <c r="M1008" s="12">
        <v>14.210350160863072</v>
      </c>
      <c r="N1008" s="12"/>
      <c r="O1008" s="12"/>
    </row>
    <row r="1009" spans="1:15" x14ac:dyDescent="0.35">
      <c r="A1009" s="11" t="str">
        <f t="shared" si="15"/>
        <v>DISTRIBUCION VOLUMEN X CRITERIO (Consumiciones)WhiskyDE 35 A 49 AÑOS</v>
      </c>
      <c r="B1009" s="11" t="s">
        <v>119</v>
      </c>
      <c r="C1009" s="11" t="s">
        <v>150</v>
      </c>
      <c r="D1009" s="11" t="s">
        <v>42</v>
      </c>
      <c r="E1009" s="12">
        <v>11.572333967367609</v>
      </c>
      <c r="F1009" s="12">
        <v>12.994106570518719</v>
      </c>
      <c r="G1009" s="12">
        <v>12.285161468154088</v>
      </c>
      <c r="H1009" s="12">
        <v>13.752914791026278</v>
      </c>
      <c r="I1009" s="12">
        <v>14.076334169417617</v>
      </c>
      <c r="J1009" s="12">
        <v>22.72075061627551</v>
      </c>
      <c r="K1009" s="12">
        <v>19.818969107211149</v>
      </c>
      <c r="L1009" s="12">
        <v>13.241448985249823</v>
      </c>
      <c r="M1009" s="12">
        <v>13.824927196825074</v>
      </c>
      <c r="N1009" s="12"/>
      <c r="O1009" s="12"/>
    </row>
    <row r="1010" spans="1:15" x14ac:dyDescent="0.35">
      <c r="A1010" s="11" t="str">
        <f t="shared" si="15"/>
        <v>DISTRIBUCION VOLUMEN X CRITERIO (Consumiciones)WhiskyDE 50 A 59 AÑOS</v>
      </c>
      <c r="B1010" s="11" t="s">
        <v>119</v>
      </c>
      <c r="C1010" s="11" t="s">
        <v>150</v>
      </c>
      <c r="D1010" s="11" t="s">
        <v>43</v>
      </c>
      <c r="E1010" s="12">
        <v>12.954312533444337</v>
      </c>
      <c r="F1010" s="12">
        <v>16.167305379171442</v>
      </c>
      <c r="G1010" s="12">
        <v>12.631280696580923</v>
      </c>
      <c r="H1010" s="12">
        <v>13.019878845639369</v>
      </c>
      <c r="I1010" s="12">
        <v>13.22384227563575</v>
      </c>
      <c r="J1010" s="12">
        <v>17.281823883775544</v>
      </c>
      <c r="K1010" s="12">
        <v>17.242502018442188</v>
      </c>
      <c r="L1010" s="12">
        <v>18.921296361560259</v>
      </c>
      <c r="M1010" s="12">
        <v>20.313170461458654</v>
      </c>
      <c r="N1010" s="12"/>
      <c r="O1010" s="12"/>
    </row>
    <row r="1011" spans="1:15" x14ac:dyDescent="0.35">
      <c r="A1011" s="11" t="str">
        <f t="shared" si="15"/>
        <v>DISTRIBUCION VOLUMEN X CRITERIO (Consumiciones)WhiskyDE 60 A 75 AÑOS</v>
      </c>
      <c r="B1011" s="11" t="s">
        <v>119</v>
      </c>
      <c r="C1011" s="11" t="s">
        <v>150</v>
      </c>
      <c r="D1011" s="11" t="s">
        <v>44</v>
      </c>
      <c r="E1011" s="12">
        <v>68.694033641163969</v>
      </c>
      <c r="F1011" s="12">
        <v>64.703053894772182</v>
      </c>
      <c r="G1011" s="12">
        <v>70.388874046139478</v>
      </c>
      <c r="H1011" s="12">
        <v>68.683032440904398</v>
      </c>
      <c r="I1011" s="12">
        <v>69.526027777356006</v>
      </c>
      <c r="J1011" s="12">
        <v>50.492057703808513</v>
      </c>
      <c r="K1011" s="12">
        <v>55.042858964007991</v>
      </c>
      <c r="L1011" s="12">
        <v>58.658734745854311</v>
      </c>
      <c r="M1011" s="12">
        <v>50.449513119828204</v>
      </c>
      <c r="N1011" s="12"/>
      <c r="O1011" s="12"/>
    </row>
    <row r="1012" spans="1:15" x14ac:dyDescent="0.35">
      <c r="A1012" s="11" t="str">
        <f t="shared" si="15"/>
        <v>DISTRIBUCION VOLUMEN X CRITERIO (Consumiciones)WhiskyALTA Y MEDIA ALTA</v>
      </c>
      <c r="B1012" s="11" t="s">
        <v>119</v>
      </c>
      <c r="C1012" s="11" t="s">
        <v>150</v>
      </c>
      <c r="D1012" s="11" t="s">
        <v>17</v>
      </c>
      <c r="E1012" s="12">
        <v>23.139984910254448</v>
      </c>
      <c r="F1012" s="12">
        <v>23.544361196706273</v>
      </c>
      <c r="G1012" s="12">
        <v>19.749083962824173</v>
      </c>
      <c r="H1012" s="12">
        <v>19.949189775309122</v>
      </c>
      <c r="I1012" s="12">
        <v>21.104226132546156</v>
      </c>
      <c r="J1012" s="12">
        <v>26.288562801756203</v>
      </c>
      <c r="K1012" s="12">
        <v>23.789325627841755</v>
      </c>
      <c r="L1012" s="12">
        <v>27.067726762244437</v>
      </c>
      <c r="M1012" s="12">
        <v>21.133839125484638</v>
      </c>
      <c r="N1012" s="12"/>
      <c r="O1012" s="12"/>
    </row>
    <row r="1013" spans="1:15" x14ac:dyDescent="0.35">
      <c r="A1013" s="11" t="str">
        <f t="shared" si="15"/>
        <v>DISTRIBUCION VOLUMEN X CRITERIO (Consumiciones)WhiskyMEDIA</v>
      </c>
      <c r="B1013" s="11" t="s">
        <v>119</v>
      </c>
      <c r="C1013" s="11" t="s">
        <v>150</v>
      </c>
      <c r="D1013" s="11" t="s">
        <v>18</v>
      </c>
      <c r="E1013" s="12">
        <v>19.921536460849349</v>
      </c>
      <c r="F1013" s="12">
        <v>17.505524630059583</v>
      </c>
      <c r="G1013" s="12">
        <v>17.244489340553322</v>
      </c>
      <c r="H1013" s="12">
        <v>19.639363831980369</v>
      </c>
      <c r="I1013" s="12">
        <v>28.664209234755123</v>
      </c>
      <c r="J1013" s="12">
        <v>24.633640620213839</v>
      </c>
      <c r="K1013" s="12">
        <v>21.646266944290993</v>
      </c>
      <c r="L1013" s="12">
        <v>19.39821719741931</v>
      </c>
      <c r="M1013" s="12">
        <v>24.490675758402162</v>
      </c>
      <c r="N1013" s="12"/>
      <c r="O1013" s="12"/>
    </row>
    <row r="1014" spans="1:15" x14ac:dyDescent="0.35">
      <c r="A1014" s="11" t="str">
        <f t="shared" si="15"/>
        <v>DISTRIBUCION VOLUMEN X CRITERIO (Consumiciones)WhiskyMEDIA BAJA</v>
      </c>
      <c r="B1014" s="11" t="s">
        <v>119</v>
      </c>
      <c r="C1014" s="11" t="s">
        <v>150</v>
      </c>
      <c r="D1014" s="11" t="s">
        <v>19</v>
      </c>
      <c r="E1014" s="12">
        <v>24.373416684719363</v>
      </c>
      <c r="F1014" s="12">
        <v>21.366832491449887</v>
      </c>
      <c r="G1014" s="12">
        <v>26.80514566896699</v>
      </c>
      <c r="H1014" s="12">
        <v>53.566858050644598</v>
      </c>
      <c r="I1014" s="12">
        <v>44.063860504616628</v>
      </c>
      <c r="J1014" s="12">
        <v>40.243140744198257</v>
      </c>
      <c r="K1014" s="12">
        <v>45.431521692941821</v>
      </c>
      <c r="L1014" s="12">
        <v>38.923852620400268</v>
      </c>
      <c r="M1014" s="12">
        <v>37.658121630409696</v>
      </c>
      <c r="N1014" s="12"/>
      <c r="O1014" s="12"/>
    </row>
    <row r="1015" spans="1:15" x14ac:dyDescent="0.35">
      <c r="A1015" s="11" t="str">
        <f t="shared" si="15"/>
        <v>DISTRIBUCION VOLUMEN X CRITERIO (Consumiciones)WhiskyBAJA</v>
      </c>
      <c r="B1015" s="11" t="s">
        <v>119</v>
      </c>
      <c r="C1015" s="11" t="s">
        <v>150</v>
      </c>
      <c r="D1015" s="11" t="s">
        <v>20</v>
      </c>
      <c r="E1015" s="12">
        <v>32.565075017947024</v>
      </c>
      <c r="F1015" s="12">
        <v>37.583296404316052</v>
      </c>
      <c r="G1015" s="12">
        <v>36.201304125882253</v>
      </c>
      <c r="H1015" s="12">
        <v>6.8445957645704558</v>
      </c>
      <c r="I1015" s="12">
        <v>6.1677134880106594</v>
      </c>
      <c r="J1015" s="12">
        <v>8.8346339542278685</v>
      </c>
      <c r="K1015" s="12">
        <v>9.132877236221475</v>
      </c>
      <c r="L1015" s="12">
        <v>14.610203419935999</v>
      </c>
      <c r="M1015" s="12">
        <v>16.717363485703494</v>
      </c>
      <c r="N1015" s="12"/>
      <c r="O1015" s="12"/>
    </row>
    <row r="1016" spans="1:15" x14ac:dyDescent="0.35">
      <c r="A1016" s="11" t="str">
        <f t="shared" si="15"/>
        <v>DISTRIBUCION VOLUMEN X CRITERIO (Consumiciones)WhiskyHOMBRE</v>
      </c>
      <c r="B1016" s="11" t="s">
        <v>119</v>
      </c>
      <c r="C1016" s="11" t="s">
        <v>150</v>
      </c>
      <c r="D1016" s="11" t="s">
        <v>21</v>
      </c>
      <c r="E1016" s="12">
        <v>78.352752022087344</v>
      </c>
      <c r="F1016" s="12">
        <v>78.944203076714686</v>
      </c>
      <c r="G1016" s="12">
        <v>85.777035896954189</v>
      </c>
      <c r="H1016" s="12">
        <v>85.89902276365504</v>
      </c>
      <c r="I1016" s="12">
        <v>81.393512404713334</v>
      </c>
      <c r="J1016" s="12">
        <v>73.307102119404306</v>
      </c>
      <c r="K1016" s="12">
        <v>80.037487783113079</v>
      </c>
      <c r="L1016" s="12">
        <v>80.993247529498007</v>
      </c>
      <c r="M1016" s="12">
        <v>80.950503376503491</v>
      </c>
      <c r="N1016" s="12"/>
      <c r="O1016" s="12"/>
    </row>
    <row r="1017" spans="1:15" x14ac:dyDescent="0.35">
      <c r="A1017" s="11" t="str">
        <f t="shared" si="15"/>
        <v>DISTRIBUCION VOLUMEN X CRITERIO (Consumiciones)WhiskyMUJER</v>
      </c>
      <c r="B1017" s="11" t="s">
        <v>119</v>
      </c>
      <c r="C1017" s="11" t="s">
        <v>150</v>
      </c>
      <c r="D1017" s="11" t="s">
        <v>22</v>
      </c>
      <c r="E1017" s="12">
        <v>21.647247977912652</v>
      </c>
      <c r="F1017" s="12">
        <v>21.05582636834891</v>
      </c>
      <c r="G1017" s="12">
        <v>14.223010299499309</v>
      </c>
      <c r="H1017" s="12">
        <v>14.100987839922874</v>
      </c>
      <c r="I1017" s="12">
        <v>18.606497995207299</v>
      </c>
      <c r="J1017" s="12">
        <v>26.69289058739443</v>
      </c>
      <c r="K1017" s="12">
        <v>19.962503718182976</v>
      </c>
      <c r="L1017" s="12">
        <v>19.006752470501993</v>
      </c>
      <c r="M1017" s="12">
        <v>19.049508542811317</v>
      </c>
      <c r="N1017" s="12"/>
      <c r="O1017" s="12"/>
    </row>
    <row r="1018" spans="1:15" x14ac:dyDescent="0.35">
      <c r="A1018" s="11" t="str">
        <f t="shared" si="15"/>
        <v>DISTRIBUCION VOLUMEN X CRITERIO (Consumiciones)BrandyT.ESPAÑA</v>
      </c>
      <c r="B1018" s="11" t="s">
        <v>119</v>
      </c>
      <c r="C1018" s="11" t="s">
        <v>151</v>
      </c>
      <c r="D1018" s="11" t="s">
        <v>36</v>
      </c>
      <c r="E1018" s="12">
        <v>100</v>
      </c>
      <c r="F1018" s="12">
        <v>100</v>
      </c>
      <c r="G1018" s="12">
        <v>100</v>
      </c>
      <c r="H1018" s="12">
        <v>100</v>
      </c>
      <c r="I1018" s="12">
        <v>100</v>
      </c>
      <c r="J1018" s="12">
        <v>100</v>
      </c>
      <c r="K1018" s="12">
        <v>100</v>
      </c>
      <c r="L1018" s="12">
        <v>100</v>
      </c>
      <c r="M1018" s="12">
        <v>100</v>
      </c>
      <c r="N1018" s="12"/>
      <c r="O1018" s="12"/>
    </row>
    <row r="1019" spans="1:15" x14ac:dyDescent="0.35">
      <c r="A1019" s="11" t="str">
        <f t="shared" si="15"/>
        <v>DISTRIBUCION VOLUMEN X CRITERIO (Consumiciones)BrandyBCN AM</v>
      </c>
      <c r="B1019" s="11" t="s">
        <v>119</v>
      </c>
      <c r="C1019" s="11" t="s">
        <v>151</v>
      </c>
      <c r="D1019" s="11" t="s">
        <v>1</v>
      </c>
      <c r="E1019" s="12">
        <v>2.0919113512043319</v>
      </c>
      <c r="F1019" s="12">
        <v>4.1980291686539806</v>
      </c>
      <c r="G1019" s="12">
        <v>10.559784508037588</v>
      </c>
      <c r="H1019" s="12" t="s">
        <v>219</v>
      </c>
      <c r="I1019" s="12">
        <v>2.1132739822658428</v>
      </c>
      <c r="J1019" s="12">
        <v>6.3049092822277126</v>
      </c>
      <c r="K1019" s="12">
        <v>5.4012099706347101</v>
      </c>
      <c r="L1019" s="12">
        <v>2.92138250321926</v>
      </c>
      <c r="M1019" s="12">
        <v>15.154834806489625</v>
      </c>
      <c r="N1019" s="12"/>
      <c r="O1019" s="12"/>
    </row>
    <row r="1020" spans="1:15" x14ac:dyDescent="0.35">
      <c r="A1020" s="11" t="str">
        <f t="shared" si="15"/>
        <v>DISTRIBUCION VOLUMEN X CRITERIO (Consumiciones)BrandyREST.CAT ARAGON</v>
      </c>
      <c r="B1020" s="11" t="s">
        <v>119</v>
      </c>
      <c r="C1020" s="11" t="s">
        <v>151</v>
      </c>
      <c r="D1020" s="11" t="s">
        <v>2</v>
      </c>
      <c r="E1020" s="12">
        <v>18.302949386127231</v>
      </c>
      <c r="F1020" s="12">
        <v>18.79562251403517</v>
      </c>
      <c r="G1020" s="12">
        <v>6.8087878061911873</v>
      </c>
      <c r="H1020" s="12">
        <v>11.915207257780981</v>
      </c>
      <c r="I1020" s="12">
        <v>12.285152494764095</v>
      </c>
      <c r="J1020" s="12">
        <v>22.777322400496914</v>
      </c>
      <c r="K1020" s="12">
        <v>18.270990405875509</v>
      </c>
      <c r="L1020" s="12">
        <v>43.937175488955248</v>
      </c>
      <c r="M1020" s="12">
        <v>33.027438555013703</v>
      </c>
      <c r="N1020" s="12"/>
      <c r="O1020" s="12"/>
    </row>
    <row r="1021" spans="1:15" x14ac:dyDescent="0.35">
      <c r="A1021" s="11" t="str">
        <f t="shared" si="15"/>
        <v>DISTRIBUCION VOLUMEN X CRITERIO (Consumiciones)BrandyLEVANTE</v>
      </c>
      <c r="B1021" s="11" t="s">
        <v>119</v>
      </c>
      <c r="C1021" s="11" t="s">
        <v>151</v>
      </c>
      <c r="D1021" s="11" t="s">
        <v>3</v>
      </c>
      <c r="E1021" s="12">
        <v>70.154908309317122</v>
      </c>
      <c r="F1021" s="12">
        <v>38.865564272993396</v>
      </c>
      <c r="G1021" s="12">
        <v>43.691433301476664</v>
      </c>
      <c r="H1021" s="12">
        <v>45.647475383047158</v>
      </c>
      <c r="I1021" s="12">
        <v>46.39563433280118</v>
      </c>
      <c r="J1021" s="12">
        <v>43.438861109299054</v>
      </c>
      <c r="K1021" s="12">
        <v>31.642931260292649</v>
      </c>
      <c r="L1021" s="12">
        <v>10.064474812566006</v>
      </c>
      <c r="M1021" s="12">
        <v>26.28021719051987</v>
      </c>
      <c r="N1021" s="12"/>
      <c r="O1021" s="12"/>
    </row>
    <row r="1022" spans="1:15" x14ac:dyDescent="0.35">
      <c r="A1022" s="11" t="str">
        <f t="shared" si="15"/>
        <v>DISTRIBUCION VOLUMEN X CRITERIO (Consumiciones)BrandyANDALUCIA</v>
      </c>
      <c r="B1022" s="11" t="s">
        <v>119</v>
      </c>
      <c r="C1022" s="11" t="s">
        <v>151</v>
      </c>
      <c r="D1022" s="11" t="s">
        <v>4</v>
      </c>
      <c r="E1022" s="12">
        <v>3.3070783641976762</v>
      </c>
      <c r="F1022" s="12">
        <v>8.7955349993217613</v>
      </c>
      <c r="G1022" s="12">
        <v>8.0274551323168399</v>
      </c>
      <c r="H1022" s="12">
        <v>14.995725449107342</v>
      </c>
      <c r="I1022" s="12" t="s">
        <v>219</v>
      </c>
      <c r="J1022" s="12">
        <v>2.0289714492626199</v>
      </c>
      <c r="K1022" s="12" t="s">
        <v>219</v>
      </c>
      <c r="L1022" s="12">
        <v>7.7001800579604636</v>
      </c>
      <c r="M1022" s="12">
        <v>3.2087115168799079</v>
      </c>
      <c r="N1022" s="12"/>
      <c r="O1022" s="12"/>
    </row>
    <row r="1023" spans="1:15" x14ac:dyDescent="0.35">
      <c r="A1023" s="11" t="str">
        <f t="shared" si="15"/>
        <v>DISTRIBUCION VOLUMEN X CRITERIO (Consumiciones)BrandyMDD AM</v>
      </c>
      <c r="B1023" s="11" t="s">
        <v>119</v>
      </c>
      <c r="C1023" s="11" t="s">
        <v>151</v>
      </c>
      <c r="D1023" s="11" t="s">
        <v>5</v>
      </c>
      <c r="E1023" s="12" t="s">
        <v>219</v>
      </c>
      <c r="F1023" s="12">
        <v>8.8478687979416542</v>
      </c>
      <c r="G1023" s="12">
        <v>0.74882984670154595</v>
      </c>
      <c r="H1023" s="12">
        <v>2.8323100846909588</v>
      </c>
      <c r="I1023" s="12">
        <v>2.4456143752983941</v>
      </c>
      <c r="J1023" s="12" t="s">
        <v>219</v>
      </c>
      <c r="K1023" s="12">
        <v>5.4886002232091222</v>
      </c>
      <c r="L1023" s="12" t="s">
        <v>219</v>
      </c>
      <c r="M1023" s="12" t="s">
        <v>219</v>
      </c>
      <c r="N1023" s="12"/>
      <c r="O1023" s="12"/>
    </row>
    <row r="1024" spans="1:15" x14ac:dyDescent="0.35">
      <c r="A1024" s="11" t="str">
        <f t="shared" si="15"/>
        <v>DISTRIBUCION VOLUMEN X CRITERIO (Consumiciones)BrandyRTO CENTRO</v>
      </c>
      <c r="B1024" s="11" t="s">
        <v>119</v>
      </c>
      <c r="C1024" s="11" t="s">
        <v>151</v>
      </c>
      <c r="D1024" s="11" t="s">
        <v>6</v>
      </c>
      <c r="E1024" s="12">
        <v>0.67812360077678668</v>
      </c>
      <c r="F1024" s="12">
        <v>1.2437958631794972</v>
      </c>
      <c r="G1024" s="12">
        <v>8.099343031158579</v>
      </c>
      <c r="H1024" s="12">
        <v>9.5600688819333044</v>
      </c>
      <c r="I1024" s="12">
        <v>9.177395068711375</v>
      </c>
      <c r="J1024" s="12">
        <v>3.058556476079457</v>
      </c>
      <c r="K1024" s="12">
        <v>3.0338604398089974</v>
      </c>
      <c r="L1024" s="12">
        <v>4.1033223864711124</v>
      </c>
      <c r="M1024" s="12">
        <v>2.3413894254099268</v>
      </c>
      <c r="N1024" s="12"/>
      <c r="O1024" s="12"/>
    </row>
    <row r="1025" spans="1:15" x14ac:dyDescent="0.35">
      <c r="A1025" s="11" t="str">
        <f t="shared" si="15"/>
        <v>DISTRIBUCION VOLUMEN X CRITERIO (Consumiciones)BrandyNORTE-CENTRO</v>
      </c>
      <c r="B1025" s="11" t="s">
        <v>119</v>
      </c>
      <c r="C1025" s="11" t="s">
        <v>151</v>
      </c>
      <c r="D1025" s="11" t="s">
        <v>7</v>
      </c>
      <c r="E1025" s="12">
        <v>4.88193603098936</v>
      </c>
      <c r="F1025" s="12">
        <v>16.224291459001545</v>
      </c>
      <c r="G1025" s="12">
        <v>20.208991826314993</v>
      </c>
      <c r="H1025" s="12">
        <v>11.81291150777111</v>
      </c>
      <c r="I1025" s="12">
        <v>23.296753261853997</v>
      </c>
      <c r="J1025" s="12">
        <v>16.441269093937873</v>
      </c>
      <c r="K1025" s="12">
        <v>32.790729490848776</v>
      </c>
      <c r="L1025" s="12">
        <v>24.127553004045101</v>
      </c>
      <c r="M1025" s="12">
        <v>19.987407261099204</v>
      </c>
      <c r="N1025" s="12"/>
      <c r="O1025" s="12"/>
    </row>
    <row r="1026" spans="1:15" x14ac:dyDescent="0.35">
      <c r="A1026" s="11" t="str">
        <f t="shared" si="15"/>
        <v>DISTRIBUCION VOLUMEN X CRITERIO (Consumiciones)BrandyNOROESTE</v>
      </c>
      <c r="B1026" s="11" t="s">
        <v>119</v>
      </c>
      <c r="C1026" s="11" t="s">
        <v>151</v>
      </c>
      <c r="D1026" s="11" t="s">
        <v>8</v>
      </c>
      <c r="E1026" s="12">
        <v>0.58307542366394094</v>
      </c>
      <c r="F1026" s="12">
        <v>3.0292447917806182</v>
      </c>
      <c r="G1026" s="12">
        <v>1.8553861398551079</v>
      </c>
      <c r="H1026" s="12">
        <v>3.2362874608399088</v>
      </c>
      <c r="I1026" s="12">
        <v>4.2861675888884045</v>
      </c>
      <c r="J1026" s="12">
        <v>5.9500761535777995</v>
      </c>
      <c r="K1026" s="12">
        <v>3.3716808227141746</v>
      </c>
      <c r="L1026" s="12">
        <v>7.145881415426528</v>
      </c>
      <c r="M1026" s="12" t="s">
        <v>219</v>
      </c>
      <c r="N1026" s="12"/>
      <c r="O1026" s="12"/>
    </row>
    <row r="1027" spans="1:15" x14ac:dyDescent="0.35">
      <c r="A1027" s="11" t="str">
        <f t="shared" si="15"/>
        <v>DISTRIBUCION VOLUMEN X CRITERIO (Consumiciones)Brandy&lt;2MIL</v>
      </c>
      <c r="B1027" s="11" t="s">
        <v>119</v>
      </c>
      <c r="C1027" s="11" t="s">
        <v>151</v>
      </c>
      <c r="D1027" s="11" t="s">
        <v>9</v>
      </c>
      <c r="E1027" s="12">
        <v>8.1016836223475419</v>
      </c>
      <c r="F1027" s="12" t="s">
        <v>219</v>
      </c>
      <c r="G1027" s="12" t="s">
        <v>219</v>
      </c>
      <c r="H1027" s="12" t="s">
        <v>219</v>
      </c>
      <c r="I1027" s="12" t="s">
        <v>219</v>
      </c>
      <c r="J1027" s="12">
        <v>3.1095165027781166</v>
      </c>
      <c r="K1027" s="12">
        <v>2.8629934771243315</v>
      </c>
      <c r="L1027" s="12" t="s">
        <v>219</v>
      </c>
      <c r="M1027" s="12" t="s">
        <v>219</v>
      </c>
      <c r="N1027" s="12"/>
      <c r="O1027" s="12"/>
    </row>
    <row r="1028" spans="1:15" x14ac:dyDescent="0.35">
      <c r="A1028" s="11" t="str">
        <f t="shared" ref="A1028:A1091" si="16">B1028&amp;C1028&amp;D1028</f>
        <v>DISTRIBUCION VOLUMEN X CRITERIO (Consumiciones)Brandy2-5MIL</v>
      </c>
      <c r="B1028" s="11" t="s">
        <v>119</v>
      </c>
      <c r="C1028" s="11" t="s">
        <v>151</v>
      </c>
      <c r="D1028" s="11" t="s">
        <v>10</v>
      </c>
      <c r="E1028" s="12">
        <v>1.5344095048177111</v>
      </c>
      <c r="F1028" s="12">
        <v>9.4776159241772522</v>
      </c>
      <c r="G1028" s="12">
        <v>9.0116272579815586</v>
      </c>
      <c r="H1028" s="12">
        <v>12.177934047423816</v>
      </c>
      <c r="I1028" s="12">
        <v>1.3902456164339518</v>
      </c>
      <c r="J1028" s="12">
        <v>6.5549927155392069</v>
      </c>
      <c r="K1028" s="12">
        <v>12.778474026818284</v>
      </c>
      <c r="L1028" s="12">
        <v>0.30399112394219391</v>
      </c>
      <c r="M1028" s="12">
        <v>1.1530715990177214</v>
      </c>
      <c r="N1028" s="12"/>
      <c r="O1028" s="12"/>
    </row>
    <row r="1029" spans="1:15" x14ac:dyDescent="0.35">
      <c r="A1029" s="11" t="str">
        <f t="shared" si="16"/>
        <v>DISTRIBUCION VOLUMEN X CRITERIO (Consumiciones)Brandy5-10MIL</v>
      </c>
      <c r="B1029" s="11" t="s">
        <v>119</v>
      </c>
      <c r="C1029" s="11" t="s">
        <v>151</v>
      </c>
      <c r="D1029" s="11" t="s">
        <v>11</v>
      </c>
      <c r="E1029" s="12">
        <v>65.665890193559477</v>
      </c>
      <c r="F1029" s="12">
        <v>18.702288072182135</v>
      </c>
      <c r="G1029" s="12">
        <v>1.3376241100953039</v>
      </c>
      <c r="H1029" s="12">
        <v>2.4876640106339138</v>
      </c>
      <c r="I1029" s="12">
        <v>2.921291700919316</v>
      </c>
      <c r="J1029" s="12">
        <v>2.6074644687543431</v>
      </c>
      <c r="K1029" s="12">
        <v>8.6046332945376474</v>
      </c>
      <c r="L1029" s="12">
        <v>2.399856891146277</v>
      </c>
      <c r="M1029" s="12">
        <v>16.842906515653368</v>
      </c>
      <c r="N1029" s="12"/>
      <c r="O1029" s="12"/>
    </row>
    <row r="1030" spans="1:15" x14ac:dyDescent="0.35">
      <c r="A1030" s="11" t="str">
        <f t="shared" si="16"/>
        <v>DISTRIBUCION VOLUMEN X CRITERIO (Consumiciones)Brandy10-30MIL</v>
      </c>
      <c r="B1030" s="11" t="s">
        <v>119</v>
      </c>
      <c r="C1030" s="11" t="s">
        <v>151</v>
      </c>
      <c r="D1030" s="11" t="s">
        <v>12</v>
      </c>
      <c r="E1030" s="12">
        <v>9.4259629970008785</v>
      </c>
      <c r="F1030" s="12">
        <v>25.604223460069225</v>
      </c>
      <c r="G1030" s="12">
        <v>14.858495385933775</v>
      </c>
      <c r="H1030" s="12">
        <v>25.253273399949016</v>
      </c>
      <c r="I1030" s="12">
        <v>3.8320540241530892</v>
      </c>
      <c r="J1030" s="12">
        <v>16.381821086835878</v>
      </c>
      <c r="K1030" s="12">
        <v>5.7520750595230847</v>
      </c>
      <c r="L1030" s="12">
        <v>44.994312870697428</v>
      </c>
      <c r="M1030" s="12">
        <v>35.157351362929376</v>
      </c>
      <c r="N1030" s="12"/>
      <c r="O1030" s="12"/>
    </row>
    <row r="1031" spans="1:15" x14ac:dyDescent="0.35">
      <c r="A1031" s="11" t="str">
        <f t="shared" si="16"/>
        <v>DISTRIBUCION VOLUMEN X CRITERIO (Consumiciones)Brandy30-100MIL</v>
      </c>
      <c r="B1031" s="11" t="s">
        <v>119</v>
      </c>
      <c r="C1031" s="11" t="s">
        <v>151</v>
      </c>
      <c r="D1031" s="11" t="s">
        <v>13</v>
      </c>
      <c r="E1031" s="12">
        <v>6.424488881267183</v>
      </c>
      <c r="F1031" s="12">
        <v>15.6303115961371</v>
      </c>
      <c r="G1031" s="12">
        <v>34.984470943017762</v>
      </c>
      <c r="H1031" s="12">
        <v>23.311971642276514</v>
      </c>
      <c r="I1031" s="12">
        <v>43.115360465794517</v>
      </c>
      <c r="J1031" s="12">
        <v>18.677858548156383</v>
      </c>
      <c r="K1031" s="12">
        <v>54.334277679623419</v>
      </c>
      <c r="L1031" s="12">
        <v>30.390743697282037</v>
      </c>
      <c r="M1031" s="12">
        <v>22.162635509158982</v>
      </c>
      <c r="N1031" s="12"/>
      <c r="O1031" s="12"/>
    </row>
    <row r="1032" spans="1:15" x14ac:dyDescent="0.35">
      <c r="A1032" s="11" t="str">
        <f t="shared" si="16"/>
        <v>DISTRIBUCION VOLUMEN X CRITERIO (Consumiciones)Brandy100-200MIL</v>
      </c>
      <c r="B1032" s="11" t="s">
        <v>119</v>
      </c>
      <c r="C1032" s="11" t="s">
        <v>151</v>
      </c>
      <c r="D1032" s="11" t="s">
        <v>14</v>
      </c>
      <c r="E1032" s="12" t="s">
        <v>219</v>
      </c>
      <c r="F1032" s="12">
        <v>2.3114018544367774</v>
      </c>
      <c r="G1032" s="12">
        <v>3.5798344654904599</v>
      </c>
      <c r="H1032" s="12" t="s">
        <v>219</v>
      </c>
      <c r="I1032" s="12">
        <v>6.0886662097811195</v>
      </c>
      <c r="J1032" s="12">
        <v>0.84744930421818032</v>
      </c>
      <c r="K1032" s="12">
        <v>5.4886002232091222</v>
      </c>
      <c r="L1032" s="12">
        <v>3.0977807098088848</v>
      </c>
      <c r="M1032" s="12">
        <v>2.5125886939905948</v>
      </c>
      <c r="N1032" s="12"/>
      <c r="O1032" s="12"/>
    </row>
    <row r="1033" spans="1:15" x14ac:dyDescent="0.35">
      <c r="A1033" s="11" t="str">
        <f t="shared" si="16"/>
        <v>DISTRIBUCION VOLUMEN X CRITERIO (Consumiciones)Brandy200-500MIL</v>
      </c>
      <c r="B1033" s="11" t="s">
        <v>119</v>
      </c>
      <c r="C1033" s="11" t="s">
        <v>151</v>
      </c>
      <c r="D1033" s="11" t="s">
        <v>15</v>
      </c>
      <c r="E1033" s="12">
        <v>6.0433998146557126</v>
      </c>
      <c r="F1033" s="12">
        <v>14.541768584843329</v>
      </c>
      <c r="G1033" s="12">
        <v>17.128090462660282</v>
      </c>
      <c r="H1033" s="12">
        <v>30.363449206794517</v>
      </c>
      <c r="I1033" s="12">
        <v>39.033418936893497</v>
      </c>
      <c r="J1033" s="12">
        <v>32.223835738954421</v>
      </c>
      <c r="K1033" s="12">
        <v>10.178954079315938</v>
      </c>
      <c r="L1033" s="12">
        <v>14.157201904809174</v>
      </c>
      <c r="M1033" s="12">
        <v>18.590133480792087</v>
      </c>
      <c r="N1033" s="12"/>
      <c r="O1033" s="12"/>
    </row>
    <row r="1034" spans="1:15" x14ac:dyDescent="0.35">
      <c r="A1034" s="11" t="str">
        <f t="shared" si="16"/>
        <v>DISTRIBUCION VOLUMEN X CRITERIO (Consumiciones)Brandy&gt;500MIL</v>
      </c>
      <c r="B1034" s="11" t="s">
        <v>119</v>
      </c>
      <c r="C1034" s="11" t="s">
        <v>151</v>
      </c>
      <c r="D1034" s="11" t="s">
        <v>16</v>
      </c>
      <c r="E1034" s="12">
        <v>2.8041333401187409</v>
      </c>
      <c r="F1034" s="12">
        <v>13.73234500050321</v>
      </c>
      <c r="G1034" s="12">
        <v>19.099864244185298</v>
      </c>
      <c r="H1034" s="12">
        <v>6.4057111866295351</v>
      </c>
      <c r="I1034" s="12">
        <v>3.6189503382863442</v>
      </c>
      <c r="J1034" s="12">
        <v>19.597033650332644</v>
      </c>
      <c r="K1034" s="12" t="s">
        <v>219</v>
      </c>
      <c r="L1034" s="12">
        <v>4.6560837807208388</v>
      </c>
      <c r="M1034" s="12">
        <v>3.5813199326080616</v>
      </c>
      <c r="N1034" s="12"/>
      <c r="O1034" s="12"/>
    </row>
    <row r="1035" spans="1:15" x14ac:dyDescent="0.35">
      <c r="A1035" s="11" t="str">
        <f t="shared" si="16"/>
        <v>DISTRIBUCION VOLUMEN X CRITERIO (Consumiciones)BrandyDE 15 A 19 AÑOS</v>
      </c>
      <c r="B1035" s="11" t="s">
        <v>119</v>
      </c>
      <c r="C1035" s="11" t="s">
        <v>151</v>
      </c>
      <c r="D1035" s="11" t="s">
        <v>39</v>
      </c>
      <c r="E1035" s="12" t="s">
        <v>219</v>
      </c>
      <c r="F1035" s="12" t="s">
        <v>219</v>
      </c>
      <c r="G1035" s="12" t="s">
        <v>219</v>
      </c>
      <c r="H1035" s="12" t="s">
        <v>219</v>
      </c>
      <c r="I1035" s="12" t="s">
        <v>219</v>
      </c>
      <c r="J1035" s="12" t="s">
        <v>219</v>
      </c>
      <c r="K1035" s="12" t="s">
        <v>219</v>
      </c>
      <c r="L1035" s="12" t="s">
        <v>219</v>
      </c>
      <c r="M1035" s="12" t="s">
        <v>219</v>
      </c>
      <c r="N1035" s="12"/>
      <c r="O1035" s="12"/>
    </row>
    <row r="1036" spans="1:15" x14ac:dyDescent="0.35">
      <c r="A1036" s="11" t="str">
        <f t="shared" si="16"/>
        <v>DISTRIBUCION VOLUMEN X CRITERIO (Consumiciones)BrandyDE 20 A 24 AÑOS</v>
      </c>
      <c r="B1036" s="11" t="s">
        <v>119</v>
      </c>
      <c r="C1036" s="11" t="s">
        <v>151</v>
      </c>
      <c r="D1036" s="11" t="s">
        <v>40</v>
      </c>
      <c r="E1036" s="12" t="s">
        <v>219</v>
      </c>
      <c r="F1036" s="12" t="s">
        <v>219</v>
      </c>
      <c r="G1036" s="12">
        <v>0.95593474447252302</v>
      </c>
      <c r="H1036" s="12" t="s">
        <v>219</v>
      </c>
      <c r="I1036" s="12">
        <v>4.886154550749052</v>
      </c>
      <c r="J1036" s="12" t="s">
        <v>219</v>
      </c>
      <c r="K1036" s="12" t="s">
        <v>219</v>
      </c>
      <c r="L1036" s="12">
        <v>1.3233377727409341</v>
      </c>
      <c r="M1036" s="12" t="s">
        <v>219</v>
      </c>
      <c r="N1036" s="12"/>
      <c r="O1036" s="12"/>
    </row>
    <row r="1037" spans="1:15" x14ac:dyDescent="0.35">
      <c r="A1037" s="11" t="str">
        <f t="shared" si="16"/>
        <v>DISTRIBUCION VOLUMEN X CRITERIO (Consumiciones)BrandyDE 25 A 34 AÑOS</v>
      </c>
      <c r="B1037" s="11" t="s">
        <v>119</v>
      </c>
      <c r="C1037" s="11" t="s">
        <v>151</v>
      </c>
      <c r="D1037" s="11" t="s">
        <v>41</v>
      </c>
      <c r="E1037" s="12" t="s">
        <v>219</v>
      </c>
      <c r="F1037" s="12">
        <v>0.68644274568661856</v>
      </c>
      <c r="G1037" s="12" t="s">
        <v>219</v>
      </c>
      <c r="H1037" s="12">
        <v>4.1296156095115952</v>
      </c>
      <c r="I1037" s="12" t="s">
        <v>219</v>
      </c>
      <c r="J1037" s="12">
        <v>2.964185601064921</v>
      </c>
      <c r="K1037" s="12">
        <v>11.973705960070365</v>
      </c>
      <c r="L1037" s="12">
        <v>0.99856891146277105</v>
      </c>
      <c r="M1037" s="12" t="s">
        <v>219</v>
      </c>
      <c r="N1037" s="12"/>
      <c r="O1037" s="12"/>
    </row>
    <row r="1038" spans="1:15" x14ac:dyDescent="0.35">
      <c r="A1038" s="11" t="str">
        <f t="shared" si="16"/>
        <v>DISTRIBUCION VOLUMEN X CRITERIO (Consumiciones)BrandyDE 35 A 49 AÑOS</v>
      </c>
      <c r="B1038" s="11" t="s">
        <v>119</v>
      </c>
      <c r="C1038" s="11" t="s">
        <v>151</v>
      </c>
      <c r="D1038" s="11" t="s">
        <v>42</v>
      </c>
      <c r="E1038" s="12">
        <v>6.5821897567987007</v>
      </c>
      <c r="F1038" s="12">
        <v>21.150634700459019</v>
      </c>
      <c r="G1038" s="12">
        <v>6.0650932387421852</v>
      </c>
      <c r="H1038" s="12">
        <v>16.83241396425495</v>
      </c>
      <c r="I1038" s="12">
        <v>3.6760322273322856</v>
      </c>
      <c r="J1038" s="12">
        <v>8.9284165822879356</v>
      </c>
      <c r="K1038" s="12">
        <v>0.75389998553491966</v>
      </c>
      <c r="L1038" s="12">
        <v>3.9323624541927589</v>
      </c>
      <c r="M1038" s="12">
        <v>5.458208050018488</v>
      </c>
      <c r="N1038" s="12"/>
      <c r="O1038" s="12"/>
    </row>
    <row r="1039" spans="1:15" x14ac:dyDescent="0.35">
      <c r="A1039" s="11" t="str">
        <f t="shared" si="16"/>
        <v>DISTRIBUCION VOLUMEN X CRITERIO (Consumiciones)BrandyDE 50 A 59 AÑOS</v>
      </c>
      <c r="B1039" s="11" t="s">
        <v>119</v>
      </c>
      <c r="C1039" s="11" t="s">
        <v>151</v>
      </c>
      <c r="D1039" s="11" t="s">
        <v>43</v>
      </c>
      <c r="E1039" s="12">
        <v>20.347548336413137</v>
      </c>
      <c r="F1039" s="12">
        <v>25.342554466969759</v>
      </c>
      <c r="G1039" s="12">
        <v>42.759458041492678</v>
      </c>
      <c r="H1039" s="12">
        <v>53.740520261930222</v>
      </c>
      <c r="I1039" s="12">
        <v>43.131855109927649</v>
      </c>
      <c r="J1039" s="12">
        <v>47.431681590120739</v>
      </c>
      <c r="K1039" s="12">
        <v>26.974748046920165</v>
      </c>
      <c r="L1039" s="12">
        <v>12.434353294123163</v>
      </c>
      <c r="M1039" s="12">
        <v>12.098439672777966</v>
      </c>
      <c r="N1039" s="12"/>
      <c r="O1039" s="12"/>
    </row>
    <row r="1040" spans="1:15" x14ac:dyDescent="0.35">
      <c r="A1040" s="11" t="str">
        <f t="shared" si="16"/>
        <v>DISTRIBUCION VOLUMEN X CRITERIO (Consumiciones)BrandyDE 60 A 75 AÑOS</v>
      </c>
      <c r="B1040" s="11" t="s">
        <v>119</v>
      </c>
      <c r="C1040" s="11" t="s">
        <v>151</v>
      </c>
      <c r="D1040" s="11" t="s">
        <v>44</v>
      </c>
      <c r="E1040" s="12">
        <v>73.070253353752264</v>
      </c>
      <c r="F1040" s="12">
        <v>52.820327917631147</v>
      </c>
      <c r="G1040" s="12">
        <v>50.219519127315948</v>
      </c>
      <c r="H1040" s="12">
        <v>25.297445506026822</v>
      </c>
      <c r="I1040" s="12">
        <v>48.305963195086271</v>
      </c>
      <c r="J1040" s="12">
        <v>40.675682191407837</v>
      </c>
      <c r="K1040" s="12">
        <v>60.297653978295571</v>
      </c>
      <c r="L1040" s="12">
        <v>81.311334827841975</v>
      </c>
      <c r="M1040" s="12">
        <v>82.44335974473006</v>
      </c>
      <c r="N1040" s="12"/>
      <c r="O1040" s="12"/>
    </row>
    <row r="1041" spans="1:15" x14ac:dyDescent="0.35">
      <c r="A1041" s="11" t="str">
        <f t="shared" si="16"/>
        <v>DISTRIBUCION VOLUMEN X CRITERIO (Consumiciones)BrandyALTA Y MEDIA ALTA</v>
      </c>
      <c r="B1041" s="11" t="s">
        <v>119</v>
      </c>
      <c r="C1041" s="11" t="s">
        <v>151</v>
      </c>
      <c r="D1041" s="11" t="s">
        <v>17</v>
      </c>
      <c r="E1041" s="12">
        <v>70.257630270220332</v>
      </c>
      <c r="F1041" s="12">
        <v>36.20352421750907</v>
      </c>
      <c r="G1041" s="12">
        <v>29.423445656028601</v>
      </c>
      <c r="H1041" s="12">
        <v>37.104557459664868</v>
      </c>
      <c r="I1041" s="12">
        <v>53.458493540847321</v>
      </c>
      <c r="J1041" s="12">
        <v>36.043965809832557</v>
      </c>
      <c r="K1041" s="12">
        <v>16.877965292431785</v>
      </c>
      <c r="L1041" s="12">
        <v>18.8690609136356</v>
      </c>
      <c r="M1041" s="12">
        <v>8.1117824002596706</v>
      </c>
      <c r="N1041" s="12"/>
      <c r="O1041" s="12"/>
    </row>
    <row r="1042" spans="1:15" x14ac:dyDescent="0.35">
      <c r="A1042" s="11" t="str">
        <f t="shared" si="16"/>
        <v>DISTRIBUCION VOLUMEN X CRITERIO (Consumiciones)BrandyMEDIA</v>
      </c>
      <c r="B1042" s="11" t="s">
        <v>119</v>
      </c>
      <c r="C1042" s="11" t="s">
        <v>151</v>
      </c>
      <c r="D1042" s="11" t="s">
        <v>18</v>
      </c>
      <c r="E1042" s="12">
        <v>9.7746146750423684</v>
      </c>
      <c r="F1042" s="12">
        <v>37.285092306143973</v>
      </c>
      <c r="G1042" s="12">
        <v>51.635020363372206</v>
      </c>
      <c r="H1042" s="12">
        <v>47.292347721235231</v>
      </c>
      <c r="I1042" s="12">
        <v>36.926488657517687</v>
      </c>
      <c r="J1042" s="12">
        <v>44.696818000039706</v>
      </c>
      <c r="K1042" s="12">
        <v>48.102206310198483</v>
      </c>
      <c r="L1042" s="12">
        <v>34.440937955832027</v>
      </c>
      <c r="M1042" s="12">
        <v>49.283733524302882</v>
      </c>
      <c r="N1042" s="12"/>
      <c r="O1042" s="12"/>
    </row>
    <row r="1043" spans="1:15" x14ac:dyDescent="0.35">
      <c r="A1043" s="11" t="str">
        <f t="shared" si="16"/>
        <v>DISTRIBUCION VOLUMEN X CRITERIO (Consumiciones)BrandyMEDIA BAJA</v>
      </c>
      <c r="B1043" s="11" t="s">
        <v>119</v>
      </c>
      <c r="C1043" s="11" t="s">
        <v>151</v>
      </c>
      <c r="D1043" s="11" t="s">
        <v>19</v>
      </c>
      <c r="E1043" s="12">
        <v>11.435143825713077</v>
      </c>
      <c r="F1043" s="12">
        <v>17.663470921048603</v>
      </c>
      <c r="G1043" s="12">
        <v>7.4763165780947993</v>
      </c>
      <c r="H1043" s="12">
        <v>11.199694836312242</v>
      </c>
      <c r="I1043" s="12">
        <v>4.7288632508859525</v>
      </c>
      <c r="J1043" s="12">
        <v>12.275748748973038</v>
      </c>
      <c r="K1043" s="12">
        <v>17.644915080048602</v>
      </c>
      <c r="L1043" s="12">
        <v>5.7807118769319006</v>
      </c>
      <c r="M1043" s="12">
        <v>20.742697785841045</v>
      </c>
      <c r="N1043" s="12"/>
      <c r="O1043" s="12"/>
    </row>
    <row r="1044" spans="1:15" x14ac:dyDescent="0.35">
      <c r="A1044" s="11" t="str">
        <f t="shared" si="16"/>
        <v>DISTRIBUCION VOLUMEN X CRITERIO (Consumiciones)BrandyBAJA</v>
      </c>
      <c r="B1044" s="11" t="s">
        <v>119</v>
      </c>
      <c r="C1044" s="11" t="s">
        <v>151</v>
      </c>
      <c r="D1044" s="11" t="s">
        <v>20</v>
      </c>
      <c r="E1044" s="12">
        <v>8.5325941229524549</v>
      </c>
      <c r="F1044" s="12">
        <v>8.8478687979416542</v>
      </c>
      <c r="G1044" s="12">
        <v>11.465226847880501</v>
      </c>
      <c r="H1044" s="12">
        <v>4.4033976536494626</v>
      </c>
      <c r="I1044" s="12">
        <v>4.886154550749052</v>
      </c>
      <c r="J1044" s="12">
        <v>6.9834362422960092</v>
      </c>
      <c r="K1044" s="12">
        <v>17.374913317321131</v>
      </c>
      <c r="L1044" s="12">
        <v>40.909251339405117</v>
      </c>
      <c r="M1044" s="12">
        <v>21.86178131124538</v>
      </c>
      <c r="N1044" s="12"/>
      <c r="O1044" s="12"/>
    </row>
    <row r="1045" spans="1:15" x14ac:dyDescent="0.35">
      <c r="A1045" s="11" t="str">
        <f t="shared" si="16"/>
        <v>DISTRIBUCION VOLUMEN X CRITERIO (Consumiciones)BrandyHOMBRE</v>
      </c>
      <c r="B1045" s="11" t="s">
        <v>119</v>
      </c>
      <c r="C1045" s="11" t="s">
        <v>151</v>
      </c>
      <c r="D1045" s="11" t="s">
        <v>21</v>
      </c>
      <c r="E1045" s="12">
        <v>82.141218320089678</v>
      </c>
      <c r="F1045" s="12">
        <v>78.446360044282443</v>
      </c>
      <c r="G1045" s="12">
        <v>77.893698302665925</v>
      </c>
      <c r="H1045" s="12">
        <v>86.350993907323826</v>
      </c>
      <c r="I1045" s="12">
        <v>94.838586945264353</v>
      </c>
      <c r="J1045" s="12">
        <v>76.847052795086839</v>
      </c>
      <c r="K1045" s="12">
        <v>77.968650630158734</v>
      </c>
      <c r="L1045" s="12">
        <v>89.519827056121287</v>
      </c>
      <c r="M1045" s="12">
        <v>74.104982719521317</v>
      </c>
      <c r="N1045" s="12"/>
      <c r="O1045" s="12"/>
    </row>
    <row r="1046" spans="1:15" x14ac:dyDescent="0.35">
      <c r="A1046" s="11" t="str">
        <f t="shared" si="16"/>
        <v>DISTRIBUCION VOLUMEN X CRITERIO (Consumiciones)BrandyMUJER</v>
      </c>
      <c r="B1046" s="11" t="s">
        <v>119</v>
      </c>
      <c r="C1046" s="11" t="s">
        <v>151</v>
      </c>
      <c r="D1046" s="11" t="s">
        <v>22</v>
      </c>
      <c r="E1046" s="12">
        <v>17.858777403392388</v>
      </c>
      <c r="F1046" s="12">
        <v>21.553604949832192</v>
      </c>
      <c r="G1046" s="12">
        <v>22.106310284039633</v>
      </c>
      <c r="H1046" s="12">
        <v>13.648994446985146</v>
      </c>
      <c r="I1046" s="12">
        <v>5.16141305473566</v>
      </c>
      <c r="J1046" s="12">
        <v>23.152918842314353</v>
      </c>
      <c r="K1046" s="12">
        <v>22.031362436761007</v>
      </c>
      <c r="L1046" s="12">
        <v>10.480166050388656</v>
      </c>
      <c r="M1046" s="12">
        <v>25.895017280478676</v>
      </c>
      <c r="N1046" s="12"/>
      <c r="O1046" s="12"/>
    </row>
    <row r="1047" spans="1:15" x14ac:dyDescent="0.35">
      <c r="A1047" s="11" t="str">
        <f t="shared" si="16"/>
        <v>DISTRIBUCION VOLUMEN X CRITERIO (Consumiciones)GinebraT.ESPAÑA</v>
      </c>
      <c r="B1047" s="11" t="s">
        <v>119</v>
      </c>
      <c r="C1047" s="11" t="s">
        <v>152</v>
      </c>
      <c r="D1047" s="11" t="s">
        <v>36</v>
      </c>
      <c r="E1047" s="12">
        <v>100</v>
      </c>
      <c r="F1047" s="12">
        <v>100</v>
      </c>
      <c r="G1047" s="12">
        <v>100</v>
      </c>
      <c r="H1047" s="12">
        <v>100</v>
      </c>
      <c r="I1047" s="12">
        <v>100</v>
      </c>
      <c r="J1047" s="12">
        <v>100</v>
      </c>
      <c r="K1047" s="12">
        <v>100</v>
      </c>
      <c r="L1047" s="12">
        <v>100</v>
      </c>
      <c r="M1047" s="12">
        <v>100</v>
      </c>
      <c r="N1047" s="12"/>
      <c r="O1047" s="12"/>
    </row>
    <row r="1048" spans="1:15" x14ac:dyDescent="0.35">
      <c r="A1048" s="11" t="str">
        <f t="shared" si="16"/>
        <v>DISTRIBUCION VOLUMEN X CRITERIO (Consumiciones)GinebraBCN AM</v>
      </c>
      <c r="B1048" s="11" t="s">
        <v>119</v>
      </c>
      <c r="C1048" s="11" t="s">
        <v>152</v>
      </c>
      <c r="D1048" s="11" t="s">
        <v>1</v>
      </c>
      <c r="E1048" s="12">
        <v>4.8852195304008124</v>
      </c>
      <c r="F1048" s="12">
        <v>4.7354962038396735</v>
      </c>
      <c r="G1048" s="12">
        <v>5.9635176294796572</v>
      </c>
      <c r="H1048" s="12">
        <v>6.3125565871930966</v>
      </c>
      <c r="I1048" s="12">
        <v>6.016545949501273</v>
      </c>
      <c r="J1048" s="12">
        <v>4.9214687137021391</v>
      </c>
      <c r="K1048" s="12">
        <v>4.8733308860643332</v>
      </c>
      <c r="L1048" s="12">
        <v>5.1256957398385765</v>
      </c>
      <c r="M1048" s="12">
        <v>4.2737389582545928</v>
      </c>
      <c r="N1048" s="12"/>
      <c r="O1048" s="12"/>
    </row>
    <row r="1049" spans="1:15" x14ac:dyDescent="0.35">
      <c r="A1049" s="11" t="str">
        <f t="shared" si="16"/>
        <v>DISTRIBUCION VOLUMEN X CRITERIO (Consumiciones)GinebraREST.CAT ARAGON</v>
      </c>
      <c r="B1049" s="11" t="s">
        <v>119</v>
      </c>
      <c r="C1049" s="11" t="s">
        <v>152</v>
      </c>
      <c r="D1049" s="11" t="s">
        <v>2</v>
      </c>
      <c r="E1049" s="12">
        <v>8.7241574701903399</v>
      </c>
      <c r="F1049" s="12">
        <v>8.0239937538606334</v>
      </c>
      <c r="G1049" s="12">
        <v>8.6077947081700099</v>
      </c>
      <c r="H1049" s="12">
        <v>9.4754806196823491</v>
      </c>
      <c r="I1049" s="12">
        <v>9.4101158911256011</v>
      </c>
      <c r="J1049" s="12">
        <v>8.9299998604639939</v>
      </c>
      <c r="K1049" s="12">
        <v>7.4875469697201451</v>
      </c>
      <c r="L1049" s="12">
        <v>5.8507879517781358</v>
      </c>
      <c r="M1049" s="12">
        <v>10.859311189080168</v>
      </c>
      <c r="N1049" s="12"/>
      <c r="O1049" s="12"/>
    </row>
    <row r="1050" spans="1:15" x14ac:dyDescent="0.35">
      <c r="A1050" s="11" t="str">
        <f t="shared" si="16"/>
        <v>DISTRIBUCION VOLUMEN X CRITERIO (Consumiciones)GinebraLEVANTE</v>
      </c>
      <c r="B1050" s="11" t="s">
        <v>119</v>
      </c>
      <c r="C1050" s="11" t="s">
        <v>152</v>
      </c>
      <c r="D1050" s="11" t="s">
        <v>3</v>
      </c>
      <c r="E1050" s="12">
        <v>13.306788184559725</v>
      </c>
      <c r="F1050" s="12">
        <v>10.523783274561604</v>
      </c>
      <c r="G1050" s="12">
        <v>15.132609141702241</v>
      </c>
      <c r="H1050" s="12">
        <v>14.079688661412337</v>
      </c>
      <c r="I1050" s="12">
        <v>14.031521009815743</v>
      </c>
      <c r="J1050" s="12">
        <v>10.120787439729959</v>
      </c>
      <c r="K1050" s="12">
        <v>15.628425539291415</v>
      </c>
      <c r="L1050" s="12">
        <v>13.626502405660093</v>
      </c>
      <c r="M1050" s="12">
        <v>13.378966415701438</v>
      </c>
      <c r="N1050" s="12"/>
      <c r="O1050" s="12"/>
    </row>
    <row r="1051" spans="1:15" x14ac:dyDescent="0.35">
      <c r="A1051" s="11" t="str">
        <f t="shared" si="16"/>
        <v>DISTRIBUCION VOLUMEN X CRITERIO (Consumiciones)GinebraANDALUCIA</v>
      </c>
      <c r="B1051" s="11" t="s">
        <v>119</v>
      </c>
      <c r="C1051" s="11" t="s">
        <v>152</v>
      </c>
      <c r="D1051" s="11" t="s">
        <v>4</v>
      </c>
      <c r="E1051" s="12">
        <v>28.027904075144583</v>
      </c>
      <c r="F1051" s="12">
        <v>25.4037746249702</v>
      </c>
      <c r="G1051" s="12">
        <v>23.255651550728402</v>
      </c>
      <c r="H1051" s="12">
        <v>27.680181727382681</v>
      </c>
      <c r="I1051" s="12">
        <v>28.38766157197438</v>
      </c>
      <c r="J1051" s="12">
        <v>22.714368529810596</v>
      </c>
      <c r="K1051" s="12">
        <v>28.56038763721277</v>
      </c>
      <c r="L1051" s="12">
        <v>26.500036220729122</v>
      </c>
      <c r="M1051" s="12">
        <v>28.412075764518573</v>
      </c>
      <c r="N1051" s="12"/>
      <c r="O1051" s="12"/>
    </row>
    <row r="1052" spans="1:15" x14ac:dyDescent="0.35">
      <c r="A1052" s="11" t="str">
        <f t="shared" si="16"/>
        <v>DISTRIBUCION VOLUMEN X CRITERIO (Consumiciones)GinebraMDD AM</v>
      </c>
      <c r="B1052" s="11" t="s">
        <v>119</v>
      </c>
      <c r="C1052" s="11" t="s">
        <v>152</v>
      </c>
      <c r="D1052" s="11" t="s">
        <v>5</v>
      </c>
      <c r="E1052" s="12">
        <v>13.881943668801538</v>
      </c>
      <c r="F1052" s="12">
        <v>18.721876642292425</v>
      </c>
      <c r="G1052" s="12">
        <v>12.050257424876106</v>
      </c>
      <c r="H1052" s="12">
        <v>7.6144259617603725</v>
      </c>
      <c r="I1052" s="12">
        <v>9.8444594725147336</v>
      </c>
      <c r="J1052" s="12">
        <v>14.675014302440484</v>
      </c>
      <c r="K1052" s="12">
        <v>11.611998246123884</v>
      </c>
      <c r="L1052" s="12">
        <v>12.73253708097144</v>
      </c>
      <c r="M1052" s="12">
        <v>13.009850190147136</v>
      </c>
      <c r="N1052" s="12"/>
      <c r="O1052" s="12"/>
    </row>
    <row r="1053" spans="1:15" x14ac:dyDescent="0.35">
      <c r="A1053" s="11" t="str">
        <f t="shared" si="16"/>
        <v>DISTRIBUCION VOLUMEN X CRITERIO (Consumiciones)GinebraRTO CENTRO</v>
      </c>
      <c r="B1053" s="11" t="s">
        <v>119</v>
      </c>
      <c r="C1053" s="11" t="s">
        <v>152</v>
      </c>
      <c r="D1053" s="11" t="s">
        <v>6</v>
      </c>
      <c r="E1053" s="12">
        <v>9.7833232083556947</v>
      </c>
      <c r="F1053" s="12">
        <v>12.659049236203856</v>
      </c>
      <c r="G1053" s="12">
        <v>14.450975742871957</v>
      </c>
      <c r="H1053" s="12">
        <v>13.633760353574923</v>
      </c>
      <c r="I1053" s="12">
        <v>10.86183850941541</v>
      </c>
      <c r="J1053" s="12">
        <v>11.150089577886671</v>
      </c>
      <c r="K1053" s="12">
        <v>12.814964795015729</v>
      </c>
      <c r="L1053" s="12">
        <v>12.823745404494993</v>
      </c>
      <c r="M1053" s="12">
        <v>9.7319811759354327</v>
      </c>
      <c r="N1053" s="12"/>
      <c r="O1053" s="12"/>
    </row>
    <row r="1054" spans="1:15" x14ac:dyDescent="0.35">
      <c r="A1054" s="11" t="str">
        <f t="shared" si="16"/>
        <v>DISTRIBUCION VOLUMEN X CRITERIO (Consumiciones)GinebraNORTE-CENTRO</v>
      </c>
      <c r="B1054" s="11" t="s">
        <v>119</v>
      </c>
      <c r="C1054" s="11" t="s">
        <v>152</v>
      </c>
      <c r="D1054" s="11" t="s">
        <v>7</v>
      </c>
      <c r="E1054" s="12">
        <v>11.643760607389691</v>
      </c>
      <c r="F1054" s="12">
        <v>7.3221449923208297</v>
      </c>
      <c r="G1054" s="12">
        <v>8.240404736830591</v>
      </c>
      <c r="H1054" s="12">
        <v>10.536413786396228</v>
      </c>
      <c r="I1054" s="12">
        <v>12.485472252697443</v>
      </c>
      <c r="J1054" s="12">
        <v>11.720081472113305</v>
      </c>
      <c r="K1054" s="12">
        <v>9.1031906269597265</v>
      </c>
      <c r="L1054" s="12">
        <v>13.207526667511814</v>
      </c>
      <c r="M1054" s="12">
        <v>9.3943654905528469</v>
      </c>
      <c r="N1054" s="12"/>
      <c r="O1054" s="12"/>
    </row>
    <row r="1055" spans="1:15" x14ac:dyDescent="0.35">
      <c r="A1055" s="11" t="str">
        <f t="shared" si="16"/>
        <v>DISTRIBUCION VOLUMEN X CRITERIO (Consumiciones)GinebraNOROESTE</v>
      </c>
      <c r="B1055" s="11" t="s">
        <v>119</v>
      </c>
      <c r="C1055" s="11" t="s">
        <v>152</v>
      </c>
      <c r="D1055" s="11" t="s">
        <v>8</v>
      </c>
      <c r="E1055" s="12">
        <v>9.7468869099022282</v>
      </c>
      <c r="F1055" s="12">
        <v>12.609894565380186</v>
      </c>
      <c r="G1055" s="12">
        <v>12.29879497839665</v>
      </c>
      <c r="H1055" s="12">
        <v>10.667468374850547</v>
      </c>
      <c r="I1055" s="12">
        <v>8.9624058558302231</v>
      </c>
      <c r="J1055" s="12">
        <v>15.768215474035518</v>
      </c>
      <c r="K1055" s="12">
        <v>9.9201451026578376</v>
      </c>
      <c r="L1055" s="12">
        <v>10.133156455439449</v>
      </c>
      <c r="M1055" s="12">
        <v>10.939744931918295</v>
      </c>
      <c r="N1055" s="12"/>
      <c r="O1055" s="12"/>
    </row>
    <row r="1056" spans="1:15" x14ac:dyDescent="0.35">
      <c r="A1056" s="11" t="str">
        <f t="shared" si="16"/>
        <v>DISTRIBUCION VOLUMEN X CRITERIO (Consumiciones)Ginebra&lt;2MIL</v>
      </c>
      <c r="B1056" s="11" t="s">
        <v>119</v>
      </c>
      <c r="C1056" s="11" t="s">
        <v>152</v>
      </c>
      <c r="D1056" s="11" t="s">
        <v>9</v>
      </c>
      <c r="E1056" s="12">
        <v>6.9555940274436843</v>
      </c>
      <c r="F1056" s="12">
        <v>9.6868821324787717</v>
      </c>
      <c r="G1056" s="12">
        <v>8.2073980603994965</v>
      </c>
      <c r="H1056" s="12">
        <v>9.9301386960303866</v>
      </c>
      <c r="I1056" s="12">
        <v>8.5106991184757472</v>
      </c>
      <c r="J1056" s="12">
        <v>9.3269163684613083</v>
      </c>
      <c r="K1056" s="12">
        <v>6.8782407194970858</v>
      </c>
      <c r="L1056" s="12">
        <v>7.0325624354818261</v>
      </c>
      <c r="M1056" s="12">
        <v>6.2704189926382785</v>
      </c>
      <c r="N1056" s="12"/>
      <c r="O1056" s="12"/>
    </row>
    <row r="1057" spans="1:15" x14ac:dyDescent="0.35">
      <c r="A1057" s="11" t="str">
        <f t="shared" si="16"/>
        <v>DISTRIBUCION VOLUMEN X CRITERIO (Consumiciones)Ginebra2-5MIL</v>
      </c>
      <c r="B1057" s="11" t="s">
        <v>119</v>
      </c>
      <c r="C1057" s="11" t="s">
        <v>152</v>
      </c>
      <c r="D1057" s="11" t="s">
        <v>10</v>
      </c>
      <c r="E1057" s="12">
        <v>4.9571291193448825</v>
      </c>
      <c r="F1057" s="12">
        <v>5.0431283161567446</v>
      </c>
      <c r="G1057" s="12">
        <v>7.3209837195839818</v>
      </c>
      <c r="H1057" s="12">
        <v>7.1420544055228339</v>
      </c>
      <c r="I1057" s="12">
        <v>6.9508604158422918</v>
      </c>
      <c r="J1057" s="12">
        <v>7.6813048392354952</v>
      </c>
      <c r="K1057" s="12">
        <v>8.0644141594905605</v>
      </c>
      <c r="L1057" s="12">
        <v>5.47689343861492</v>
      </c>
      <c r="M1057" s="12">
        <v>8.6371952545162038</v>
      </c>
      <c r="N1057" s="12"/>
      <c r="O1057" s="12"/>
    </row>
    <row r="1058" spans="1:15" x14ac:dyDescent="0.35">
      <c r="A1058" s="11" t="str">
        <f t="shared" si="16"/>
        <v>DISTRIBUCION VOLUMEN X CRITERIO (Consumiciones)Ginebra5-10MIL</v>
      </c>
      <c r="B1058" s="11" t="s">
        <v>119</v>
      </c>
      <c r="C1058" s="11" t="s">
        <v>152</v>
      </c>
      <c r="D1058" s="11" t="s">
        <v>11</v>
      </c>
      <c r="E1058" s="12">
        <v>13.926525352853201</v>
      </c>
      <c r="F1058" s="12">
        <v>9.5833130239272855</v>
      </c>
      <c r="G1058" s="12">
        <v>9.2938924639880138</v>
      </c>
      <c r="H1058" s="12">
        <v>5.9136254628282447</v>
      </c>
      <c r="I1058" s="12">
        <v>8.9353288610854875</v>
      </c>
      <c r="J1058" s="12">
        <v>7.1942438438194634</v>
      </c>
      <c r="K1058" s="12">
        <v>8.3483929600228421</v>
      </c>
      <c r="L1058" s="12">
        <v>5.2105963743050152</v>
      </c>
      <c r="M1058" s="12">
        <v>12.462962281631821</v>
      </c>
      <c r="N1058" s="12"/>
      <c r="O1058" s="12"/>
    </row>
    <row r="1059" spans="1:15" x14ac:dyDescent="0.35">
      <c r="A1059" s="11" t="str">
        <f t="shared" si="16"/>
        <v>DISTRIBUCION VOLUMEN X CRITERIO (Consumiciones)Ginebra10-30MIL</v>
      </c>
      <c r="B1059" s="11" t="s">
        <v>119</v>
      </c>
      <c r="C1059" s="11" t="s">
        <v>152</v>
      </c>
      <c r="D1059" s="11" t="s">
        <v>12</v>
      </c>
      <c r="E1059" s="12">
        <v>12.149046935400827</v>
      </c>
      <c r="F1059" s="12">
        <v>14.481192899181744</v>
      </c>
      <c r="G1059" s="12">
        <v>13.894107817473433</v>
      </c>
      <c r="H1059" s="12">
        <v>18.060926219948488</v>
      </c>
      <c r="I1059" s="12">
        <v>14.145063080398559</v>
      </c>
      <c r="J1059" s="12">
        <v>15.884706896165337</v>
      </c>
      <c r="K1059" s="12">
        <v>16.185319445081756</v>
      </c>
      <c r="L1059" s="12">
        <v>17.964274287508072</v>
      </c>
      <c r="M1059" s="12">
        <v>15.426621936657758</v>
      </c>
      <c r="N1059" s="12"/>
      <c r="O1059" s="12"/>
    </row>
    <row r="1060" spans="1:15" x14ac:dyDescent="0.35">
      <c r="A1060" s="11" t="str">
        <f t="shared" si="16"/>
        <v>DISTRIBUCION VOLUMEN X CRITERIO (Consumiciones)Ginebra30-100MIL</v>
      </c>
      <c r="B1060" s="11" t="s">
        <v>119</v>
      </c>
      <c r="C1060" s="11" t="s">
        <v>152</v>
      </c>
      <c r="D1060" s="11" t="s">
        <v>13</v>
      </c>
      <c r="E1060" s="12">
        <v>19.2392986250916</v>
      </c>
      <c r="F1060" s="12">
        <v>16.10641212998847</v>
      </c>
      <c r="G1060" s="12">
        <v>18.372928139226442</v>
      </c>
      <c r="H1060" s="12">
        <v>18.948722837182487</v>
      </c>
      <c r="I1060" s="12">
        <v>20.605381254937978</v>
      </c>
      <c r="J1060" s="12">
        <v>18.869001484578522</v>
      </c>
      <c r="K1060" s="12">
        <v>18.730192416525185</v>
      </c>
      <c r="L1060" s="12">
        <v>20.266916589697619</v>
      </c>
      <c r="M1060" s="12">
        <v>18.04082560982544</v>
      </c>
      <c r="N1060" s="12"/>
      <c r="O1060" s="12"/>
    </row>
    <row r="1061" spans="1:15" x14ac:dyDescent="0.35">
      <c r="A1061" s="11" t="str">
        <f t="shared" si="16"/>
        <v>DISTRIBUCION VOLUMEN X CRITERIO (Consumiciones)Ginebra100-200MIL</v>
      </c>
      <c r="B1061" s="11" t="s">
        <v>119</v>
      </c>
      <c r="C1061" s="11" t="s">
        <v>152</v>
      </c>
      <c r="D1061" s="11" t="s">
        <v>14</v>
      </c>
      <c r="E1061" s="12">
        <v>12.234205715935806</v>
      </c>
      <c r="F1061" s="12">
        <v>15.251019827593082</v>
      </c>
      <c r="G1061" s="12">
        <v>11.573558707477</v>
      </c>
      <c r="H1061" s="12">
        <v>11.408734554060114</v>
      </c>
      <c r="I1061" s="12">
        <v>12.168032206536857</v>
      </c>
      <c r="J1061" s="12">
        <v>10.70732069306265</v>
      </c>
      <c r="K1061" s="12">
        <v>10.477733675950994</v>
      </c>
      <c r="L1061" s="12">
        <v>14.909629280837425</v>
      </c>
      <c r="M1061" s="12">
        <v>15.267219436816633</v>
      </c>
      <c r="N1061" s="12"/>
      <c r="O1061" s="12"/>
    </row>
    <row r="1062" spans="1:15" x14ac:dyDescent="0.35">
      <c r="A1062" s="11" t="str">
        <f t="shared" si="16"/>
        <v>DISTRIBUCION VOLUMEN X CRITERIO (Consumiciones)Ginebra200-500MIL</v>
      </c>
      <c r="B1062" s="11" t="s">
        <v>119</v>
      </c>
      <c r="C1062" s="11" t="s">
        <v>152</v>
      </c>
      <c r="D1062" s="11" t="s">
        <v>15</v>
      </c>
      <c r="E1062" s="12">
        <v>11.293645237128793</v>
      </c>
      <c r="F1062" s="12">
        <v>10.043815143343048</v>
      </c>
      <c r="G1062" s="12">
        <v>11.829458015235579</v>
      </c>
      <c r="H1062" s="12">
        <v>12.696950447178725</v>
      </c>
      <c r="I1062" s="12">
        <v>14.842255992737122</v>
      </c>
      <c r="J1062" s="12">
        <v>13.542218732412648</v>
      </c>
      <c r="K1062" s="12">
        <v>13.248379958906273</v>
      </c>
      <c r="L1062" s="12">
        <v>11.32568623189718</v>
      </c>
      <c r="M1062" s="12">
        <v>9.1948932868194753</v>
      </c>
      <c r="N1062" s="12"/>
      <c r="O1062" s="12"/>
    </row>
    <row r="1063" spans="1:15" x14ac:dyDescent="0.35">
      <c r="A1063" s="11" t="str">
        <f t="shared" si="16"/>
        <v>DISTRIBUCION VOLUMEN X CRITERIO (Consumiciones)Ginebra&gt;500MIL</v>
      </c>
      <c r="B1063" s="11" t="s">
        <v>119</v>
      </c>
      <c r="C1063" s="11" t="s">
        <v>152</v>
      </c>
      <c r="D1063" s="11" t="s">
        <v>16</v>
      </c>
      <c r="E1063" s="12">
        <v>19.244535917336599</v>
      </c>
      <c r="F1063" s="12">
        <v>19.804254251903394</v>
      </c>
      <c r="G1063" s="12">
        <v>19.507673076616054</v>
      </c>
      <c r="H1063" s="12">
        <v>15.898830396266655</v>
      </c>
      <c r="I1063" s="12">
        <v>13.842405538211516</v>
      </c>
      <c r="J1063" s="12">
        <v>16.794312512447242</v>
      </c>
      <c r="K1063" s="12">
        <v>18.067320291428953</v>
      </c>
      <c r="L1063" s="12">
        <v>17.813414950709625</v>
      </c>
      <c r="M1063" s="12">
        <v>14.699901999806006</v>
      </c>
      <c r="N1063" s="12"/>
      <c r="O1063" s="12"/>
    </row>
    <row r="1064" spans="1:15" x14ac:dyDescent="0.35">
      <c r="A1064" s="11" t="str">
        <f t="shared" si="16"/>
        <v>DISTRIBUCION VOLUMEN X CRITERIO (Consumiciones)GinebraDE 15 A 19 AÑOS</v>
      </c>
      <c r="B1064" s="11" t="s">
        <v>119</v>
      </c>
      <c r="C1064" s="11" t="s">
        <v>152</v>
      </c>
      <c r="D1064" s="11" t="s">
        <v>39</v>
      </c>
      <c r="E1064" s="12">
        <v>5.9030501608645558</v>
      </c>
      <c r="F1064" s="12">
        <v>4.7194598968252626</v>
      </c>
      <c r="G1064" s="12">
        <v>2.709633491073947</v>
      </c>
      <c r="H1064" s="12">
        <v>2.3973781363680922</v>
      </c>
      <c r="I1064" s="12">
        <v>1.3212786005719785</v>
      </c>
      <c r="J1064" s="12">
        <v>0.88406883607098741</v>
      </c>
      <c r="K1064" s="12">
        <v>0.67139805340144898</v>
      </c>
      <c r="L1064" s="12">
        <v>2.0072758389626379</v>
      </c>
      <c r="M1064" s="12">
        <v>0.49817204552828126</v>
      </c>
      <c r="N1064" s="12"/>
      <c r="O1064" s="12"/>
    </row>
    <row r="1065" spans="1:15" x14ac:dyDescent="0.35">
      <c r="A1065" s="11" t="str">
        <f t="shared" si="16"/>
        <v>DISTRIBUCION VOLUMEN X CRITERIO (Consumiciones)GinebraDE 20 A 24 AÑOS</v>
      </c>
      <c r="B1065" s="11" t="s">
        <v>119</v>
      </c>
      <c r="C1065" s="11" t="s">
        <v>152</v>
      </c>
      <c r="D1065" s="11" t="s">
        <v>40</v>
      </c>
      <c r="E1065" s="12">
        <v>2.5865583430269781</v>
      </c>
      <c r="F1065" s="12">
        <v>2.5458096008692128</v>
      </c>
      <c r="G1065" s="12">
        <v>6.4703433652263849</v>
      </c>
      <c r="H1065" s="12">
        <v>6.4534902478991825</v>
      </c>
      <c r="I1065" s="12">
        <v>1.7914932446471323</v>
      </c>
      <c r="J1065" s="12">
        <v>2.462190605336787</v>
      </c>
      <c r="K1065" s="12">
        <v>3.9409182102306048</v>
      </c>
      <c r="L1065" s="12">
        <v>5.0728353586757695</v>
      </c>
      <c r="M1065" s="12">
        <v>4.6867284993260387</v>
      </c>
      <c r="N1065" s="12"/>
      <c r="O1065" s="12"/>
    </row>
    <row r="1066" spans="1:15" x14ac:dyDescent="0.35">
      <c r="A1066" s="11" t="str">
        <f t="shared" si="16"/>
        <v>DISTRIBUCION VOLUMEN X CRITERIO (Consumiciones)GinebraDE 25 A 34 AÑOS</v>
      </c>
      <c r="B1066" s="11" t="s">
        <v>119</v>
      </c>
      <c r="C1066" s="11" t="s">
        <v>152</v>
      </c>
      <c r="D1066" s="11" t="s">
        <v>41</v>
      </c>
      <c r="E1066" s="12">
        <v>13.637500374578767</v>
      </c>
      <c r="F1066" s="12">
        <v>19.667930133279924</v>
      </c>
      <c r="G1066" s="12">
        <v>17.270119615201992</v>
      </c>
      <c r="H1066" s="12">
        <v>17.930026004058455</v>
      </c>
      <c r="I1066" s="12">
        <v>16.656838132243195</v>
      </c>
      <c r="J1066" s="12">
        <v>14.667889509471745</v>
      </c>
      <c r="K1066" s="12">
        <v>18.925623416285557</v>
      </c>
      <c r="L1066" s="12">
        <v>16.033596235458887</v>
      </c>
      <c r="M1066" s="12">
        <v>11.855046675519015</v>
      </c>
      <c r="N1066" s="12"/>
      <c r="O1066" s="12"/>
    </row>
    <row r="1067" spans="1:15" x14ac:dyDescent="0.35">
      <c r="A1067" s="11" t="str">
        <f t="shared" si="16"/>
        <v>DISTRIBUCION VOLUMEN X CRITERIO (Consumiciones)GinebraDE 35 A 49 AÑOS</v>
      </c>
      <c r="B1067" s="11" t="s">
        <v>119</v>
      </c>
      <c r="C1067" s="11" t="s">
        <v>152</v>
      </c>
      <c r="D1067" s="11" t="s">
        <v>42</v>
      </c>
      <c r="E1067" s="12">
        <v>22.373126765628108</v>
      </c>
      <c r="F1067" s="12">
        <v>23.355239427957148</v>
      </c>
      <c r="G1067" s="12">
        <v>28.01451418630737</v>
      </c>
      <c r="H1067" s="12">
        <v>27.409805899656288</v>
      </c>
      <c r="I1067" s="12">
        <v>26.561790734268282</v>
      </c>
      <c r="J1067" s="12">
        <v>28.829779182158333</v>
      </c>
      <c r="K1067" s="12">
        <v>25.756977265890679</v>
      </c>
      <c r="L1067" s="12">
        <v>22.570517232011881</v>
      </c>
      <c r="M1067" s="12">
        <v>23.414320069302526</v>
      </c>
      <c r="N1067" s="12"/>
      <c r="O1067" s="12"/>
    </row>
    <row r="1068" spans="1:15" x14ac:dyDescent="0.35">
      <c r="A1068" s="11" t="str">
        <f t="shared" si="16"/>
        <v>DISTRIBUCION VOLUMEN X CRITERIO (Consumiciones)GinebraDE 50 A 59 AÑOS</v>
      </c>
      <c r="B1068" s="11" t="s">
        <v>119</v>
      </c>
      <c r="C1068" s="11" t="s">
        <v>152</v>
      </c>
      <c r="D1068" s="11" t="s">
        <v>43</v>
      </c>
      <c r="E1068" s="12">
        <v>26.670485099937618</v>
      </c>
      <c r="F1068" s="12">
        <v>21.72702474438951</v>
      </c>
      <c r="G1068" s="12">
        <v>19.180160752329893</v>
      </c>
      <c r="H1068" s="12">
        <v>19.640921696832351</v>
      </c>
      <c r="I1068" s="12">
        <v>22.083711056968884</v>
      </c>
      <c r="J1068" s="12">
        <v>20.922861536731162</v>
      </c>
      <c r="K1068" s="12">
        <v>18.276294120946073</v>
      </c>
      <c r="L1068" s="12">
        <v>22.366073854066681</v>
      </c>
      <c r="M1068" s="12">
        <v>25.04841477160603</v>
      </c>
      <c r="N1068" s="12"/>
      <c r="O1068" s="12"/>
    </row>
    <row r="1069" spans="1:15" x14ac:dyDescent="0.35">
      <c r="A1069" s="11" t="str">
        <f t="shared" si="16"/>
        <v>DISTRIBUCION VOLUMEN X CRITERIO (Consumiciones)GinebraDE 60 A 75 AÑOS</v>
      </c>
      <c r="B1069" s="11" t="s">
        <v>119</v>
      </c>
      <c r="C1069" s="11" t="s">
        <v>152</v>
      </c>
      <c r="D1069" s="11" t="s">
        <v>44</v>
      </c>
      <c r="E1069" s="12">
        <v>28.829264272813205</v>
      </c>
      <c r="F1069" s="12">
        <v>27.98455214879424</v>
      </c>
      <c r="G1069" s="12">
        <v>26.355239824666079</v>
      </c>
      <c r="H1069" s="12">
        <v>26.168357174889451</v>
      </c>
      <c r="I1069" s="12">
        <v>31.584910729292254</v>
      </c>
      <c r="J1069" s="12">
        <v>32.23323147204988</v>
      </c>
      <c r="K1069" s="12">
        <v>32.428780648220382</v>
      </c>
      <c r="L1069" s="12">
        <v>31.949693934838908</v>
      </c>
      <c r="M1069" s="12">
        <v>34.49735265687557</v>
      </c>
      <c r="N1069" s="12"/>
      <c r="O1069" s="12"/>
    </row>
    <row r="1070" spans="1:15" x14ac:dyDescent="0.35">
      <c r="A1070" s="11" t="str">
        <f t="shared" si="16"/>
        <v>DISTRIBUCION VOLUMEN X CRITERIO (Consumiciones)GinebraALTA Y MEDIA ALTA</v>
      </c>
      <c r="B1070" s="11" t="s">
        <v>119</v>
      </c>
      <c r="C1070" s="11" t="s">
        <v>152</v>
      </c>
      <c r="D1070" s="11" t="s">
        <v>17</v>
      </c>
      <c r="E1070" s="12">
        <v>28.643997613592713</v>
      </c>
      <c r="F1070" s="12">
        <v>33.21012835249212</v>
      </c>
      <c r="G1070" s="12">
        <v>31.780598436706359</v>
      </c>
      <c r="H1070" s="12">
        <v>30.401615663257864</v>
      </c>
      <c r="I1070" s="12">
        <v>27.990088972940214</v>
      </c>
      <c r="J1070" s="12">
        <v>29.078085616755484</v>
      </c>
      <c r="K1070" s="12">
        <v>27.365049684659194</v>
      </c>
      <c r="L1070" s="12">
        <v>30.23670246482062</v>
      </c>
      <c r="M1070" s="12">
        <v>30.710692055294853</v>
      </c>
      <c r="N1070" s="12"/>
      <c r="O1070" s="12"/>
    </row>
    <row r="1071" spans="1:15" x14ac:dyDescent="0.35">
      <c r="A1071" s="11" t="str">
        <f t="shared" si="16"/>
        <v>DISTRIBUCION VOLUMEN X CRITERIO (Consumiciones)GinebraMEDIA</v>
      </c>
      <c r="B1071" s="11" t="s">
        <v>119</v>
      </c>
      <c r="C1071" s="11" t="s">
        <v>152</v>
      </c>
      <c r="D1071" s="11" t="s">
        <v>18</v>
      </c>
      <c r="E1071" s="12">
        <v>40.516469206900965</v>
      </c>
      <c r="F1071" s="12">
        <v>31.146930502837257</v>
      </c>
      <c r="G1071" s="12">
        <v>34.717418028788302</v>
      </c>
      <c r="H1071" s="12">
        <v>34.07226334106997</v>
      </c>
      <c r="I1071" s="12">
        <v>30.782605876210756</v>
      </c>
      <c r="J1071" s="12">
        <v>36.021447952435977</v>
      </c>
      <c r="K1071" s="12">
        <v>34.647370205519614</v>
      </c>
      <c r="L1071" s="12">
        <v>41.474689256328062</v>
      </c>
      <c r="M1071" s="12">
        <v>34.572535194779562</v>
      </c>
      <c r="N1071" s="12"/>
      <c r="O1071" s="12"/>
    </row>
    <row r="1072" spans="1:15" x14ac:dyDescent="0.35">
      <c r="A1072" s="11" t="str">
        <f t="shared" si="16"/>
        <v>DISTRIBUCION VOLUMEN X CRITERIO (Consumiciones)GinebraMEDIA BAJA</v>
      </c>
      <c r="B1072" s="11" t="s">
        <v>119</v>
      </c>
      <c r="C1072" s="11" t="s">
        <v>152</v>
      </c>
      <c r="D1072" s="11" t="s">
        <v>19</v>
      </c>
      <c r="E1072" s="12">
        <v>22.123173758237328</v>
      </c>
      <c r="F1072" s="12">
        <v>21.184010308611395</v>
      </c>
      <c r="G1072" s="12">
        <v>22.746295027179361</v>
      </c>
      <c r="H1072" s="12">
        <v>22.231656101151081</v>
      </c>
      <c r="I1072" s="12">
        <v>21.873381302580789</v>
      </c>
      <c r="J1072" s="12">
        <v>22.165835581765773</v>
      </c>
      <c r="K1072" s="12">
        <v>23.791316783676717</v>
      </c>
      <c r="L1072" s="12">
        <v>16.334077367477406</v>
      </c>
      <c r="M1072" s="12">
        <v>18.968536251709985</v>
      </c>
      <c r="N1072" s="12"/>
      <c r="O1072" s="12"/>
    </row>
    <row r="1073" spans="1:15" x14ac:dyDescent="0.35">
      <c r="A1073" s="11" t="str">
        <f t="shared" si="16"/>
        <v>DISTRIBUCION VOLUMEN X CRITERIO (Consumiciones)GinebraBAJA</v>
      </c>
      <c r="B1073" s="11" t="s">
        <v>119</v>
      </c>
      <c r="C1073" s="11" t="s">
        <v>152</v>
      </c>
      <c r="D1073" s="11" t="s">
        <v>20</v>
      </c>
      <c r="E1073" s="12">
        <v>8.7163458002228413</v>
      </c>
      <c r="F1073" s="12">
        <v>14.458944129488636</v>
      </c>
      <c r="G1073" s="12">
        <v>10.755694420381593</v>
      </c>
      <c r="H1073" s="12">
        <v>13.294449457264657</v>
      </c>
      <c r="I1073" s="12">
        <v>19.353956933550197</v>
      </c>
      <c r="J1073" s="12">
        <v>12.734651990861659</v>
      </c>
      <c r="K1073" s="12">
        <v>14.196250579951769</v>
      </c>
      <c r="L1073" s="12">
        <v>11.95450827341821</v>
      </c>
      <c r="M1073" s="12">
        <v>15.748276634813818</v>
      </c>
      <c r="N1073" s="12"/>
      <c r="O1073" s="12"/>
    </row>
    <row r="1074" spans="1:15" x14ac:dyDescent="0.35">
      <c r="A1074" s="11" t="str">
        <f t="shared" si="16"/>
        <v>DISTRIBUCION VOLUMEN X CRITERIO (Consumiciones)GinebraHOMBRE</v>
      </c>
      <c r="B1074" s="11" t="s">
        <v>119</v>
      </c>
      <c r="C1074" s="11" t="s">
        <v>152</v>
      </c>
      <c r="D1074" s="11" t="s">
        <v>21</v>
      </c>
      <c r="E1074" s="12">
        <v>64.522916048044152</v>
      </c>
      <c r="F1074" s="12">
        <v>56.698426146580438</v>
      </c>
      <c r="G1074" s="12">
        <v>58.585159531283907</v>
      </c>
      <c r="H1074" s="12">
        <v>58.156590898039241</v>
      </c>
      <c r="I1074" s="12">
        <v>62.815769239422302</v>
      </c>
      <c r="J1074" s="12">
        <v>56.552462789341639</v>
      </c>
      <c r="K1074" s="12">
        <v>60.358480296935312</v>
      </c>
      <c r="L1074" s="12">
        <v>64.054820073528077</v>
      </c>
      <c r="M1074" s="12">
        <v>61.964813582224835</v>
      </c>
      <c r="N1074" s="12"/>
      <c r="O1074" s="12"/>
    </row>
    <row r="1075" spans="1:15" x14ac:dyDescent="0.35">
      <c r="A1075" s="11" t="str">
        <f t="shared" si="16"/>
        <v>DISTRIBUCION VOLUMEN X CRITERIO (Consumiciones)GinebraMUJER</v>
      </c>
      <c r="B1075" s="11" t="s">
        <v>119</v>
      </c>
      <c r="C1075" s="11" t="s">
        <v>152</v>
      </c>
      <c r="D1075" s="11" t="s">
        <v>22</v>
      </c>
      <c r="E1075" s="12">
        <v>35.47707033090969</v>
      </c>
      <c r="F1075" s="12">
        <v>43.301591577992106</v>
      </c>
      <c r="G1075" s="12">
        <v>41.414840468716093</v>
      </c>
      <c r="H1075" s="12">
        <v>41.843385946076125</v>
      </c>
      <c r="I1075" s="12">
        <v>37.184250611746869</v>
      </c>
      <c r="J1075" s="12">
        <v>43.447579494296143</v>
      </c>
      <c r="K1075" s="12">
        <v>39.64151332996834</v>
      </c>
      <c r="L1075" s="12">
        <v>35.945157288516214</v>
      </c>
      <c r="M1075" s="12">
        <v>38.035219864940345</v>
      </c>
      <c r="N1075" s="12"/>
      <c r="O1075" s="12"/>
    </row>
    <row r="1076" spans="1:15" x14ac:dyDescent="0.35">
      <c r="A1076" s="11" t="str">
        <f t="shared" si="16"/>
        <v>DISTRIBUCION VOLUMEN X CRITERIO (Consumiciones)RonT.ESPAÑA</v>
      </c>
      <c r="B1076" s="11" t="s">
        <v>119</v>
      </c>
      <c r="C1076" s="11" t="s">
        <v>153</v>
      </c>
      <c r="D1076" s="11" t="s">
        <v>36</v>
      </c>
      <c r="E1076" s="12">
        <v>100</v>
      </c>
      <c r="F1076" s="12">
        <v>100</v>
      </c>
      <c r="G1076" s="12">
        <v>100</v>
      </c>
      <c r="H1076" s="12">
        <v>100</v>
      </c>
      <c r="I1076" s="12">
        <v>100</v>
      </c>
      <c r="J1076" s="12">
        <v>100</v>
      </c>
      <c r="K1076" s="12">
        <v>100</v>
      </c>
      <c r="L1076" s="12">
        <v>100</v>
      </c>
      <c r="M1076" s="12">
        <v>100</v>
      </c>
      <c r="N1076" s="12"/>
      <c r="O1076" s="12"/>
    </row>
    <row r="1077" spans="1:15" x14ac:dyDescent="0.35">
      <c r="A1077" s="11" t="str">
        <f t="shared" si="16"/>
        <v>DISTRIBUCION VOLUMEN X CRITERIO (Consumiciones)RonBCN AM</v>
      </c>
      <c r="B1077" s="11" t="s">
        <v>119</v>
      </c>
      <c r="C1077" s="11" t="s">
        <v>153</v>
      </c>
      <c r="D1077" s="11" t="s">
        <v>1</v>
      </c>
      <c r="E1077" s="12">
        <v>1.301576994930445</v>
      </c>
      <c r="F1077" s="12">
        <v>1.8074401261749127</v>
      </c>
      <c r="G1077" s="12">
        <v>3.7467742015583951</v>
      </c>
      <c r="H1077" s="12">
        <v>2.7221597849431225</v>
      </c>
      <c r="I1077" s="12">
        <v>3.0789782893961521</v>
      </c>
      <c r="J1077" s="12">
        <v>1.757591571948081</v>
      </c>
      <c r="K1077" s="12">
        <v>1.9616416500834704</v>
      </c>
      <c r="L1077" s="12">
        <v>2.6920268498755107</v>
      </c>
      <c r="M1077" s="12">
        <v>1.6196938679130524</v>
      </c>
      <c r="N1077" s="12"/>
      <c r="O1077" s="12"/>
    </row>
    <row r="1078" spans="1:15" x14ac:dyDescent="0.35">
      <c r="A1078" s="11" t="str">
        <f t="shared" si="16"/>
        <v>DISTRIBUCION VOLUMEN X CRITERIO (Consumiciones)RonREST.CAT ARAGON</v>
      </c>
      <c r="B1078" s="11" t="s">
        <v>119</v>
      </c>
      <c r="C1078" s="11" t="s">
        <v>153</v>
      </c>
      <c r="D1078" s="11" t="s">
        <v>2</v>
      </c>
      <c r="E1078" s="12">
        <v>6.6272973219669202</v>
      </c>
      <c r="F1078" s="12">
        <v>5.8958956686632211</v>
      </c>
      <c r="G1078" s="12">
        <v>9.1598929286207351</v>
      </c>
      <c r="H1078" s="12">
        <v>7.1773426820570991</v>
      </c>
      <c r="I1078" s="12">
        <v>5.66014568184612</v>
      </c>
      <c r="J1078" s="12">
        <v>7.6565265650565522</v>
      </c>
      <c r="K1078" s="12">
        <v>4.9837928543070689</v>
      </c>
      <c r="L1078" s="12">
        <v>7.8772559969844016</v>
      </c>
      <c r="M1078" s="12">
        <v>3.4094626678134481</v>
      </c>
      <c r="N1078" s="12"/>
      <c r="O1078" s="12"/>
    </row>
    <row r="1079" spans="1:15" x14ac:dyDescent="0.35">
      <c r="A1079" s="11" t="str">
        <f t="shared" si="16"/>
        <v>DISTRIBUCION VOLUMEN X CRITERIO (Consumiciones)RonLEVANTE</v>
      </c>
      <c r="B1079" s="11" t="s">
        <v>119</v>
      </c>
      <c r="C1079" s="11" t="s">
        <v>153</v>
      </c>
      <c r="D1079" s="11" t="s">
        <v>3</v>
      </c>
      <c r="E1079" s="12">
        <v>3.5324368672682556</v>
      </c>
      <c r="F1079" s="12">
        <v>4.0358468032346</v>
      </c>
      <c r="G1079" s="12">
        <v>5.1044591554471825</v>
      </c>
      <c r="H1079" s="12">
        <v>9.197360505834709</v>
      </c>
      <c r="I1079" s="12">
        <v>9.5484647372234548</v>
      </c>
      <c r="J1079" s="12">
        <v>9.6990205491267538</v>
      </c>
      <c r="K1079" s="12">
        <v>6.0513179017140502</v>
      </c>
      <c r="L1079" s="12">
        <v>5.7830698485717926</v>
      </c>
      <c r="M1079" s="12">
        <v>11.04945389521829</v>
      </c>
      <c r="N1079" s="12"/>
      <c r="O1079" s="12"/>
    </row>
    <row r="1080" spans="1:15" x14ac:dyDescent="0.35">
      <c r="A1080" s="11" t="str">
        <f t="shared" si="16"/>
        <v>DISTRIBUCION VOLUMEN X CRITERIO (Consumiciones)RonANDALUCIA</v>
      </c>
      <c r="B1080" s="11" t="s">
        <v>119</v>
      </c>
      <c r="C1080" s="11" t="s">
        <v>153</v>
      </c>
      <c r="D1080" s="11" t="s">
        <v>4</v>
      </c>
      <c r="E1080" s="12">
        <v>36.851931023961257</v>
      </c>
      <c r="F1080" s="12">
        <v>38.387550255722999</v>
      </c>
      <c r="G1080" s="12">
        <v>25.580008045252061</v>
      </c>
      <c r="H1080" s="12">
        <v>33.697613771398416</v>
      </c>
      <c r="I1080" s="12">
        <v>30.541203833558921</v>
      </c>
      <c r="J1080" s="12">
        <v>34.797767179596192</v>
      </c>
      <c r="K1080" s="12">
        <v>30.111372496800492</v>
      </c>
      <c r="L1080" s="12">
        <v>35.883932451542741</v>
      </c>
      <c r="M1080" s="12">
        <v>30.738357707218572</v>
      </c>
      <c r="N1080" s="12"/>
      <c r="O1080" s="12"/>
    </row>
    <row r="1081" spans="1:15" x14ac:dyDescent="0.35">
      <c r="A1081" s="11" t="str">
        <f t="shared" si="16"/>
        <v>DISTRIBUCION VOLUMEN X CRITERIO (Consumiciones)RonMDD AM</v>
      </c>
      <c r="B1081" s="11" t="s">
        <v>119</v>
      </c>
      <c r="C1081" s="11" t="s">
        <v>153</v>
      </c>
      <c r="D1081" s="11" t="s">
        <v>5</v>
      </c>
      <c r="E1081" s="12">
        <v>12.732348929482292</v>
      </c>
      <c r="F1081" s="12">
        <v>12.240306685264702</v>
      </c>
      <c r="G1081" s="12">
        <v>17.587536811994379</v>
      </c>
      <c r="H1081" s="12">
        <v>10.799829409818827</v>
      </c>
      <c r="I1081" s="12">
        <v>14.553054817630864</v>
      </c>
      <c r="J1081" s="12">
        <v>13.290648256730783</v>
      </c>
      <c r="K1081" s="12">
        <v>12.297090727959144</v>
      </c>
      <c r="L1081" s="12">
        <v>12.296175459362644</v>
      </c>
      <c r="M1081" s="12">
        <v>14.064126525723166</v>
      </c>
      <c r="N1081" s="12"/>
      <c r="O1081" s="12"/>
    </row>
    <row r="1082" spans="1:15" x14ac:dyDescent="0.35">
      <c r="A1082" s="11" t="str">
        <f t="shared" si="16"/>
        <v>DISTRIBUCION VOLUMEN X CRITERIO (Consumiciones)RonRTO CENTRO</v>
      </c>
      <c r="B1082" s="11" t="s">
        <v>119</v>
      </c>
      <c r="C1082" s="11" t="s">
        <v>153</v>
      </c>
      <c r="D1082" s="11" t="s">
        <v>6</v>
      </c>
      <c r="E1082" s="12">
        <v>25.016613983437409</v>
      </c>
      <c r="F1082" s="12">
        <v>27.212063196856569</v>
      </c>
      <c r="G1082" s="12">
        <v>25.000263208863689</v>
      </c>
      <c r="H1082" s="12">
        <v>17.425451814212913</v>
      </c>
      <c r="I1082" s="12">
        <v>15.48494437743739</v>
      </c>
      <c r="J1082" s="12">
        <v>14.700370975077234</v>
      </c>
      <c r="K1082" s="12">
        <v>23.656810453454852</v>
      </c>
      <c r="L1082" s="12">
        <v>15.916003202873464</v>
      </c>
      <c r="M1082" s="12">
        <v>17.561882215387957</v>
      </c>
      <c r="N1082" s="12"/>
      <c r="O1082" s="12"/>
    </row>
    <row r="1083" spans="1:15" x14ac:dyDescent="0.35">
      <c r="A1083" s="11" t="str">
        <f t="shared" si="16"/>
        <v>DISTRIBUCION VOLUMEN X CRITERIO (Consumiciones)RonNORTE-CENTRO</v>
      </c>
      <c r="B1083" s="11" t="s">
        <v>119</v>
      </c>
      <c r="C1083" s="11" t="s">
        <v>153</v>
      </c>
      <c r="D1083" s="11" t="s">
        <v>7</v>
      </c>
      <c r="E1083" s="12">
        <v>9.1417408276949548</v>
      </c>
      <c r="F1083" s="12">
        <v>4.1811539899169468</v>
      </c>
      <c r="G1083" s="12">
        <v>6.5879629123812453</v>
      </c>
      <c r="H1083" s="12">
        <v>9.6940408801372939</v>
      </c>
      <c r="I1083" s="12">
        <v>10.727993105667464</v>
      </c>
      <c r="J1083" s="12">
        <v>5.7144781344257556</v>
      </c>
      <c r="K1083" s="12">
        <v>10.140810443591242</v>
      </c>
      <c r="L1083" s="12">
        <v>9.6934671225279168</v>
      </c>
      <c r="M1083" s="12">
        <v>10.008738606717259</v>
      </c>
      <c r="N1083" s="12"/>
      <c r="O1083" s="12"/>
    </row>
    <row r="1084" spans="1:15" x14ac:dyDescent="0.35">
      <c r="A1084" s="11" t="str">
        <f t="shared" si="16"/>
        <v>DISTRIBUCION VOLUMEN X CRITERIO (Consumiciones)RonNOROESTE</v>
      </c>
      <c r="B1084" s="11" t="s">
        <v>119</v>
      </c>
      <c r="C1084" s="11" t="s">
        <v>153</v>
      </c>
      <c r="D1084" s="11" t="s">
        <v>8</v>
      </c>
      <c r="E1084" s="12">
        <v>4.7960415674650942</v>
      </c>
      <c r="F1084" s="12">
        <v>6.2397195707864963</v>
      </c>
      <c r="G1084" s="12">
        <v>7.233098762918341</v>
      </c>
      <c r="H1084" s="12">
        <v>9.2862044058933364</v>
      </c>
      <c r="I1084" s="12">
        <v>10.40520880418717</v>
      </c>
      <c r="J1084" s="12">
        <v>12.383588926855703</v>
      </c>
      <c r="K1084" s="12">
        <v>10.797164705041045</v>
      </c>
      <c r="L1084" s="12">
        <v>9.8580675676649037</v>
      </c>
      <c r="M1084" s="12">
        <v>11.548280757391231</v>
      </c>
      <c r="N1084" s="12"/>
      <c r="O1084" s="12"/>
    </row>
    <row r="1085" spans="1:15" x14ac:dyDescent="0.35">
      <c r="A1085" s="11" t="str">
        <f t="shared" si="16"/>
        <v>DISTRIBUCION VOLUMEN X CRITERIO (Consumiciones)Ron&lt;2MIL</v>
      </c>
      <c r="B1085" s="11" t="s">
        <v>119</v>
      </c>
      <c r="C1085" s="11" t="s">
        <v>153</v>
      </c>
      <c r="D1085" s="11" t="s">
        <v>9</v>
      </c>
      <c r="E1085" s="12">
        <v>9.0667651102943143</v>
      </c>
      <c r="F1085" s="12">
        <v>13.391251629607344</v>
      </c>
      <c r="G1085" s="12">
        <v>9.9377734516614442</v>
      </c>
      <c r="H1085" s="12">
        <v>5.156024767142938</v>
      </c>
      <c r="I1085" s="12">
        <v>8.5829643533402606</v>
      </c>
      <c r="J1085" s="12">
        <v>6.7106795169134319</v>
      </c>
      <c r="K1085" s="12">
        <v>16.250471603897111</v>
      </c>
      <c r="L1085" s="12">
        <v>9.1696178400532062</v>
      </c>
      <c r="M1085" s="12">
        <v>11.307461929369875</v>
      </c>
      <c r="N1085" s="12"/>
      <c r="O1085" s="12"/>
    </row>
    <row r="1086" spans="1:15" x14ac:dyDescent="0.35">
      <c r="A1086" s="11" t="str">
        <f t="shared" si="16"/>
        <v>DISTRIBUCION VOLUMEN X CRITERIO (Consumiciones)Ron2-5MIL</v>
      </c>
      <c r="B1086" s="11" t="s">
        <v>119</v>
      </c>
      <c r="C1086" s="11" t="s">
        <v>153</v>
      </c>
      <c r="D1086" s="11" t="s">
        <v>10</v>
      </c>
      <c r="E1086" s="12">
        <v>7.5593259854049872</v>
      </c>
      <c r="F1086" s="12">
        <v>3.0024651514737122</v>
      </c>
      <c r="G1086" s="12">
        <v>7.8274511946206067</v>
      </c>
      <c r="H1086" s="12">
        <v>8.7086401388412717</v>
      </c>
      <c r="I1086" s="12">
        <v>4.7125609059198696</v>
      </c>
      <c r="J1086" s="12">
        <v>4.584175970085016</v>
      </c>
      <c r="K1086" s="12">
        <v>6.9178669448204939</v>
      </c>
      <c r="L1086" s="12">
        <v>5.0786837846727861</v>
      </c>
      <c r="M1086" s="12">
        <v>8.311967723146628</v>
      </c>
      <c r="N1086" s="12"/>
      <c r="O1086" s="12"/>
    </row>
    <row r="1087" spans="1:15" x14ac:dyDescent="0.35">
      <c r="A1087" s="11" t="str">
        <f t="shared" si="16"/>
        <v>DISTRIBUCION VOLUMEN X CRITERIO (Consumiciones)Ron5-10MIL</v>
      </c>
      <c r="B1087" s="11" t="s">
        <v>119</v>
      </c>
      <c r="C1087" s="11" t="s">
        <v>153</v>
      </c>
      <c r="D1087" s="11" t="s">
        <v>11</v>
      </c>
      <c r="E1087" s="12">
        <v>12.153222512916267</v>
      </c>
      <c r="F1087" s="12">
        <v>10.670823874773221</v>
      </c>
      <c r="G1087" s="12">
        <v>3.9536692805458857</v>
      </c>
      <c r="H1087" s="12">
        <v>8.6358740867429269</v>
      </c>
      <c r="I1087" s="12">
        <v>6.5814145261909349</v>
      </c>
      <c r="J1087" s="12">
        <v>9.7402913086585823</v>
      </c>
      <c r="K1087" s="12">
        <v>10.026906697638406</v>
      </c>
      <c r="L1087" s="12">
        <v>9.2509681849503362</v>
      </c>
      <c r="M1087" s="12">
        <v>10.443516937691676</v>
      </c>
      <c r="N1087" s="12"/>
      <c r="O1087" s="12"/>
    </row>
    <row r="1088" spans="1:15" x14ac:dyDescent="0.35">
      <c r="A1088" s="11" t="str">
        <f t="shared" si="16"/>
        <v>DISTRIBUCION VOLUMEN X CRITERIO (Consumiciones)Ron10-30MIL</v>
      </c>
      <c r="B1088" s="11" t="s">
        <v>119</v>
      </c>
      <c r="C1088" s="11" t="s">
        <v>153</v>
      </c>
      <c r="D1088" s="11" t="s">
        <v>12</v>
      </c>
      <c r="E1088" s="12">
        <v>13.189474638201023</v>
      </c>
      <c r="F1088" s="12">
        <v>22.888001531602985</v>
      </c>
      <c r="G1088" s="12">
        <v>23.782659005467792</v>
      </c>
      <c r="H1088" s="12">
        <v>18.404018534515792</v>
      </c>
      <c r="I1088" s="12">
        <v>13.277452413254625</v>
      </c>
      <c r="J1088" s="12">
        <v>21.505934032999178</v>
      </c>
      <c r="K1088" s="12">
        <v>12.35086836764637</v>
      </c>
      <c r="L1088" s="12">
        <v>12.021311173322513</v>
      </c>
      <c r="M1088" s="12">
        <v>10.782218894137815</v>
      </c>
      <c r="N1088" s="12"/>
      <c r="O1088" s="12"/>
    </row>
    <row r="1089" spans="1:15" x14ac:dyDescent="0.35">
      <c r="A1089" s="11" t="str">
        <f t="shared" si="16"/>
        <v>DISTRIBUCION VOLUMEN X CRITERIO (Consumiciones)Ron30-100MIL</v>
      </c>
      <c r="B1089" s="11" t="s">
        <v>119</v>
      </c>
      <c r="C1089" s="11" t="s">
        <v>153</v>
      </c>
      <c r="D1089" s="11" t="s">
        <v>13</v>
      </c>
      <c r="E1089" s="12">
        <v>24.795829180850767</v>
      </c>
      <c r="F1089" s="12">
        <v>17.728304570193913</v>
      </c>
      <c r="G1089" s="12">
        <v>15.670045341451422</v>
      </c>
      <c r="H1089" s="12">
        <v>17.717101795834274</v>
      </c>
      <c r="I1089" s="12">
        <v>17.53421833471883</v>
      </c>
      <c r="J1089" s="12">
        <v>15.465940515043744</v>
      </c>
      <c r="K1089" s="12">
        <v>16.706392359646983</v>
      </c>
      <c r="L1089" s="12">
        <v>20.81741700500119</v>
      </c>
      <c r="M1089" s="12">
        <v>14.428700840194224</v>
      </c>
      <c r="N1089" s="12"/>
      <c r="O1089" s="12"/>
    </row>
    <row r="1090" spans="1:15" x14ac:dyDescent="0.35">
      <c r="A1090" s="11" t="str">
        <f t="shared" si="16"/>
        <v>DISTRIBUCION VOLUMEN X CRITERIO (Consumiciones)Ron100-200MIL</v>
      </c>
      <c r="B1090" s="11" t="s">
        <v>119</v>
      </c>
      <c r="C1090" s="11" t="s">
        <v>153</v>
      </c>
      <c r="D1090" s="11" t="s">
        <v>14</v>
      </c>
      <c r="E1090" s="12">
        <v>7.5924518121523077</v>
      </c>
      <c r="F1090" s="12">
        <v>7.1142001476902887</v>
      </c>
      <c r="G1090" s="12">
        <v>12.354289062926785</v>
      </c>
      <c r="H1090" s="12">
        <v>12.563029606117947</v>
      </c>
      <c r="I1090" s="12">
        <v>18.779861331923804</v>
      </c>
      <c r="J1090" s="12">
        <v>11.944230021972736</v>
      </c>
      <c r="K1090" s="12">
        <v>13.337044516941987</v>
      </c>
      <c r="L1090" s="12">
        <v>17.845890526073166</v>
      </c>
      <c r="M1090" s="12">
        <v>9.3438173954980694</v>
      </c>
      <c r="N1090" s="12"/>
      <c r="O1090" s="12"/>
    </row>
    <row r="1091" spans="1:15" x14ac:dyDescent="0.35">
      <c r="A1091" s="11" t="str">
        <f t="shared" si="16"/>
        <v>DISTRIBUCION VOLUMEN X CRITERIO (Consumiciones)Ron200-500MIL</v>
      </c>
      <c r="B1091" s="11" t="s">
        <v>119</v>
      </c>
      <c r="C1091" s="11" t="s">
        <v>153</v>
      </c>
      <c r="D1091" s="11" t="s">
        <v>15</v>
      </c>
      <c r="E1091" s="12">
        <v>11.005313394283428</v>
      </c>
      <c r="F1091" s="12">
        <v>10.228135911531695</v>
      </c>
      <c r="G1091" s="12">
        <v>7.1963726838861559</v>
      </c>
      <c r="H1091" s="12">
        <v>8.773932700839266</v>
      </c>
      <c r="I1091" s="12">
        <v>16.618807004748593</v>
      </c>
      <c r="J1091" s="12">
        <v>14.44573291536924</v>
      </c>
      <c r="K1091" s="12">
        <v>10.551931911493819</v>
      </c>
      <c r="L1091" s="12">
        <v>11.326182290078536</v>
      </c>
      <c r="M1091" s="12">
        <v>20.560090130186456</v>
      </c>
      <c r="N1091" s="12"/>
      <c r="O1091" s="12"/>
    </row>
    <row r="1092" spans="1:15" x14ac:dyDescent="0.35">
      <c r="A1092" s="11" t="str">
        <f t="shared" ref="A1092:A1155" si="17">B1092&amp;C1092&amp;D1092</f>
        <v>DISTRIBUCION VOLUMEN X CRITERIO (Consumiciones)Ron&gt;500MIL</v>
      </c>
      <c r="B1092" s="11" t="s">
        <v>119</v>
      </c>
      <c r="C1092" s="11" t="s">
        <v>153</v>
      </c>
      <c r="D1092" s="11" t="s">
        <v>16</v>
      </c>
      <c r="E1092" s="12">
        <v>14.637610880809444</v>
      </c>
      <c r="F1092" s="12">
        <v>14.976798038089509</v>
      </c>
      <c r="G1092" s="12">
        <v>19.277735013234938</v>
      </c>
      <c r="H1092" s="12">
        <v>20.04136860707845</v>
      </c>
      <c r="I1092" s="12">
        <v>13.91271636511374</v>
      </c>
      <c r="J1092" s="12">
        <v>15.602995680379445</v>
      </c>
      <c r="K1092" s="12">
        <v>13.858496637741627</v>
      </c>
      <c r="L1092" s="12">
        <v>14.489924694058359</v>
      </c>
      <c r="M1092" s="12">
        <v>14.822226149775245</v>
      </c>
      <c r="N1092" s="12"/>
      <c r="O1092" s="12"/>
    </row>
    <row r="1093" spans="1:15" x14ac:dyDescent="0.35">
      <c r="A1093" s="11" t="str">
        <f t="shared" si="17"/>
        <v>DISTRIBUCION VOLUMEN X CRITERIO (Consumiciones)RonDE 15 A 19 AÑOS</v>
      </c>
      <c r="B1093" s="11" t="s">
        <v>119</v>
      </c>
      <c r="C1093" s="11" t="s">
        <v>153</v>
      </c>
      <c r="D1093" s="11" t="s">
        <v>39</v>
      </c>
      <c r="E1093" s="12">
        <v>3.6369829622160967</v>
      </c>
      <c r="F1093" s="12">
        <v>4.0750986881091089</v>
      </c>
      <c r="G1093" s="12">
        <v>7.868631959515497</v>
      </c>
      <c r="H1093" s="12">
        <v>8.6311651208490847</v>
      </c>
      <c r="I1093" s="12">
        <v>4.5015458564915329</v>
      </c>
      <c r="J1093" s="12">
        <v>12.041809187426924</v>
      </c>
      <c r="K1093" s="12">
        <v>2.191663522640686</v>
      </c>
      <c r="L1093" s="12">
        <v>5.9014534178789493</v>
      </c>
      <c r="M1093" s="12" t="s">
        <v>219</v>
      </c>
      <c r="N1093" s="12"/>
      <c r="O1093" s="12"/>
    </row>
    <row r="1094" spans="1:15" x14ac:dyDescent="0.35">
      <c r="A1094" s="11" t="str">
        <f t="shared" si="17"/>
        <v>DISTRIBUCION VOLUMEN X CRITERIO (Consumiciones)RonDE 20 A 24 AÑOS</v>
      </c>
      <c r="B1094" s="11" t="s">
        <v>119</v>
      </c>
      <c r="C1094" s="11" t="s">
        <v>153</v>
      </c>
      <c r="D1094" s="11" t="s">
        <v>40</v>
      </c>
      <c r="E1094" s="12">
        <v>10.633923784333877</v>
      </c>
      <c r="F1094" s="12">
        <v>6.6171639818030981</v>
      </c>
      <c r="G1094" s="12">
        <v>8.1853099656835244</v>
      </c>
      <c r="H1094" s="12">
        <v>8.7599961794568344</v>
      </c>
      <c r="I1094" s="12">
        <v>4.3707523888271407</v>
      </c>
      <c r="J1094" s="12">
        <v>8.148234078478044</v>
      </c>
      <c r="K1094" s="12">
        <v>4.5263346082050449</v>
      </c>
      <c r="L1094" s="12">
        <v>6.4367627568721328</v>
      </c>
      <c r="M1094" s="12">
        <v>7.6810617845433455</v>
      </c>
      <c r="N1094" s="12"/>
      <c r="O1094" s="12"/>
    </row>
    <row r="1095" spans="1:15" x14ac:dyDescent="0.35">
      <c r="A1095" s="11" t="str">
        <f t="shared" si="17"/>
        <v>DISTRIBUCION VOLUMEN X CRITERIO (Consumiciones)RonDE 25 A 34 AÑOS</v>
      </c>
      <c r="B1095" s="11" t="s">
        <v>119</v>
      </c>
      <c r="C1095" s="11" t="s">
        <v>153</v>
      </c>
      <c r="D1095" s="11" t="s">
        <v>41</v>
      </c>
      <c r="E1095" s="12">
        <v>15.148061842442528</v>
      </c>
      <c r="F1095" s="12">
        <v>16.108716461997101</v>
      </c>
      <c r="G1095" s="12">
        <v>17.500518968419904</v>
      </c>
      <c r="H1095" s="12">
        <v>14.385708565127326</v>
      </c>
      <c r="I1095" s="12">
        <v>19.998376795094682</v>
      </c>
      <c r="J1095" s="12">
        <v>14.243883441686863</v>
      </c>
      <c r="K1095" s="12">
        <v>16.693088814418626</v>
      </c>
      <c r="L1095" s="12">
        <v>13.348731455626758</v>
      </c>
      <c r="M1095" s="12">
        <v>19.720021122920802</v>
      </c>
      <c r="N1095" s="12"/>
      <c r="O1095" s="12"/>
    </row>
    <row r="1096" spans="1:15" x14ac:dyDescent="0.35">
      <c r="A1096" s="11" t="str">
        <f t="shared" si="17"/>
        <v>DISTRIBUCION VOLUMEN X CRITERIO (Consumiciones)RonDE 35 A 49 AÑOS</v>
      </c>
      <c r="B1096" s="11" t="s">
        <v>119</v>
      </c>
      <c r="C1096" s="11" t="s">
        <v>153</v>
      </c>
      <c r="D1096" s="11" t="s">
        <v>42</v>
      </c>
      <c r="E1096" s="12">
        <v>23.389278561581662</v>
      </c>
      <c r="F1096" s="12">
        <v>31.021834459243863</v>
      </c>
      <c r="G1096" s="12">
        <v>27.365736165394495</v>
      </c>
      <c r="H1096" s="12">
        <v>25.366275050144633</v>
      </c>
      <c r="I1096" s="12">
        <v>28.446427726245698</v>
      </c>
      <c r="J1096" s="12">
        <v>29.269654796277354</v>
      </c>
      <c r="K1096" s="12">
        <v>34.54510259388308</v>
      </c>
      <c r="L1096" s="12">
        <v>28.341948758826511</v>
      </c>
      <c r="M1096" s="12">
        <v>31.463903561559142</v>
      </c>
      <c r="N1096" s="12"/>
      <c r="O1096" s="12"/>
    </row>
    <row r="1097" spans="1:15" x14ac:dyDescent="0.35">
      <c r="A1097" s="11" t="str">
        <f t="shared" si="17"/>
        <v>DISTRIBUCION VOLUMEN X CRITERIO (Consumiciones)RonDE 50 A 59 AÑOS</v>
      </c>
      <c r="B1097" s="11" t="s">
        <v>119</v>
      </c>
      <c r="C1097" s="11" t="s">
        <v>153</v>
      </c>
      <c r="D1097" s="11" t="s">
        <v>43</v>
      </c>
      <c r="E1097" s="12">
        <v>16.474845885949684</v>
      </c>
      <c r="F1097" s="12">
        <v>18.702859903910145</v>
      </c>
      <c r="G1097" s="12">
        <v>16.608846797542721</v>
      </c>
      <c r="H1097" s="12">
        <v>17.091024115470223</v>
      </c>
      <c r="I1097" s="12">
        <v>14.577310771949875</v>
      </c>
      <c r="J1097" s="12">
        <v>12.41707077800217</v>
      </c>
      <c r="K1097" s="12">
        <v>12.796087105548034</v>
      </c>
      <c r="L1097" s="12">
        <v>19.862452311038869</v>
      </c>
      <c r="M1097" s="12">
        <v>15.375513225438523</v>
      </c>
      <c r="N1097" s="12"/>
      <c r="O1097" s="12"/>
    </row>
    <row r="1098" spans="1:15" x14ac:dyDescent="0.35">
      <c r="A1098" s="11" t="str">
        <f t="shared" si="17"/>
        <v>DISTRIBUCION VOLUMEN X CRITERIO (Consumiciones)RonDE 60 A 75 AÑOS</v>
      </c>
      <c r="B1098" s="11" t="s">
        <v>119</v>
      </c>
      <c r="C1098" s="11" t="s">
        <v>153</v>
      </c>
      <c r="D1098" s="11" t="s">
        <v>44</v>
      </c>
      <c r="E1098" s="12">
        <v>30.716892372029363</v>
      </c>
      <c r="F1098" s="12">
        <v>23.474295508209575</v>
      </c>
      <c r="G1098" s="12">
        <v>22.47094521779292</v>
      </c>
      <c r="H1098" s="12">
        <v>25.765837477543329</v>
      </c>
      <c r="I1098" s="12">
        <v>28.105570578759902</v>
      </c>
      <c r="J1098" s="12">
        <v>23.879338134460603</v>
      </c>
      <c r="K1098" s="12">
        <v>29.247727054158624</v>
      </c>
      <c r="L1098" s="12">
        <v>26.1086558015467</v>
      </c>
      <c r="M1098" s="12">
        <v>25.759498516672934</v>
      </c>
      <c r="N1098" s="12"/>
      <c r="O1098" s="12"/>
    </row>
    <row r="1099" spans="1:15" x14ac:dyDescent="0.35">
      <c r="A1099" s="11" t="str">
        <f t="shared" si="17"/>
        <v>DISTRIBUCION VOLUMEN X CRITERIO (Consumiciones)RonALTA Y MEDIA ALTA</v>
      </c>
      <c r="B1099" s="11" t="s">
        <v>119</v>
      </c>
      <c r="C1099" s="11" t="s">
        <v>153</v>
      </c>
      <c r="D1099" s="11" t="s">
        <v>17</v>
      </c>
      <c r="E1099" s="12">
        <v>31.677690504713279</v>
      </c>
      <c r="F1099" s="12">
        <v>24.49731513643118</v>
      </c>
      <c r="G1099" s="12">
        <v>23.038870486340453</v>
      </c>
      <c r="H1099" s="12">
        <v>30.961808724539004</v>
      </c>
      <c r="I1099" s="12">
        <v>25.577198640573833</v>
      </c>
      <c r="J1099" s="12">
        <v>23.542690013643657</v>
      </c>
      <c r="K1099" s="12">
        <v>24.692206021241287</v>
      </c>
      <c r="L1099" s="12">
        <v>23.803199151982827</v>
      </c>
      <c r="M1099" s="12">
        <v>27.522854542358182</v>
      </c>
      <c r="N1099" s="12"/>
      <c r="O1099" s="12"/>
    </row>
    <row r="1100" spans="1:15" x14ac:dyDescent="0.35">
      <c r="A1100" s="11" t="str">
        <f t="shared" si="17"/>
        <v>DISTRIBUCION VOLUMEN X CRITERIO (Consumiciones)RonMEDIA</v>
      </c>
      <c r="B1100" s="11" t="s">
        <v>119</v>
      </c>
      <c r="C1100" s="11" t="s">
        <v>153</v>
      </c>
      <c r="D1100" s="11" t="s">
        <v>18</v>
      </c>
      <c r="E1100" s="12">
        <v>31.865125745035215</v>
      </c>
      <c r="F1100" s="12">
        <v>28.49400577997794</v>
      </c>
      <c r="G1100" s="12">
        <v>30.767715694697586</v>
      </c>
      <c r="H1100" s="12">
        <v>32.039664006985021</v>
      </c>
      <c r="I1100" s="12">
        <v>34.249893506958024</v>
      </c>
      <c r="J1100" s="12">
        <v>31.625224562766924</v>
      </c>
      <c r="K1100" s="12">
        <v>34.506955078649973</v>
      </c>
      <c r="L1100" s="12">
        <v>33.969141130513492</v>
      </c>
      <c r="M1100" s="12">
        <v>31.977021668166927</v>
      </c>
      <c r="N1100" s="12"/>
      <c r="O1100" s="12"/>
    </row>
    <row r="1101" spans="1:15" x14ac:dyDescent="0.35">
      <c r="A1101" s="11" t="str">
        <f t="shared" si="17"/>
        <v>DISTRIBUCION VOLUMEN X CRITERIO (Consumiciones)RonMEDIA BAJA</v>
      </c>
      <c r="B1101" s="11" t="s">
        <v>119</v>
      </c>
      <c r="C1101" s="11" t="s">
        <v>153</v>
      </c>
      <c r="D1101" s="11" t="s">
        <v>19</v>
      </c>
      <c r="E1101" s="12">
        <v>25.45484376856863</v>
      </c>
      <c r="F1101" s="12">
        <v>31.479346151391663</v>
      </c>
      <c r="G1101" s="12">
        <v>21.979251195613848</v>
      </c>
      <c r="H1101" s="12">
        <v>22.254631391619832</v>
      </c>
      <c r="I1101" s="12">
        <v>22.853819756913158</v>
      </c>
      <c r="J1101" s="12">
        <v>26.541550428389961</v>
      </c>
      <c r="K1101" s="12">
        <v>29.617797406363504</v>
      </c>
      <c r="L1101" s="12">
        <v>17.332821529840263</v>
      </c>
      <c r="M1101" s="12">
        <v>27.831702126746112</v>
      </c>
      <c r="N1101" s="12"/>
      <c r="O1101" s="12"/>
    </row>
    <row r="1102" spans="1:15" x14ac:dyDescent="0.35">
      <c r="A1102" s="11" t="str">
        <f t="shared" si="17"/>
        <v>DISTRIBUCION VOLUMEN X CRITERIO (Consumiciones)RonBAJA</v>
      </c>
      <c r="B1102" s="11" t="s">
        <v>119</v>
      </c>
      <c r="C1102" s="11" t="s">
        <v>153</v>
      </c>
      <c r="D1102" s="11" t="s">
        <v>20</v>
      </c>
      <c r="E1102" s="12">
        <v>11.002341602954735</v>
      </c>
      <c r="F1102" s="12">
        <v>15.529305582145886</v>
      </c>
      <c r="G1102" s="12">
        <v>24.214162623348116</v>
      </c>
      <c r="H1102" s="12">
        <v>14.743889368264727</v>
      </c>
      <c r="I1102" s="12">
        <v>17.319072212923825</v>
      </c>
      <c r="J1102" s="12">
        <v>18.290526282773964</v>
      </c>
      <c r="K1102" s="12">
        <v>11.183043959647968</v>
      </c>
      <c r="L1102" s="12">
        <v>24.894838187663417</v>
      </c>
      <c r="M1102" s="12">
        <v>12.668425240459264</v>
      </c>
      <c r="N1102" s="12"/>
      <c r="O1102" s="12"/>
    </row>
    <row r="1103" spans="1:15" x14ac:dyDescent="0.35">
      <c r="A1103" s="11" t="str">
        <f t="shared" si="17"/>
        <v>DISTRIBUCION VOLUMEN X CRITERIO (Consumiciones)RonHOMBRE</v>
      </c>
      <c r="B1103" s="11" t="s">
        <v>119</v>
      </c>
      <c r="C1103" s="11" t="s">
        <v>153</v>
      </c>
      <c r="D1103" s="11" t="s">
        <v>21</v>
      </c>
      <c r="E1103" s="12">
        <v>67.60261070165889</v>
      </c>
      <c r="F1103" s="12">
        <v>59.022235593359405</v>
      </c>
      <c r="G1103" s="12">
        <v>62.302143910687768</v>
      </c>
      <c r="H1103" s="12">
        <v>71.26443869988934</v>
      </c>
      <c r="I1103" s="12">
        <v>63.757106286250121</v>
      </c>
      <c r="J1103" s="12">
        <v>63.99440313786716</v>
      </c>
      <c r="K1103" s="12">
        <v>69.994957228917144</v>
      </c>
      <c r="L1103" s="12">
        <v>68.915185677825505</v>
      </c>
      <c r="M1103" s="12">
        <v>71.579904317175817</v>
      </c>
      <c r="N1103" s="12"/>
      <c r="O1103" s="12"/>
    </row>
    <row r="1104" spans="1:15" x14ac:dyDescent="0.35">
      <c r="A1104" s="11" t="str">
        <f t="shared" si="17"/>
        <v>DISTRIBUCION VOLUMEN X CRITERIO (Consumiciones)RonMUJER</v>
      </c>
      <c r="B1104" s="11" t="s">
        <v>119</v>
      </c>
      <c r="C1104" s="11" t="s">
        <v>153</v>
      </c>
      <c r="D1104" s="11" t="s">
        <v>22</v>
      </c>
      <c r="E1104" s="12">
        <v>32.397389298341096</v>
      </c>
      <c r="F1104" s="12">
        <v>40.977737056587259</v>
      </c>
      <c r="G1104" s="12">
        <v>37.697856089312232</v>
      </c>
      <c r="H1104" s="12">
        <v>28.735561300110664</v>
      </c>
      <c r="I1104" s="12">
        <v>36.242877831118712</v>
      </c>
      <c r="J1104" s="12">
        <v>36.00558814970735</v>
      </c>
      <c r="K1104" s="12">
        <v>30.005042771082852</v>
      </c>
      <c r="L1104" s="12">
        <v>31.084814322174498</v>
      </c>
      <c r="M1104" s="12">
        <v>28.420095682824169</v>
      </c>
      <c r="N1104" s="12"/>
      <c r="O1104" s="12"/>
    </row>
    <row r="1105" spans="1:15" x14ac:dyDescent="0.35">
      <c r="A1105" s="11" t="str">
        <f t="shared" si="17"/>
        <v>DISTRIBUCION VOLUMEN X CRITERIO (Consumiciones)AnisT.ESPAÑA</v>
      </c>
      <c r="B1105" s="11" t="s">
        <v>119</v>
      </c>
      <c r="C1105" s="11" t="s">
        <v>154</v>
      </c>
      <c r="D1105" s="11" t="s">
        <v>36</v>
      </c>
      <c r="E1105" s="12">
        <v>100</v>
      </c>
      <c r="F1105" s="12">
        <v>100</v>
      </c>
      <c r="G1105" s="12">
        <v>100</v>
      </c>
      <c r="H1105" s="12">
        <v>100</v>
      </c>
      <c r="I1105" s="12">
        <v>100</v>
      </c>
      <c r="J1105" s="12">
        <v>100</v>
      </c>
      <c r="K1105" s="12">
        <v>100</v>
      </c>
      <c r="L1105" s="12">
        <v>100</v>
      </c>
      <c r="M1105" s="12">
        <v>100</v>
      </c>
      <c r="N1105" s="12"/>
      <c r="O1105" s="12"/>
    </row>
    <row r="1106" spans="1:15" x14ac:dyDescent="0.35">
      <c r="A1106" s="11" t="str">
        <f t="shared" si="17"/>
        <v>DISTRIBUCION VOLUMEN X CRITERIO (Consumiciones)AnisBCN AM</v>
      </c>
      <c r="B1106" s="11" t="s">
        <v>119</v>
      </c>
      <c r="C1106" s="11" t="s">
        <v>154</v>
      </c>
      <c r="D1106" s="11" t="s">
        <v>1</v>
      </c>
      <c r="E1106" s="12" t="s">
        <v>219</v>
      </c>
      <c r="F1106" s="12">
        <v>3.7970904773083207</v>
      </c>
      <c r="G1106" s="12">
        <v>3.1668281966995551</v>
      </c>
      <c r="H1106" s="12" t="s">
        <v>219</v>
      </c>
      <c r="I1106" s="12">
        <v>2.4969764540423154</v>
      </c>
      <c r="J1106" s="12">
        <v>1.459480335245124</v>
      </c>
      <c r="K1106" s="12">
        <v>1.2787773399516993</v>
      </c>
      <c r="L1106" s="12">
        <v>0.74596293422977111</v>
      </c>
      <c r="M1106" s="12" t="s">
        <v>219</v>
      </c>
      <c r="N1106" s="12"/>
      <c r="O1106" s="12"/>
    </row>
    <row r="1107" spans="1:15" x14ac:dyDescent="0.35">
      <c r="A1107" s="11" t="str">
        <f t="shared" si="17"/>
        <v>DISTRIBUCION VOLUMEN X CRITERIO (Consumiciones)AnisREST.CAT ARAGON</v>
      </c>
      <c r="B1107" s="11" t="s">
        <v>119</v>
      </c>
      <c r="C1107" s="11" t="s">
        <v>154</v>
      </c>
      <c r="D1107" s="11" t="s">
        <v>2</v>
      </c>
      <c r="E1107" s="12">
        <v>21.748886148047035</v>
      </c>
      <c r="F1107" s="12">
        <v>12.405590620379876</v>
      </c>
      <c r="G1107" s="12">
        <v>8.5081499823901421</v>
      </c>
      <c r="H1107" s="12">
        <v>7.2643264921029278</v>
      </c>
      <c r="I1107" s="12">
        <v>8.6504957617618246</v>
      </c>
      <c r="J1107" s="12">
        <v>4.5543587523172118</v>
      </c>
      <c r="K1107" s="12">
        <v>15.645824456855751</v>
      </c>
      <c r="L1107" s="12">
        <v>6.2253407071096039</v>
      </c>
      <c r="M1107" s="12">
        <v>49.812592942055595</v>
      </c>
      <c r="N1107" s="12"/>
      <c r="O1107" s="12"/>
    </row>
    <row r="1108" spans="1:15" x14ac:dyDescent="0.35">
      <c r="A1108" s="11" t="str">
        <f t="shared" si="17"/>
        <v>DISTRIBUCION VOLUMEN X CRITERIO (Consumiciones)AnisLEVANTE</v>
      </c>
      <c r="B1108" s="11" t="s">
        <v>119</v>
      </c>
      <c r="C1108" s="11" t="s">
        <v>154</v>
      </c>
      <c r="D1108" s="11" t="s">
        <v>3</v>
      </c>
      <c r="E1108" s="12">
        <v>24.73917403212922</v>
      </c>
      <c r="F1108" s="12">
        <v>15.405863302727782</v>
      </c>
      <c r="G1108" s="12">
        <v>17.6776490074676</v>
      </c>
      <c r="H1108" s="12">
        <v>8.9682489988208562</v>
      </c>
      <c r="I1108" s="12">
        <v>49.773075481818175</v>
      </c>
      <c r="J1108" s="12">
        <v>36.521744806398551</v>
      </c>
      <c r="K1108" s="12">
        <v>11.942941120460734</v>
      </c>
      <c r="L1108" s="12">
        <v>24.513294209218131</v>
      </c>
      <c r="M1108" s="12">
        <v>15.384694655946024</v>
      </c>
      <c r="N1108" s="12"/>
      <c r="O1108" s="12"/>
    </row>
    <row r="1109" spans="1:15" x14ac:dyDescent="0.35">
      <c r="A1109" s="11" t="str">
        <f t="shared" si="17"/>
        <v>DISTRIBUCION VOLUMEN X CRITERIO (Consumiciones)AnisANDALUCIA</v>
      </c>
      <c r="B1109" s="11" t="s">
        <v>119</v>
      </c>
      <c r="C1109" s="11" t="s">
        <v>154</v>
      </c>
      <c r="D1109" s="11" t="s">
        <v>4</v>
      </c>
      <c r="E1109" s="12">
        <v>26.216056097949682</v>
      </c>
      <c r="F1109" s="12">
        <v>3.1588220693632914</v>
      </c>
      <c r="G1109" s="12">
        <v>39.512548299500288</v>
      </c>
      <c r="H1109" s="12">
        <v>49.774616909537336</v>
      </c>
      <c r="I1109" s="12">
        <v>26.469372067409857</v>
      </c>
      <c r="J1109" s="12">
        <v>31.016995065317097</v>
      </c>
      <c r="K1109" s="12">
        <v>61.799914016386893</v>
      </c>
      <c r="L1109" s="12">
        <v>64.224615749611075</v>
      </c>
      <c r="M1109" s="12">
        <v>20.436371623373237</v>
      </c>
      <c r="N1109" s="12"/>
      <c r="O1109" s="12"/>
    </row>
    <row r="1110" spans="1:15" x14ac:dyDescent="0.35">
      <c r="A1110" s="11" t="str">
        <f t="shared" si="17"/>
        <v>DISTRIBUCION VOLUMEN X CRITERIO (Consumiciones)AnisMDD AM</v>
      </c>
      <c r="B1110" s="11" t="s">
        <v>119</v>
      </c>
      <c r="C1110" s="11" t="s">
        <v>154</v>
      </c>
      <c r="D1110" s="11" t="s">
        <v>5</v>
      </c>
      <c r="E1110" s="12">
        <v>15.267136393287489</v>
      </c>
      <c r="F1110" s="12">
        <v>2.189221154357992</v>
      </c>
      <c r="G1110" s="12">
        <v>7.1422168258359582</v>
      </c>
      <c r="H1110" s="12">
        <v>17.319281667768003</v>
      </c>
      <c r="I1110" s="12">
        <v>8.2023196601826545</v>
      </c>
      <c r="J1110" s="12">
        <v>2.9178738653275431</v>
      </c>
      <c r="K1110" s="12">
        <v>0.70275166797629773</v>
      </c>
      <c r="L1110" s="12">
        <v>1.8368794469859644</v>
      </c>
      <c r="M1110" s="12">
        <v>2.3351731658137034</v>
      </c>
      <c r="N1110" s="12"/>
      <c r="O1110" s="12"/>
    </row>
    <row r="1111" spans="1:15" x14ac:dyDescent="0.35">
      <c r="A1111" s="11" t="str">
        <f t="shared" si="17"/>
        <v>DISTRIBUCION VOLUMEN X CRITERIO (Consumiciones)AnisRTO CENTRO</v>
      </c>
      <c r="B1111" s="11" t="s">
        <v>119</v>
      </c>
      <c r="C1111" s="11" t="s">
        <v>154</v>
      </c>
      <c r="D1111" s="11" t="s">
        <v>6</v>
      </c>
      <c r="E1111" s="12">
        <v>10.753588528586967</v>
      </c>
      <c r="F1111" s="12">
        <v>60.289985541920984</v>
      </c>
      <c r="G1111" s="12">
        <v>23.992617258681147</v>
      </c>
      <c r="H1111" s="12">
        <v>15.58733445310583</v>
      </c>
      <c r="I1111" s="12">
        <v>4.4077691269481649</v>
      </c>
      <c r="J1111" s="12">
        <v>21.453272817468953</v>
      </c>
      <c r="K1111" s="12">
        <v>6.698222524436563</v>
      </c>
      <c r="L1111" s="12">
        <v>2.4539161187297491</v>
      </c>
      <c r="M1111" s="12">
        <v>12.031176073626691</v>
      </c>
      <c r="N1111" s="12"/>
      <c r="O1111" s="12"/>
    </row>
    <row r="1112" spans="1:15" x14ac:dyDescent="0.35">
      <c r="A1112" s="11" t="str">
        <f t="shared" si="17"/>
        <v>DISTRIBUCION VOLUMEN X CRITERIO (Consumiciones)AnisNORTE-CENTRO</v>
      </c>
      <c r="B1112" s="11" t="s">
        <v>119</v>
      </c>
      <c r="C1112" s="11" t="s">
        <v>154</v>
      </c>
      <c r="D1112" s="11" t="s">
        <v>7</v>
      </c>
      <c r="E1112" s="12" t="s">
        <v>219</v>
      </c>
      <c r="F1112" s="12">
        <v>1.1435177980808628</v>
      </c>
      <c r="G1112" s="12" t="s">
        <v>219</v>
      </c>
      <c r="H1112" s="12" t="s">
        <v>219</v>
      </c>
      <c r="I1112" s="12" t="s">
        <v>219</v>
      </c>
      <c r="J1112" s="12">
        <v>0.44740015317534226</v>
      </c>
      <c r="K1112" s="12">
        <v>1.9316074415258535</v>
      </c>
      <c r="L1112" s="12" t="s">
        <v>219</v>
      </c>
      <c r="M1112" s="12" t="s">
        <v>219</v>
      </c>
      <c r="N1112" s="12"/>
      <c r="O1112" s="12"/>
    </row>
    <row r="1113" spans="1:15" x14ac:dyDescent="0.35">
      <c r="A1113" s="11" t="str">
        <f t="shared" si="17"/>
        <v>DISTRIBUCION VOLUMEN X CRITERIO (Consumiciones)AnisNOROESTE</v>
      </c>
      <c r="B1113" s="11" t="s">
        <v>119</v>
      </c>
      <c r="C1113" s="11" t="s">
        <v>154</v>
      </c>
      <c r="D1113" s="11" t="s">
        <v>8</v>
      </c>
      <c r="E1113" s="12">
        <v>1.2751390025865319</v>
      </c>
      <c r="F1113" s="12">
        <v>1.6099014896777391</v>
      </c>
      <c r="G1113" s="12" t="s">
        <v>219</v>
      </c>
      <c r="H1113" s="12">
        <v>1.0861900602055026</v>
      </c>
      <c r="I1113" s="12" t="s">
        <v>219</v>
      </c>
      <c r="J1113" s="12">
        <v>1.628883778209067</v>
      </c>
      <c r="K1113" s="12" t="s">
        <v>219</v>
      </c>
      <c r="L1113" s="12" t="s">
        <v>219</v>
      </c>
      <c r="M1113" s="12" t="s">
        <v>219</v>
      </c>
      <c r="N1113" s="12"/>
      <c r="O1113" s="12"/>
    </row>
    <row r="1114" spans="1:15" x14ac:dyDescent="0.35">
      <c r="A1114" s="11" t="str">
        <f t="shared" si="17"/>
        <v>DISTRIBUCION VOLUMEN X CRITERIO (Consumiciones)Anis&lt;2MIL</v>
      </c>
      <c r="B1114" s="11" t="s">
        <v>119</v>
      </c>
      <c r="C1114" s="11" t="s">
        <v>154</v>
      </c>
      <c r="D1114" s="11" t="s">
        <v>9</v>
      </c>
      <c r="E1114" s="12">
        <v>2.6341348975929315</v>
      </c>
      <c r="F1114" s="12">
        <v>7.7222417221939965</v>
      </c>
      <c r="G1114" s="12">
        <v>2.985595009009101</v>
      </c>
      <c r="H1114" s="12">
        <v>5.2145207298744403</v>
      </c>
      <c r="I1114" s="12" t="s">
        <v>219</v>
      </c>
      <c r="J1114" s="12">
        <v>3.9017197413425473</v>
      </c>
      <c r="K1114" s="12">
        <v>1.1856534321792229</v>
      </c>
      <c r="L1114" s="12">
        <v>1.028393991059426</v>
      </c>
      <c r="M1114" s="12">
        <v>1.7970771606045488</v>
      </c>
      <c r="N1114" s="12"/>
      <c r="O1114" s="12"/>
    </row>
    <row r="1115" spans="1:15" x14ac:dyDescent="0.35">
      <c r="A1115" s="11" t="str">
        <f t="shared" si="17"/>
        <v>DISTRIBUCION VOLUMEN X CRITERIO (Consumiciones)Anis2-5MIL</v>
      </c>
      <c r="B1115" s="11" t="s">
        <v>119</v>
      </c>
      <c r="C1115" s="11" t="s">
        <v>154</v>
      </c>
      <c r="D1115" s="11" t="s">
        <v>10</v>
      </c>
      <c r="E1115" s="12">
        <v>7.7573836926728781</v>
      </c>
      <c r="F1115" s="12">
        <v>1.4899718364207761</v>
      </c>
      <c r="G1115" s="12">
        <v>2.0279154522670777</v>
      </c>
      <c r="H1115" s="12">
        <v>3.2322741695881869</v>
      </c>
      <c r="I1115" s="12">
        <v>5.1646868646901005</v>
      </c>
      <c r="J1115" s="12">
        <v>6.56744284209885</v>
      </c>
      <c r="K1115" s="12">
        <v>8.1887859671665701</v>
      </c>
      <c r="L1115" s="12">
        <v>12.196711813620484</v>
      </c>
      <c r="M1115" s="12">
        <v>20.230976872192276</v>
      </c>
      <c r="N1115" s="12"/>
      <c r="O1115" s="12"/>
    </row>
    <row r="1116" spans="1:15" x14ac:dyDescent="0.35">
      <c r="A1116" s="11" t="str">
        <f t="shared" si="17"/>
        <v>DISTRIBUCION VOLUMEN X CRITERIO (Consumiciones)Anis5-10MIL</v>
      </c>
      <c r="B1116" s="11" t="s">
        <v>119</v>
      </c>
      <c r="C1116" s="11" t="s">
        <v>154</v>
      </c>
      <c r="D1116" s="11" t="s">
        <v>11</v>
      </c>
      <c r="E1116" s="12">
        <v>16.019393545845361</v>
      </c>
      <c r="F1116" s="12">
        <v>0.79478725984017184</v>
      </c>
      <c r="G1116" s="12">
        <v>3.7500239264367345</v>
      </c>
      <c r="H1116" s="12">
        <v>1.0861900602055026</v>
      </c>
      <c r="I1116" s="12">
        <v>2.9622255236738839</v>
      </c>
      <c r="J1116" s="12">
        <v>8.7284281685973149</v>
      </c>
      <c r="K1116" s="12">
        <v>3.2526263954303656</v>
      </c>
      <c r="L1116" s="12">
        <v>3.9022920998923647</v>
      </c>
      <c r="M1116" s="12">
        <v>4.6039407770006608</v>
      </c>
      <c r="N1116" s="12"/>
      <c r="O1116" s="12"/>
    </row>
    <row r="1117" spans="1:15" x14ac:dyDescent="0.35">
      <c r="A1117" s="11" t="str">
        <f t="shared" si="17"/>
        <v>DISTRIBUCION VOLUMEN X CRITERIO (Consumiciones)Anis10-30MIL</v>
      </c>
      <c r="B1117" s="11" t="s">
        <v>119</v>
      </c>
      <c r="C1117" s="11" t="s">
        <v>154</v>
      </c>
      <c r="D1117" s="11" t="s">
        <v>12</v>
      </c>
      <c r="E1117" s="12">
        <v>29.278864380791358</v>
      </c>
      <c r="F1117" s="12">
        <v>61.700693494231551</v>
      </c>
      <c r="G1117" s="12">
        <v>44.252295661849907</v>
      </c>
      <c r="H1117" s="12">
        <v>28.372818181247116</v>
      </c>
      <c r="I1117" s="12">
        <v>22.026038770660779</v>
      </c>
      <c r="J1117" s="12">
        <v>30.238596704989511</v>
      </c>
      <c r="K1117" s="12">
        <v>46.973386436710193</v>
      </c>
      <c r="L1117" s="12">
        <v>33.914368685331894</v>
      </c>
      <c r="M1117" s="12">
        <v>9.2301318059644011</v>
      </c>
      <c r="N1117" s="12"/>
      <c r="O1117" s="12"/>
    </row>
    <row r="1118" spans="1:15" x14ac:dyDescent="0.35">
      <c r="A1118" s="11" t="str">
        <f t="shared" si="17"/>
        <v>DISTRIBUCION VOLUMEN X CRITERIO (Consumiciones)Anis30-100MIL</v>
      </c>
      <c r="B1118" s="11" t="s">
        <v>119</v>
      </c>
      <c r="C1118" s="11" t="s">
        <v>154</v>
      </c>
      <c r="D1118" s="11" t="s">
        <v>13</v>
      </c>
      <c r="E1118" s="12">
        <v>9.8089500145016046</v>
      </c>
      <c r="F1118" s="12">
        <v>4.858161329645629</v>
      </c>
      <c r="G1118" s="12">
        <v>26.148596570926891</v>
      </c>
      <c r="H1118" s="12">
        <v>34.167043065039813</v>
      </c>
      <c r="I1118" s="12">
        <v>44.478915996236474</v>
      </c>
      <c r="J1118" s="12">
        <v>15.419012889356926</v>
      </c>
      <c r="K1118" s="12">
        <v>25.282740857508614</v>
      </c>
      <c r="L1118" s="12">
        <v>27.017008790402762</v>
      </c>
      <c r="M1118" s="12">
        <v>40.907635648866695</v>
      </c>
      <c r="N1118" s="12"/>
      <c r="O1118" s="12"/>
    </row>
    <row r="1119" spans="1:15" x14ac:dyDescent="0.35">
      <c r="A1119" s="11" t="str">
        <f t="shared" si="17"/>
        <v>DISTRIBUCION VOLUMEN X CRITERIO (Consumiciones)Anis100-200MIL</v>
      </c>
      <c r="B1119" s="11" t="s">
        <v>119</v>
      </c>
      <c r="C1119" s="11" t="s">
        <v>154</v>
      </c>
      <c r="D1119" s="11" t="s">
        <v>14</v>
      </c>
      <c r="E1119" s="12">
        <v>3.0213648732520122</v>
      </c>
      <c r="F1119" s="12">
        <v>1.1435177980808628</v>
      </c>
      <c r="G1119" s="12">
        <v>2.7401336945480899</v>
      </c>
      <c r="H1119" s="12">
        <v>11.923931661861129</v>
      </c>
      <c r="I1119" s="12">
        <v>0.4154513924275442</v>
      </c>
      <c r="J1119" s="12">
        <v>3.6747624041566214</v>
      </c>
      <c r="K1119" s="12">
        <v>1.2989382851174294</v>
      </c>
      <c r="L1119" s="12">
        <v>0.93999958860100774</v>
      </c>
      <c r="M1119" s="12">
        <v>4.0819321659213248</v>
      </c>
      <c r="N1119" s="12"/>
      <c r="O1119" s="12"/>
    </row>
    <row r="1120" spans="1:15" x14ac:dyDescent="0.35">
      <c r="A1120" s="11" t="str">
        <f t="shared" si="17"/>
        <v>DISTRIBUCION VOLUMEN X CRITERIO (Consumiciones)Anis200-500MIL</v>
      </c>
      <c r="B1120" s="11" t="s">
        <v>119</v>
      </c>
      <c r="C1120" s="11" t="s">
        <v>154</v>
      </c>
      <c r="D1120" s="11" t="s">
        <v>15</v>
      </c>
      <c r="E1120" s="12">
        <v>7.8318689846797716</v>
      </c>
      <c r="F1120" s="12">
        <v>5.0858255962861358</v>
      </c>
      <c r="G1120" s="12">
        <v>6.6732331443038486</v>
      </c>
      <c r="H1120" s="12">
        <v>7.341997284257876</v>
      </c>
      <c r="I1120" s="12">
        <v>8.6291538390160802</v>
      </c>
      <c r="J1120" s="12">
        <v>9.866692848626208</v>
      </c>
      <c r="K1120" s="12">
        <v>1.8048816378820332</v>
      </c>
      <c r="L1120" s="12">
        <v>3.070090557870889</v>
      </c>
      <c r="M1120" s="12">
        <v>13.181990782449427</v>
      </c>
      <c r="N1120" s="12"/>
      <c r="O1120" s="12"/>
    </row>
    <row r="1121" spans="1:15" x14ac:dyDescent="0.35">
      <c r="A1121" s="11" t="str">
        <f t="shared" si="17"/>
        <v>DISTRIBUCION VOLUMEN X CRITERIO (Consumiciones)Anis&gt;500MIL</v>
      </c>
      <c r="B1121" s="11" t="s">
        <v>119</v>
      </c>
      <c r="C1121" s="11" t="s">
        <v>154</v>
      </c>
      <c r="D1121" s="11" t="s">
        <v>16</v>
      </c>
      <c r="E1121" s="12">
        <v>23.648032186634172</v>
      </c>
      <c r="F1121" s="12">
        <v>17.204806062073271</v>
      </c>
      <c r="G1121" s="12">
        <v>11.422204945562571</v>
      </c>
      <c r="H1121" s="12">
        <v>8.6612031657585486</v>
      </c>
      <c r="I1121" s="12">
        <v>16.323542009436171</v>
      </c>
      <c r="J1121" s="12">
        <v>21.603347664511187</v>
      </c>
      <c r="K1121" s="12">
        <v>12.013026421206213</v>
      </c>
      <c r="L1121" s="12">
        <v>17.931134153481029</v>
      </c>
      <c r="M1121" s="12">
        <v>5.9662978653701542</v>
      </c>
      <c r="N1121" s="12"/>
      <c r="O1121" s="12"/>
    </row>
    <row r="1122" spans="1:15" x14ac:dyDescent="0.35">
      <c r="A1122" s="11" t="str">
        <f t="shared" si="17"/>
        <v>DISTRIBUCION VOLUMEN X CRITERIO (Consumiciones)AnisDE 15 A 19 AÑOS</v>
      </c>
      <c r="B1122" s="11" t="s">
        <v>119</v>
      </c>
      <c r="C1122" s="11" t="s">
        <v>154</v>
      </c>
      <c r="D1122" s="11" t="s">
        <v>39</v>
      </c>
      <c r="E1122" s="12" t="s">
        <v>219</v>
      </c>
      <c r="F1122" s="12" t="s">
        <v>219</v>
      </c>
      <c r="G1122" s="12" t="s">
        <v>219</v>
      </c>
      <c r="H1122" s="12" t="s">
        <v>219</v>
      </c>
      <c r="I1122" s="12" t="s">
        <v>219</v>
      </c>
      <c r="J1122" s="12" t="s">
        <v>219</v>
      </c>
      <c r="K1122" s="12" t="s">
        <v>219</v>
      </c>
      <c r="L1122" s="12" t="s">
        <v>219</v>
      </c>
      <c r="M1122" s="12">
        <v>4.0819321659213248</v>
      </c>
      <c r="N1122" s="12"/>
      <c r="O1122" s="12"/>
    </row>
    <row r="1123" spans="1:15" x14ac:dyDescent="0.35">
      <c r="A1123" s="11" t="str">
        <f t="shared" si="17"/>
        <v>DISTRIBUCION VOLUMEN X CRITERIO (Consumiciones)AnisDE 20 A 24 AÑOS</v>
      </c>
      <c r="B1123" s="11" t="s">
        <v>119</v>
      </c>
      <c r="C1123" s="11" t="s">
        <v>154</v>
      </c>
      <c r="D1123" s="11" t="s">
        <v>40</v>
      </c>
      <c r="E1123" s="12">
        <v>1.1419521536120876</v>
      </c>
      <c r="F1123" s="12">
        <v>2.7705750252746153</v>
      </c>
      <c r="G1123" s="12">
        <v>2.0269615849892553</v>
      </c>
      <c r="H1123" s="12">
        <v>8.3100635044340017</v>
      </c>
      <c r="I1123" s="12">
        <v>23.012017641971962</v>
      </c>
      <c r="J1123" s="12">
        <v>8.4984301703205389</v>
      </c>
      <c r="K1123" s="12">
        <v>1.4842272006370867</v>
      </c>
      <c r="L1123" s="12" t="s">
        <v>219</v>
      </c>
      <c r="M1123" s="12">
        <v>1.1203493436776388</v>
      </c>
      <c r="N1123" s="12"/>
      <c r="O1123" s="12"/>
    </row>
    <row r="1124" spans="1:15" x14ac:dyDescent="0.35">
      <c r="A1124" s="11" t="str">
        <f t="shared" si="17"/>
        <v>DISTRIBUCION VOLUMEN X CRITERIO (Consumiciones)AnisDE 25 A 34 AÑOS</v>
      </c>
      <c r="B1124" s="11" t="s">
        <v>119</v>
      </c>
      <c r="C1124" s="11" t="s">
        <v>154</v>
      </c>
      <c r="D1124" s="11" t="s">
        <v>41</v>
      </c>
      <c r="E1124" s="12">
        <v>10.610537371081721</v>
      </c>
      <c r="F1124" s="12">
        <v>9.8272291170088728</v>
      </c>
      <c r="G1124" s="12">
        <v>12.311907900445606</v>
      </c>
      <c r="H1124" s="12">
        <v>20.671697334775299</v>
      </c>
      <c r="I1124" s="12">
        <v>7.2746679658352491</v>
      </c>
      <c r="J1124" s="12">
        <v>28.896180189902609</v>
      </c>
      <c r="K1124" s="12">
        <v>17.555353153165285</v>
      </c>
      <c r="L1124" s="12">
        <v>6.5767639078172095</v>
      </c>
      <c r="M1124" s="12">
        <v>6.9480147204648164</v>
      </c>
      <c r="N1124" s="12"/>
      <c r="O1124" s="12"/>
    </row>
    <row r="1125" spans="1:15" x14ac:dyDescent="0.35">
      <c r="A1125" s="11" t="str">
        <f t="shared" si="17"/>
        <v>DISTRIBUCION VOLUMEN X CRITERIO (Consumiciones)AnisDE 35 A 49 AÑOS</v>
      </c>
      <c r="B1125" s="11" t="s">
        <v>119</v>
      </c>
      <c r="C1125" s="11" t="s">
        <v>154</v>
      </c>
      <c r="D1125" s="11" t="s">
        <v>42</v>
      </c>
      <c r="E1125" s="12">
        <v>37.150192084400331</v>
      </c>
      <c r="F1125" s="12">
        <v>55.661523908857603</v>
      </c>
      <c r="G1125" s="12">
        <v>40.840640998810692</v>
      </c>
      <c r="H1125" s="12">
        <v>21.597586673450959</v>
      </c>
      <c r="I1125" s="12">
        <v>28.225088368787514</v>
      </c>
      <c r="J1125" s="12">
        <v>20.520676495417796</v>
      </c>
      <c r="K1125" s="12">
        <v>24.111872951998254</v>
      </c>
      <c r="L1125" s="12">
        <v>12.605478278506247</v>
      </c>
      <c r="M1125" s="12">
        <v>23.778579787856899</v>
      </c>
      <c r="N1125" s="12"/>
      <c r="O1125" s="12"/>
    </row>
    <row r="1126" spans="1:15" x14ac:dyDescent="0.35">
      <c r="A1126" s="11" t="str">
        <f t="shared" si="17"/>
        <v>DISTRIBUCION VOLUMEN X CRITERIO (Consumiciones)AnisDE 50 A 59 AÑOS</v>
      </c>
      <c r="B1126" s="11" t="s">
        <v>119</v>
      </c>
      <c r="C1126" s="11" t="s">
        <v>154</v>
      </c>
      <c r="D1126" s="11" t="s">
        <v>43</v>
      </c>
      <c r="E1126" s="12">
        <v>26.065125570041758</v>
      </c>
      <c r="F1126" s="12">
        <v>24.792882766373637</v>
      </c>
      <c r="G1126" s="12">
        <v>31.557646123534429</v>
      </c>
      <c r="H1126" s="12">
        <v>41.23275482473818</v>
      </c>
      <c r="I1126" s="12">
        <v>13.783880284541866</v>
      </c>
      <c r="J1126" s="12">
        <v>23.453755841985711</v>
      </c>
      <c r="K1126" s="12">
        <v>36.477807283215981</v>
      </c>
      <c r="L1126" s="12">
        <v>41.712916191097612</v>
      </c>
      <c r="M1126" s="12">
        <v>19.490587850675407</v>
      </c>
      <c r="N1126" s="12"/>
      <c r="O1126" s="12"/>
    </row>
    <row r="1127" spans="1:15" x14ac:dyDescent="0.35">
      <c r="A1127" s="11" t="str">
        <f t="shared" si="17"/>
        <v>DISTRIBUCION VOLUMEN X CRITERIO (Consumiciones)AnisDE 60 A 75 AÑOS</v>
      </c>
      <c r="B1127" s="11" t="s">
        <v>119</v>
      </c>
      <c r="C1127" s="11" t="s">
        <v>154</v>
      </c>
      <c r="D1127" s="11" t="s">
        <v>44</v>
      </c>
      <c r="E1127" s="12">
        <v>25.032195543008388</v>
      </c>
      <c r="F1127" s="12">
        <v>6.9477810244494282</v>
      </c>
      <c r="G1127" s="12">
        <v>13.262844987315797</v>
      </c>
      <c r="H1127" s="12">
        <v>8.187891583489213</v>
      </c>
      <c r="I1127" s="12">
        <v>27.704347164223908</v>
      </c>
      <c r="J1127" s="12">
        <v>18.63095186290807</v>
      </c>
      <c r="K1127" s="12">
        <v>20.370777882398656</v>
      </c>
      <c r="L1127" s="12">
        <v>39.10484908318243</v>
      </c>
      <c r="M1127" s="12">
        <v>44.580526316858204</v>
      </c>
      <c r="N1127" s="12"/>
      <c r="O1127" s="12"/>
    </row>
    <row r="1128" spans="1:15" x14ac:dyDescent="0.35">
      <c r="A1128" s="11" t="str">
        <f t="shared" si="17"/>
        <v>DISTRIBUCION VOLUMEN X CRITERIO (Consumiciones)AnisALTA Y MEDIA ALTA</v>
      </c>
      <c r="B1128" s="11" t="s">
        <v>119</v>
      </c>
      <c r="C1128" s="11" t="s">
        <v>154</v>
      </c>
      <c r="D1128" s="11" t="s">
        <v>17</v>
      </c>
      <c r="E1128" s="12">
        <v>23.374751171264453</v>
      </c>
      <c r="F1128" s="12">
        <v>14.54806215036443</v>
      </c>
      <c r="G1128" s="12">
        <v>14.773129526881831</v>
      </c>
      <c r="H1128" s="12">
        <v>3.4527493900117356</v>
      </c>
      <c r="I1128" s="12">
        <v>19.066662542623618</v>
      </c>
      <c r="J1128" s="12">
        <v>8.2093574033298236</v>
      </c>
      <c r="K1128" s="12">
        <v>17.637528096155457</v>
      </c>
      <c r="L1128" s="12">
        <v>36.572666970704027</v>
      </c>
      <c r="M1128" s="12">
        <v>44.366586142267586</v>
      </c>
      <c r="N1128" s="12"/>
      <c r="O1128" s="12"/>
    </row>
    <row r="1129" spans="1:15" x14ac:dyDescent="0.35">
      <c r="A1129" s="11" t="str">
        <f t="shared" si="17"/>
        <v>DISTRIBUCION VOLUMEN X CRITERIO (Consumiciones)AnisMEDIA</v>
      </c>
      <c r="B1129" s="11" t="s">
        <v>119</v>
      </c>
      <c r="C1129" s="11" t="s">
        <v>154</v>
      </c>
      <c r="D1129" s="11" t="s">
        <v>18</v>
      </c>
      <c r="E1129" s="12">
        <v>38.427793390237696</v>
      </c>
      <c r="F1129" s="12">
        <v>10.691128401161624</v>
      </c>
      <c r="G1129" s="12">
        <v>21.116005573902701</v>
      </c>
      <c r="H1129" s="12">
        <v>15.091368045470141</v>
      </c>
      <c r="I1129" s="12">
        <v>42.282136142167737</v>
      </c>
      <c r="J1129" s="12">
        <v>54.427528916197431</v>
      </c>
      <c r="K1129" s="12">
        <v>40.325660530155339</v>
      </c>
      <c r="L1129" s="12">
        <v>25.985814834855812</v>
      </c>
      <c r="M1129" s="12">
        <v>21.425610143231445</v>
      </c>
      <c r="N1129" s="12"/>
      <c r="O1129" s="12"/>
    </row>
    <row r="1130" spans="1:15" x14ac:dyDescent="0.35">
      <c r="A1130" s="11" t="str">
        <f t="shared" si="17"/>
        <v>DISTRIBUCION VOLUMEN X CRITERIO (Consumiciones)AnisMEDIA BAJA</v>
      </c>
      <c r="B1130" s="11" t="s">
        <v>119</v>
      </c>
      <c r="C1130" s="11" t="s">
        <v>154</v>
      </c>
      <c r="D1130" s="11" t="s">
        <v>19</v>
      </c>
      <c r="E1130" s="12">
        <v>30.443026509725968</v>
      </c>
      <c r="F1130" s="12">
        <v>68.918821628829349</v>
      </c>
      <c r="G1130" s="12">
        <v>47.595345255291889</v>
      </c>
      <c r="H1130" s="12">
        <v>52.149786896716485</v>
      </c>
      <c r="I1130" s="12">
        <v>34.675970659809352</v>
      </c>
      <c r="J1130" s="12">
        <v>11.830913133915283</v>
      </c>
      <c r="K1130" s="12">
        <v>19.241189805459673</v>
      </c>
      <c r="L1130" s="12">
        <v>30.5029864262846</v>
      </c>
      <c r="M1130" s="12">
        <v>34.207803714500947</v>
      </c>
      <c r="N1130" s="12"/>
      <c r="O1130" s="12"/>
    </row>
    <row r="1131" spans="1:15" x14ac:dyDescent="0.35">
      <c r="A1131" s="11" t="str">
        <f t="shared" si="17"/>
        <v>DISTRIBUCION VOLUMEN X CRITERIO (Consumiciones)AnisBAJA</v>
      </c>
      <c r="B1131" s="11" t="s">
        <v>119</v>
      </c>
      <c r="C1131" s="11" t="s">
        <v>154</v>
      </c>
      <c r="D1131" s="11" t="s">
        <v>20</v>
      </c>
      <c r="E1131" s="12">
        <v>7.7544215047419751</v>
      </c>
      <c r="F1131" s="12">
        <v>5.8419918986625108</v>
      </c>
      <c r="G1131" s="12">
        <v>16.515526024306705</v>
      </c>
      <c r="H1131" s="12">
        <v>29.306103773284775</v>
      </c>
      <c r="I1131" s="12">
        <v>3.9752434836437742</v>
      </c>
      <c r="J1131" s="12">
        <v>25.53220816180886</v>
      </c>
      <c r="K1131" s="12">
        <v>22.795650421790981</v>
      </c>
      <c r="L1131" s="12">
        <v>6.9385338997565604</v>
      </c>
      <c r="M1131" s="12" t="s">
        <v>219</v>
      </c>
      <c r="N1131" s="12"/>
      <c r="O1131" s="12"/>
    </row>
    <row r="1132" spans="1:15" x14ac:dyDescent="0.35">
      <c r="A1132" s="11" t="str">
        <f t="shared" si="17"/>
        <v>DISTRIBUCION VOLUMEN X CRITERIO (Consumiciones)AnisHOMBRE</v>
      </c>
      <c r="B1132" s="11" t="s">
        <v>119</v>
      </c>
      <c r="C1132" s="11" t="s">
        <v>154</v>
      </c>
      <c r="D1132" s="11" t="s">
        <v>21</v>
      </c>
      <c r="E1132" s="12">
        <v>66.969699069422589</v>
      </c>
      <c r="F1132" s="12">
        <v>18.840237309104509</v>
      </c>
      <c r="G1132" s="12">
        <v>45.570610424014738</v>
      </c>
      <c r="H1132" s="12">
        <v>32.175505594708412</v>
      </c>
      <c r="I1132" s="12">
        <v>81.021567272240574</v>
      </c>
      <c r="J1132" s="12">
        <v>59.050954734945741</v>
      </c>
      <c r="K1132" s="12">
        <v>71.992694278242595</v>
      </c>
      <c r="L1132" s="12">
        <v>51.856288739849724</v>
      </c>
      <c r="M1132" s="12">
        <v>76.213534732323495</v>
      </c>
      <c r="N1132" s="12"/>
      <c r="O1132" s="12"/>
    </row>
    <row r="1133" spans="1:15" x14ac:dyDescent="0.35">
      <c r="A1133" s="11" t="str">
        <f t="shared" si="17"/>
        <v>DISTRIBUCION VOLUMEN X CRITERIO (Consumiciones)AnisMUJER</v>
      </c>
      <c r="B1133" s="11" t="s">
        <v>119</v>
      </c>
      <c r="C1133" s="11" t="s">
        <v>154</v>
      </c>
      <c r="D1133" s="11" t="s">
        <v>22</v>
      </c>
      <c r="E1133" s="12">
        <v>33.030300930577404</v>
      </c>
      <c r="F1133" s="12">
        <v>81.159770848931316</v>
      </c>
      <c r="G1133" s="12">
        <v>54.429389575985255</v>
      </c>
      <c r="H1133" s="12">
        <v>67.824494405291588</v>
      </c>
      <c r="I1133" s="12">
        <v>18.978446981364407</v>
      </c>
      <c r="J1133" s="12">
        <v>40.949056143984819</v>
      </c>
      <c r="K1133" s="12">
        <v>28.007344193172674</v>
      </c>
      <c r="L1133" s="12">
        <v>48.143721918155265</v>
      </c>
      <c r="M1133" s="12">
        <v>23.786465267676505</v>
      </c>
      <c r="N1133" s="12"/>
      <c r="O1133" s="12"/>
    </row>
    <row r="1134" spans="1:15" x14ac:dyDescent="0.35">
      <c r="A1134" s="11" t="str">
        <f t="shared" si="17"/>
        <v>DISTRIBUCION VOLUMEN X CRITERIO (Consumiciones)Otras EspirituosasT.ESPAÑA</v>
      </c>
      <c r="B1134" s="11" t="s">
        <v>119</v>
      </c>
      <c r="C1134" s="11" t="s">
        <v>155</v>
      </c>
      <c r="D1134" s="11" t="s">
        <v>36</v>
      </c>
      <c r="E1134" s="12">
        <v>100</v>
      </c>
      <c r="F1134" s="12">
        <v>100</v>
      </c>
      <c r="G1134" s="12">
        <v>100</v>
      </c>
      <c r="H1134" s="12">
        <v>100</v>
      </c>
      <c r="I1134" s="12">
        <v>100</v>
      </c>
      <c r="J1134" s="12">
        <v>100</v>
      </c>
      <c r="K1134" s="12">
        <v>100</v>
      </c>
      <c r="L1134" s="12">
        <v>100</v>
      </c>
      <c r="M1134" s="12">
        <v>100</v>
      </c>
      <c r="N1134" s="12"/>
      <c r="O1134" s="12"/>
    </row>
    <row r="1135" spans="1:15" x14ac:dyDescent="0.35">
      <c r="A1135" s="11" t="str">
        <f t="shared" si="17"/>
        <v>DISTRIBUCION VOLUMEN X CRITERIO (Consumiciones)Otras EspirituosasBCN AM</v>
      </c>
      <c r="B1135" s="11" t="s">
        <v>119</v>
      </c>
      <c r="C1135" s="11" t="s">
        <v>155</v>
      </c>
      <c r="D1135" s="11" t="s">
        <v>1</v>
      </c>
      <c r="E1135" s="12">
        <v>5.8186907679570705</v>
      </c>
      <c r="F1135" s="12">
        <v>6.3442550076721043</v>
      </c>
      <c r="G1135" s="12">
        <v>8.0359377365918654</v>
      </c>
      <c r="H1135" s="12">
        <v>6.4047219419624231</v>
      </c>
      <c r="I1135" s="12">
        <v>6.6179066325036926</v>
      </c>
      <c r="J1135" s="12">
        <v>5.7081517711141592</v>
      </c>
      <c r="K1135" s="12">
        <v>7.09177472865042</v>
      </c>
      <c r="L1135" s="12">
        <v>5.9035287238279892</v>
      </c>
      <c r="M1135" s="12">
        <v>6.8357112309353045</v>
      </c>
      <c r="N1135" s="12"/>
      <c r="O1135" s="12"/>
    </row>
    <row r="1136" spans="1:15" x14ac:dyDescent="0.35">
      <c r="A1136" s="11" t="str">
        <f t="shared" si="17"/>
        <v>DISTRIBUCION VOLUMEN X CRITERIO (Consumiciones)Otras EspirituosasREST.CAT ARAGON</v>
      </c>
      <c r="B1136" s="11" t="s">
        <v>119</v>
      </c>
      <c r="C1136" s="11" t="s">
        <v>155</v>
      </c>
      <c r="D1136" s="11" t="s">
        <v>2</v>
      </c>
      <c r="E1136" s="12">
        <v>20.463608483141591</v>
      </c>
      <c r="F1136" s="12">
        <v>16.035740457846735</v>
      </c>
      <c r="G1136" s="12">
        <v>17.106828987613941</v>
      </c>
      <c r="H1136" s="12">
        <v>15.21653093248873</v>
      </c>
      <c r="I1136" s="12">
        <v>14.265547116575306</v>
      </c>
      <c r="J1136" s="12">
        <v>16.323578725055441</v>
      </c>
      <c r="K1136" s="12">
        <v>15.63552897808724</v>
      </c>
      <c r="L1136" s="12">
        <v>17.01704510804737</v>
      </c>
      <c r="M1136" s="12">
        <v>14.176810227343017</v>
      </c>
      <c r="N1136" s="12"/>
      <c r="O1136" s="12"/>
    </row>
    <row r="1137" spans="1:15" x14ac:dyDescent="0.35">
      <c r="A1137" s="11" t="str">
        <f t="shared" si="17"/>
        <v>DISTRIBUCION VOLUMEN X CRITERIO (Consumiciones)Otras EspirituosasLEVANTE</v>
      </c>
      <c r="B1137" s="11" t="s">
        <v>119</v>
      </c>
      <c r="C1137" s="11" t="s">
        <v>155</v>
      </c>
      <c r="D1137" s="11" t="s">
        <v>3</v>
      </c>
      <c r="E1137" s="12">
        <v>12.579720170526109</v>
      </c>
      <c r="F1137" s="12">
        <v>14.558009091040322</v>
      </c>
      <c r="G1137" s="12">
        <v>18.926549771357621</v>
      </c>
      <c r="H1137" s="12">
        <v>15.343658338463845</v>
      </c>
      <c r="I1137" s="12">
        <v>13.849619330019571</v>
      </c>
      <c r="J1137" s="12">
        <v>14.066287316201681</v>
      </c>
      <c r="K1137" s="12">
        <v>15.654903952488223</v>
      </c>
      <c r="L1137" s="12">
        <v>13.604664169937426</v>
      </c>
      <c r="M1137" s="12">
        <v>11.96976851996576</v>
      </c>
      <c r="N1137" s="12"/>
      <c r="O1137" s="12"/>
    </row>
    <row r="1138" spans="1:15" x14ac:dyDescent="0.35">
      <c r="A1138" s="11" t="str">
        <f t="shared" si="17"/>
        <v>DISTRIBUCION VOLUMEN X CRITERIO (Consumiciones)Otras EspirituosasANDALUCIA</v>
      </c>
      <c r="B1138" s="11" t="s">
        <v>119</v>
      </c>
      <c r="C1138" s="11" t="s">
        <v>155</v>
      </c>
      <c r="D1138" s="11" t="s">
        <v>4</v>
      </c>
      <c r="E1138" s="12">
        <v>10.729806301862373</v>
      </c>
      <c r="F1138" s="12">
        <v>9.753773002514345</v>
      </c>
      <c r="G1138" s="12">
        <v>7.6747039762575335</v>
      </c>
      <c r="H1138" s="12">
        <v>8.4531648809370523</v>
      </c>
      <c r="I1138" s="12">
        <v>10.632265566697226</v>
      </c>
      <c r="J1138" s="12">
        <v>11.868132511574977</v>
      </c>
      <c r="K1138" s="12">
        <v>7.2641408969895558</v>
      </c>
      <c r="L1138" s="12">
        <v>9.3939095093045388</v>
      </c>
      <c r="M1138" s="12">
        <v>8.5533113091528481</v>
      </c>
      <c r="N1138" s="12"/>
      <c r="O1138" s="12"/>
    </row>
    <row r="1139" spans="1:15" x14ac:dyDescent="0.35">
      <c r="A1139" s="11" t="str">
        <f t="shared" si="17"/>
        <v>DISTRIBUCION VOLUMEN X CRITERIO (Consumiciones)Otras EspirituosasMDD AM</v>
      </c>
      <c r="B1139" s="11" t="s">
        <v>119</v>
      </c>
      <c r="C1139" s="11" t="s">
        <v>155</v>
      </c>
      <c r="D1139" s="11" t="s">
        <v>5</v>
      </c>
      <c r="E1139" s="12">
        <v>10.876334982114482</v>
      </c>
      <c r="F1139" s="12">
        <v>11.948623224525598</v>
      </c>
      <c r="G1139" s="12">
        <v>9.5313618606341421</v>
      </c>
      <c r="H1139" s="12">
        <v>11.628564338936709</v>
      </c>
      <c r="I1139" s="12">
        <v>11.709870954029366</v>
      </c>
      <c r="J1139" s="12">
        <v>11.164895841520476</v>
      </c>
      <c r="K1139" s="12">
        <v>10.400638951464265</v>
      </c>
      <c r="L1139" s="12">
        <v>11.031725095404585</v>
      </c>
      <c r="M1139" s="12">
        <v>12.069169982820076</v>
      </c>
      <c r="N1139" s="12"/>
      <c r="O1139" s="12"/>
    </row>
    <row r="1140" spans="1:15" x14ac:dyDescent="0.35">
      <c r="A1140" s="11" t="str">
        <f t="shared" si="17"/>
        <v>DISTRIBUCION VOLUMEN X CRITERIO (Consumiciones)Otras EspirituosasRTO CENTRO</v>
      </c>
      <c r="B1140" s="11" t="s">
        <v>119</v>
      </c>
      <c r="C1140" s="11" t="s">
        <v>155</v>
      </c>
      <c r="D1140" s="11" t="s">
        <v>6</v>
      </c>
      <c r="E1140" s="12">
        <v>10.978942219290632</v>
      </c>
      <c r="F1140" s="12">
        <v>12.077554488074908</v>
      </c>
      <c r="G1140" s="12">
        <v>8.4720662608642989</v>
      </c>
      <c r="H1140" s="12">
        <v>8.1062058493276492</v>
      </c>
      <c r="I1140" s="12">
        <v>8.5601872920937438</v>
      </c>
      <c r="J1140" s="12">
        <v>9.0088791610299719</v>
      </c>
      <c r="K1140" s="12">
        <v>11.254068400573418</v>
      </c>
      <c r="L1140" s="12">
        <v>8.3341354137009738</v>
      </c>
      <c r="M1140" s="12">
        <v>12.697876752827902</v>
      </c>
      <c r="N1140" s="12"/>
      <c r="O1140" s="12"/>
    </row>
    <row r="1141" spans="1:15" x14ac:dyDescent="0.35">
      <c r="A1141" s="11" t="str">
        <f t="shared" si="17"/>
        <v>DISTRIBUCION VOLUMEN X CRITERIO (Consumiciones)Otras EspirituosasNORTE-CENTRO</v>
      </c>
      <c r="B1141" s="11" t="s">
        <v>119</v>
      </c>
      <c r="C1141" s="11" t="s">
        <v>155</v>
      </c>
      <c r="D1141" s="11" t="s">
        <v>7</v>
      </c>
      <c r="E1141" s="12">
        <v>15.943562446380072</v>
      </c>
      <c r="F1141" s="12">
        <v>15.54458991392128</v>
      </c>
      <c r="G1141" s="12">
        <v>16.681796432573211</v>
      </c>
      <c r="H1141" s="12">
        <v>19.768865646182864</v>
      </c>
      <c r="I1141" s="12">
        <v>18.876433769550253</v>
      </c>
      <c r="J1141" s="12">
        <v>18.036380530839921</v>
      </c>
      <c r="K1141" s="12">
        <v>18.315645300020481</v>
      </c>
      <c r="L1141" s="12">
        <v>18.53642693582184</v>
      </c>
      <c r="M1141" s="12">
        <v>17.425252693882737</v>
      </c>
      <c r="N1141" s="12"/>
      <c r="O1141" s="12"/>
    </row>
    <row r="1142" spans="1:15" x14ac:dyDescent="0.35">
      <c r="A1142" s="11" t="str">
        <f t="shared" si="17"/>
        <v>DISTRIBUCION VOLUMEN X CRITERIO (Consumiciones)Otras EspirituosasNOROESTE</v>
      </c>
      <c r="B1142" s="11" t="s">
        <v>119</v>
      </c>
      <c r="C1142" s="11" t="s">
        <v>155</v>
      </c>
      <c r="D1142" s="11" t="s">
        <v>8</v>
      </c>
      <c r="E1142" s="12">
        <v>12.609338201900714</v>
      </c>
      <c r="F1142" s="12">
        <v>13.737471797480222</v>
      </c>
      <c r="G1142" s="12">
        <v>13.570764059235033</v>
      </c>
      <c r="H1142" s="12">
        <v>15.078303677814894</v>
      </c>
      <c r="I1142" s="12">
        <v>15.488166180361173</v>
      </c>
      <c r="J1142" s="12">
        <v>13.823705402917803</v>
      </c>
      <c r="K1142" s="12">
        <v>14.383308621748924</v>
      </c>
      <c r="L1142" s="12">
        <v>16.17856155917454</v>
      </c>
      <c r="M1142" s="12">
        <v>16.272095957496479</v>
      </c>
      <c r="N1142" s="12"/>
      <c r="O1142" s="12"/>
    </row>
    <row r="1143" spans="1:15" x14ac:dyDescent="0.35">
      <c r="A1143" s="11" t="str">
        <f t="shared" si="17"/>
        <v>DISTRIBUCION VOLUMEN X CRITERIO (Consumiciones)Otras Espirituosas&lt;2MIL</v>
      </c>
      <c r="B1143" s="11" t="s">
        <v>119</v>
      </c>
      <c r="C1143" s="11" t="s">
        <v>155</v>
      </c>
      <c r="D1143" s="11" t="s">
        <v>9</v>
      </c>
      <c r="E1143" s="12">
        <v>11.346321579142387</v>
      </c>
      <c r="F1143" s="12">
        <v>9.8515933946026077</v>
      </c>
      <c r="G1143" s="12">
        <v>12.941073862087762</v>
      </c>
      <c r="H1143" s="12">
        <v>10.335742137054456</v>
      </c>
      <c r="I1143" s="12">
        <v>9.0731277343827728</v>
      </c>
      <c r="J1143" s="12">
        <v>11.145309754961099</v>
      </c>
      <c r="K1143" s="12">
        <v>12.610061028056524</v>
      </c>
      <c r="L1143" s="12">
        <v>12.725523684138079</v>
      </c>
      <c r="M1143" s="12">
        <v>8.7072389140265471</v>
      </c>
      <c r="N1143" s="12"/>
      <c r="O1143" s="12"/>
    </row>
    <row r="1144" spans="1:15" x14ac:dyDescent="0.35">
      <c r="A1144" s="11" t="str">
        <f t="shared" si="17"/>
        <v>DISTRIBUCION VOLUMEN X CRITERIO (Consumiciones)Otras Espirituosas2-5MIL</v>
      </c>
      <c r="B1144" s="11" t="s">
        <v>119</v>
      </c>
      <c r="C1144" s="11" t="s">
        <v>155</v>
      </c>
      <c r="D1144" s="11" t="s">
        <v>10</v>
      </c>
      <c r="E1144" s="12">
        <v>3.8134403474839318</v>
      </c>
      <c r="F1144" s="12">
        <v>3.9415170811527775</v>
      </c>
      <c r="G1144" s="12">
        <v>3.5960055722116224</v>
      </c>
      <c r="H1144" s="12">
        <v>5.5641766331213249</v>
      </c>
      <c r="I1144" s="12">
        <v>4.5093388656044056</v>
      </c>
      <c r="J1144" s="12">
        <v>3.6798263758848586</v>
      </c>
      <c r="K1144" s="12">
        <v>4.9069211550276464</v>
      </c>
      <c r="L1144" s="12">
        <v>3.8117054482107573</v>
      </c>
      <c r="M1144" s="12">
        <v>3.3815120595357899</v>
      </c>
      <c r="N1144" s="12"/>
      <c r="O1144" s="12"/>
    </row>
    <row r="1145" spans="1:15" x14ac:dyDescent="0.35">
      <c r="A1145" s="11" t="str">
        <f t="shared" si="17"/>
        <v>DISTRIBUCION VOLUMEN X CRITERIO (Consumiciones)Otras Espirituosas5-10MIL</v>
      </c>
      <c r="B1145" s="11" t="s">
        <v>119</v>
      </c>
      <c r="C1145" s="11" t="s">
        <v>155</v>
      </c>
      <c r="D1145" s="11" t="s">
        <v>11</v>
      </c>
      <c r="E1145" s="12">
        <v>6.1815464907331545</v>
      </c>
      <c r="F1145" s="12">
        <v>6.1230822923415671</v>
      </c>
      <c r="G1145" s="12">
        <v>5.1710244995608852</v>
      </c>
      <c r="H1145" s="12">
        <v>7.3018238085317071</v>
      </c>
      <c r="I1145" s="12">
        <v>7.3536243628787483</v>
      </c>
      <c r="J1145" s="12">
        <v>8.2935332133590745</v>
      </c>
      <c r="K1145" s="12">
        <v>6.3964939586319893</v>
      </c>
      <c r="L1145" s="12">
        <v>7.5834544004243085</v>
      </c>
      <c r="M1145" s="12">
        <v>9.3187424800415553</v>
      </c>
      <c r="N1145" s="12"/>
      <c r="O1145" s="12"/>
    </row>
    <row r="1146" spans="1:15" x14ac:dyDescent="0.35">
      <c r="A1146" s="11" t="str">
        <f t="shared" si="17"/>
        <v>DISTRIBUCION VOLUMEN X CRITERIO (Consumiciones)Otras Espirituosas10-30MIL</v>
      </c>
      <c r="B1146" s="11" t="s">
        <v>119</v>
      </c>
      <c r="C1146" s="11" t="s">
        <v>155</v>
      </c>
      <c r="D1146" s="11" t="s">
        <v>12</v>
      </c>
      <c r="E1146" s="12">
        <v>17.185436604227849</v>
      </c>
      <c r="F1146" s="12">
        <v>20.762094284940343</v>
      </c>
      <c r="G1146" s="12">
        <v>16.230404893855425</v>
      </c>
      <c r="H1146" s="12">
        <v>13.493315511150957</v>
      </c>
      <c r="I1146" s="12">
        <v>15.83568169565919</v>
      </c>
      <c r="J1146" s="12">
        <v>16.588019044243115</v>
      </c>
      <c r="K1146" s="12">
        <v>17.592666803194756</v>
      </c>
      <c r="L1146" s="12">
        <v>15.655931567269684</v>
      </c>
      <c r="M1146" s="12">
        <v>16.661401171533868</v>
      </c>
      <c r="N1146" s="12"/>
      <c r="O1146" s="12"/>
    </row>
    <row r="1147" spans="1:15" x14ac:dyDescent="0.35">
      <c r="A1147" s="11" t="str">
        <f t="shared" si="17"/>
        <v>DISTRIBUCION VOLUMEN X CRITERIO (Consumiciones)Otras Espirituosas30-100MIL</v>
      </c>
      <c r="B1147" s="11" t="s">
        <v>119</v>
      </c>
      <c r="C1147" s="11" t="s">
        <v>155</v>
      </c>
      <c r="D1147" s="11" t="s">
        <v>13</v>
      </c>
      <c r="E1147" s="12">
        <v>18.774876877389783</v>
      </c>
      <c r="F1147" s="12">
        <v>19.553843991770002</v>
      </c>
      <c r="G1147" s="12">
        <v>22.712107446776294</v>
      </c>
      <c r="H1147" s="12">
        <v>18.873312686444297</v>
      </c>
      <c r="I1147" s="12">
        <v>20.320165766009314</v>
      </c>
      <c r="J1147" s="12">
        <v>19.463081792010939</v>
      </c>
      <c r="K1147" s="12">
        <v>17.364626663936104</v>
      </c>
      <c r="L1147" s="12">
        <v>16.327971533523069</v>
      </c>
      <c r="M1147" s="12">
        <v>18.646321015178593</v>
      </c>
      <c r="N1147" s="12"/>
      <c r="O1147" s="12"/>
    </row>
    <row r="1148" spans="1:15" x14ac:dyDescent="0.35">
      <c r="A1148" s="11" t="str">
        <f t="shared" si="17"/>
        <v>DISTRIBUCION VOLUMEN X CRITERIO (Consumiciones)Otras Espirituosas100-200MIL</v>
      </c>
      <c r="B1148" s="11" t="s">
        <v>119</v>
      </c>
      <c r="C1148" s="11" t="s">
        <v>155</v>
      </c>
      <c r="D1148" s="11" t="s">
        <v>14</v>
      </c>
      <c r="E1148" s="12">
        <v>12.668842252628334</v>
      </c>
      <c r="F1148" s="12">
        <v>12.499798325978245</v>
      </c>
      <c r="G1148" s="12">
        <v>12.377895884437176</v>
      </c>
      <c r="H1148" s="12">
        <v>14.741597863210851</v>
      </c>
      <c r="I1148" s="12">
        <v>11.852446523502625</v>
      </c>
      <c r="J1148" s="12">
        <v>12.925884780122137</v>
      </c>
      <c r="K1148" s="12">
        <v>11.949958631988531</v>
      </c>
      <c r="L1148" s="12">
        <v>14.732189372742951</v>
      </c>
      <c r="M1148" s="12">
        <v>10.955760529272052</v>
      </c>
      <c r="N1148" s="12"/>
      <c r="O1148" s="12"/>
    </row>
    <row r="1149" spans="1:15" x14ac:dyDescent="0.35">
      <c r="A1149" s="11" t="str">
        <f t="shared" si="17"/>
        <v>DISTRIBUCION VOLUMEN X CRITERIO (Consumiciones)Otras Espirituosas200-500MIL</v>
      </c>
      <c r="B1149" s="11" t="s">
        <v>119</v>
      </c>
      <c r="C1149" s="11" t="s">
        <v>155</v>
      </c>
      <c r="D1149" s="11" t="s">
        <v>15</v>
      </c>
      <c r="E1149" s="12">
        <v>12.478402848819405</v>
      </c>
      <c r="F1149" s="12">
        <v>12.363872158200746</v>
      </c>
      <c r="G1149" s="12">
        <v>12.027085793888737</v>
      </c>
      <c r="H1149" s="12">
        <v>15.420182919264111</v>
      </c>
      <c r="I1149" s="12">
        <v>15.554917254375725</v>
      </c>
      <c r="J1149" s="12">
        <v>11.953284807642198</v>
      </c>
      <c r="K1149" s="12">
        <v>12.059297972557854</v>
      </c>
      <c r="L1149" s="12">
        <v>12.09241220356277</v>
      </c>
      <c r="M1149" s="12">
        <v>15.982830716881088</v>
      </c>
      <c r="N1149" s="12"/>
      <c r="O1149" s="12"/>
    </row>
    <row r="1150" spans="1:15" x14ac:dyDescent="0.35">
      <c r="A1150" s="11" t="str">
        <f t="shared" si="17"/>
        <v>DISTRIBUCION VOLUMEN X CRITERIO (Consumiciones)Otras Espirituosas&gt;500MIL</v>
      </c>
      <c r="B1150" s="11" t="s">
        <v>119</v>
      </c>
      <c r="C1150" s="11" t="s">
        <v>155</v>
      </c>
      <c r="D1150" s="11" t="s">
        <v>16</v>
      </c>
      <c r="E1150" s="12">
        <v>17.551132999575149</v>
      </c>
      <c r="F1150" s="12">
        <v>14.904213331204788</v>
      </c>
      <c r="G1150" s="12">
        <v>14.94440810393386</v>
      </c>
      <c r="H1150" s="12">
        <v>14.269864047336464</v>
      </c>
      <c r="I1150" s="12">
        <v>15.500691481247895</v>
      </c>
      <c r="J1150" s="12">
        <v>15.95106923998012</v>
      </c>
      <c r="K1150" s="12">
        <v>17.119986893303295</v>
      </c>
      <c r="L1150" s="12">
        <v>17.07080830534764</v>
      </c>
      <c r="M1150" s="12">
        <v>16.346189787954632</v>
      </c>
      <c r="N1150" s="12"/>
      <c r="O1150" s="12"/>
    </row>
    <row r="1151" spans="1:15" x14ac:dyDescent="0.35">
      <c r="A1151" s="11" t="str">
        <f t="shared" si="17"/>
        <v>DISTRIBUCION VOLUMEN X CRITERIO (Consumiciones)Otras EspirituosasDE 15 A 19 AÑOS</v>
      </c>
      <c r="B1151" s="11" t="s">
        <v>119</v>
      </c>
      <c r="C1151" s="11" t="s">
        <v>155</v>
      </c>
      <c r="D1151" s="11" t="s">
        <v>39</v>
      </c>
      <c r="E1151" s="12">
        <v>5.5723597913695722</v>
      </c>
      <c r="F1151" s="12">
        <v>3.3386879555179285</v>
      </c>
      <c r="G1151" s="12">
        <v>2.5609972441779476</v>
      </c>
      <c r="H1151" s="12" t="s">
        <v>219</v>
      </c>
      <c r="I1151" s="12">
        <v>0.45363727979267243</v>
      </c>
      <c r="J1151" s="12">
        <v>1.2694297379265862</v>
      </c>
      <c r="K1151" s="12">
        <v>4.3355805857055092</v>
      </c>
      <c r="L1151" s="12">
        <v>1.3865099258752287</v>
      </c>
      <c r="M1151" s="12">
        <v>0.80147442731920682</v>
      </c>
      <c r="N1151" s="12"/>
      <c r="O1151" s="12"/>
    </row>
    <row r="1152" spans="1:15" x14ac:dyDescent="0.35">
      <c r="A1152" s="11" t="str">
        <f t="shared" si="17"/>
        <v>DISTRIBUCION VOLUMEN X CRITERIO (Consumiciones)Otras EspirituosasDE 20 A 24 AÑOS</v>
      </c>
      <c r="B1152" s="11" t="s">
        <v>119</v>
      </c>
      <c r="C1152" s="11" t="s">
        <v>155</v>
      </c>
      <c r="D1152" s="11" t="s">
        <v>40</v>
      </c>
      <c r="E1152" s="12">
        <v>2.2116079528827108</v>
      </c>
      <c r="F1152" s="12">
        <v>5.000012737306637</v>
      </c>
      <c r="G1152" s="12">
        <v>4.2360679567547921</v>
      </c>
      <c r="H1152" s="12">
        <v>4.5794581401101331</v>
      </c>
      <c r="I1152" s="12">
        <v>4.990776565496807</v>
      </c>
      <c r="J1152" s="12">
        <v>3.1994233848910354</v>
      </c>
      <c r="K1152" s="12">
        <v>2.2588018840876507</v>
      </c>
      <c r="L1152" s="12">
        <v>2.5245598634802295</v>
      </c>
      <c r="M1152" s="12">
        <v>3.4458553015332898</v>
      </c>
      <c r="N1152" s="12"/>
      <c r="O1152" s="12"/>
    </row>
    <row r="1153" spans="1:15" x14ac:dyDescent="0.35">
      <c r="A1153" s="11" t="str">
        <f t="shared" si="17"/>
        <v>DISTRIBUCION VOLUMEN X CRITERIO (Consumiciones)Otras EspirituosasDE 25 A 34 AÑOS</v>
      </c>
      <c r="B1153" s="11" t="s">
        <v>119</v>
      </c>
      <c r="C1153" s="11" t="s">
        <v>155</v>
      </c>
      <c r="D1153" s="11" t="s">
        <v>41</v>
      </c>
      <c r="E1153" s="12">
        <v>11.505256316208662</v>
      </c>
      <c r="F1153" s="12">
        <v>10.406107793278609</v>
      </c>
      <c r="G1153" s="12">
        <v>9.1074467762938731</v>
      </c>
      <c r="H1153" s="12">
        <v>8.1076767255875524</v>
      </c>
      <c r="I1153" s="12">
        <v>9.103493535700423</v>
      </c>
      <c r="J1153" s="12">
        <v>11.125604309704739</v>
      </c>
      <c r="K1153" s="12">
        <v>8.33248412860946</v>
      </c>
      <c r="L1153" s="12">
        <v>5.411596165486662</v>
      </c>
      <c r="M1153" s="12">
        <v>11.53620654220588</v>
      </c>
      <c r="N1153" s="12"/>
      <c r="O1153" s="12"/>
    </row>
    <row r="1154" spans="1:15" x14ac:dyDescent="0.35">
      <c r="A1154" s="11" t="str">
        <f t="shared" si="17"/>
        <v>DISTRIBUCION VOLUMEN X CRITERIO (Consumiciones)Otras EspirituosasDE 35 A 49 AÑOS</v>
      </c>
      <c r="B1154" s="11" t="s">
        <v>119</v>
      </c>
      <c r="C1154" s="11" t="s">
        <v>155</v>
      </c>
      <c r="D1154" s="11" t="s">
        <v>42</v>
      </c>
      <c r="E1154" s="12">
        <v>17.442630026873832</v>
      </c>
      <c r="F1154" s="12">
        <v>20.166960615398725</v>
      </c>
      <c r="G1154" s="12">
        <v>15.326991914236396</v>
      </c>
      <c r="H1154" s="12">
        <v>13.933240164831778</v>
      </c>
      <c r="I1154" s="12">
        <v>16.488585901109495</v>
      </c>
      <c r="J1154" s="12">
        <v>18.582095249591422</v>
      </c>
      <c r="K1154" s="12">
        <v>18.994388695474097</v>
      </c>
      <c r="L1154" s="12">
        <v>17.204289346920724</v>
      </c>
      <c r="M1154" s="12">
        <v>18.760690895038838</v>
      </c>
      <c r="N1154" s="12"/>
      <c r="O1154" s="12"/>
    </row>
    <row r="1155" spans="1:15" x14ac:dyDescent="0.35">
      <c r="A1155" s="11" t="str">
        <f t="shared" si="17"/>
        <v>DISTRIBUCION VOLUMEN X CRITERIO (Consumiciones)Otras EspirituosasDE 50 A 59 AÑOS</v>
      </c>
      <c r="B1155" s="11" t="s">
        <v>119</v>
      </c>
      <c r="C1155" s="11" t="s">
        <v>155</v>
      </c>
      <c r="D1155" s="11" t="s">
        <v>43</v>
      </c>
      <c r="E1155" s="12">
        <v>30.725025396327421</v>
      </c>
      <c r="F1155" s="12">
        <v>31.242745042427973</v>
      </c>
      <c r="G1155" s="12">
        <v>36.415614306047665</v>
      </c>
      <c r="H1155" s="12">
        <v>31.144080327790824</v>
      </c>
      <c r="I1155" s="12">
        <v>30.020869185138544</v>
      </c>
      <c r="J1155" s="12">
        <v>29.816500641721898</v>
      </c>
      <c r="K1155" s="12">
        <v>30.215903338111815</v>
      </c>
      <c r="L1155" s="12">
        <v>31.292198516807616</v>
      </c>
      <c r="M1155" s="12">
        <v>27.583001385434908</v>
      </c>
      <c r="N1155" s="12"/>
      <c r="O1155" s="12"/>
    </row>
    <row r="1156" spans="1:15" x14ac:dyDescent="0.35">
      <c r="A1156" s="11" t="str">
        <f t="shared" ref="A1156:A1219" si="18">B1156&amp;C1156&amp;D1156</f>
        <v>DISTRIBUCION VOLUMEN X CRITERIO (Consumiciones)Otras EspirituosasDE 60 A 75 AÑOS</v>
      </c>
      <c r="B1156" s="11" t="s">
        <v>119</v>
      </c>
      <c r="C1156" s="11" t="s">
        <v>155</v>
      </c>
      <c r="D1156" s="11" t="s">
        <v>44</v>
      </c>
      <c r="E1156" s="12">
        <v>32.543120159020489</v>
      </c>
      <c r="F1156" s="12">
        <v>29.845483733185695</v>
      </c>
      <c r="G1156" s="12">
        <v>32.352896641531146</v>
      </c>
      <c r="H1156" s="12">
        <v>42.235568050850965</v>
      </c>
      <c r="I1156" s="12">
        <v>38.94263216387364</v>
      </c>
      <c r="J1156" s="12">
        <v>36.006960638879818</v>
      </c>
      <c r="K1156" s="12">
        <v>35.862838419004703</v>
      </c>
      <c r="L1156" s="12">
        <v>42.180831545350408</v>
      </c>
      <c r="M1156" s="12">
        <v>37.872755485703678</v>
      </c>
      <c r="N1156" s="12"/>
      <c r="O1156" s="12"/>
    </row>
    <row r="1157" spans="1:15" x14ac:dyDescent="0.35">
      <c r="A1157" s="11" t="str">
        <f t="shared" si="18"/>
        <v>DISTRIBUCION VOLUMEN X CRITERIO (Consumiciones)Otras EspirituosasALTA Y MEDIA ALTA</v>
      </c>
      <c r="B1157" s="11" t="s">
        <v>119</v>
      </c>
      <c r="C1157" s="11" t="s">
        <v>155</v>
      </c>
      <c r="D1157" s="11" t="s">
        <v>17</v>
      </c>
      <c r="E1157" s="12">
        <v>24.701230922382461</v>
      </c>
      <c r="F1157" s="12">
        <v>25.858536925027366</v>
      </c>
      <c r="G1157" s="12">
        <v>23.50427000999364</v>
      </c>
      <c r="H1157" s="12">
        <v>23.740446131985589</v>
      </c>
      <c r="I1157" s="12">
        <v>24.246465455466492</v>
      </c>
      <c r="J1157" s="12">
        <v>21.97675117787891</v>
      </c>
      <c r="K1157" s="12">
        <v>22.104132705304117</v>
      </c>
      <c r="L1157" s="12">
        <v>24.888729208491299</v>
      </c>
      <c r="M1157" s="12">
        <v>22.618525186913992</v>
      </c>
      <c r="N1157" s="12"/>
      <c r="O1157" s="12"/>
    </row>
    <row r="1158" spans="1:15" x14ac:dyDescent="0.35">
      <c r="A1158" s="11" t="str">
        <f t="shared" si="18"/>
        <v>DISTRIBUCION VOLUMEN X CRITERIO (Consumiciones)Otras EspirituosasMEDIA</v>
      </c>
      <c r="B1158" s="11" t="s">
        <v>119</v>
      </c>
      <c r="C1158" s="11" t="s">
        <v>155</v>
      </c>
      <c r="D1158" s="11" t="s">
        <v>18</v>
      </c>
      <c r="E1158" s="12">
        <v>33.826150124006972</v>
      </c>
      <c r="F1158" s="12">
        <v>35.218313189990511</v>
      </c>
      <c r="G1158" s="12">
        <v>43.357045516489507</v>
      </c>
      <c r="H1158" s="12">
        <v>39.864062942579643</v>
      </c>
      <c r="I1158" s="12">
        <v>38.031121235501239</v>
      </c>
      <c r="J1158" s="12">
        <v>39.772975254239654</v>
      </c>
      <c r="K1158" s="12">
        <v>43.543952488224456</v>
      </c>
      <c r="L1158" s="12">
        <v>39.530063377707371</v>
      </c>
      <c r="M1158" s="12">
        <v>34.702051680779299</v>
      </c>
      <c r="N1158" s="12"/>
      <c r="O1158" s="12"/>
    </row>
    <row r="1159" spans="1:15" x14ac:dyDescent="0.35">
      <c r="A1159" s="11" t="str">
        <f t="shared" si="18"/>
        <v>DISTRIBUCION VOLUMEN X CRITERIO (Consumiciones)Otras EspirituosasMEDIA BAJA</v>
      </c>
      <c r="B1159" s="11" t="s">
        <v>119</v>
      </c>
      <c r="C1159" s="11" t="s">
        <v>155</v>
      </c>
      <c r="D1159" s="11" t="s">
        <v>19</v>
      </c>
      <c r="E1159" s="12">
        <v>23.340398687502077</v>
      </c>
      <c r="F1159" s="12">
        <v>17.779004333231718</v>
      </c>
      <c r="G1159" s="12">
        <v>15.797861966627297</v>
      </c>
      <c r="H1159" s="12">
        <v>19.500459990214967</v>
      </c>
      <c r="I1159" s="12">
        <v>19.41731453885512</v>
      </c>
      <c r="J1159" s="12">
        <v>19.392997968424897</v>
      </c>
      <c r="K1159" s="12">
        <v>16.89036739709195</v>
      </c>
      <c r="L1159" s="12">
        <v>16.018118768994231</v>
      </c>
      <c r="M1159" s="12">
        <v>21.140709105892324</v>
      </c>
      <c r="N1159" s="12"/>
      <c r="O1159" s="12"/>
    </row>
    <row r="1160" spans="1:15" x14ac:dyDescent="0.35">
      <c r="A1160" s="11" t="str">
        <f t="shared" si="18"/>
        <v>DISTRIBUCION VOLUMEN X CRITERIO (Consumiciones)Otras EspirituosasBAJA</v>
      </c>
      <c r="B1160" s="11" t="s">
        <v>119</v>
      </c>
      <c r="C1160" s="11" t="s">
        <v>155</v>
      </c>
      <c r="D1160" s="11" t="s">
        <v>20</v>
      </c>
      <c r="E1160" s="12">
        <v>18.132223839281533</v>
      </c>
      <c r="F1160" s="12">
        <v>21.144177395016996</v>
      </c>
      <c r="G1160" s="12">
        <v>17.340837648768968</v>
      </c>
      <c r="H1160" s="12">
        <v>16.895038738276881</v>
      </c>
      <c r="I1160" s="12">
        <v>18.305101928346815</v>
      </c>
      <c r="J1160" s="12">
        <v>18.85728460766008</v>
      </c>
      <c r="K1160" s="12">
        <v>17.461567069424532</v>
      </c>
      <c r="L1160" s="12">
        <v>19.563071220903385</v>
      </c>
      <c r="M1160" s="12">
        <v>21.538704049686768</v>
      </c>
      <c r="N1160" s="12"/>
      <c r="O1160" s="12"/>
    </row>
    <row r="1161" spans="1:15" x14ac:dyDescent="0.35">
      <c r="A1161" s="11" t="str">
        <f t="shared" si="18"/>
        <v>DISTRIBUCION VOLUMEN X CRITERIO (Consumiciones)Otras EspirituosasHOMBRE</v>
      </c>
      <c r="B1161" s="11" t="s">
        <v>119</v>
      </c>
      <c r="C1161" s="11" t="s">
        <v>155</v>
      </c>
      <c r="D1161" s="11" t="s">
        <v>21</v>
      </c>
      <c r="E1161" s="12">
        <v>58.23318027051063</v>
      </c>
      <c r="F1161" s="12">
        <v>55.652434566332921</v>
      </c>
      <c r="G1161" s="12">
        <v>57.507010690166858</v>
      </c>
      <c r="H1161" s="12">
        <v>60.876096036905338</v>
      </c>
      <c r="I1161" s="12">
        <v>58.98437685049003</v>
      </c>
      <c r="J1161" s="12">
        <v>58.73150531360146</v>
      </c>
      <c r="K1161" s="12">
        <v>56.139782920335854</v>
      </c>
      <c r="L1161" s="12">
        <v>62.469468964716945</v>
      </c>
      <c r="M1161" s="12">
        <v>55.804559896614492</v>
      </c>
      <c r="N1161" s="12"/>
      <c r="O1161" s="12"/>
    </row>
    <row r="1162" spans="1:15" x14ac:dyDescent="0.35">
      <c r="A1162" s="11" t="str">
        <f t="shared" si="18"/>
        <v>DISTRIBUCION VOLUMEN X CRITERIO (Consumiciones)Otras EspirituosasMUJER</v>
      </c>
      <c r="B1162" s="11" t="s">
        <v>119</v>
      </c>
      <c r="C1162" s="11" t="s">
        <v>155</v>
      </c>
      <c r="D1162" s="11" t="s">
        <v>22</v>
      </c>
      <c r="E1162" s="12">
        <v>41.766819729489356</v>
      </c>
      <c r="F1162" s="12">
        <v>44.347586662511475</v>
      </c>
      <c r="G1162" s="12">
        <v>42.492989309833142</v>
      </c>
      <c r="H1162" s="12">
        <v>39.123942978380072</v>
      </c>
      <c r="I1162" s="12">
        <v>41.015591567813324</v>
      </c>
      <c r="J1162" s="12">
        <v>41.268517206907404</v>
      </c>
      <c r="K1162" s="12">
        <v>43.8602498464059</v>
      </c>
      <c r="L1162" s="12">
        <v>37.530531035283062</v>
      </c>
      <c r="M1162" s="12">
        <v>44.195440103385501</v>
      </c>
      <c r="N1162" s="12"/>
      <c r="O1162" s="12"/>
    </row>
    <row r="1163" spans="1:15" x14ac:dyDescent="0.35">
      <c r="A1163" s="11" t="str">
        <f t="shared" si="18"/>
        <v>DISTRIBUCION VOLUMEN X CRITERIO (Consumiciones)T.Zumo+Horchata+MostoT.ESPAÑA</v>
      </c>
      <c r="B1163" s="11" t="s">
        <v>119</v>
      </c>
      <c r="C1163" s="11" t="s">
        <v>156</v>
      </c>
      <c r="D1163" s="11" t="s">
        <v>36</v>
      </c>
      <c r="E1163" s="12">
        <v>100</v>
      </c>
      <c r="F1163" s="12">
        <v>100</v>
      </c>
      <c r="G1163" s="12">
        <v>100</v>
      </c>
      <c r="H1163" s="12">
        <v>100</v>
      </c>
      <c r="I1163" s="12">
        <v>100</v>
      </c>
      <c r="J1163" s="12">
        <v>100</v>
      </c>
      <c r="K1163" s="12">
        <v>100</v>
      </c>
      <c r="L1163" s="12">
        <v>100</v>
      </c>
      <c r="M1163" s="12">
        <v>100</v>
      </c>
      <c r="N1163" s="12"/>
      <c r="O1163" s="12"/>
    </row>
    <row r="1164" spans="1:15" x14ac:dyDescent="0.35">
      <c r="A1164" s="11" t="str">
        <f t="shared" si="18"/>
        <v>DISTRIBUCION VOLUMEN X CRITERIO (Consumiciones)T.Zumo+Horchata+MostoBCN AM</v>
      </c>
      <c r="B1164" s="11" t="s">
        <v>119</v>
      </c>
      <c r="C1164" s="11" t="s">
        <v>156</v>
      </c>
      <c r="D1164" s="11" t="s">
        <v>1</v>
      </c>
      <c r="E1164" s="12">
        <v>9.9362843716709435</v>
      </c>
      <c r="F1164" s="12">
        <v>11.663178547532379</v>
      </c>
      <c r="G1164" s="12">
        <v>10.611794794158163</v>
      </c>
      <c r="H1164" s="12">
        <v>13.238098004108426</v>
      </c>
      <c r="I1164" s="12">
        <v>14.967363831072841</v>
      </c>
      <c r="J1164" s="12">
        <v>14.167909742894921</v>
      </c>
      <c r="K1164" s="12">
        <v>10.695744965295964</v>
      </c>
      <c r="L1164" s="12">
        <v>10.522925789060256</v>
      </c>
      <c r="M1164" s="12">
        <v>11.053590649872177</v>
      </c>
      <c r="N1164" s="12"/>
      <c r="O1164" s="12"/>
    </row>
    <row r="1165" spans="1:15" x14ac:dyDescent="0.35">
      <c r="A1165" s="11" t="str">
        <f t="shared" si="18"/>
        <v>DISTRIBUCION VOLUMEN X CRITERIO (Consumiciones)T.Zumo+Horchata+MostoREST.CAT ARAGON</v>
      </c>
      <c r="B1165" s="11" t="s">
        <v>119</v>
      </c>
      <c r="C1165" s="11" t="s">
        <v>156</v>
      </c>
      <c r="D1165" s="11" t="s">
        <v>2</v>
      </c>
      <c r="E1165" s="12">
        <v>7.7027770923801224</v>
      </c>
      <c r="F1165" s="12">
        <v>8.759800819207344</v>
      </c>
      <c r="G1165" s="12">
        <v>8.8077330669642908</v>
      </c>
      <c r="H1165" s="12">
        <v>8.1898432219986859</v>
      </c>
      <c r="I1165" s="12">
        <v>7.5648441124742396</v>
      </c>
      <c r="J1165" s="12">
        <v>8.4272527635375898</v>
      </c>
      <c r="K1165" s="12">
        <v>6.3718259174931502</v>
      </c>
      <c r="L1165" s="12">
        <v>6.271655848998928</v>
      </c>
      <c r="M1165" s="12">
        <v>9.4454571564599092</v>
      </c>
      <c r="N1165" s="12"/>
      <c r="O1165" s="12"/>
    </row>
    <row r="1166" spans="1:15" x14ac:dyDescent="0.35">
      <c r="A1166" s="11" t="str">
        <f t="shared" si="18"/>
        <v>DISTRIBUCION VOLUMEN X CRITERIO (Consumiciones)T.Zumo+Horchata+MostoLEVANTE</v>
      </c>
      <c r="B1166" s="11" t="s">
        <v>119</v>
      </c>
      <c r="C1166" s="11" t="s">
        <v>156</v>
      </c>
      <c r="D1166" s="11" t="s">
        <v>3</v>
      </c>
      <c r="E1166" s="12">
        <v>13.37268476042931</v>
      </c>
      <c r="F1166" s="12">
        <v>14.096298012389338</v>
      </c>
      <c r="G1166" s="12">
        <v>12.457968174709642</v>
      </c>
      <c r="H1166" s="12">
        <v>12.302645986905468</v>
      </c>
      <c r="I1166" s="12">
        <v>13.197592631556232</v>
      </c>
      <c r="J1166" s="12">
        <v>12.871734075053576</v>
      </c>
      <c r="K1166" s="12">
        <v>10.931216956739858</v>
      </c>
      <c r="L1166" s="12">
        <v>9.324020072143913</v>
      </c>
      <c r="M1166" s="12">
        <v>11.708230265268735</v>
      </c>
      <c r="N1166" s="12"/>
      <c r="O1166" s="12"/>
    </row>
    <row r="1167" spans="1:15" x14ac:dyDescent="0.35">
      <c r="A1167" s="11" t="str">
        <f t="shared" si="18"/>
        <v>DISTRIBUCION VOLUMEN X CRITERIO (Consumiciones)T.Zumo+Horchata+MostoANDALUCIA</v>
      </c>
      <c r="B1167" s="11" t="s">
        <v>119</v>
      </c>
      <c r="C1167" s="11" t="s">
        <v>156</v>
      </c>
      <c r="D1167" s="11" t="s">
        <v>4</v>
      </c>
      <c r="E1167" s="12">
        <v>22.797265747526961</v>
      </c>
      <c r="F1167" s="12">
        <v>19.910522131519237</v>
      </c>
      <c r="G1167" s="12">
        <v>21.613398493071486</v>
      </c>
      <c r="H1167" s="12">
        <v>20.11785627100231</v>
      </c>
      <c r="I1167" s="12">
        <v>20.819343513633079</v>
      </c>
      <c r="J1167" s="12">
        <v>19.305878990600391</v>
      </c>
      <c r="K1167" s="12">
        <v>20.099839573076945</v>
      </c>
      <c r="L1167" s="12">
        <v>23.161924797797916</v>
      </c>
      <c r="M1167" s="12">
        <v>18.510803387532473</v>
      </c>
      <c r="N1167" s="12"/>
      <c r="O1167" s="12"/>
    </row>
    <row r="1168" spans="1:15" x14ac:dyDescent="0.35">
      <c r="A1168" s="11" t="str">
        <f t="shared" si="18"/>
        <v>DISTRIBUCION VOLUMEN X CRITERIO (Consumiciones)T.Zumo+Horchata+MostoMDD AM</v>
      </c>
      <c r="B1168" s="11" t="s">
        <v>119</v>
      </c>
      <c r="C1168" s="11" t="s">
        <v>156</v>
      </c>
      <c r="D1168" s="11" t="s">
        <v>5</v>
      </c>
      <c r="E1168" s="12">
        <v>12.188394834647152</v>
      </c>
      <c r="F1168" s="12">
        <v>11.710780469056694</v>
      </c>
      <c r="G1168" s="12">
        <v>11.097780554333612</v>
      </c>
      <c r="H1168" s="12">
        <v>11.55135101615662</v>
      </c>
      <c r="I1168" s="12">
        <v>11.135795325801963</v>
      </c>
      <c r="J1168" s="12">
        <v>15.268787414423157</v>
      </c>
      <c r="K1168" s="12">
        <v>15.404216581859078</v>
      </c>
      <c r="L1168" s="12">
        <v>15.522088102573978</v>
      </c>
      <c r="M1168" s="12">
        <v>14.366648899284817</v>
      </c>
      <c r="N1168" s="12"/>
      <c r="O1168" s="12"/>
    </row>
    <row r="1169" spans="1:15" x14ac:dyDescent="0.35">
      <c r="A1169" s="11" t="str">
        <f t="shared" si="18"/>
        <v>DISTRIBUCION VOLUMEN X CRITERIO (Consumiciones)T.Zumo+Horchata+MostoRTO CENTRO</v>
      </c>
      <c r="B1169" s="11" t="s">
        <v>119</v>
      </c>
      <c r="C1169" s="11" t="s">
        <v>156</v>
      </c>
      <c r="D1169" s="11" t="s">
        <v>6</v>
      </c>
      <c r="E1169" s="12">
        <v>8.9009853914078221</v>
      </c>
      <c r="F1169" s="12">
        <v>9.0956643076940811</v>
      </c>
      <c r="G1169" s="12">
        <v>7.230337971375346</v>
      </c>
      <c r="H1169" s="12">
        <v>9.2656167702931089</v>
      </c>
      <c r="I1169" s="12">
        <v>8.4373718695713169</v>
      </c>
      <c r="J1169" s="12">
        <v>6.9087503338392491</v>
      </c>
      <c r="K1169" s="12">
        <v>9.0109693975996592</v>
      </c>
      <c r="L1169" s="12">
        <v>8.6256026382715447</v>
      </c>
      <c r="M1169" s="12">
        <v>8.2550210103602808</v>
      </c>
      <c r="N1169" s="12"/>
      <c r="O1169" s="12"/>
    </row>
    <row r="1170" spans="1:15" x14ac:dyDescent="0.35">
      <c r="A1170" s="11" t="str">
        <f t="shared" si="18"/>
        <v>DISTRIBUCION VOLUMEN X CRITERIO (Consumiciones)T.Zumo+Horchata+MostoNORTE-CENTRO</v>
      </c>
      <c r="B1170" s="11" t="s">
        <v>119</v>
      </c>
      <c r="C1170" s="11" t="s">
        <v>156</v>
      </c>
      <c r="D1170" s="11" t="s">
        <v>7</v>
      </c>
      <c r="E1170" s="12">
        <v>14.653748749276962</v>
      </c>
      <c r="F1170" s="12">
        <v>12.847895647765531</v>
      </c>
      <c r="G1170" s="12">
        <v>16.266638517098794</v>
      </c>
      <c r="H1170" s="12">
        <v>11.918114833429753</v>
      </c>
      <c r="I1170" s="12">
        <v>11.602850969475288</v>
      </c>
      <c r="J1170" s="12">
        <v>13.507524818098322</v>
      </c>
      <c r="K1170" s="12">
        <v>16.172794543279434</v>
      </c>
      <c r="L1170" s="12">
        <v>15.059585962431965</v>
      </c>
      <c r="M1170" s="12">
        <v>12.500517496558647</v>
      </c>
      <c r="N1170" s="12"/>
      <c r="O1170" s="12"/>
    </row>
    <row r="1171" spans="1:15" x14ac:dyDescent="0.35">
      <c r="A1171" s="11" t="str">
        <f t="shared" si="18"/>
        <v>DISTRIBUCION VOLUMEN X CRITERIO (Consumiciones)T.Zumo+Horchata+MostoNOROESTE</v>
      </c>
      <c r="B1171" s="11" t="s">
        <v>119</v>
      </c>
      <c r="C1171" s="11" t="s">
        <v>156</v>
      </c>
      <c r="D1171" s="11" t="s">
        <v>8</v>
      </c>
      <c r="E1171" s="12">
        <v>10.447870084396456</v>
      </c>
      <c r="F1171" s="12">
        <v>11.915874467214834</v>
      </c>
      <c r="G1171" s="12">
        <v>11.914344671673733</v>
      </c>
      <c r="H1171" s="12">
        <v>13.416469971357186</v>
      </c>
      <c r="I1171" s="12">
        <v>12.2748242590015</v>
      </c>
      <c r="J1171" s="12">
        <v>9.5421557547372604</v>
      </c>
      <c r="K1171" s="12">
        <v>11.313395510251336</v>
      </c>
      <c r="L1171" s="12">
        <v>11.512200462785042</v>
      </c>
      <c r="M1171" s="12">
        <v>14.159747306430409</v>
      </c>
      <c r="N1171" s="12"/>
      <c r="O1171" s="12"/>
    </row>
    <row r="1172" spans="1:15" x14ac:dyDescent="0.35">
      <c r="A1172" s="11" t="str">
        <f t="shared" si="18"/>
        <v>DISTRIBUCION VOLUMEN X CRITERIO (Consumiciones)T.Zumo+Horchata+Mosto&lt;2MIL</v>
      </c>
      <c r="B1172" s="11" t="s">
        <v>119</v>
      </c>
      <c r="C1172" s="11" t="s">
        <v>156</v>
      </c>
      <c r="D1172" s="11" t="s">
        <v>9</v>
      </c>
      <c r="E1172" s="12">
        <v>4.650836371044341</v>
      </c>
      <c r="F1172" s="12">
        <v>4.0041330714020589</v>
      </c>
      <c r="G1172" s="12">
        <v>3.5107287044073741</v>
      </c>
      <c r="H1172" s="12">
        <v>5.9811949603090193</v>
      </c>
      <c r="I1172" s="12">
        <v>3.7591545819441303</v>
      </c>
      <c r="J1172" s="12">
        <v>3.1932334855423177</v>
      </c>
      <c r="K1172" s="12">
        <v>4.4733786406161276</v>
      </c>
      <c r="L1172" s="12">
        <v>5.1388244907196823</v>
      </c>
      <c r="M1172" s="12">
        <v>4.1301109253873456</v>
      </c>
      <c r="N1172" s="12"/>
      <c r="O1172" s="12"/>
    </row>
    <row r="1173" spans="1:15" x14ac:dyDescent="0.35">
      <c r="A1173" s="11" t="str">
        <f t="shared" si="18"/>
        <v>DISTRIBUCION VOLUMEN X CRITERIO (Consumiciones)T.Zumo+Horchata+Mosto2-5MIL</v>
      </c>
      <c r="B1173" s="11" t="s">
        <v>119</v>
      </c>
      <c r="C1173" s="11" t="s">
        <v>156</v>
      </c>
      <c r="D1173" s="11" t="s">
        <v>10</v>
      </c>
      <c r="E1173" s="12">
        <v>4.4186256884262756</v>
      </c>
      <c r="F1173" s="12">
        <v>4.6318155145723274</v>
      </c>
      <c r="G1173" s="12">
        <v>3.9558244624002294</v>
      </c>
      <c r="H1173" s="12">
        <v>4.8594233602597239</v>
      </c>
      <c r="I1173" s="12">
        <v>5.9235304114200629</v>
      </c>
      <c r="J1173" s="12">
        <v>4.7411748373144338</v>
      </c>
      <c r="K1173" s="12">
        <v>5.7015783583529496</v>
      </c>
      <c r="L1173" s="12">
        <v>6.329375387154446</v>
      </c>
      <c r="M1173" s="12">
        <v>5.7958547231910904</v>
      </c>
      <c r="N1173" s="12"/>
      <c r="O1173" s="12"/>
    </row>
    <row r="1174" spans="1:15" x14ac:dyDescent="0.35">
      <c r="A1174" s="11" t="str">
        <f t="shared" si="18"/>
        <v>DISTRIBUCION VOLUMEN X CRITERIO (Consumiciones)T.Zumo+Horchata+Mosto5-10MIL</v>
      </c>
      <c r="B1174" s="11" t="s">
        <v>119</v>
      </c>
      <c r="C1174" s="11" t="s">
        <v>156</v>
      </c>
      <c r="D1174" s="11" t="s">
        <v>11</v>
      </c>
      <c r="E1174" s="12">
        <v>7.3835995597601993</v>
      </c>
      <c r="F1174" s="12">
        <v>8.3468578534529083</v>
      </c>
      <c r="G1174" s="12">
        <v>11.087134307623938</v>
      </c>
      <c r="H1174" s="12">
        <v>7.7561624437681669</v>
      </c>
      <c r="I1174" s="12">
        <v>6.527378775127052</v>
      </c>
      <c r="J1174" s="12">
        <v>6.5391373593803941</v>
      </c>
      <c r="K1174" s="12">
        <v>5.9496302186988324</v>
      </c>
      <c r="L1174" s="12">
        <v>4.8452778363586795</v>
      </c>
      <c r="M1174" s="12">
        <v>5.383510230906964</v>
      </c>
      <c r="N1174" s="12"/>
      <c r="O1174" s="12"/>
    </row>
    <row r="1175" spans="1:15" x14ac:dyDescent="0.35">
      <c r="A1175" s="11" t="str">
        <f t="shared" si="18"/>
        <v>DISTRIBUCION VOLUMEN X CRITERIO (Consumiciones)T.Zumo+Horchata+Mosto10-30MIL</v>
      </c>
      <c r="B1175" s="11" t="s">
        <v>119</v>
      </c>
      <c r="C1175" s="11" t="s">
        <v>156</v>
      </c>
      <c r="D1175" s="11" t="s">
        <v>12</v>
      </c>
      <c r="E1175" s="12">
        <v>19.791522258181594</v>
      </c>
      <c r="F1175" s="12">
        <v>17.08556535923238</v>
      </c>
      <c r="G1175" s="12">
        <v>18.387210078547064</v>
      </c>
      <c r="H1175" s="12">
        <v>16.617628243117757</v>
      </c>
      <c r="I1175" s="12">
        <v>15.791026688893925</v>
      </c>
      <c r="J1175" s="12">
        <v>16.891903665392107</v>
      </c>
      <c r="K1175" s="12">
        <v>16.238712229382934</v>
      </c>
      <c r="L1175" s="12">
        <v>16.983017008709737</v>
      </c>
      <c r="M1175" s="12">
        <v>16.696457218559495</v>
      </c>
      <c r="N1175" s="12"/>
      <c r="O1175" s="12"/>
    </row>
    <row r="1176" spans="1:15" x14ac:dyDescent="0.35">
      <c r="A1176" s="11" t="str">
        <f t="shared" si="18"/>
        <v>DISTRIBUCION VOLUMEN X CRITERIO (Consumiciones)T.Zumo+Horchata+Mosto30-100MIL</v>
      </c>
      <c r="B1176" s="11" t="s">
        <v>119</v>
      </c>
      <c r="C1176" s="11" t="s">
        <v>156</v>
      </c>
      <c r="D1176" s="11" t="s">
        <v>13</v>
      </c>
      <c r="E1176" s="12">
        <v>20.732661696747144</v>
      </c>
      <c r="F1176" s="12">
        <v>22.632866065278169</v>
      </c>
      <c r="G1176" s="12">
        <v>22.138873789383879</v>
      </c>
      <c r="H1176" s="12">
        <v>25.145043003468693</v>
      </c>
      <c r="I1176" s="12">
        <v>22.560713592075878</v>
      </c>
      <c r="J1176" s="12">
        <v>21.690696307249357</v>
      </c>
      <c r="K1176" s="12">
        <v>20.411769327033866</v>
      </c>
      <c r="L1176" s="12">
        <v>22.848314082465091</v>
      </c>
      <c r="M1176" s="12">
        <v>21.887251731025987</v>
      </c>
      <c r="N1176" s="12"/>
      <c r="O1176" s="12"/>
    </row>
    <row r="1177" spans="1:15" x14ac:dyDescent="0.35">
      <c r="A1177" s="11" t="str">
        <f t="shared" si="18"/>
        <v>DISTRIBUCION VOLUMEN X CRITERIO (Consumiciones)T.Zumo+Horchata+Mosto100-200MIL</v>
      </c>
      <c r="B1177" s="11" t="s">
        <v>119</v>
      </c>
      <c r="C1177" s="11" t="s">
        <v>156</v>
      </c>
      <c r="D1177" s="11" t="s">
        <v>14</v>
      </c>
      <c r="E1177" s="12">
        <v>10.723203821981617</v>
      </c>
      <c r="F1177" s="12">
        <v>10.069874172583301</v>
      </c>
      <c r="G1177" s="12">
        <v>11.379199848533286</v>
      </c>
      <c r="H1177" s="12">
        <v>10.026935548566014</v>
      </c>
      <c r="I1177" s="12">
        <v>9.0012603987958428</v>
      </c>
      <c r="J1177" s="12">
        <v>9.9547159272262995</v>
      </c>
      <c r="K1177" s="12">
        <v>10.422753885253403</v>
      </c>
      <c r="L1177" s="12">
        <v>9.5881558478967079</v>
      </c>
      <c r="M1177" s="12">
        <v>10.674757294113993</v>
      </c>
      <c r="N1177" s="12"/>
      <c r="O1177" s="12"/>
    </row>
    <row r="1178" spans="1:15" x14ac:dyDescent="0.35">
      <c r="A1178" s="11" t="str">
        <f t="shared" si="18"/>
        <v>DISTRIBUCION VOLUMEN X CRITERIO (Consumiciones)T.Zumo+Horchata+Mosto200-500MIL</v>
      </c>
      <c r="B1178" s="11" t="s">
        <v>119</v>
      </c>
      <c r="C1178" s="11" t="s">
        <v>156</v>
      </c>
      <c r="D1178" s="11" t="s">
        <v>15</v>
      </c>
      <c r="E1178" s="12">
        <v>17.715025996285245</v>
      </c>
      <c r="F1178" s="12">
        <v>17.013909406564355</v>
      </c>
      <c r="G1178" s="12">
        <v>14.971211181489204</v>
      </c>
      <c r="H1178" s="12">
        <v>12.567829464970442</v>
      </c>
      <c r="I1178" s="12">
        <v>18.098520835356446</v>
      </c>
      <c r="J1178" s="12">
        <v>15.290002491580736</v>
      </c>
      <c r="K1178" s="12">
        <v>15.827614793457226</v>
      </c>
      <c r="L1178" s="12">
        <v>15.5805975643898</v>
      </c>
      <c r="M1178" s="12">
        <v>16.042011664372431</v>
      </c>
      <c r="N1178" s="12"/>
      <c r="O1178" s="12"/>
    </row>
    <row r="1179" spans="1:15" x14ac:dyDescent="0.35">
      <c r="A1179" s="11" t="str">
        <f t="shared" si="18"/>
        <v>DISTRIBUCION VOLUMEN X CRITERIO (Consumiciones)T.Zumo+Horchata+Mosto&gt;500MIL</v>
      </c>
      <c r="B1179" s="11" t="s">
        <v>119</v>
      </c>
      <c r="C1179" s="11" t="s">
        <v>156</v>
      </c>
      <c r="D1179" s="11" t="s">
        <v>16</v>
      </c>
      <c r="E1179" s="12">
        <v>14.58453563930931</v>
      </c>
      <c r="F1179" s="12">
        <v>16.214988844328385</v>
      </c>
      <c r="G1179" s="12">
        <v>14.569820632906971</v>
      </c>
      <c r="H1179" s="12">
        <v>17.045775126043296</v>
      </c>
      <c r="I1179" s="12">
        <v>18.338411344533281</v>
      </c>
      <c r="J1179" s="12">
        <v>21.699144068735059</v>
      </c>
      <c r="K1179" s="12">
        <v>20.974559101609231</v>
      </c>
      <c r="L1179" s="12">
        <v>18.686441456369394</v>
      </c>
      <c r="M1179" s="12">
        <v>19.390059149856651</v>
      </c>
      <c r="N1179" s="12"/>
      <c r="O1179" s="12"/>
    </row>
    <row r="1180" spans="1:15" x14ac:dyDescent="0.35">
      <c r="A1180" s="11" t="str">
        <f t="shared" si="18"/>
        <v>DISTRIBUCION VOLUMEN X CRITERIO (Consumiciones)T.Zumo+Horchata+MostoDE 15 A 19 AÑOS</v>
      </c>
      <c r="B1180" s="11" t="s">
        <v>119</v>
      </c>
      <c r="C1180" s="11" t="s">
        <v>156</v>
      </c>
      <c r="D1180" s="11" t="s">
        <v>39</v>
      </c>
      <c r="E1180" s="12">
        <v>3.6299735201570038</v>
      </c>
      <c r="F1180" s="12">
        <v>4.0898889535395693</v>
      </c>
      <c r="G1180" s="12">
        <v>2.4077482436886051</v>
      </c>
      <c r="H1180" s="12">
        <v>1.7256797075591441</v>
      </c>
      <c r="I1180" s="12">
        <v>1.0160608120501948</v>
      </c>
      <c r="J1180" s="12">
        <v>1.0807422793566837</v>
      </c>
      <c r="K1180" s="12">
        <v>0.82296392875059954</v>
      </c>
      <c r="L1180" s="12">
        <v>1.1290136388586596</v>
      </c>
      <c r="M1180" s="12">
        <v>3.2977144764487312</v>
      </c>
      <c r="N1180" s="12"/>
      <c r="O1180" s="12"/>
    </row>
    <row r="1181" spans="1:15" x14ac:dyDescent="0.35">
      <c r="A1181" s="11" t="str">
        <f t="shared" si="18"/>
        <v>DISTRIBUCION VOLUMEN X CRITERIO (Consumiciones)T.Zumo+Horchata+MostoDE 20 A 24 AÑOS</v>
      </c>
      <c r="B1181" s="11" t="s">
        <v>119</v>
      </c>
      <c r="C1181" s="11" t="s">
        <v>156</v>
      </c>
      <c r="D1181" s="11" t="s">
        <v>40</v>
      </c>
      <c r="E1181" s="12">
        <v>4.308966558028585</v>
      </c>
      <c r="F1181" s="12">
        <v>3.7965495190839755</v>
      </c>
      <c r="G1181" s="12">
        <v>4.6443481164896241</v>
      </c>
      <c r="H1181" s="12">
        <v>4.2527043479148201</v>
      </c>
      <c r="I1181" s="12">
        <v>5.6166310598949059</v>
      </c>
      <c r="J1181" s="12">
        <v>2.6091511852107585</v>
      </c>
      <c r="K1181" s="12">
        <v>2.7776085224735514</v>
      </c>
      <c r="L1181" s="12">
        <v>4.4085823184957507</v>
      </c>
      <c r="M1181" s="12">
        <v>4.3371160175534831</v>
      </c>
      <c r="N1181" s="12"/>
      <c r="O1181" s="12"/>
    </row>
    <row r="1182" spans="1:15" x14ac:dyDescent="0.35">
      <c r="A1182" s="11" t="str">
        <f t="shared" si="18"/>
        <v>DISTRIBUCION VOLUMEN X CRITERIO (Consumiciones)T.Zumo+Horchata+MostoDE 25 A 34 AÑOS</v>
      </c>
      <c r="B1182" s="11" t="s">
        <v>119</v>
      </c>
      <c r="C1182" s="11" t="s">
        <v>156</v>
      </c>
      <c r="D1182" s="11" t="s">
        <v>41</v>
      </c>
      <c r="E1182" s="12">
        <v>10.088978303149892</v>
      </c>
      <c r="F1182" s="12">
        <v>9.7222274802337623</v>
      </c>
      <c r="G1182" s="12">
        <v>10.798994429315723</v>
      </c>
      <c r="H1182" s="12">
        <v>7.9384316862210715</v>
      </c>
      <c r="I1182" s="12">
        <v>8.0766408787319683</v>
      </c>
      <c r="J1182" s="12">
        <v>8.5083248109329919</v>
      </c>
      <c r="K1182" s="12">
        <v>8.3538288834616914</v>
      </c>
      <c r="L1182" s="12">
        <v>9.6342873896586863</v>
      </c>
      <c r="M1182" s="12">
        <v>7.824687043956156</v>
      </c>
      <c r="N1182" s="12"/>
      <c r="O1182" s="12"/>
    </row>
    <row r="1183" spans="1:15" x14ac:dyDescent="0.35">
      <c r="A1183" s="11" t="str">
        <f t="shared" si="18"/>
        <v>DISTRIBUCION VOLUMEN X CRITERIO (Consumiciones)T.Zumo+Horchata+MostoDE 35 A 49 AÑOS</v>
      </c>
      <c r="B1183" s="11" t="s">
        <v>119</v>
      </c>
      <c r="C1183" s="11" t="s">
        <v>156</v>
      </c>
      <c r="D1183" s="11" t="s">
        <v>42</v>
      </c>
      <c r="E1183" s="12">
        <v>31.18531955445026</v>
      </c>
      <c r="F1183" s="12">
        <v>29.114019111546014</v>
      </c>
      <c r="G1183" s="12">
        <v>29.436616702435902</v>
      </c>
      <c r="H1183" s="12">
        <v>29.13745018513038</v>
      </c>
      <c r="I1183" s="12">
        <v>27.444607192567894</v>
      </c>
      <c r="J1183" s="12">
        <v>26.340303516874354</v>
      </c>
      <c r="K1183" s="12">
        <v>26.840016869635207</v>
      </c>
      <c r="L1183" s="12">
        <v>24.120135264323157</v>
      </c>
      <c r="M1183" s="12">
        <v>23.229912724205384</v>
      </c>
      <c r="N1183" s="12"/>
      <c r="O1183" s="12"/>
    </row>
    <row r="1184" spans="1:15" x14ac:dyDescent="0.35">
      <c r="A1184" s="11" t="str">
        <f t="shared" si="18"/>
        <v>DISTRIBUCION VOLUMEN X CRITERIO (Consumiciones)T.Zumo+Horchata+MostoDE 50 A 59 AÑOS</v>
      </c>
      <c r="B1184" s="11" t="s">
        <v>119</v>
      </c>
      <c r="C1184" s="11" t="s">
        <v>156</v>
      </c>
      <c r="D1184" s="11" t="s">
        <v>43</v>
      </c>
      <c r="E1184" s="12">
        <v>24.814161218521399</v>
      </c>
      <c r="F1184" s="12">
        <v>24.675390942302421</v>
      </c>
      <c r="G1184" s="12">
        <v>25.683976271717462</v>
      </c>
      <c r="H1184" s="12">
        <v>26.241005457755186</v>
      </c>
      <c r="I1184" s="12">
        <v>24.480316468671436</v>
      </c>
      <c r="J1184" s="12">
        <v>26.146208563221013</v>
      </c>
      <c r="K1184" s="12">
        <v>25.891279060151824</v>
      </c>
      <c r="L1184" s="12">
        <v>26.711849075348432</v>
      </c>
      <c r="M1184" s="12">
        <v>23.609936322048455</v>
      </c>
      <c r="N1184" s="12"/>
      <c r="O1184" s="12"/>
    </row>
    <row r="1185" spans="1:15" x14ac:dyDescent="0.35">
      <c r="A1185" s="11" t="str">
        <f t="shared" si="18"/>
        <v>DISTRIBUCION VOLUMEN X CRITERIO (Consumiciones)T.Zumo+Horchata+MostoDE 60 A 75 AÑOS</v>
      </c>
      <c r="B1185" s="11" t="s">
        <v>119</v>
      </c>
      <c r="C1185" s="11" t="s">
        <v>156</v>
      </c>
      <c r="D1185" s="11" t="s">
        <v>44</v>
      </c>
      <c r="E1185" s="12">
        <v>25.972611141979542</v>
      </c>
      <c r="F1185" s="12">
        <v>28.601932223225358</v>
      </c>
      <c r="G1185" s="12">
        <v>27.028314733706722</v>
      </c>
      <c r="H1185" s="12">
        <v>30.704723905721259</v>
      </c>
      <c r="I1185" s="12">
        <v>33.365736844376833</v>
      </c>
      <c r="J1185" s="12">
        <v>35.315266387435919</v>
      </c>
      <c r="K1185" s="12">
        <v>35.314286541228618</v>
      </c>
      <c r="L1185" s="12">
        <v>33.996135619972499</v>
      </c>
      <c r="M1185" s="12">
        <v>37.700659290615711</v>
      </c>
      <c r="N1185" s="12"/>
      <c r="O1185" s="12"/>
    </row>
    <row r="1186" spans="1:15" x14ac:dyDescent="0.35">
      <c r="A1186" s="11" t="str">
        <f t="shared" si="18"/>
        <v>DISTRIBUCION VOLUMEN X CRITERIO (Consumiciones)T.Zumo+Horchata+MostoALTA Y MEDIA ALTA</v>
      </c>
      <c r="B1186" s="11" t="s">
        <v>119</v>
      </c>
      <c r="C1186" s="11" t="s">
        <v>156</v>
      </c>
      <c r="D1186" s="11" t="s">
        <v>17</v>
      </c>
      <c r="E1186" s="12">
        <v>25.462500004596556</v>
      </c>
      <c r="F1186" s="12">
        <v>28.076492271683197</v>
      </c>
      <c r="G1186" s="12">
        <v>25.201326385599245</v>
      </c>
      <c r="H1186" s="12">
        <v>20.077835611126503</v>
      </c>
      <c r="I1186" s="12">
        <v>21.812374567054029</v>
      </c>
      <c r="J1186" s="12">
        <v>25.876836930111974</v>
      </c>
      <c r="K1186" s="12">
        <v>26.365327524518854</v>
      </c>
      <c r="L1186" s="12">
        <v>26.570518873296983</v>
      </c>
      <c r="M1186" s="12">
        <v>26.845638539003719</v>
      </c>
      <c r="N1186" s="12"/>
      <c r="O1186" s="12"/>
    </row>
    <row r="1187" spans="1:15" x14ac:dyDescent="0.35">
      <c r="A1187" s="11" t="str">
        <f t="shared" si="18"/>
        <v>DISTRIBUCION VOLUMEN X CRITERIO (Consumiciones)T.Zumo+Horchata+MostoMEDIA</v>
      </c>
      <c r="B1187" s="11" t="s">
        <v>119</v>
      </c>
      <c r="C1187" s="11" t="s">
        <v>156</v>
      </c>
      <c r="D1187" s="11" t="s">
        <v>18</v>
      </c>
      <c r="E1187" s="12">
        <v>27.135565690860613</v>
      </c>
      <c r="F1187" s="12">
        <v>28.618433235095388</v>
      </c>
      <c r="G1187" s="12">
        <v>28.088491572597903</v>
      </c>
      <c r="H1187" s="12">
        <v>28.907624765790636</v>
      </c>
      <c r="I1187" s="12">
        <v>30.707431699737803</v>
      </c>
      <c r="J1187" s="12">
        <v>27.189700489196632</v>
      </c>
      <c r="K1187" s="12">
        <v>28.684402754271161</v>
      </c>
      <c r="L1187" s="12">
        <v>28.344176719516849</v>
      </c>
      <c r="M1187" s="12">
        <v>29.174065789337501</v>
      </c>
      <c r="N1187" s="12"/>
      <c r="O1187" s="12"/>
    </row>
    <row r="1188" spans="1:15" x14ac:dyDescent="0.35">
      <c r="A1188" s="11" t="str">
        <f t="shared" si="18"/>
        <v>DISTRIBUCION VOLUMEN X CRITERIO (Consumiciones)T.Zumo+Horchata+MostoMEDIA BAJA</v>
      </c>
      <c r="B1188" s="11" t="s">
        <v>119</v>
      </c>
      <c r="C1188" s="11" t="s">
        <v>156</v>
      </c>
      <c r="D1188" s="11" t="s">
        <v>19</v>
      </c>
      <c r="E1188" s="12">
        <v>23.310701114609806</v>
      </c>
      <c r="F1188" s="12">
        <v>24.800773942721328</v>
      </c>
      <c r="G1188" s="12">
        <v>28.001142762261498</v>
      </c>
      <c r="H1188" s="12">
        <v>32.582680713079696</v>
      </c>
      <c r="I1188" s="12">
        <v>29.311511372587102</v>
      </c>
      <c r="J1188" s="12">
        <v>30.132432401623273</v>
      </c>
      <c r="K1188" s="12">
        <v>29.600000826942903</v>
      </c>
      <c r="L1188" s="12">
        <v>25.491552960523656</v>
      </c>
      <c r="M1188" s="12">
        <v>26.65762233618646</v>
      </c>
      <c r="N1188" s="12"/>
      <c r="O1188" s="12"/>
    </row>
    <row r="1189" spans="1:15" x14ac:dyDescent="0.35">
      <c r="A1189" s="11" t="str">
        <f t="shared" si="18"/>
        <v>DISTRIBUCION VOLUMEN X CRITERIO (Consumiciones)T.Zumo+Horchata+MostoBAJA</v>
      </c>
      <c r="B1189" s="11" t="s">
        <v>119</v>
      </c>
      <c r="C1189" s="11" t="s">
        <v>156</v>
      </c>
      <c r="D1189" s="11" t="s">
        <v>20</v>
      </c>
      <c r="E1189" s="12">
        <v>24.091244221668756</v>
      </c>
      <c r="F1189" s="12">
        <v>18.504314952879529</v>
      </c>
      <c r="G1189" s="12">
        <v>18.709039279541365</v>
      </c>
      <c r="H1189" s="12">
        <v>18.43185498525472</v>
      </c>
      <c r="I1189" s="12">
        <v>18.168672245060911</v>
      </c>
      <c r="J1189" s="12">
        <v>16.801017965437055</v>
      </c>
      <c r="K1189" s="12">
        <v>15.350265448671655</v>
      </c>
      <c r="L1189" s="12">
        <v>19.593755120726055</v>
      </c>
      <c r="M1189" s="12">
        <v>17.322689507239776</v>
      </c>
      <c r="N1189" s="12"/>
      <c r="O1189" s="12"/>
    </row>
    <row r="1190" spans="1:15" x14ac:dyDescent="0.35">
      <c r="A1190" s="11" t="str">
        <f t="shared" si="18"/>
        <v>DISTRIBUCION VOLUMEN X CRITERIO (Consumiciones)T.Zumo+Horchata+MostoHOMBRE</v>
      </c>
      <c r="B1190" s="11" t="s">
        <v>119</v>
      </c>
      <c r="C1190" s="11" t="s">
        <v>156</v>
      </c>
      <c r="D1190" s="11" t="s">
        <v>21</v>
      </c>
      <c r="E1190" s="12">
        <v>46.384734725366776</v>
      </c>
      <c r="F1190" s="12">
        <v>48.770715765338323</v>
      </c>
      <c r="G1190" s="12">
        <v>56.212746119322865</v>
      </c>
      <c r="H1190" s="12">
        <v>54.466913193198884</v>
      </c>
      <c r="I1190" s="12">
        <v>50.406948985207009</v>
      </c>
      <c r="J1190" s="12">
        <v>52.801542337330723</v>
      </c>
      <c r="K1190" s="12">
        <v>53.444286100192393</v>
      </c>
      <c r="L1190" s="12">
        <v>53.910746709324997</v>
      </c>
      <c r="M1190" s="12">
        <v>54.619465374305264</v>
      </c>
      <c r="N1190" s="12"/>
      <c r="O1190" s="12"/>
    </row>
    <row r="1191" spans="1:15" x14ac:dyDescent="0.35">
      <c r="A1191" s="11" t="str">
        <f t="shared" si="18"/>
        <v>DISTRIBUCION VOLUMEN X CRITERIO (Consumiciones)T.Zumo+Horchata+MostoMUJER</v>
      </c>
      <c r="B1191" s="11" t="s">
        <v>119</v>
      </c>
      <c r="C1191" s="11" t="s">
        <v>156</v>
      </c>
      <c r="D1191" s="11" t="s">
        <v>22</v>
      </c>
      <c r="E1191" s="12">
        <v>53.615265274633231</v>
      </c>
      <c r="F1191" s="12">
        <v>51.229304809489442</v>
      </c>
      <c r="G1191" s="12">
        <v>43.787253880677142</v>
      </c>
      <c r="H1191" s="12">
        <v>45.533086806801123</v>
      </c>
      <c r="I1191" s="12">
        <v>49.593017296259134</v>
      </c>
      <c r="J1191" s="12">
        <v>47.198457662669277</v>
      </c>
      <c r="K1191" s="12">
        <v>46.555713899807593</v>
      </c>
      <c r="L1191" s="12">
        <v>46.089253290675011</v>
      </c>
      <c r="M1191" s="12">
        <v>45.380534625694743</v>
      </c>
      <c r="N1191" s="12"/>
      <c r="O1191" s="12"/>
    </row>
    <row r="1192" spans="1:15" x14ac:dyDescent="0.35">
      <c r="A1192" s="11" t="str">
        <f t="shared" si="18"/>
        <v>DISTRIBUCION VOLUMEN X CRITERIO (Consumiciones)Agua EnvasadaT.ESPAÑA</v>
      </c>
      <c r="B1192" s="11" t="s">
        <v>119</v>
      </c>
      <c r="C1192" s="11" t="s">
        <v>157</v>
      </c>
      <c r="D1192" s="11" t="s">
        <v>36</v>
      </c>
      <c r="E1192" s="12">
        <v>100</v>
      </c>
      <c r="F1192" s="12">
        <v>100</v>
      </c>
      <c r="G1192" s="12">
        <v>100</v>
      </c>
      <c r="H1192" s="12">
        <v>100</v>
      </c>
      <c r="I1192" s="12">
        <v>100</v>
      </c>
      <c r="J1192" s="12">
        <v>100</v>
      </c>
      <c r="K1192" s="12">
        <v>100</v>
      </c>
      <c r="L1192" s="12">
        <v>100</v>
      </c>
      <c r="M1192" s="12">
        <v>100</v>
      </c>
      <c r="N1192" s="12"/>
      <c r="O1192" s="12"/>
    </row>
    <row r="1193" spans="1:15" x14ac:dyDescent="0.35">
      <c r="A1193" s="11" t="str">
        <f t="shared" si="18"/>
        <v>DISTRIBUCION VOLUMEN X CRITERIO (Consumiciones)Agua EnvasadaBCN AM</v>
      </c>
      <c r="B1193" s="11" t="s">
        <v>119</v>
      </c>
      <c r="C1193" s="11" t="s">
        <v>157</v>
      </c>
      <c r="D1193" s="11" t="s">
        <v>1</v>
      </c>
      <c r="E1193" s="12">
        <v>13.479276394201248</v>
      </c>
      <c r="F1193" s="12">
        <v>11.506240724572169</v>
      </c>
      <c r="G1193" s="12">
        <v>10.564002362164155</v>
      </c>
      <c r="H1193" s="12">
        <v>11.628367345802584</v>
      </c>
      <c r="I1193" s="12">
        <v>12.162526930820619</v>
      </c>
      <c r="J1193" s="12">
        <v>11.128518861060471</v>
      </c>
      <c r="K1193" s="12">
        <v>11.091043826203792</v>
      </c>
      <c r="L1193" s="12">
        <v>11.383456030472843</v>
      </c>
      <c r="M1193" s="12">
        <v>10.346277310423794</v>
      </c>
      <c r="N1193" s="12"/>
      <c r="O1193" s="12"/>
    </row>
    <row r="1194" spans="1:15" x14ac:dyDescent="0.35">
      <c r="A1194" s="11" t="str">
        <f t="shared" si="18"/>
        <v>DISTRIBUCION VOLUMEN X CRITERIO (Consumiciones)Agua EnvasadaREST.CAT ARAGON</v>
      </c>
      <c r="B1194" s="11" t="s">
        <v>119</v>
      </c>
      <c r="C1194" s="11" t="s">
        <v>157</v>
      </c>
      <c r="D1194" s="11" t="s">
        <v>2</v>
      </c>
      <c r="E1194" s="12">
        <v>14.152301888190994</v>
      </c>
      <c r="F1194" s="12">
        <v>15.197286156881928</v>
      </c>
      <c r="G1194" s="12">
        <v>16.412348252751567</v>
      </c>
      <c r="H1194" s="12">
        <v>16.572491137988106</v>
      </c>
      <c r="I1194" s="12">
        <v>14.860678323514772</v>
      </c>
      <c r="J1194" s="12">
        <v>15.048388026366533</v>
      </c>
      <c r="K1194" s="12">
        <v>14.213601916401974</v>
      </c>
      <c r="L1194" s="12">
        <v>16.566502154830363</v>
      </c>
      <c r="M1194" s="12">
        <v>17.429255991581012</v>
      </c>
      <c r="N1194" s="12"/>
      <c r="O1194" s="12"/>
    </row>
    <row r="1195" spans="1:15" x14ac:dyDescent="0.35">
      <c r="A1195" s="11" t="str">
        <f t="shared" si="18"/>
        <v>DISTRIBUCION VOLUMEN X CRITERIO (Consumiciones)Agua EnvasadaLEVANTE</v>
      </c>
      <c r="B1195" s="11" t="s">
        <v>119</v>
      </c>
      <c r="C1195" s="11" t="s">
        <v>157</v>
      </c>
      <c r="D1195" s="11" t="s">
        <v>3</v>
      </c>
      <c r="E1195" s="12">
        <v>14.405953061814101</v>
      </c>
      <c r="F1195" s="12">
        <v>16.892529913577263</v>
      </c>
      <c r="G1195" s="12">
        <v>16.51667188509419</v>
      </c>
      <c r="H1195" s="12">
        <v>17.389331227288235</v>
      </c>
      <c r="I1195" s="12">
        <v>16.073117259634671</v>
      </c>
      <c r="J1195" s="12">
        <v>14.823763454710514</v>
      </c>
      <c r="K1195" s="12">
        <v>15.134905387965325</v>
      </c>
      <c r="L1195" s="12">
        <v>16.20459137579509</v>
      </c>
      <c r="M1195" s="12">
        <v>14.633383414853693</v>
      </c>
      <c r="N1195" s="12"/>
      <c r="O1195" s="12"/>
    </row>
    <row r="1196" spans="1:15" x14ac:dyDescent="0.35">
      <c r="A1196" s="11" t="str">
        <f t="shared" si="18"/>
        <v>DISTRIBUCION VOLUMEN X CRITERIO (Consumiciones)Agua EnvasadaANDALUCIA</v>
      </c>
      <c r="B1196" s="11" t="s">
        <v>119</v>
      </c>
      <c r="C1196" s="11" t="s">
        <v>157</v>
      </c>
      <c r="D1196" s="11" t="s">
        <v>4</v>
      </c>
      <c r="E1196" s="12">
        <v>14.212964561779145</v>
      </c>
      <c r="F1196" s="12">
        <v>15.483618485011736</v>
      </c>
      <c r="G1196" s="12">
        <v>14.434979053628261</v>
      </c>
      <c r="H1196" s="12">
        <v>13.379772900257928</v>
      </c>
      <c r="I1196" s="12">
        <v>13.930763130285726</v>
      </c>
      <c r="J1196" s="12">
        <v>15.008322222209328</v>
      </c>
      <c r="K1196" s="12">
        <v>14.758453501322977</v>
      </c>
      <c r="L1196" s="12">
        <v>11.80199978024393</v>
      </c>
      <c r="M1196" s="12">
        <v>13.110426443042753</v>
      </c>
      <c r="N1196" s="12"/>
      <c r="O1196" s="12"/>
    </row>
    <row r="1197" spans="1:15" x14ac:dyDescent="0.35">
      <c r="A1197" s="11" t="str">
        <f t="shared" si="18"/>
        <v>DISTRIBUCION VOLUMEN X CRITERIO (Consumiciones)Agua EnvasadaMDD AM</v>
      </c>
      <c r="B1197" s="11" t="s">
        <v>119</v>
      </c>
      <c r="C1197" s="11" t="s">
        <v>157</v>
      </c>
      <c r="D1197" s="11" t="s">
        <v>5</v>
      </c>
      <c r="E1197" s="12">
        <v>11.008767533593156</v>
      </c>
      <c r="F1197" s="12">
        <v>11.770256295938523</v>
      </c>
      <c r="G1197" s="12">
        <v>12.132415946986059</v>
      </c>
      <c r="H1197" s="12">
        <v>14.027182934035773</v>
      </c>
      <c r="I1197" s="12">
        <v>12.957373198133757</v>
      </c>
      <c r="J1197" s="12">
        <v>14.440918024467292</v>
      </c>
      <c r="K1197" s="12">
        <v>14.324323926148988</v>
      </c>
      <c r="L1197" s="12">
        <v>14.218599299222307</v>
      </c>
      <c r="M1197" s="12">
        <v>12.890142765426543</v>
      </c>
      <c r="N1197" s="12"/>
      <c r="O1197" s="12"/>
    </row>
    <row r="1198" spans="1:15" x14ac:dyDescent="0.35">
      <c r="A1198" s="11" t="str">
        <f t="shared" si="18"/>
        <v>DISTRIBUCION VOLUMEN X CRITERIO (Consumiciones)Agua EnvasadaRTO CENTRO</v>
      </c>
      <c r="B1198" s="11" t="s">
        <v>119</v>
      </c>
      <c r="C1198" s="11" t="s">
        <v>157</v>
      </c>
      <c r="D1198" s="11" t="s">
        <v>6</v>
      </c>
      <c r="E1198" s="12">
        <v>8.25588075008781</v>
      </c>
      <c r="F1198" s="12">
        <v>8.7372373209158702</v>
      </c>
      <c r="G1198" s="12">
        <v>8.0155839420397843</v>
      </c>
      <c r="H1198" s="12">
        <v>8.0157682968632802</v>
      </c>
      <c r="I1198" s="12">
        <v>8.0704271172622484</v>
      </c>
      <c r="J1198" s="12">
        <v>8.493424419407507</v>
      </c>
      <c r="K1198" s="12">
        <v>9.1952010395243171</v>
      </c>
      <c r="L1198" s="12">
        <v>7.3985398429964961</v>
      </c>
      <c r="M1198" s="12">
        <v>7.5534625745431434</v>
      </c>
      <c r="N1198" s="12"/>
      <c r="O1198" s="12"/>
    </row>
    <row r="1199" spans="1:15" x14ac:dyDescent="0.35">
      <c r="A1199" s="11" t="str">
        <f t="shared" si="18"/>
        <v>DISTRIBUCION VOLUMEN X CRITERIO (Consumiciones)Agua EnvasadaNORTE-CENTRO</v>
      </c>
      <c r="B1199" s="11" t="s">
        <v>119</v>
      </c>
      <c r="C1199" s="11" t="s">
        <v>157</v>
      </c>
      <c r="D1199" s="11" t="s">
        <v>7</v>
      </c>
      <c r="E1199" s="12">
        <v>10.077028623988287</v>
      </c>
      <c r="F1199" s="12">
        <v>8.5808425132977906</v>
      </c>
      <c r="G1199" s="12">
        <v>9.1284486209479585</v>
      </c>
      <c r="H1199" s="12">
        <v>7.3687519535397534</v>
      </c>
      <c r="I1199" s="12">
        <v>8.6306143166790132</v>
      </c>
      <c r="J1199" s="12">
        <v>8.8973703479783559</v>
      </c>
      <c r="K1199" s="12">
        <v>8.8532894698072404</v>
      </c>
      <c r="L1199" s="12">
        <v>9.0623130547314705</v>
      </c>
      <c r="M1199" s="12">
        <v>8.4558631781688689</v>
      </c>
      <c r="N1199" s="12"/>
      <c r="O1199" s="12"/>
    </row>
    <row r="1200" spans="1:15" x14ac:dyDescent="0.35">
      <c r="A1200" s="11" t="str">
        <f t="shared" si="18"/>
        <v>DISTRIBUCION VOLUMEN X CRITERIO (Consumiciones)Agua EnvasadaNOROESTE</v>
      </c>
      <c r="B1200" s="11" t="s">
        <v>119</v>
      </c>
      <c r="C1200" s="11" t="s">
        <v>157</v>
      </c>
      <c r="D1200" s="11" t="s">
        <v>8</v>
      </c>
      <c r="E1200" s="12">
        <v>14.407806128766252</v>
      </c>
      <c r="F1200" s="12">
        <v>11.831992717950621</v>
      </c>
      <c r="G1200" s="12">
        <v>12.795565789838731</v>
      </c>
      <c r="H1200" s="12">
        <v>11.618346134238104</v>
      </c>
      <c r="I1200" s="12">
        <v>13.314493191026239</v>
      </c>
      <c r="J1200" s="12">
        <v>12.159310116209399</v>
      </c>
      <c r="K1200" s="12">
        <v>12.429225130087866</v>
      </c>
      <c r="L1200" s="12">
        <v>13.36397709653396</v>
      </c>
      <c r="M1200" s="12">
        <v>15.581188321960196</v>
      </c>
      <c r="N1200" s="12"/>
      <c r="O1200" s="12"/>
    </row>
    <row r="1201" spans="1:15" x14ac:dyDescent="0.35">
      <c r="A1201" s="11" t="str">
        <f t="shared" si="18"/>
        <v>DISTRIBUCION VOLUMEN X CRITERIO (Consumiciones)Agua Envasada&lt;2MIL</v>
      </c>
      <c r="B1201" s="11" t="s">
        <v>119</v>
      </c>
      <c r="C1201" s="11" t="s">
        <v>157</v>
      </c>
      <c r="D1201" s="11" t="s">
        <v>9</v>
      </c>
      <c r="E1201" s="12">
        <v>6.317259381362021</v>
      </c>
      <c r="F1201" s="12">
        <v>6.0998433368628984</v>
      </c>
      <c r="G1201" s="12">
        <v>6.4810769249061666</v>
      </c>
      <c r="H1201" s="12">
        <v>6.0106845203299359</v>
      </c>
      <c r="I1201" s="12">
        <v>5.5243458537968371</v>
      </c>
      <c r="J1201" s="12">
        <v>5.186777124197417</v>
      </c>
      <c r="K1201" s="12">
        <v>5.1189795689863464</v>
      </c>
      <c r="L1201" s="12">
        <v>6.6487695186121174</v>
      </c>
      <c r="M1201" s="12">
        <v>6.2436331385228376</v>
      </c>
      <c r="N1201" s="12"/>
      <c r="O1201" s="12"/>
    </row>
    <row r="1202" spans="1:15" x14ac:dyDescent="0.35">
      <c r="A1202" s="11" t="str">
        <f t="shared" si="18"/>
        <v>DISTRIBUCION VOLUMEN X CRITERIO (Consumiciones)Agua Envasada2-5MIL</v>
      </c>
      <c r="B1202" s="11" t="s">
        <v>119</v>
      </c>
      <c r="C1202" s="11" t="s">
        <v>157</v>
      </c>
      <c r="D1202" s="11" t="s">
        <v>10</v>
      </c>
      <c r="E1202" s="12">
        <v>3.5878736983257538</v>
      </c>
      <c r="F1202" s="12">
        <v>4.202510325524945</v>
      </c>
      <c r="G1202" s="12">
        <v>4.0284696267701374</v>
      </c>
      <c r="H1202" s="12">
        <v>6.0259883419905469</v>
      </c>
      <c r="I1202" s="12">
        <v>5.4692560756845889</v>
      </c>
      <c r="J1202" s="12">
        <v>4.3900950276704691</v>
      </c>
      <c r="K1202" s="12">
        <v>5.0022363916013033</v>
      </c>
      <c r="L1202" s="12">
        <v>5.1067495635400268</v>
      </c>
      <c r="M1202" s="12">
        <v>4.7334906378444206</v>
      </c>
      <c r="N1202" s="12"/>
      <c r="O1202" s="12"/>
    </row>
    <row r="1203" spans="1:15" x14ac:dyDescent="0.35">
      <c r="A1203" s="11" t="str">
        <f t="shared" si="18"/>
        <v>DISTRIBUCION VOLUMEN X CRITERIO (Consumiciones)Agua Envasada5-10MIL</v>
      </c>
      <c r="B1203" s="11" t="s">
        <v>119</v>
      </c>
      <c r="C1203" s="11" t="s">
        <v>157</v>
      </c>
      <c r="D1203" s="11" t="s">
        <v>11</v>
      </c>
      <c r="E1203" s="12">
        <v>7.7447829848023249</v>
      </c>
      <c r="F1203" s="12">
        <v>10.531804268090051</v>
      </c>
      <c r="G1203" s="12">
        <v>8.4583946003146906</v>
      </c>
      <c r="H1203" s="12">
        <v>9.0020463950282057</v>
      </c>
      <c r="I1203" s="12">
        <v>10.038941084706169</v>
      </c>
      <c r="J1203" s="12">
        <v>9.690184342153767</v>
      </c>
      <c r="K1203" s="12">
        <v>9.006278986169141</v>
      </c>
      <c r="L1203" s="12">
        <v>7.9120121110012338</v>
      </c>
      <c r="M1203" s="12">
        <v>9.1544209627565571</v>
      </c>
      <c r="N1203" s="12"/>
      <c r="O1203" s="12"/>
    </row>
    <row r="1204" spans="1:15" x14ac:dyDescent="0.35">
      <c r="A1204" s="11" t="str">
        <f t="shared" si="18"/>
        <v>DISTRIBUCION VOLUMEN X CRITERIO (Consumiciones)Agua Envasada10-30MIL</v>
      </c>
      <c r="B1204" s="11" t="s">
        <v>119</v>
      </c>
      <c r="C1204" s="11" t="s">
        <v>157</v>
      </c>
      <c r="D1204" s="11" t="s">
        <v>12</v>
      </c>
      <c r="E1204" s="12">
        <v>20.050546612635724</v>
      </c>
      <c r="F1204" s="12">
        <v>19.439521630452504</v>
      </c>
      <c r="G1204" s="12">
        <v>19.929824700468863</v>
      </c>
      <c r="H1204" s="12">
        <v>18.205272588884565</v>
      </c>
      <c r="I1204" s="12">
        <v>18.02213782047513</v>
      </c>
      <c r="J1204" s="12">
        <v>17.792651920686883</v>
      </c>
      <c r="K1204" s="12">
        <v>18.973145621799368</v>
      </c>
      <c r="L1204" s="12">
        <v>18.558117850297283</v>
      </c>
      <c r="M1204" s="12">
        <v>19.948949942748218</v>
      </c>
      <c r="N1204" s="12"/>
      <c r="O1204" s="12"/>
    </row>
    <row r="1205" spans="1:15" x14ac:dyDescent="0.35">
      <c r="A1205" s="11" t="str">
        <f t="shared" si="18"/>
        <v>DISTRIBUCION VOLUMEN X CRITERIO (Consumiciones)Agua Envasada30-100MIL</v>
      </c>
      <c r="B1205" s="11" t="s">
        <v>119</v>
      </c>
      <c r="C1205" s="11" t="s">
        <v>157</v>
      </c>
      <c r="D1205" s="11" t="s">
        <v>13</v>
      </c>
      <c r="E1205" s="12">
        <v>21.07091266074303</v>
      </c>
      <c r="F1205" s="12">
        <v>20.030762943285467</v>
      </c>
      <c r="G1205" s="12">
        <v>19.345038464434765</v>
      </c>
      <c r="H1205" s="12">
        <v>17.441163160435618</v>
      </c>
      <c r="I1205" s="12">
        <v>17.776138084393907</v>
      </c>
      <c r="J1205" s="12">
        <v>18.65692910580691</v>
      </c>
      <c r="K1205" s="12">
        <v>17.688575839899112</v>
      </c>
      <c r="L1205" s="12">
        <v>17.599737208365383</v>
      </c>
      <c r="M1205" s="12">
        <v>17.887157730314321</v>
      </c>
      <c r="N1205" s="12"/>
      <c r="O1205" s="12"/>
    </row>
    <row r="1206" spans="1:15" x14ac:dyDescent="0.35">
      <c r="A1206" s="11" t="str">
        <f t="shared" si="18"/>
        <v>DISTRIBUCION VOLUMEN X CRITERIO (Consumiciones)Agua Envasada100-200MIL</v>
      </c>
      <c r="B1206" s="11" t="s">
        <v>119</v>
      </c>
      <c r="C1206" s="11" t="s">
        <v>157</v>
      </c>
      <c r="D1206" s="11" t="s">
        <v>14</v>
      </c>
      <c r="E1206" s="12">
        <v>8.0221525731098069</v>
      </c>
      <c r="F1206" s="12">
        <v>8.2137306260952485</v>
      </c>
      <c r="G1206" s="12">
        <v>9.4451292254400308</v>
      </c>
      <c r="H1206" s="12">
        <v>8.7088225633145715</v>
      </c>
      <c r="I1206" s="12">
        <v>8.3625669105955556</v>
      </c>
      <c r="J1206" s="12">
        <v>10.006308874935353</v>
      </c>
      <c r="K1206" s="12">
        <v>8.7849380940875594</v>
      </c>
      <c r="L1206" s="12">
        <v>7.6120679656692198</v>
      </c>
      <c r="M1206" s="12">
        <v>8.7321079907602908</v>
      </c>
      <c r="N1206" s="12"/>
      <c r="O1206" s="12"/>
    </row>
    <row r="1207" spans="1:15" x14ac:dyDescent="0.35">
      <c r="A1207" s="11" t="str">
        <f t="shared" si="18"/>
        <v>DISTRIBUCION VOLUMEN X CRITERIO (Consumiciones)Agua Envasada200-500MIL</v>
      </c>
      <c r="B1207" s="11" t="s">
        <v>119</v>
      </c>
      <c r="C1207" s="11" t="s">
        <v>157</v>
      </c>
      <c r="D1207" s="11" t="s">
        <v>15</v>
      </c>
      <c r="E1207" s="12">
        <v>13.740777833276196</v>
      </c>
      <c r="F1207" s="12">
        <v>13.317423459014735</v>
      </c>
      <c r="G1207" s="12">
        <v>12.862760640637944</v>
      </c>
      <c r="H1207" s="12">
        <v>12.951994419934893</v>
      </c>
      <c r="I1207" s="12">
        <v>14.589554042595445</v>
      </c>
      <c r="J1207" s="12">
        <v>13.09311644109828</v>
      </c>
      <c r="K1207" s="12">
        <v>13.715025074693713</v>
      </c>
      <c r="L1207" s="12">
        <v>13.993273022500579</v>
      </c>
      <c r="M1207" s="12">
        <v>13.86677212466989</v>
      </c>
      <c r="N1207" s="12"/>
      <c r="O1207" s="12"/>
    </row>
    <row r="1208" spans="1:15" x14ac:dyDescent="0.35">
      <c r="A1208" s="11" t="str">
        <f t="shared" si="18"/>
        <v>DISTRIBUCION VOLUMEN X CRITERIO (Consumiciones)Agua Envasada&gt;500MIL</v>
      </c>
      <c r="B1208" s="11" t="s">
        <v>119</v>
      </c>
      <c r="C1208" s="11" t="s">
        <v>157</v>
      </c>
      <c r="D1208" s="11" t="s">
        <v>16</v>
      </c>
      <c r="E1208" s="12">
        <v>19.465676567378779</v>
      </c>
      <c r="F1208" s="12">
        <v>18.164403410674147</v>
      </c>
      <c r="G1208" s="12">
        <v>19.449314536425284</v>
      </c>
      <c r="H1208" s="12">
        <v>21.654040735429675</v>
      </c>
      <c r="I1208" s="12">
        <v>20.217053595109405</v>
      </c>
      <c r="J1208" s="12">
        <v>21.183952635860326</v>
      </c>
      <c r="K1208" s="12">
        <v>21.710854307484691</v>
      </c>
      <c r="L1208" s="12">
        <v>22.569261314385479</v>
      </c>
      <c r="M1208" s="12">
        <v>19.433472105475655</v>
      </c>
      <c r="N1208" s="12"/>
      <c r="O1208" s="12"/>
    </row>
    <row r="1209" spans="1:15" x14ac:dyDescent="0.35">
      <c r="A1209" s="11" t="str">
        <f t="shared" si="18"/>
        <v>DISTRIBUCION VOLUMEN X CRITERIO (Consumiciones)Agua EnvasadaDE 15 A 19 AÑOS</v>
      </c>
      <c r="B1209" s="11" t="s">
        <v>119</v>
      </c>
      <c r="C1209" s="11" t="s">
        <v>157</v>
      </c>
      <c r="D1209" s="11" t="s">
        <v>39</v>
      </c>
      <c r="E1209" s="12">
        <v>3.2913551899772657</v>
      </c>
      <c r="F1209" s="12">
        <v>3.9609543447703612</v>
      </c>
      <c r="G1209" s="12">
        <v>2.9816417040874161</v>
      </c>
      <c r="H1209" s="12">
        <v>4.3461437821165916</v>
      </c>
      <c r="I1209" s="12">
        <v>3.3464580663115528</v>
      </c>
      <c r="J1209" s="12">
        <v>3.6232170465723392</v>
      </c>
      <c r="K1209" s="12">
        <v>2.6644720171132574</v>
      </c>
      <c r="L1209" s="12">
        <v>2.4887222405352278</v>
      </c>
      <c r="M1209" s="12">
        <v>2.4298093151627871</v>
      </c>
      <c r="N1209" s="12"/>
      <c r="O1209" s="12"/>
    </row>
    <row r="1210" spans="1:15" x14ac:dyDescent="0.35">
      <c r="A1210" s="11" t="str">
        <f t="shared" si="18"/>
        <v>DISTRIBUCION VOLUMEN X CRITERIO (Consumiciones)Agua EnvasadaDE 20 A 24 AÑOS</v>
      </c>
      <c r="B1210" s="11" t="s">
        <v>119</v>
      </c>
      <c r="C1210" s="11" t="s">
        <v>157</v>
      </c>
      <c r="D1210" s="11" t="s">
        <v>40</v>
      </c>
      <c r="E1210" s="12">
        <v>3.1833036983004845</v>
      </c>
      <c r="F1210" s="12">
        <v>2.9471250559879785</v>
      </c>
      <c r="G1210" s="12">
        <v>3.2253607650875309</v>
      </c>
      <c r="H1210" s="12">
        <v>3.1746394948673102</v>
      </c>
      <c r="I1210" s="12">
        <v>2.5908377069377977</v>
      </c>
      <c r="J1210" s="12">
        <v>2.1175806412307994</v>
      </c>
      <c r="K1210" s="12">
        <v>2.109570665849505</v>
      </c>
      <c r="L1210" s="12">
        <v>3.1203736768853241</v>
      </c>
      <c r="M1210" s="12">
        <v>2.7882696724403822</v>
      </c>
      <c r="N1210" s="12"/>
      <c r="O1210" s="12"/>
    </row>
    <row r="1211" spans="1:15" x14ac:dyDescent="0.35">
      <c r="A1211" s="11" t="str">
        <f t="shared" si="18"/>
        <v>DISTRIBUCION VOLUMEN X CRITERIO (Consumiciones)Agua EnvasadaDE 25 A 34 AÑOS</v>
      </c>
      <c r="B1211" s="11" t="s">
        <v>119</v>
      </c>
      <c r="C1211" s="11" t="s">
        <v>157</v>
      </c>
      <c r="D1211" s="11" t="s">
        <v>41</v>
      </c>
      <c r="E1211" s="12">
        <v>9.0452240989672514</v>
      </c>
      <c r="F1211" s="12">
        <v>9.7790079652575237</v>
      </c>
      <c r="G1211" s="12">
        <v>8.9600691210450591</v>
      </c>
      <c r="H1211" s="12">
        <v>8.0723245154624905</v>
      </c>
      <c r="I1211" s="12">
        <v>7.093006544401721</v>
      </c>
      <c r="J1211" s="12">
        <v>7.4060312225485605</v>
      </c>
      <c r="K1211" s="12">
        <v>8.2684244488576439</v>
      </c>
      <c r="L1211" s="12">
        <v>8.3271755851005373</v>
      </c>
      <c r="M1211" s="12">
        <v>7.8967879433703754</v>
      </c>
      <c r="N1211" s="12"/>
      <c r="O1211" s="12"/>
    </row>
    <row r="1212" spans="1:15" x14ac:dyDescent="0.35">
      <c r="A1212" s="11" t="str">
        <f t="shared" si="18"/>
        <v>DISTRIBUCION VOLUMEN X CRITERIO (Consumiciones)Agua EnvasadaDE 35 A 49 AÑOS</v>
      </c>
      <c r="B1212" s="11" t="s">
        <v>119</v>
      </c>
      <c r="C1212" s="11" t="s">
        <v>157</v>
      </c>
      <c r="D1212" s="11" t="s">
        <v>42</v>
      </c>
      <c r="E1212" s="12">
        <v>30.997918668891465</v>
      </c>
      <c r="F1212" s="12">
        <v>31.218748387443007</v>
      </c>
      <c r="G1212" s="12">
        <v>32.056184629286868</v>
      </c>
      <c r="H1212" s="12">
        <v>28.986624863898424</v>
      </c>
      <c r="I1212" s="12">
        <v>29.624268507304148</v>
      </c>
      <c r="J1212" s="12">
        <v>29.477318801646419</v>
      </c>
      <c r="K1212" s="12">
        <v>29.00594750520057</v>
      </c>
      <c r="L1212" s="12">
        <v>26.464956537132672</v>
      </c>
      <c r="M1212" s="12">
        <v>25.764281506681584</v>
      </c>
      <c r="N1212" s="12"/>
      <c r="O1212" s="12"/>
    </row>
    <row r="1213" spans="1:15" x14ac:dyDescent="0.35">
      <c r="A1213" s="11" t="str">
        <f t="shared" si="18"/>
        <v>DISTRIBUCION VOLUMEN X CRITERIO (Consumiciones)Agua EnvasadaDE 50 A 59 AÑOS</v>
      </c>
      <c r="B1213" s="11" t="s">
        <v>119</v>
      </c>
      <c r="C1213" s="11" t="s">
        <v>157</v>
      </c>
      <c r="D1213" s="11" t="s">
        <v>43</v>
      </c>
      <c r="E1213" s="12">
        <v>26.21094977262026</v>
      </c>
      <c r="F1213" s="12">
        <v>24.499501526381948</v>
      </c>
      <c r="G1213" s="12">
        <v>25.328535022254282</v>
      </c>
      <c r="H1213" s="12">
        <v>21.42207354773954</v>
      </c>
      <c r="I1213" s="12">
        <v>22.881901573974993</v>
      </c>
      <c r="J1213" s="12">
        <v>22.43226662674785</v>
      </c>
      <c r="K1213" s="12">
        <v>23.351471480850712</v>
      </c>
      <c r="L1213" s="12">
        <v>23.202807383803979</v>
      </c>
      <c r="M1213" s="12">
        <v>24.581691343398173</v>
      </c>
      <c r="N1213" s="12"/>
      <c r="O1213" s="12"/>
    </row>
    <row r="1214" spans="1:15" x14ac:dyDescent="0.35">
      <c r="A1214" s="11" t="str">
        <f t="shared" si="18"/>
        <v>DISTRIBUCION VOLUMEN X CRITERIO (Consumiciones)Agua EnvasadaDE 60 A 75 AÑOS</v>
      </c>
      <c r="B1214" s="11" t="s">
        <v>119</v>
      </c>
      <c r="C1214" s="11" t="s">
        <v>157</v>
      </c>
      <c r="D1214" s="11" t="s">
        <v>44</v>
      </c>
      <c r="E1214" s="12">
        <v>27.271224144451622</v>
      </c>
      <c r="F1214" s="12">
        <v>27.594669738007223</v>
      </c>
      <c r="G1214" s="12">
        <v>27.44822064832687</v>
      </c>
      <c r="H1214" s="12">
        <v>33.998200953923899</v>
      </c>
      <c r="I1214" s="12">
        <v>34.463519761898233</v>
      </c>
      <c r="J1214" s="12">
        <v>34.943605001765789</v>
      </c>
      <c r="K1214" s="12">
        <v>34.600160289463915</v>
      </c>
      <c r="L1214" s="12">
        <v>36.395947026578277</v>
      </c>
      <c r="M1214" s="12">
        <v>36.539159557076381</v>
      </c>
      <c r="N1214" s="12"/>
      <c r="O1214" s="12"/>
    </row>
    <row r="1215" spans="1:15" x14ac:dyDescent="0.35">
      <c r="A1215" s="11" t="str">
        <f t="shared" si="18"/>
        <v>DISTRIBUCION VOLUMEN X CRITERIO (Consumiciones)Agua EnvasadaALTA Y MEDIA ALTA</v>
      </c>
      <c r="B1215" s="11" t="s">
        <v>119</v>
      </c>
      <c r="C1215" s="11" t="s">
        <v>157</v>
      </c>
      <c r="D1215" s="11" t="s">
        <v>17</v>
      </c>
      <c r="E1215" s="12">
        <v>25.042287830151249</v>
      </c>
      <c r="F1215" s="12">
        <v>28.749857062948031</v>
      </c>
      <c r="G1215" s="12">
        <v>25.157904332351745</v>
      </c>
      <c r="H1215" s="12">
        <v>24.075109776010013</v>
      </c>
      <c r="I1215" s="12">
        <v>26.310030089353493</v>
      </c>
      <c r="J1215" s="12">
        <v>26.119840773434806</v>
      </c>
      <c r="K1215" s="12">
        <v>24.595976263016155</v>
      </c>
      <c r="L1215" s="12">
        <v>21.867506928420568</v>
      </c>
      <c r="M1215" s="12">
        <v>25.015593664577363</v>
      </c>
      <c r="N1215" s="12"/>
      <c r="O1215" s="12"/>
    </row>
    <row r="1216" spans="1:15" x14ac:dyDescent="0.35">
      <c r="A1216" s="11" t="str">
        <f t="shared" si="18"/>
        <v>DISTRIBUCION VOLUMEN X CRITERIO (Consumiciones)Agua EnvasadaMEDIA</v>
      </c>
      <c r="B1216" s="11" t="s">
        <v>119</v>
      </c>
      <c r="C1216" s="11" t="s">
        <v>157</v>
      </c>
      <c r="D1216" s="11" t="s">
        <v>18</v>
      </c>
      <c r="E1216" s="12">
        <v>32.77371272913804</v>
      </c>
      <c r="F1216" s="12">
        <v>33.031788787542901</v>
      </c>
      <c r="G1216" s="12">
        <v>35.135638160841189</v>
      </c>
      <c r="H1216" s="12">
        <v>31.36854755263721</v>
      </c>
      <c r="I1216" s="12">
        <v>34.99811859882648</v>
      </c>
      <c r="J1216" s="12">
        <v>35.452198571355076</v>
      </c>
      <c r="K1216" s="12">
        <v>36.027200591656701</v>
      </c>
      <c r="L1216" s="12">
        <v>36.994751797726749</v>
      </c>
      <c r="M1216" s="12">
        <v>35.344589541125316</v>
      </c>
      <c r="N1216" s="12"/>
      <c r="O1216" s="12"/>
    </row>
    <row r="1217" spans="1:15" x14ac:dyDescent="0.35">
      <c r="A1217" s="11" t="str">
        <f t="shared" si="18"/>
        <v>DISTRIBUCION VOLUMEN X CRITERIO (Consumiciones)Agua EnvasadaMEDIA BAJA</v>
      </c>
      <c r="B1217" s="11" t="s">
        <v>119</v>
      </c>
      <c r="C1217" s="11" t="s">
        <v>157</v>
      </c>
      <c r="D1217" s="11" t="s">
        <v>19</v>
      </c>
      <c r="E1217" s="12">
        <v>25.198871987608033</v>
      </c>
      <c r="F1217" s="12">
        <v>20.923652005556484</v>
      </c>
      <c r="G1217" s="12">
        <v>22.112868642270847</v>
      </c>
      <c r="H1217" s="12">
        <v>23.87158374114097</v>
      </c>
      <c r="I1217" s="12">
        <v>21.068341897628258</v>
      </c>
      <c r="J1217" s="12">
        <v>22.364184157258475</v>
      </c>
      <c r="K1217" s="12">
        <v>22.62721502949444</v>
      </c>
      <c r="L1217" s="12">
        <v>23.233580864129706</v>
      </c>
      <c r="M1217" s="12">
        <v>25.9758152587582</v>
      </c>
      <c r="N1217" s="12"/>
      <c r="O1217" s="12"/>
    </row>
    <row r="1218" spans="1:15" x14ac:dyDescent="0.35">
      <c r="A1218" s="11" t="str">
        <f t="shared" si="18"/>
        <v>DISTRIBUCION VOLUMEN X CRITERIO (Consumiciones)Agua EnvasadaBAJA</v>
      </c>
      <c r="B1218" s="11" t="s">
        <v>119</v>
      </c>
      <c r="C1218" s="11" t="s">
        <v>157</v>
      </c>
      <c r="D1218" s="11" t="s">
        <v>20</v>
      </c>
      <c r="E1218" s="12">
        <v>16.985102184007864</v>
      </c>
      <c r="F1218" s="12">
        <v>17.29470627209848</v>
      </c>
      <c r="G1218" s="12">
        <v>17.593596791261579</v>
      </c>
      <c r="H1218" s="12">
        <v>20.684766883554314</v>
      </c>
      <c r="I1218" s="12">
        <v>17.623502881548809</v>
      </c>
      <c r="J1218" s="12">
        <v>16.063791970361052</v>
      </c>
      <c r="K1218" s="12">
        <v>16.749652313295186</v>
      </c>
      <c r="L1218" s="12">
        <v>17.90415277930386</v>
      </c>
      <c r="M1218" s="12">
        <v>13.664001535539125</v>
      </c>
      <c r="N1218" s="12"/>
      <c r="O1218" s="12"/>
    </row>
    <row r="1219" spans="1:15" x14ac:dyDescent="0.35">
      <c r="A1219" s="11" t="str">
        <f t="shared" si="18"/>
        <v>DISTRIBUCION VOLUMEN X CRITERIO (Consumiciones)Agua EnvasadaHOMBRE</v>
      </c>
      <c r="B1219" s="11" t="s">
        <v>119</v>
      </c>
      <c r="C1219" s="11" t="s">
        <v>157</v>
      </c>
      <c r="D1219" s="11" t="s">
        <v>21</v>
      </c>
      <c r="E1219" s="12">
        <v>56.572693710774992</v>
      </c>
      <c r="F1219" s="12">
        <v>54.685424961659848</v>
      </c>
      <c r="G1219" s="12">
        <v>59.140473463305213</v>
      </c>
      <c r="H1219" s="12">
        <v>58.526333119388418</v>
      </c>
      <c r="I1219" s="12">
        <v>58.540542235496552</v>
      </c>
      <c r="J1219" s="12">
        <v>56.878627071223754</v>
      </c>
      <c r="K1219" s="12">
        <v>55.341292805242418</v>
      </c>
      <c r="L1219" s="12">
        <v>55.310603840847769</v>
      </c>
      <c r="M1219" s="12">
        <v>56.04248545539987</v>
      </c>
      <c r="N1219" s="12"/>
      <c r="O1219" s="12"/>
    </row>
    <row r="1220" spans="1:15" x14ac:dyDescent="0.35">
      <c r="A1220" s="11" t="str">
        <f t="shared" ref="A1220:A1283" si="19">B1220&amp;C1220&amp;D1220</f>
        <v>DISTRIBUCION VOLUMEN X CRITERIO (Consumiciones)Agua EnvasadaMUJER</v>
      </c>
      <c r="B1220" s="11" t="s">
        <v>119</v>
      </c>
      <c r="C1220" s="11" t="s">
        <v>157</v>
      </c>
      <c r="D1220" s="11" t="s">
        <v>22</v>
      </c>
      <c r="E1220" s="12">
        <v>43.427289443161804</v>
      </c>
      <c r="F1220" s="12">
        <v>45.314575038340152</v>
      </c>
      <c r="G1220" s="12">
        <v>40.859534463420147</v>
      </c>
      <c r="H1220" s="12">
        <v>41.473674833954092</v>
      </c>
      <c r="I1220" s="12">
        <v>41.459451231860491</v>
      </c>
      <c r="J1220" s="12">
        <v>43.121372928776239</v>
      </c>
      <c r="K1220" s="12">
        <v>44.658744025976318</v>
      </c>
      <c r="L1220" s="12">
        <v>44.689380898313985</v>
      </c>
      <c r="M1220" s="12">
        <v>43.95751454460013</v>
      </c>
      <c r="N1220" s="12"/>
      <c r="O1220" s="12"/>
    </row>
    <row r="1221" spans="1:15" x14ac:dyDescent="0.35">
      <c r="A1221" s="11" t="str">
        <f t="shared" si="19"/>
        <v>DISTRIBUCION VOLUMEN X CRITERIO (Consumiciones)Bebidas RefrescantesT.ESPAÑA</v>
      </c>
      <c r="B1221" s="11" t="s">
        <v>119</v>
      </c>
      <c r="C1221" s="11" t="s">
        <v>158</v>
      </c>
      <c r="D1221" s="11" t="s">
        <v>36</v>
      </c>
      <c r="E1221" s="12">
        <v>100</v>
      </c>
      <c r="F1221" s="12">
        <v>100</v>
      </c>
      <c r="G1221" s="12">
        <v>100</v>
      </c>
      <c r="H1221" s="12">
        <v>100</v>
      </c>
      <c r="I1221" s="12">
        <v>100</v>
      </c>
      <c r="J1221" s="12">
        <v>100</v>
      </c>
      <c r="K1221" s="12">
        <v>100</v>
      </c>
      <c r="L1221" s="12">
        <v>100</v>
      </c>
      <c r="M1221" s="12">
        <v>100</v>
      </c>
      <c r="N1221" s="12"/>
      <c r="O1221" s="12"/>
    </row>
    <row r="1222" spans="1:15" x14ac:dyDescent="0.35">
      <c r="A1222" s="11" t="str">
        <f t="shared" si="19"/>
        <v>DISTRIBUCION VOLUMEN X CRITERIO (Consumiciones)Bebidas RefrescantesBCN AM</v>
      </c>
      <c r="B1222" s="11" t="s">
        <v>119</v>
      </c>
      <c r="C1222" s="11" t="s">
        <v>158</v>
      </c>
      <c r="D1222" s="11" t="s">
        <v>1</v>
      </c>
      <c r="E1222" s="12">
        <v>7.9907246745459997</v>
      </c>
      <c r="F1222" s="12">
        <v>8.6273882522503964</v>
      </c>
      <c r="G1222" s="12">
        <v>7.9409621075148209</v>
      </c>
      <c r="H1222" s="12">
        <v>8.3420155072227704</v>
      </c>
      <c r="I1222" s="12">
        <v>8.560599358917651</v>
      </c>
      <c r="J1222" s="12">
        <v>9.2044185189715435</v>
      </c>
      <c r="K1222" s="12">
        <v>9.6029866741936267</v>
      </c>
      <c r="L1222" s="12">
        <v>10.337962197710764</v>
      </c>
      <c r="M1222" s="12">
        <v>9.3581435564058157</v>
      </c>
      <c r="N1222" s="12"/>
      <c r="O1222" s="12"/>
    </row>
    <row r="1223" spans="1:15" x14ac:dyDescent="0.35">
      <c r="A1223" s="11" t="str">
        <f t="shared" si="19"/>
        <v>DISTRIBUCION VOLUMEN X CRITERIO (Consumiciones)Bebidas RefrescantesREST.CAT ARAGON</v>
      </c>
      <c r="B1223" s="11" t="s">
        <v>119</v>
      </c>
      <c r="C1223" s="11" t="s">
        <v>158</v>
      </c>
      <c r="D1223" s="11" t="s">
        <v>2</v>
      </c>
      <c r="E1223" s="12">
        <v>11.189957938533936</v>
      </c>
      <c r="F1223" s="12">
        <v>10.941356479664387</v>
      </c>
      <c r="G1223" s="12">
        <v>9.6835808746105485</v>
      </c>
      <c r="H1223" s="12">
        <v>9.3305077428179501</v>
      </c>
      <c r="I1223" s="12">
        <v>10.833072433689823</v>
      </c>
      <c r="J1223" s="12">
        <v>11.670299005504765</v>
      </c>
      <c r="K1223" s="12">
        <v>10.337857594915773</v>
      </c>
      <c r="L1223" s="12">
        <v>10.946849468736129</v>
      </c>
      <c r="M1223" s="12">
        <v>11.351129570858021</v>
      </c>
      <c r="N1223" s="12"/>
      <c r="O1223" s="12"/>
    </row>
    <row r="1224" spans="1:15" x14ac:dyDescent="0.35">
      <c r="A1224" s="11" t="str">
        <f t="shared" si="19"/>
        <v>DISTRIBUCION VOLUMEN X CRITERIO (Consumiciones)Bebidas RefrescantesLEVANTE</v>
      </c>
      <c r="B1224" s="11" t="s">
        <v>119</v>
      </c>
      <c r="C1224" s="11" t="s">
        <v>158</v>
      </c>
      <c r="D1224" s="11" t="s">
        <v>3</v>
      </c>
      <c r="E1224" s="12">
        <v>15.160773821960994</v>
      </c>
      <c r="F1224" s="12">
        <v>15.107276552758064</v>
      </c>
      <c r="G1224" s="12">
        <v>16.594842172580446</v>
      </c>
      <c r="H1224" s="12">
        <v>16.281499659516179</v>
      </c>
      <c r="I1224" s="12">
        <v>14.915976212106411</v>
      </c>
      <c r="J1224" s="12">
        <v>14.772547607497577</v>
      </c>
      <c r="K1224" s="12">
        <v>16.234095805557452</v>
      </c>
      <c r="L1224" s="12">
        <v>15.780482436997731</v>
      </c>
      <c r="M1224" s="12">
        <v>14.737078569971175</v>
      </c>
      <c r="N1224" s="12"/>
      <c r="O1224" s="12"/>
    </row>
    <row r="1225" spans="1:15" x14ac:dyDescent="0.35">
      <c r="A1225" s="11" t="str">
        <f t="shared" si="19"/>
        <v>DISTRIBUCION VOLUMEN X CRITERIO (Consumiciones)Bebidas RefrescantesANDALUCIA</v>
      </c>
      <c r="B1225" s="11" t="s">
        <v>119</v>
      </c>
      <c r="C1225" s="11" t="s">
        <v>158</v>
      </c>
      <c r="D1225" s="11" t="s">
        <v>4</v>
      </c>
      <c r="E1225" s="12">
        <v>21.377503929067835</v>
      </c>
      <c r="F1225" s="12">
        <v>20.5953814576269</v>
      </c>
      <c r="G1225" s="12">
        <v>21.934473040722185</v>
      </c>
      <c r="H1225" s="12">
        <v>21.605121190653275</v>
      </c>
      <c r="I1225" s="12">
        <v>23.312893416790452</v>
      </c>
      <c r="J1225" s="12">
        <v>21.451794888513632</v>
      </c>
      <c r="K1225" s="12">
        <v>21.935463668819644</v>
      </c>
      <c r="L1225" s="12">
        <v>20.942211008612027</v>
      </c>
      <c r="M1225" s="12">
        <v>20.625493170858832</v>
      </c>
      <c r="N1225" s="12"/>
      <c r="O1225" s="12"/>
    </row>
    <row r="1226" spans="1:15" x14ac:dyDescent="0.35">
      <c r="A1226" s="11" t="str">
        <f t="shared" si="19"/>
        <v>DISTRIBUCION VOLUMEN X CRITERIO (Consumiciones)Bebidas RefrescantesMDD AM</v>
      </c>
      <c r="B1226" s="11" t="s">
        <v>119</v>
      </c>
      <c r="C1226" s="11" t="s">
        <v>158</v>
      </c>
      <c r="D1226" s="11" t="s">
        <v>5</v>
      </c>
      <c r="E1226" s="12">
        <v>17.173337754480954</v>
      </c>
      <c r="F1226" s="12">
        <v>16.424283057837947</v>
      </c>
      <c r="G1226" s="12">
        <v>17.332682308752322</v>
      </c>
      <c r="H1226" s="12">
        <v>18.902533317372132</v>
      </c>
      <c r="I1226" s="12">
        <v>16.89175062250527</v>
      </c>
      <c r="J1226" s="12">
        <v>17.571442193355796</v>
      </c>
      <c r="K1226" s="12">
        <v>16.873425788511536</v>
      </c>
      <c r="L1226" s="12">
        <v>17.235839928087614</v>
      </c>
      <c r="M1226" s="12">
        <v>17.197080468918873</v>
      </c>
      <c r="N1226" s="12"/>
      <c r="O1226" s="12"/>
    </row>
    <row r="1227" spans="1:15" x14ac:dyDescent="0.35">
      <c r="A1227" s="11" t="str">
        <f t="shared" si="19"/>
        <v>DISTRIBUCION VOLUMEN X CRITERIO (Consumiciones)Bebidas RefrescantesRTO CENTRO</v>
      </c>
      <c r="B1227" s="11" t="s">
        <v>119</v>
      </c>
      <c r="C1227" s="11" t="s">
        <v>158</v>
      </c>
      <c r="D1227" s="11" t="s">
        <v>6</v>
      </c>
      <c r="E1227" s="12">
        <v>13.012141500949333</v>
      </c>
      <c r="F1227" s="12">
        <v>12.329580419130469</v>
      </c>
      <c r="G1227" s="12">
        <v>12.620258835218495</v>
      </c>
      <c r="H1227" s="12">
        <v>11.769804481826798</v>
      </c>
      <c r="I1227" s="12">
        <v>10.513169726820765</v>
      </c>
      <c r="J1227" s="12">
        <v>9.8073736927808568</v>
      </c>
      <c r="K1227" s="12">
        <v>11.114467860836506</v>
      </c>
      <c r="L1227" s="12">
        <v>10.226221275441883</v>
      </c>
      <c r="M1227" s="12">
        <v>10.53696584520344</v>
      </c>
      <c r="N1227" s="12"/>
      <c r="O1227" s="12"/>
    </row>
    <row r="1228" spans="1:15" x14ac:dyDescent="0.35">
      <c r="A1228" s="11" t="str">
        <f t="shared" si="19"/>
        <v>DISTRIBUCION VOLUMEN X CRITERIO (Consumiciones)Bebidas RefrescantesNORTE-CENTRO</v>
      </c>
      <c r="B1228" s="11" t="s">
        <v>119</v>
      </c>
      <c r="C1228" s="11" t="s">
        <v>158</v>
      </c>
      <c r="D1228" s="11" t="s">
        <v>7</v>
      </c>
      <c r="E1228" s="12">
        <v>7.5645866075565298</v>
      </c>
      <c r="F1228" s="12">
        <v>8.3201039783292678</v>
      </c>
      <c r="G1228" s="12">
        <v>7.1558098879307686</v>
      </c>
      <c r="H1228" s="12">
        <v>7.2627406690752379</v>
      </c>
      <c r="I1228" s="12">
        <v>8.4324751978670598</v>
      </c>
      <c r="J1228" s="12">
        <v>8.1097849594943767</v>
      </c>
      <c r="K1228" s="12">
        <v>7.5183436571763771</v>
      </c>
      <c r="L1228" s="12">
        <v>7.2238607217611106</v>
      </c>
      <c r="M1228" s="12">
        <v>6.7879016829929029</v>
      </c>
      <c r="N1228" s="12"/>
      <c r="O1228" s="12"/>
    </row>
    <row r="1229" spans="1:15" x14ac:dyDescent="0.35">
      <c r="A1229" s="11" t="str">
        <f t="shared" si="19"/>
        <v>DISTRIBUCION VOLUMEN X CRITERIO (Consumiciones)Bebidas RefrescantesNOROESTE</v>
      </c>
      <c r="B1229" s="11" t="s">
        <v>119</v>
      </c>
      <c r="C1229" s="11" t="s">
        <v>158</v>
      </c>
      <c r="D1229" s="11" t="s">
        <v>8</v>
      </c>
      <c r="E1229" s="12">
        <v>6.5309601460795621</v>
      </c>
      <c r="F1229" s="12">
        <v>7.6546452447286972</v>
      </c>
      <c r="G1229" s="12">
        <v>6.7373815644019386</v>
      </c>
      <c r="H1229" s="12">
        <v>6.5057725254087275</v>
      </c>
      <c r="I1229" s="12">
        <v>6.5400745698617451</v>
      </c>
      <c r="J1229" s="12">
        <v>7.4123366826349031</v>
      </c>
      <c r="K1229" s="12">
        <v>6.3833677706452967</v>
      </c>
      <c r="L1229" s="12">
        <v>7.3065868919624162</v>
      </c>
      <c r="M1229" s="12">
        <v>9.4061990541624318</v>
      </c>
      <c r="N1229" s="12"/>
      <c r="O1229" s="12"/>
    </row>
    <row r="1230" spans="1:15" x14ac:dyDescent="0.35">
      <c r="A1230" s="11" t="str">
        <f t="shared" si="19"/>
        <v>DISTRIBUCION VOLUMEN X CRITERIO (Consumiciones)Bebidas Refrescantes&lt;2MIL</v>
      </c>
      <c r="B1230" s="11" t="s">
        <v>119</v>
      </c>
      <c r="C1230" s="11" t="s">
        <v>158</v>
      </c>
      <c r="D1230" s="11" t="s">
        <v>9</v>
      </c>
      <c r="E1230" s="12">
        <v>7.3181000572326642</v>
      </c>
      <c r="F1230" s="12">
        <v>6.9782636391128392</v>
      </c>
      <c r="G1230" s="12">
        <v>6.2566040550451865</v>
      </c>
      <c r="H1230" s="12">
        <v>5.4853317215136714</v>
      </c>
      <c r="I1230" s="12">
        <v>6.0744860148816651</v>
      </c>
      <c r="J1230" s="12">
        <v>5.4071826916500987</v>
      </c>
      <c r="K1230" s="12">
        <v>5.0392717666230773</v>
      </c>
      <c r="L1230" s="12">
        <v>5.732639901343342</v>
      </c>
      <c r="M1230" s="12">
        <v>6.0277892814503113</v>
      </c>
      <c r="N1230" s="12"/>
      <c r="O1230" s="12"/>
    </row>
    <row r="1231" spans="1:15" x14ac:dyDescent="0.35">
      <c r="A1231" s="11" t="str">
        <f t="shared" si="19"/>
        <v>DISTRIBUCION VOLUMEN X CRITERIO (Consumiciones)Bebidas Refrescantes2-5MIL</v>
      </c>
      <c r="B1231" s="11" t="s">
        <v>119</v>
      </c>
      <c r="C1231" s="11" t="s">
        <v>158</v>
      </c>
      <c r="D1231" s="11" t="s">
        <v>10</v>
      </c>
      <c r="E1231" s="12">
        <v>6.2151130572235802</v>
      </c>
      <c r="F1231" s="12">
        <v>4.1962822599844287</v>
      </c>
      <c r="G1231" s="12">
        <v>5.8556668374800465</v>
      </c>
      <c r="H1231" s="12">
        <v>6.6900262771086947</v>
      </c>
      <c r="I1231" s="12">
        <v>5.8096606971289759</v>
      </c>
      <c r="J1231" s="12">
        <v>6.2206925899062071</v>
      </c>
      <c r="K1231" s="12">
        <v>6.5971187326481147</v>
      </c>
      <c r="L1231" s="12">
        <v>6.2449970562725534</v>
      </c>
      <c r="M1231" s="12">
        <v>5.4582383017751122</v>
      </c>
      <c r="N1231" s="12"/>
      <c r="O1231" s="12"/>
    </row>
    <row r="1232" spans="1:15" x14ac:dyDescent="0.35">
      <c r="A1232" s="11" t="str">
        <f t="shared" si="19"/>
        <v>DISTRIBUCION VOLUMEN X CRITERIO (Consumiciones)Bebidas Refrescantes5-10MIL</v>
      </c>
      <c r="B1232" s="11" t="s">
        <v>119</v>
      </c>
      <c r="C1232" s="11" t="s">
        <v>158</v>
      </c>
      <c r="D1232" s="11" t="s">
        <v>11</v>
      </c>
      <c r="E1232" s="12">
        <v>7.4296719569028946</v>
      </c>
      <c r="F1232" s="12">
        <v>7.2052143587895783</v>
      </c>
      <c r="G1232" s="12">
        <v>8.9522141511749052</v>
      </c>
      <c r="H1232" s="12">
        <v>7.8455371107740079</v>
      </c>
      <c r="I1232" s="12">
        <v>9.268066883642863</v>
      </c>
      <c r="J1232" s="12">
        <v>8.4475765383349213</v>
      </c>
      <c r="K1232" s="12">
        <v>7.4274953085134765</v>
      </c>
      <c r="L1232" s="12">
        <v>7.906656909959084</v>
      </c>
      <c r="M1232" s="12">
        <v>7.6806656821767598</v>
      </c>
      <c r="N1232" s="12"/>
      <c r="O1232" s="12"/>
    </row>
    <row r="1233" spans="1:15" x14ac:dyDescent="0.35">
      <c r="A1233" s="11" t="str">
        <f t="shared" si="19"/>
        <v>DISTRIBUCION VOLUMEN X CRITERIO (Consumiciones)Bebidas Refrescantes10-30MIL</v>
      </c>
      <c r="B1233" s="11" t="s">
        <v>119</v>
      </c>
      <c r="C1233" s="11" t="s">
        <v>158</v>
      </c>
      <c r="D1233" s="11" t="s">
        <v>12</v>
      </c>
      <c r="E1233" s="12">
        <v>16.982812031577893</v>
      </c>
      <c r="F1233" s="12">
        <v>17.442977280477685</v>
      </c>
      <c r="G1233" s="12">
        <v>17.799389583882952</v>
      </c>
      <c r="H1233" s="12">
        <v>16.567069425337884</v>
      </c>
      <c r="I1233" s="12">
        <v>16.978978283662403</v>
      </c>
      <c r="J1233" s="12">
        <v>16.550831377034321</v>
      </c>
      <c r="K1233" s="12">
        <v>16.101613959570521</v>
      </c>
      <c r="L1233" s="12">
        <v>16.24677536480862</v>
      </c>
      <c r="M1233" s="12">
        <v>18.034403275886799</v>
      </c>
      <c r="N1233" s="12"/>
      <c r="O1233" s="12"/>
    </row>
    <row r="1234" spans="1:15" x14ac:dyDescent="0.35">
      <c r="A1234" s="11" t="str">
        <f t="shared" si="19"/>
        <v>DISTRIBUCION VOLUMEN X CRITERIO (Consumiciones)Bebidas Refrescantes30-100MIL</v>
      </c>
      <c r="B1234" s="11" t="s">
        <v>119</v>
      </c>
      <c r="C1234" s="11" t="s">
        <v>158</v>
      </c>
      <c r="D1234" s="11" t="s">
        <v>13</v>
      </c>
      <c r="E1234" s="12">
        <v>18.915018577904558</v>
      </c>
      <c r="F1234" s="12">
        <v>21.009094243229505</v>
      </c>
      <c r="G1234" s="12">
        <v>20.750506109455923</v>
      </c>
      <c r="H1234" s="12">
        <v>20.3869544654404</v>
      </c>
      <c r="I1234" s="12">
        <v>20.282740853961073</v>
      </c>
      <c r="J1234" s="12">
        <v>19.371157211432514</v>
      </c>
      <c r="K1234" s="12">
        <v>21.172613626590749</v>
      </c>
      <c r="L1234" s="12">
        <v>18.872394522623985</v>
      </c>
      <c r="M1234" s="12">
        <v>19.533376025987302</v>
      </c>
      <c r="N1234" s="12"/>
      <c r="O1234" s="12"/>
    </row>
    <row r="1235" spans="1:15" x14ac:dyDescent="0.35">
      <c r="A1235" s="11" t="str">
        <f t="shared" si="19"/>
        <v>DISTRIBUCION VOLUMEN X CRITERIO (Consumiciones)Bebidas Refrescantes100-200MIL</v>
      </c>
      <c r="B1235" s="11" t="s">
        <v>119</v>
      </c>
      <c r="C1235" s="11" t="s">
        <v>158</v>
      </c>
      <c r="D1235" s="11" t="s">
        <v>14</v>
      </c>
      <c r="E1235" s="12">
        <v>9.5940932256511342</v>
      </c>
      <c r="F1235" s="12">
        <v>9.2608607809956425</v>
      </c>
      <c r="G1235" s="12">
        <v>8.8857488693397357</v>
      </c>
      <c r="H1235" s="12">
        <v>9.8149661772988548</v>
      </c>
      <c r="I1235" s="12">
        <v>9.1755391776391964</v>
      </c>
      <c r="J1235" s="12">
        <v>10.373942562881213</v>
      </c>
      <c r="K1235" s="12">
        <v>9.7868753045882855</v>
      </c>
      <c r="L1235" s="12">
        <v>9.6520969182795255</v>
      </c>
      <c r="M1235" s="12">
        <v>9.3114617654961211</v>
      </c>
      <c r="N1235" s="12"/>
      <c r="O1235" s="12"/>
    </row>
    <row r="1236" spans="1:15" x14ac:dyDescent="0.35">
      <c r="A1236" s="11" t="str">
        <f t="shared" si="19"/>
        <v>DISTRIBUCION VOLUMEN X CRITERIO (Consumiciones)Bebidas Refrescantes200-500MIL</v>
      </c>
      <c r="B1236" s="11" t="s">
        <v>119</v>
      </c>
      <c r="C1236" s="11" t="s">
        <v>158</v>
      </c>
      <c r="D1236" s="11" t="s">
        <v>15</v>
      </c>
      <c r="E1236" s="12">
        <v>12.419706205656041</v>
      </c>
      <c r="F1236" s="12">
        <v>13.628658383574512</v>
      </c>
      <c r="G1236" s="12">
        <v>11.352667013818388</v>
      </c>
      <c r="H1236" s="12">
        <v>11.356690654258795</v>
      </c>
      <c r="I1236" s="12">
        <v>12.822100802391406</v>
      </c>
      <c r="J1236" s="12">
        <v>12.998212796144287</v>
      </c>
      <c r="K1236" s="12">
        <v>13.079996736357202</v>
      </c>
      <c r="L1236" s="12">
        <v>14.46339656001768</v>
      </c>
      <c r="M1236" s="12">
        <v>12.534226512138114</v>
      </c>
      <c r="N1236" s="12"/>
      <c r="O1236" s="12"/>
    </row>
    <row r="1237" spans="1:15" x14ac:dyDescent="0.35">
      <c r="A1237" s="11" t="str">
        <f t="shared" si="19"/>
        <v>DISTRIBUCION VOLUMEN X CRITERIO (Consumiciones)Bebidas Refrescantes&gt;500MIL</v>
      </c>
      <c r="B1237" s="11" t="s">
        <v>119</v>
      </c>
      <c r="C1237" s="11" t="s">
        <v>158</v>
      </c>
      <c r="D1237" s="11" t="s">
        <v>16</v>
      </c>
      <c r="E1237" s="12">
        <v>21.125480345576278</v>
      </c>
      <c r="F1237" s="12">
        <v>20.278659348719895</v>
      </c>
      <c r="G1237" s="12">
        <v>20.147194171534384</v>
      </c>
      <c r="H1237" s="12">
        <v>21.853419262160767</v>
      </c>
      <c r="I1237" s="12">
        <v>19.588442671437988</v>
      </c>
      <c r="J1237" s="12">
        <v>20.630401781369887</v>
      </c>
      <c r="K1237" s="12">
        <v>20.795027796092892</v>
      </c>
      <c r="L1237" s="12">
        <v>20.881052052901662</v>
      </c>
      <c r="M1237" s="12">
        <v>21.419831074460973</v>
      </c>
      <c r="N1237" s="12"/>
      <c r="O1237" s="12"/>
    </row>
    <row r="1238" spans="1:15" x14ac:dyDescent="0.35">
      <c r="A1238" s="11" t="str">
        <f t="shared" si="19"/>
        <v>DISTRIBUCION VOLUMEN X CRITERIO (Consumiciones)Bebidas RefrescantesDE 15 A 19 AÑOS</v>
      </c>
      <c r="B1238" s="11" t="s">
        <v>119</v>
      </c>
      <c r="C1238" s="11" t="s">
        <v>158</v>
      </c>
      <c r="D1238" s="11" t="s">
        <v>39</v>
      </c>
      <c r="E1238" s="12">
        <v>5.0429790056051669</v>
      </c>
      <c r="F1238" s="12">
        <v>3.7194155079560152</v>
      </c>
      <c r="G1238" s="12">
        <v>4.1851547978992256</v>
      </c>
      <c r="H1238" s="12">
        <v>6.0456483812790811</v>
      </c>
      <c r="I1238" s="12">
        <v>5.5470969369740821</v>
      </c>
      <c r="J1238" s="12">
        <v>4.3982986387982814</v>
      </c>
      <c r="K1238" s="12">
        <v>3.6742941821156783</v>
      </c>
      <c r="L1238" s="12">
        <v>4.5646942145076546</v>
      </c>
      <c r="M1238" s="12">
        <v>3.5148164384225806</v>
      </c>
      <c r="N1238" s="12"/>
      <c r="O1238" s="12"/>
    </row>
    <row r="1239" spans="1:15" x14ac:dyDescent="0.35">
      <c r="A1239" s="11" t="str">
        <f t="shared" si="19"/>
        <v>DISTRIBUCION VOLUMEN X CRITERIO (Consumiciones)Bebidas RefrescantesDE 20 A 24 AÑOS</v>
      </c>
      <c r="B1239" s="11" t="s">
        <v>119</v>
      </c>
      <c r="C1239" s="11" t="s">
        <v>158</v>
      </c>
      <c r="D1239" s="11" t="s">
        <v>40</v>
      </c>
      <c r="E1239" s="12">
        <v>4.7920864485769048</v>
      </c>
      <c r="F1239" s="12">
        <v>3.7053012218740551</v>
      </c>
      <c r="G1239" s="12">
        <v>5.9252122851192999</v>
      </c>
      <c r="H1239" s="12">
        <v>4.5257187937256784</v>
      </c>
      <c r="I1239" s="12">
        <v>3.4837456316938069</v>
      </c>
      <c r="J1239" s="12">
        <v>4.2947457285190529</v>
      </c>
      <c r="K1239" s="12">
        <v>5.2263622952229536</v>
      </c>
      <c r="L1239" s="12">
        <v>5.8155564387769694</v>
      </c>
      <c r="M1239" s="12">
        <v>4.4081202235909913</v>
      </c>
      <c r="N1239" s="12"/>
      <c r="O1239" s="12"/>
    </row>
    <row r="1240" spans="1:15" x14ac:dyDescent="0.35">
      <c r="A1240" s="11" t="str">
        <f t="shared" si="19"/>
        <v>DISTRIBUCION VOLUMEN X CRITERIO (Consumiciones)Bebidas RefrescantesDE 25 A 34 AÑOS</v>
      </c>
      <c r="B1240" s="11" t="s">
        <v>119</v>
      </c>
      <c r="C1240" s="11" t="s">
        <v>158</v>
      </c>
      <c r="D1240" s="11" t="s">
        <v>41</v>
      </c>
      <c r="E1240" s="12">
        <v>11.788979532509062</v>
      </c>
      <c r="F1240" s="12">
        <v>10.866440608170278</v>
      </c>
      <c r="G1240" s="12">
        <v>11.913993851639141</v>
      </c>
      <c r="H1240" s="12">
        <v>11.68508092132763</v>
      </c>
      <c r="I1240" s="12">
        <v>10.201905554585462</v>
      </c>
      <c r="J1240" s="12">
        <v>10.125192514775502</v>
      </c>
      <c r="K1240" s="12">
        <v>12.201291785102352</v>
      </c>
      <c r="L1240" s="12">
        <v>10.704669847501917</v>
      </c>
      <c r="M1240" s="12">
        <v>10.431396474017749</v>
      </c>
      <c r="N1240" s="12"/>
      <c r="O1240" s="12"/>
    </row>
    <row r="1241" spans="1:15" x14ac:dyDescent="0.35">
      <c r="A1241" s="11" t="str">
        <f t="shared" si="19"/>
        <v>DISTRIBUCION VOLUMEN X CRITERIO (Consumiciones)Bebidas RefrescantesDE 35 A 49 AÑOS</v>
      </c>
      <c r="B1241" s="11" t="s">
        <v>119</v>
      </c>
      <c r="C1241" s="11" t="s">
        <v>158</v>
      </c>
      <c r="D1241" s="11" t="s">
        <v>42</v>
      </c>
      <c r="E1241" s="12">
        <v>35.792109159951671</v>
      </c>
      <c r="F1241" s="12">
        <v>35.047131266206399</v>
      </c>
      <c r="G1241" s="12">
        <v>34.171009516285054</v>
      </c>
      <c r="H1241" s="12">
        <v>34.463473052717106</v>
      </c>
      <c r="I1241" s="12">
        <v>34.177573810239934</v>
      </c>
      <c r="J1241" s="12">
        <v>33.688780423952892</v>
      </c>
      <c r="K1241" s="12">
        <v>33.605831335822231</v>
      </c>
      <c r="L1241" s="12">
        <v>31.492228373818097</v>
      </c>
      <c r="M1241" s="12">
        <v>31.195872414956433</v>
      </c>
      <c r="N1241" s="12"/>
      <c r="O1241" s="12"/>
    </row>
    <row r="1242" spans="1:15" x14ac:dyDescent="0.35">
      <c r="A1242" s="11" t="str">
        <f t="shared" si="19"/>
        <v>DISTRIBUCION VOLUMEN X CRITERIO (Consumiciones)Bebidas RefrescantesDE 50 A 59 AÑOS</v>
      </c>
      <c r="B1242" s="11" t="s">
        <v>119</v>
      </c>
      <c r="C1242" s="11" t="s">
        <v>158</v>
      </c>
      <c r="D1242" s="11" t="s">
        <v>43</v>
      </c>
      <c r="E1242" s="12">
        <v>22.900755834552179</v>
      </c>
      <c r="F1242" s="12">
        <v>24.465514068602534</v>
      </c>
      <c r="G1242" s="12">
        <v>24.984670535060253</v>
      </c>
      <c r="H1242" s="12">
        <v>21.681798735794366</v>
      </c>
      <c r="I1242" s="12">
        <v>22.44588223438814</v>
      </c>
      <c r="J1242" s="12">
        <v>23.549971234621797</v>
      </c>
      <c r="K1242" s="12">
        <v>22.838504810565382</v>
      </c>
      <c r="L1242" s="12">
        <v>23.95750260478091</v>
      </c>
      <c r="M1242" s="12">
        <v>25.694002759534634</v>
      </c>
      <c r="N1242" s="12"/>
      <c r="O1242" s="12"/>
    </row>
    <row r="1243" spans="1:15" x14ac:dyDescent="0.35">
      <c r="A1243" s="11" t="str">
        <f t="shared" si="19"/>
        <v>DISTRIBUCION VOLUMEN X CRITERIO (Consumiciones)Bebidas RefrescantesDE 60 A 75 AÑOS</v>
      </c>
      <c r="B1243" s="11" t="s">
        <v>119</v>
      </c>
      <c r="C1243" s="11" t="s">
        <v>158</v>
      </c>
      <c r="D1243" s="11" t="s">
        <v>44</v>
      </c>
      <c r="E1243" s="12">
        <v>19.683080934255109</v>
      </c>
      <c r="F1243" s="12">
        <v>22.196212769516848</v>
      </c>
      <c r="G1243" s="12">
        <v>18.819951186968826</v>
      </c>
      <c r="H1243" s="12">
        <v>21.598272265385059</v>
      </c>
      <c r="I1243" s="12">
        <v>24.143808139915031</v>
      </c>
      <c r="J1243" s="12">
        <v>23.943004105592838</v>
      </c>
      <c r="K1243" s="12">
        <v>22.453725734926049</v>
      </c>
      <c r="L1243" s="12">
        <v>23.465356878200254</v>
      </c>
      <c r="M1243" s="12">
        <v>24.755781184660542</v>
      </c>
      <c r="N1243" s="12"/>
      <c r="O1243" s="12"/>
    </row>
    <row r="1244" spans="1:15" x14ac:dyDescent="0.35">
      <c r="A1244" s="11" t="str">
        <f t="shared" si="19"/>
        <v>DISTRIBUCION VOLUMEN X CRITERIO (Consumiciones)Bebidas RefrescantesALTA Y MEDIA ALTA</v>
      </c>
      <c r="B1244" s="11" t="s">
        <v>119</v>
      </c>
      <c r="C1244" s="11" t="s">
        <v>158</v>
      </c>
      <c r="D1244" s="11" t="s">
        <v>17</v>
      </c>
      <c r="E1244" s="12">
        <v>23.871558091154373</v>
      </c>
      <c r="F1244" s="12">
        <v>23.897267351705409</v>
      </c>
      <c r="G1244" s="12">
        <v>24.686585072199733</v>
      </c>
      <c r="H1244" s="12">
        <v>22.349357986847711</v>
      </c>
      <c r="I1244" s="12">
        <v>22.95827503155796</v>
      </c>
      <c r="J1244" s="12">
        <v>22.712951430755837</v>
      </c>
      <c r="K1244" s="12">
        <v>21.825108438942316</v>
      </c>
      <c r="L1244" s="12">
        <v>21.096566332301325</v>
      </c>
      <c r="M1244" s="12">
        <v>21.664884214694219</v>
      </c>
      <c r="N1244" s="12"/>
      <c r="O1244" s="12"/>
    </row>
    <row r="1245" spans="1:15" x14ac:dyDescent="0.35">
      <c r="A1245" s="11" t="str">
        <f t="shared" si="19"/>
        <v>DISTRIBUCION VOLUMEN X CRITERIO (Consumiciones)Bebidas RefrescantesMEDIA</v>
      </c>
      <c r="B1245" s="11" t="s">
        <v>119</v>
      </c>
      <c r="C1245" s="11" t="s">
        <v>158</v>
      </c>
      <c r="D1245" s="11" t="s">
        <v>18</v>
      </c>
      <c r="E1245" s="12">
        <v>31.533008712083355</v>
      </c>
      <c r="F1245" s="12">
        <v>32.739893319263658</v>
      </c>
      <c r="G1245" s="12">
        <v>31.470298039421511</v>
      </c>
      <c r="H1245" s="12">
        <v>30.921357068424491</v>
      </c>
      <c r="I1245" s="12">
        <v>31.115394053334299</v>
      </c>
      <c r="J1245" s="12">
        <v>30.862958894801569</v>
      </c>
      <c r="K1245" s="12">
        <v>30.539268458877</v>
      </c>
      <c r="L1245" s="12">
        <v>29.988633683299497</v>
      </c>
      <c r="M1245" s="12">
        <v>31.21756486219498</v>
      </c>
      <c r="N1245" s="12"/>
      <c r="O1245" s="12"/>
    </row>
    <row r="1246" spans="1:15" x14ac:dyDescent="0.35">
      <c r="A1246" s="11" t="str">
        <f t="shared" si="19"/>
        <v>DISTRIBUCION VOLUMEN X CRITERIO (Consumiciones)Bebidas RefrescantesMEDIA BAJA</v>
      </c>
      <c r="B1246" s="11" t="s">
        <v>119</v>
      </c>
      <c r="C1246" s="11" t="s">
        <v>158</v>
      </c>
      <c r="D1246" s="11" t="s">
        <v>19</v>
      </c>
      <c r="E1246" s="12">
        <v>24.479968567457323</v>
      </c>
      <c r="F1246" s="12">
        <v>25.832257732423098</v>
      </c>
      <c r="G1246" s="12">
        <v>23.924913937220786</v>
      </c>
      <c r="H1246" s="12">
        <v>26.036851731561377</v>
      </c>
      <c r="I1246" s="12">
        <v>25.732956201937089</v>
      </c>
      <c r="J1246" s="12">
        <v>26.523247499667246</v>
      </c>
      <c r="K1246" s="12">
        <v>25.482081939485884</v>
      </c>
      <c r="L1246" s="12">
        <v>27.147894909858795</v>
      </c>
      <c r="M1246" s="12">
        <v>26.615125724478851</v>
      </c>
      <c r="N1246" s="12"/>
      <c r="O1246" s="12"/>
    </row>
    <row r="1247" spans="1:15" x14ac:dyDescent="0.35">
      <c r="A1247" s="11" t="str">
        <f t="shared" si="19"/>
        <v>DISTRIBUCION VOLUMEN X CRITERIO (Consumiciones)Bebidas RefrescantesBAJA</v>
      </c>
      <c r="B1247" s="11" t="s">
        <v>119</v>
      </c>
      <c r="C1247" s="11" t="s">
        <v>158</v>
      </c>
      <c r="D1247" s="11" t="s">
        <v>20</v>
      </c>
      <c r="E1247" s="12">
        <v>20.115455544755036</v>
      </c>
      <c r="F1247" s="12">
        <v>17.530591891491923</v>
      </c>
      <c r="G1247" s="12">
        <v>19.918193742889489</v>
      </c>
      <c r="H1247" s="12">
        <v>20.692428307059494</v>
      </c>
      <c r="I1247" s="12">
        <v>20.193386251729823</v>
      </c>
      <c r="J1247" s="12">
        <v>19.900832369789171</v>
      </c>
      <c r="K1247" s="12">
        <v>22.153554393679116</v>
      </c>
      <c r="L1247" s="12">
        <v>21.766909717643603</v>
      </c>
      <c r="M1247" s="12">
        <v>20.502417118003439</v>
      </c>
      <c r="N1247" s="12"/>
      <c r="O1247" s="12"/>
    </row>
    <row r="1248" spans="1:15" x14ac:dyDescent="0.35">
      <c r="A1248" s="11" t="str">
        <f t="shared" si="19"/>
        <v>DISTRIBUCION VOLUMEN X CRITERIO (Consumiciones)Bebidas RefrescantesHOMBRE</v>
      </c>
      <c r="B1248" s="11" t="s">
        <v>119</v>
      </c>
      <c r="C1248" s="11" t="s">
        <v>158</v>
      </c>
      <c r="D1248" s="11" t="s">
        <v>21</v>
      </c>
      <c r="E1248" s="12">
        <v>48.634092498887135</v>
      </c>
      <c r="F1248" s="12">
        <v>49.940740073479731</v>
      </c>
      <c r="G1248" s="12">
        <v>50.825498247896718</v>
      </c>
      <c r="H1248" s="12">
        <v>51.783762356030294</v>
      </c>
      <c r="I1248" s="12">
        <v>52.290711690637394</v>
      </c>
      <c r="J1248" s="12">
        <v>51.727454721186639</v>
      </c>
      <c r="K1248" s="12">
        <v>51.552854474608637</v>
      </c>
      <c r="L1248" s="12">
        <v>51.605956544268274</v>
      </c>
      <c r="M1248" s="12">
        <v>52.297948934468117</v>
      </c>
      <c r="N1248" s="12"/>
      <c r="O1248" s="12"/>
    </row>
    <row r="1249" spans="1:15" x14ac:dyDescent="0.35">
      <c r="A1249" s="11" t="str">
        <f t="shared" si="19"/>
        <v>DISTRIBUCION VOLUMEN X CRITERIO (Consumiciones)Bebidas RefrescantesMUJER</v>
      </c>
      <c r="B1249" s="11" t="s">
        <v>119</v>
      </c>
      <c r="C1249" s="11" t="s">
        <v>158</v>
      </c>
      <c r="D1249" s="11" t="s">
        <v>22</v>
      </c>
      <c r="E1249" s="12">
        <v>51.365907501112865</v>
      </c>
      <c r="F1249" s="12">
        <v>50.059259926520262</v>
      </c>
      <c r="G1249" s="12">
        <v>49.174455710760917</v>
      </c>
      <c r="H1249" s="12">
        <v>48.216222925648928</v>
      </c>
      <c r="I1249" s="12">
        <v>47.709288309362627</v>
      </c>
      <c r="J1249" s="12">
        <v>48.272545278813361</v>
      </c>
      <c r="K1249" s="12">
        <v>48.447189628672419</v>
      </c>
      <c r="L1249" s="12">
        <v>48.394043455731719</v>
      </c>
      <c r="M1249" s="12">
        <v>47.702051065531876</v>
      </c>
      <c r="N1249" s="12"/>
      <c r="O1249" s="12"/>
    </row>
    <row r="1250" spans="1:15" x14ac:dyDescent="0.35">
      <c r="A1250" s="11" t="str">
        <f t="shared" si="19"/>
        <v>DISTRIBUCION VOLUMEN X CRITERIO (Consumiciones)ColasT.ESPAÑA</v>
      </c>
      <c r="B1250" s="11" t="s">
        <v>119</v>
      </c>
      <c r="C1250" s="11" t="s">
        <v>159</v>
      </c>
      <c r="D1250" s="11" t="s">
        <v>36</v>
      </c>
      <c r="E1250" s="12">
        <v>100</v>
      </c>
      <c r="F1250" s="12">
        <v>100</v>
      </c>
      <c r="G1250" s="12">
        <v>100</v>
      </c>
      <c r="H1250" s="12">
        <v>100</v>
      </c>
      <c r="I1250" s="12">
        <v>100</v>
      </c>
      <c r="J1250" s="12">
        <v>100</v>
      </c>
      <c r="K1250" s="12">
        <v>100</v>
      </c>
      <c r="L1250" s="12">
        <v>100</v>
      </c>
      <c r="M1250" s="12">
        <v>100</v>
      </c>
      <c r="N1250" s="12"/>
      <c r="O1250" s="12"/>
    </row>
    <row r="1251" spans="1:15" x14ac:dyDescent="0.35">
      <c r="A1251" s="11" t="str">
        <f t="shared" si="19"/>
        <v>DISTRIBUCION VOLUMEN X CRITERIO (Consumiciones)ColasBCN AM</v>
      </c>
      <c r="B1251" s="11" t="s">
        <v>119</v>
      </c>
      <c r="C1251" s="11" t="s">
        <v>159</v>
      </c>
      <c r="D1251" s="11" t="s">
        <v>1</v>
      </c>
      <c r="E1251" s="12">
        <v>8.0415395136442864</v>
      </c>
      <c r="F1251" s="12">
        <v>9.5371612701478377</v>
      </c>
      <c r="G1251" s="12">
        <v>8.8095380060907527</v>
      </c>
      <c r="H1251" s="12">
        <v>8.6838080946750686</v>
      </c>
      <c r="I1251" s="12">
        <v>8.8697570622763671</v>
      </c>
      <c r="J1251" s="12">
        <v>9.037013383753937</v>
      </c>
      <c r="K1251" s="12">
        <v>9.3111508910935861</v>
      </c>
      <c r="L1251" s="12">
        <v>11.459076835725869</v>
      </c>
      <c r="M1251" s="12">
        <v>9.3523583548270199</v>
      </c>
      <c r="N1251" s="12"/>
      <c r="O1251" s="12"/>
    </row>
    <row r="1252" spans="1:15" x14ac:dyDescent="0.35">
      <c r="A1252" s="11" t="str">
        <f t="shared" si="19"/>
        <v>DISTRIBUCION VOLUMEN X CRITERIO (Consumiciones)ColasREST.CAT ARAGON</v>
      </c>
      <c r="B1252" s="11" t="s">
        <v>119</v>
      </c>
      <c r="C1252" s="11" t="s">
        <v>159</v>
      </c>
      <c r="D1252" s="11" t="s">
        <v>2</v>
      </c>
      <c r="E1252" s="12">
        <v>11.229382826804715</v>
      </c>
      <c r="F1252" s="12">
        <v>10.757172374314658</v>
      </c>
      <c r="G1252" s="12">
        <v>9.7787592810943664</v>
      </c>
      <c r="H1252" s="12">
        <v>10.409093056010455</v>
      </c>
      <c r="I1252" s="12">
        <v>11.24447439469963</v>
      </c>
      <c r="J1252" s="12">
        <v>11.742197000745078</v>
      </c>
      <c r="K1252" s="12">
        <v>11.055445038161468</v>
      </c>
      <c r="L1252" s="12">
        <v>11.383449447601588</v>
      </c>
      <c r="M1252" s="12">
        <v>11.50915657706819</v>
      </c>
      <c r="N1252" s="12"/>
      <c r="O1252" s="12"/>
    </row>
    <row r="1253" spans="1:15" x14ac:dyDescent="0.35">
      <c r="A1253" s="11" t="str">
        <f t="shared" si="19"/>
        <v>DISTRIBUCION VOLUMEN X CRITERIO (Consumiciones)ColasLEVANTE</v>
      </c>
      <c r="B1253" s="11" t="s">
        <v>119</v>
      </c>
      <c r="C1253" s="11" t="s">
        <v>159</v>
      </c>
      <c r="D1253" s="11" t="s">
        <v>3</v>
      </c>
      <c r="E1253" s="12">
        <v>16.699950732033738</v>
      </c>
      <c r="F1253" s="12">
        <v>15.67661117024049</v>
      </c>
      <c r="G1253" s="12">
        <v>16.383380561762412</v>
      </c>
      <c r="H1253" s="12">
        <v>17.046746744654047</v>
      </c>
      <c r="I1253" s="12">
        <v>15.4885108907923</v>
      </c>
      <c r="J1253" s="12">
        <v>14.961359009623997</v>
      </c>
      <c r="K1253" s="12">
        <v>16.409431152530015</v>
      </c>
      <c r="L1253" s="12">
        <v>15.600180710260494</v>
      </c>
      <c r="M1253" s="12">
        <v>14.712839458145929</v>
      </c>
      <c r="N1253" s="12"/>
      <c r="O1253" s="12"/>
    </row>
    <row r="1254" spans="1:15" x14ac:dyDescent="0.35">
      <c r="A1254" s="11" t="str">
        <f t="shared" si="19"/>
        <v>DISTRIBUCION VOLUMEN X CRITERIO (Consumiciones)ColasANDALUCIA</v>
      </c>
      <c r="B1254" s="11" t="s">
        <v>119</v>
      </c>
      <c r="C1254" s="11" t="s">
        <v>159</v>
      </c>
      <c r="D1254" s="11" t="s">
        <v>4</v>
      </c>
      <c r="E1254" s="12">
        <v>20.646506018780656</v>
      </c>
      <c r="F1254" s="12">
        <v>21.291223357860421</v>
      </c>
      <c r="G1254" s="12">
        <v>20.853353864408447</v>
      </c>
      <c r="H1254" s="12">
        <v>19.794021019116663</v>
      </c>
      <c r="I1254" s="12">
        <v>22.456016584403255</v>
      </c>
      <c r="J1254" s="12">
        <v>20.35190078807338</v>
      </c>
      <c r="K1254" s="12">
        <v>21.743305141978748</v>
      </c>
      <c r="L1254" s="12">
        <v>20.209920762729876</v>
      </c>
      <c r="M1254" s="12">
        <v>21.243991537526909</v>
      </c>
      <c r="N1254" s="12"/>
      <c r="O1254" s="12"/>
    </row>
    <row r="1255" spans="1:15" x14ac:dyDescent="0.35">
      <c r="A1255" s="11" t="str">
        <f t="shared" si="19"/>
        <v>DISTRIBUCION VOLUMEN X CRITERIO (Consumiciones)ColasMDD AM</v>
      </c>
      <c r="B1255" s="11" t="s">
        <v>119</v>
      </c>
      <c r="C1255" s="11" t="s">
        <v>159</v>
      </c>
      <c r="D1255" s="11" t="s">
        <v>5</v>
      </c>
      <c r="E1255" s="12">
        <v>18.003713481039188</v>
      </c>
      <c r="F1255" s="12">
        <v>17.717021206029674</v>
      </c>
      <c r="G1255" s="12">
        <v>19.645242698474927</v>
      </c>
      <c r="H1255" s="12">
        <v>20.686384961257957</v>
      </c>
      <c r="I1255" s="12">
        <v>19.150730646522916</v>
      </c>
      <c r="J1255" s="12">
        <v>21.029498903335085</v>
      </c>
      <c r="K1255" s="12">
        <v>19.30415721224897</v>
      </c>
      <c r="L1255" s="12">
        <v>19.974305710170427</v>
      </c>
      <c r="M1255" s="12">
        <v>19.806303689808793</v>
      </c>
      <c r="N1255" s="12"/>
      <c r="O1255" s="12"/>
    </row>
    <row r="1256" spans="1:15" x14ac:dyDescent="0.35">
      <c r="A1256" s="11" t="str">
        <f t="shared" si="19"/>
        <v>DISTRIBUCION VOLUMEN X CRITERIO (Consumiciones)ColasRTO CENTRO</v>
      </c>
      <c r="B1256" s="11" t="s">
        <v>119</v>
      </c>
      <c r="C1256" s="11" t="s">
        <v>159</v>
      </c>
      <c r="D1256" s="11" t="s">
        <v>6</v>
      </c>
      <c r="E1256" s="12">
        <v>12.420873440154129</v>
      </c>
      <c r="F1256" s="12">
        <v>11.669497267246456</v>
      </c>
      <c r="G1256" s="12">
        <v>12.405594072024719</v>
      </c>
      <c r="H1256" s="12">
        <v>11.132768250030391</v>
      </c>
      <c r="I1256" s="12">
        <v>10.098028589142716</v>
      </c>
      <c r="J1256" s="12">
        <v>9.6800646684484839</v>
      </c>
      <c r="K1256" s="12">
        <v>10.863351992562682</v>
      </c>
      <c r="L1256" s="12">
        <v>10.121230069092132</v>
      </c>
      <c r="M1256" s="12">
        <v>10.021229456653806</v>
      </c>
      <c r="N1256" s="12"/>
      <c r="O1256" s="12"/>
    </row>
    <row r="1257" spans="1:15" x14ac:dyDescent="0.35">
      <c r="A1257" s="11" t="str">
        <f t="shared" si="19"/>
        <v>DISTRIBUCION VOLUMEN X CRITERIO (Consumiciones)ColasNORTE-CENTRO</v>
      </c>
      <c r="B1257" s="11" t="s">
        <v>119</v>
      </c>
      <c r="C1257" s="11" t="s">
        <v>159</v>
      </c>
      <c r="D1257" s="11" t="s">
        <v>7</v>
      </c>
      <c r="E1257" s="12">
        <v>7.3962909310174947</v>
      </c>
      <c r="F1257" s="12">
        <v>7.6944725973025232</v>
      </c>
      <c r="G1257" s="12">
        <v>6.9653374137106034</v>
      </c>
      <c r="H1257" s="12">
        <v>6.8512463501487817</v>
      </c>
      <c r="I1257" s="12">
        <v>7.7275477863822832</v>
      </c>
      <c r="J1257" s="12">
        <v>7.1188680842433083</v>
      </c>
      <c r="K1257" s="12">
        <v>6.2578611775942319</v>
      </c>
      <c r="L1257" s="12">
        <v>5.5182162139182918</v>
      </c>
      <c r="M1257" s="12">
        <v>5.3219077068190046</v>
      </c>
      <c r="N1257" s="12"/>
      <c r="O1257" s="12"/>
    </row>
    <row r="1258" spans="1:15" x14ac:dyDescent="0.35">
      <c r="A1258" s="11" t="str">
        <f t="shared" si="19"/>
        <v>DISTRIBUCION VOLUMEN X CRITERIO (Consumiciones)ColasNOROESTE</v>
      </c>
      <c r="B1258" s="11" t="s">
        <v>119</v>
      </c>
      <c r="C1258" s="11" t="s">
        <v>159</v>
      </c>
      <c r="D1258" s="11" t="s">
        <v>8</v>
      </c>
      <c r="E1258" s="12">
        <v>5.5617607047525199</v>
      </c>
      <c r="F1258" s="12">
        <v>5.6568321422987351</v>
      </c>
      <c r="G1258" s="12">
        <v>5.1588119901081164</v>
      </c>
      <c r="H1258" s="12">
        <v>5.3959415899917227</v>
      </c>
      <c r="I1258" s="12">
        <v>4.964911748255993</v>
      </c>
      <c r="J1258" s="12">
        <v>6.0790939712344416</v>
      </c>
      <c r="K1258" s="12">
        <v>5.0552966873980969</v>
      </c>
      <c r="L1258" s="12">
        <v>5.7336303379959164</v>
      </c>
      <c r="M1258" s="12">
        <v>8.0321952337305209</v>
      </c>
      <c r="N1258" s="12"/>
      <c r="O1258" s="12"/>
    </row>
    <row r="1259" spans="1:15" x14ac:dyDescent="0.35">
      <c r="A1259" s="11" t="str">
        <f t="shared" si="19"/>
        <v>DISTRIBUCION VOLUMEN X CRITERIO (Consumiciones)Colas&lt;2MIL</v>
      </c>
      <c r="B1259" s="11" t="s">
        <v>119</v>
      </c>
      <c r="C1259" s="11" t="s">
        <v>159</v>
      </c>
      <c r="D1259" s="11" t="s">
        <v>9</v>
      </c>
      <c r="E1259" s="12">
        <v>6.7307321808060827</v>
      </c>
      <c r="F1259" s="12">
        <v>6.9580914616365677</v>
      </c>
      <c r="G1259" s="12">
        <v>5.6306202700144432</v>
      </c>
      <c r="H1259" s="12">
        <v>4.8655066121250545</v>
      </c>
      <c r="I1259" s="12">
        <v>5.9756622519632661</v>
      </c>
      <c r="J1259" s="12">
        <v>6.0636015364204221</v>
      </c>
      <c r="K1259" s="12">
        <v>5.5526708788864374</v>
      </c>
      <c r="L1259" s="12">
        <v>6.1121239436051411</v>
      </c>
      <c r="M1259" s="12">
        <v>6.5442101602967195</v>
      </c>
      <c r="N1259" s="12"/>
      <c r="O1259" s="12"/>
    </row>
    <row r="1260" spans="1:15" x14ac:dyDescent="0.35">
      <c r="A1260" s="11" t="str">
        <f t="shared" si="19"/>
        <v>DISTRIBUCION VOLUMEN X CRITERIO (Consumiciones)Colas2-5MIL</v>
      </c>
      <c r="B1260" s="11" t="s">
        <v>119</v>
      </c>
      <c r="C1260" s="11" t="s">
        <v>159</v>
      </c>
      <c r="D1260" s="11" t="s">
        <v>10</v>
      </c>
      <c r="E1260" s="12">
        <v>6.0718451956379464</v>
      </c>
      <c r="F1260" s="12">
        <v>4.1711342488599712</v>
      </c>
      <c r="G1260" s="12">
        <v>5.6935260034612645</v>
      </c>
      <c r="H1260" s="12">
        <v>6.5183412040811755</v>
      </c>
      <c r="I1260" s="12">
        <v>5.2721437645282307</v>
      </c>
      <c r="J1260" s="12">
        <v>5.5556868592137034</v>
      </c>
      <c r="K1260" s="12">
        <v>6.2057596830662547</v>
      </c>
      <c r="L1260" s="12">
        <v>5.6136734548299998</v>
      </c>
      <c r="M1260" s="12">
        <v>4.9820072527870742</v>
      </c>
      <c r="N1260" s="12"/>
      <c r="O1260" s="12"/>
    </row>
    <row r="1261" spans="1:15" x14ac:dyDescent="0.35">
      <c r="A1261" s="11" t="str">
        <f t="shared" si="19"/>
        <v>DISTRIBUCION VOLUMEN X CRITERIO (Consumiciones)Colas5-10MIL</v>
      </c>
      <c r="B1261" s="11" t="s">
        <v>119</v>
      </c>
      <c r="C1261" s="11" t="s">
        <v>159</v>
      </c>
      <c r="D1261" s="11" t="s">
        <v>11</v>
      </c>
      <c r="E1261" s="12">
        <v>7.498430043164622</v>
      </c>
      <c r="F1261" s="12">
        <v>7.664239801761763</v>
      </c>
      <c r="G1261" s="12">
        <v>9.0928638613824493</v>
      </c>
      <c r="H1261" s="12">
        <v>7.8299345485179543</v>
      </c>
      <c r="I1261" s="12">
        <v>9.2353931084545398</v>
      </c>
      <c r="J1261" s="12">
        <v>8.3587489722695061</v>
      </c>
      <c r="K1261" s="12">
        <v>8.1704324212822605</v>
      </c>
      <c r="L1261" s="12">
        <v>7.9159380253152873</v>
      </c>
      <c r="M1261" s="12">
        <v>8.0240751497452738</v>
      </c>
      <c r="N1261" s="12"/>
      <c r="O1261" s="12"/>
    </row>
    <row r="1262" spans="1:15" x14ac:dyDescent="0.35">
      <c r="A1262" s="11" t="str">
        <f t="shared" si="19"/>
        <v>DISTRIBUCION VOLUMEN X CRITERIO (Consumiciones)Colas10-30MIL</v>
      </c>
      <c r="B1262" s="11" t="s">
        <v>119</v>
      </c>
      <c r="C1262" s="11" t="s">
        <v>159</v>
      </c>
      <c r="D1262" s="11" t="s">
        <v>12</v>
      </c>
      <c r="E1262" s="12">
        <v>16.917185696112242</v>
      </c>
      <c r="F1262" s="12">
        <v>16.927949118967494</v>
      </c>
      <c r="G1262" s="12">
        <v>17.157626186362734</v>
      </c>
      <c r="H1262" s="12">
        <v>16.326114545126522</v>
      </c>
      <c r="I1262" s="12">
        <v>16.099704619737395</v>
      </c>
      <c r="J1262" s="12">
        <v>15.356510384582828</v>
      </c>
      <c r="K1262" s="12">
        <v>15.145934765224322</v>
      </c>
      <c r="L1262" s="12">
        <v>14.482652031153062</v>
      </c>
      <c r="M1262" s="12">
        <v>17.344053087630293</v>
      </c>
      <c r="N1262" s="12"/>
      <c r="O1262" s="12"/>
    </row>
    <row r="1263" spans="1:15" x14ac:dyDescent="0.35">
      <c r="A1263" s="11" t="str">
        <f t="shared" si="19"/>
        <v>DISTRIBUCION VOLUMEN X CRITERIO (Consumiciones)Colas30-100MIL</v>
      </c>
      <c r="B1263" s="11" t="s">
        <v>119</v>
      </c>
      <c r="C1263" s="11" t="s">
        <v>159</v>
      </c>
      <c r="D1263" s="11" t="s">
        <v>13</v>
      </c>
      <c r="E1263" s="12">
        <v>19.674243148443647</v>
      </c>
      <c r="F1263" s="12">
        <v>21.565713365187101</v>
      </c>
      <c r="G1263" s="12">
        <v>21.173528328858932</v>
      </c>
      <c r="H1263" s="12">
        <v>21.080046241127501</v>
      </c>
      <c r="I1263" s="12">
        <v>22.132795384907922</v>
      </c>
      <c r="J1263" s="12">
        <v>20.510064425397033</v>
      </c>
      <c r="K1263" s="12">
        <v>21.392349621776198</v>
      </c>
      <c r="L1263" s="12">
        <v>18.560370412801895</v>
      </c>
      <c r="M1263" s="12">
        <v>19.741216453861405</v>
      </c>
      <c r="N1263" s="12"/>
      <c r="O1263" s="12"/>
    </row>
    <row r="1264" spans="1:15" x14ac:dyDescent="0.35">
      <c r="A1264" s="11" t="str">
        <f t="shared" si="19"/>
        <v>DISTRIBUCION VOLUMEN X CRITERIO (Consumiciones)Colas100-200MIL</v>
      </c>
      <c r="B1264" s="11" t="s">
        <v>119</v>
      </c>
      <c r="C1264" s="11" t="s">
        <v>159</v>
      </c>
      <c r="D1264" s="11" t="s">
        <v>14</v>
      </c>
      <c r="E1264" s="12">
        <v>8.8467913317793094</v>
      </c>
      <c r="F1264" s="12">
        <v>9.074809262890934</v>
      </c>
      <c r="G1264" s="12">
        <v>9.1501416852872364</v>
      </c>
      <c r="H1264" s="12">
        <v>9.2893949706192309</v>
      </c>
      <c r="I1264" s="12">
        <v>8.8721788211918149</v>
      </c>
      <c r="J1264" s="12">
        <v>10.072953150575401</v>
      </c>
      <c r="K1264" s="12">
        <v>9.165555213328398</v>
      </c>
      <c r="L1264" s="12">
        <v>9.3063622549009004</v>
      </c>
      <c r="M1264" s="12">
        <v>8.9474665870867351</v>
      </c>
      <c r="N1264" s="12"/>
      <c r="O1264" s="12"/>
    </row>
    <row r="1265" spans="1:15" x14ac:dyDescent="0.35">
      <c r="A1265" s="11" t="str">
        <f t="shared" si="19"/>
        <v>DISTRIBUCION VOLUMEN X CRITERIO (Consumiciones)Colas200-500MIL</v>
      </c>
      <c r="B1265" s="11" t="s">
        <v>119</v>
      </c>
      <c r="C1265" s="11" t="s">
        <v>159</v>
      </c>
      <c r="D1265" s="11" t="s">
        <v>15</v>
      </c>
      <c r="E1265" s="12">
        <v>11.612408174070342</v>
      </c>
      <c r="F1265" s="12">
        <v>11.718962066219255</v>
      </c>
      <c r="G1265" s="12">
        <v>10.852511653074517</v>
      </c>
      <c r="H1265" s="12">
        <v>10.39225205595703</v>
      </c>
      <c r="I1265" s="12">
        <v>11.461627508703778</v>
      </c>
      <c r="J1265" s="12">
        <v>11.461455811150698</v>
      </c>
      <c r="K1265" s="12">
        <v>12.248672613883937</v>
      </c>
      <c r="L1265" s="12">
        <v>14.447864585472422</v>
      </c>
      <c r="M1265" s="12">
        <v>11.417124517724297</v>
      </c>
      <c r="N1265" s="12"/>
      <c r="O1265" s="12"/>
    </row>
    <row r="1266" spans="1:15" x14ac:dyDescent="0.35">
      <c r="A1266" s="11" t="str">
        <f t="shared" si="19"/>
        <v>DISTRIBUCION VOLUMEN X CRITERIO (Consumiciones)Colas&gt;500MIL</v>
      </c>
      <c r="B1266" s="11" t="s">
        <v>119</v>
      </c>
      <c r="C1266" s="11" t="s">
        <v>159</v>
      </c>
      <c r="D1266" s="11" t="s">
        <v>16</v>
      </c>
      <c r="E1266" s="12">
        <v>22.648388496297549</v>
      </c>
      <c r="F1266" s="12">
        <v>21.919091198461786</v>
      </c>
      <c r="G1266" s="12">
        <v>21.249200644552531</v>
      </c>
      <c r="H1266" s="12">
        <v>23.698407499548967</v>
      </c>
      <c r="I1266" s="12">
        <v>20.950469146110105</v>
      </c>
      <c r="J1266" s="12">
        <v>22.62098305093269</v>
      </c>
      <c r="K1266" s="12">
        <v>22.118625508984408</v>
      </c>
      <c r="L1266" s="12">
        <v>23.561029702627863</v>
      </c>
      <c r="M1266" s="12">
        <v>22.999828139321721</v>
      </c>
      <c r="N1266" s="12"/>
      <c r="O1266" s="12"/>
    </row>
    <row r="1267" spans="1:15" x14ac:dyDescent="0.35">
      <c r="A1267" s="11" t="str">
        <f t="shared" si="19"/>
        <v>DISTRIBUCION VOLUMEN X CRITERIO (Consumiciones)ColasDE 15 A 19 AÑOS</v>
      </c>
      <c r="B1267" s="11" t="s">
        <v>119</v>
      </c>
      <c r="C1267" s="11" t="s">
        <v>159</v>
      </c>
      <c r="D1267" s="11" t="s">
        <v>39</v>
      </c>
      <c r="E1267" s="12">
        <v>3.0521343324190569</v>
      </c>
      <c r="F1267" s="12">
        <v>3.1134360849240474</v>
      </c>
      <c r="G1267" s="12">
        <v>2.8132444812798032</v>
      </c>
      <c r="H1267" s="12">
        <v>5.3683146069155727</v>
      </c>
      <c r="I1267" s="12">
        <v>5.3865988161253222</v>
      </c>
      <c r="J1267" s="12">
        <v>3.6457059932297602</v>
      </c>
      <c r="K1267" s="12">
        <v>3.5819454295249105</v>
      </c>
      <c r="L1267" s="12">
        <v>3.9932305705847213</v>
      </c>
      <c r="M1267" s="12">
        <v>2.5178675154008481</v>
      </c>
      <c r="N1267" s="12"/>
      <c r="O1267" s="12"/>
    </row>
    <row r="1268" spans="1:15" x14ac:dyDescent="0.35">
      <c r="A1268" s="11" t="str">
        <f t="shared" si="19"/>
        <v>DISTRIBUCION VOLUMEN X CRITERIO (Consumiciones)ColasDE 20 A 24 AÑOS</v>
      </c>
      <c r="B1268" s="11" t="s">
        <v>119</v>
      </c>
      <c r="C1268" s="11" t="s">
        <v>159</v>
      </c>
      <c r="D1268" s="11" t="s">
        <v>40</v>
      </c>
      <c r="E1268" s="12">
        <v>4.5551360016471678</v>
      </c>
      <c r="F1268" s="12">
        <v>3.3282388265936609</v>
      </c>
      <c r="G1268" s="12">
        <v>5.0440282744505875</v>
      </c>
      <c r="H1268" s="12">
        <v>3.4027298680362463</v>
      </c>
      <c r="I1268" s="12">
        <v>2.8703962579798814</v>
      </c>
      <c r="J1268" s="12">
        <v>3.7694740785626104</v>
      </c>
      <c r="K1268" s="12">
        <v>4.6356957368229201</v>
      </c>
      <c r="L1268" s="12">
        <v>4.2023587444527788</v>
      </c>
      <c r="M1268" s="12">
        <v>4.205624640291604</v>
      </c>
      <c r="N1268" s="12"/>
      <c r="O1268" s="12"/>
    </row>
    <row r="1269" spans="1:15" x14ac:dyDescent="0.35">
      <c r="A1269" s="11" t="str">
        <f t="shared" si="19"/>
        <v>DISTRIBUCION VOLUMEN X CRITERIO (Consumiciones)ColasDE 25 A 34 AÑOS</v>
      </c>
      <c r="B1269" s="11" t="s">
        <v>119</v>
      </c>
      <c r="C1269" s="11" t="s">
        <v>159</v>
      </c>
      <c r="D1269" s="11" t="s">
        <v>41</v>
      </c>
      <c r="E1269" s="12">
        <v>13.171893728261431</v>
      </c>
      <c r="F1269" s="12">
        <v>11.969645739174407</v>
      </c>
      <c r="G1269" s="12">
        <v>12.602276504688806</v>
      </c>
      <c r="H1269" s="12">
        <v>12.089081534443523</v>
      </c>
      <c r="I1269" s="12">
        <v>10.010783330618404</v>
      </c>
      <c r="J1269" s="12">
        <v>10.656113204985404</v>
      </c>
      <c r="K1269" s="12">
        <v>12.725768668883921</v>
      </c>
      <c r="L1269" s="12">
        <v>11.19976337619798</v>
      </c>
      <c r="M1269" s="12">
        <v>10.216651034894378</v>
      </c>
      <c r="N1269" s="12"/>
      <c r="O1269" s="12"/>
    </row>
    <row r="1270" spans="1:15" x14ac:dyDescent="0.35">
      <c r="A1270" s="11" t="str">
        <f t="shared" si="19"/>
        <v>DISTRIBUCION VOLUMEN X CRITERIO (Consumiciones)ColasDE 35 A 49 AÑOS</v>
      </c>
      <c r="B1270" s="11" t="s">
        <v>119</v>
      </c>
      <c r="C1270" s="11" t="s">
        <v>159</v>
      </c>
      <c r="D1270" s="11" t="s">
        <v>42</v>
      </c>
      <c r="E1270" s="12">
        <v>36.736328139362165</v>
      </c>
      <c r="F1270" s="12">
        <v>36.152901534296063</v>
      </c>
      <c r="G1270" s="12">
        <v>35.310388415942093</v>
      </c>
      <c r="H1270" s="12">
        <v>33.722828885373573</v>
      </c>
      <c r="I1270" s="12">
        <v>34.503189475072922</v>
      </c>
      <c r="J1270" s="12">
        <v>34.2897030833172</v>
      </c>
      <c r="K1270" s="12">
        <v>33.418997657470804</v>
      </c>
      <c r="L1270" s="12">
        <v>31.789226123440674</v>
      </c>
      <c r="M1270" s="12">
        <v>32.113266845010976</v>
      </c>
      <c r="N1270" s="12"/>
      <c r="O1270" s="12"/>
    </row>
    <row r="1271" spans="1:15" x14ac:dyDescent="0.35">
      <c r="A1271" s="11" t="str">
        <f t="shared" si="19"/>
        <v>DISTRIBUCION VOLUMEN X CRITERIO (Consumiciones)ColasDE 50 A 59 AÑOS</v>
      </c>
      <c r="B1271" s="11" t="s">
        <v>119</v>
      </c>
      <c r="C1271" s="11" t="s">
        <v>159</v>
      </c>
      <c r="D1271" s="11" t="s">
        <v>43</v>
      </c>
      <c r="E1271" s="12">
        <v>24.987337397327764</v>
      </c>
      <c r="F1271" s="12">
        <v>26.095709475713619</v>
      </c>
      <c r="G1271" s="12">
        <v>27.60319324799919</v>
      </c>
      <c r="H1271" s="12">
        <v>24.05603291079845</v>
      </c>
      <c r="I1271" s="12">
        <v>23.506384834214806</v>
      </c>
      <c r="J1271" s="12">
        <v>25.755793634231033</v>
      </c>
      <c r="K1271" s="12">
        <v>24.116698361925</v>
      </c>
      <c r="L1271" s="12">
        <v>24.091314883305699</v>
      </c>
      <c r="M1271" s="12">
        <v>26.685347078634919</v>
      </c>
      <c r="N1271" s="12"/>
      <c r="O1271" s="12"/>
    </row>
    <row r="1272" spans="1:15" x14ac:dyDescent="0.35">
      <c r="A1272" s="11" t="str">
        <f t="shared" si="19"/>
        <v>DISTRIBUCION VOLUMEN X CRITERIO (Consumiciones)ColasDE 60 A 75 AÑOS</v>
      </c>
      <c r="B1272" s="11" t="s">
        <v>119</v>
      </c>
      <c r="C1272" s="11" t="s">
        <v>159</v>
      </c>
      <c r="D1272" s="11" t="s">
        <v>44</v>
      </c>
      <c r="E1272" s="12">
        <v>17.497187313866359</v>
      </c>
      <c r="F1272" s="12">
        <v>19.340055848187347</v>
      </c>
      <c r="G1272" s="12">
        <v>16.626876528837169</v>
      </c>
      <c r="H1272" s="12">
        <v>21.361008322938368</v>
      </c>
      <c r="I1272" s="12">
        <v>23.722621272210041</v>
      </c>
      <c r="J1272" s="12">
        <v>21.883212939053593</v>
      </c>
      <c r="K1272" s="12">
        <v>21.520892026075828</v>
      </c>
      <c r="L1272" s="12">
        <v>24.724110625230118</v>
      </c>
      <c r="M1272" s="12">
        <v>24.261218905207514</v>
      </c>
      <c r="N1272" s="12"/>
      <c r="O1272" s="12"/>
    </row>
    <row r="1273" spans="1:15" x14ac:dyDescent="0.35">
      <c r="A1273" s="11" t="str">
        <f t="shared" si="19"/>
        <v>DISTRIBUCION VOLUMEN X CRITERIO (Consumiciones)ColasALTA Y MEDIA ALTA</v>
      </c>
      <c r="B1273" s="11" t="s">
        <v>119</v>
      </c>
      <c r="C1273" s="11" t="s">
        <v>159</v>
      </c>
      <c r="D1273" s="11" t="s">
        <v>17</v>
      </c>
      <c r="E1273" s="12">
        <v>23.21014625967895</v>
      </c>
      <c r="F1273" s="12">
        <v>24.162309494407211</v>
      </c>
      <c r="G1273" s="12">
        <v>25.305886684564278</v>
      </c>
      <c r="H1273" s="12">
        <v>22.009801074881665</v>
      </c>
      <c r="I1273" s="12">
        <v>23.391218119959444</v>
      </c>
      <c r="J1273" s="12">
        <v>22.988166746706025</v>
      </c>
      <c r="K1273" s="12">
        <v>22.130048517763946</v>
      </c>
      <c r="L1273" s="12">
        <v>20.815645992346472</v>
      </c>
      <c r="M1273" s="12">
        <v>22.089665977447616</v>
      </c>
      <c r="N1273" s="12"/>
      <c r="O1273" s="12"/>
    </row>
    <row r="1274" spans="1:15" x14ac:dyDescent="0.35">
      <c r="A1274" s="11" t="str">
        <f t="shared" si="19"/>
        <v>DISTRIBUCION VOLUMEN X CRITERIO (Consumiciones)ColasMEDIA</v>
      </c>
      <c r="B1274" s="11" t="s">
        <v>119</v>
      </c>
      <c r="C1274" s="11" t="s">
        <v>159</v>
      </c>
      <c r="D1274" s="11" t="s">
        <v>18</v>
      </c>
      <c r="E1274" s="12">
        <v>32.941775558676682</v>
      </c>
      <c r="F1274" s="12">
        <v>33.559143902335016</v>
      </c>
      <c r="G1274" s="12">
        <v>32.335161354275819</v>
      </c>
      <c r="H1274" s="12">
        <v>31.618904041917439</v>
      </c>
      <c r="I1274" s="12">
        <v>32.755292720044054</v>
      </c>
      <c r="J1274" s="12">
        <v>32.77055188603736</v>
      </c>
      <c r="K1274" s="12">
        <v>32.325186286172865</v>
      </c>
      <c r="L1274" s="12">
        <v>32.337445428455524</v>
      </c>
      <c r="M1274" s="12">
        <v>32.63294555880033</v>
      </c>
      <c r="N1274" s="12"/>
      <c r="O1274" s="12"/>
    </row>
    <row r="1275" spans="1:15" x14ac:dyDescent="0.35">
      <c r="A1275" s="11" t="str">
        <f t="shared" si="19"/>
        <v>DISTRIBUCION VOLUMEN X CRITERIO (Consumiciones)ColasMEDIA BAJA</v>
      </c>
      <c r="B1275" s="11" t="s">
        <v>119</v>
      </c>
      <c r="C1275" s="11" t="s">
        <v>159</v>
      </c>
      <c r="D1275" s="11" t="s">
        <v>19</v>
      </c>
      <c r="E1275" s="12">
        <v>25.64625600223544</v>
      </c>
      <c r="F1275" s="12">
        <v>25.286776522397208</v>
      </c>
      <c r="G1275" s="12">
        <v>23.122807828242546</v>
      </c>
      <c r="H1275" s="12">
        <v>25.304365264643732</v>
      </c>
      <c r="I1275" s="12">
        <v>24.780124729874782</v>
      </c>
      <c r="J1275" s="12">
        <v>25.671253634247794</v>
      </c>
      <c r="K1275" s="12">
        <v>25.206815092782808</v>
      </c>
      <c r="L1275" s="12">
        <v>25.576698463890736</v>
      </c>
      <c r="M1275" s="12">
        <v>25.433242118389359</v>
      </c>
      <c r="N1275" s="12"/>
      <c r="O1275" s="12"/>
    </row>
    <row r="1276" spans="1:15" x14ac:dyDescent="0.35">
      <c r="A1276" s="11" t="str">
        <f t="shared" si="19"/>
        <v>DISTRIBUCION VOLUMEN X CRITERIO (Consumiciones)ColasBAJA</v>
      </c>
      <c r="B1276" s="11" t="s">
        <v>119</v>
      </c>
      <c r="C1276" s="11" t="s">
        <v>159</v>
      </c>
      <c r="D1276" s="11" t="s">
        <v>20</v>
      </c>
      <c r="E1276" s="12">
        <v>18.201851593120132</v>
      </c>
      <c r="F1276" s="12">
        <v>16.991761466301352</v>
      </c>
      <c r="G1276" s="12">
        <v>19.236159039312636</v>
      </c>
      <c r="H1276" s="12">
        <v>21.066929618557158</v>
      </c>
      <c r="I1276" s="12">
        <v>19.073339655094458</v>
      </c>
      <c r="J1276" s="12">
        <v>18.57003611409338</v>
      </c>
      <c r="K1276" s="12">
        <v>20.337950103280388</v>
      </c>
      <c r="L1276" s="12">
        <v>21.270224526013845</v>
      </c>
      <c r="M1276" s="12">
        <v>19.844126361562893</v>
      </c>
      <c r="N1276" s="12"/>
      <c r="O1276" s="12"/>
    </row>
    <row r="1277" spans="1:15" x14ac:dyDescent="0.35">
      <c r="A1277" s="11" t="str">
        <f t="shared" si="19"/>
        <v>DISTRIBUCION VOLUMEN X CRITERIO (Consumiciones)ColasHOMBRE</v>
      </c>
      <c r="B1277" s="11" t="s">
        <v>119</v>
      </c>
      <c r="C1277" s="11" t="s">
        <v>159</v>
      </c>
      <c r="D1277" s="11" t="s">
        <v>21</v>
      </c>
      <c r="E1277" s="12">
        <v>48.589590487605797</v>
      </c>
      <c r="F1277" s="12">
        <v>49.332694707344046</v>
      </c>
      <c r="G1277" s="12">
        <v>50.450158231386013</v>
      </c>
      <c r="H1277" s="12">
        <v>53.286983803990893</v>
      </c>
      <c r="I1277" s="12">
        <v>51.665426883010468</v>
      </c>
      <c r="J1277" s="12">
        <v>52.802173718092163</v>
      </c>
      <c r="K1277" s="12">
        <v>51.043357983107796</v>
      </c>
      <c r="L1277" s="12">
        <v>52.782361583361968</v>
      </c>
      <c r="M1277" s="12">
        <v>53.716200733272224</v>
      </c>
      <c r="N1277" s="12"/>
      <c r="O1277" s="12"/>
    </row>
    <row r="1278" spans="1:15" x14ac:dyDescent="0.35">
      <c r="A1278" s="11" t="str">
        <f t="shared" si="19"/>
        <v>DISTRIBUCION VOLUMEN X CRITERIO (Consumiciones)ColasMUJER</v>
      </c>
      <c r="B1278" s="11" t="s">
        <v>119</v>
      </c>
      <c r="C1278" s="11" t="s">
        <v>159</v>
      </c>
      <c r="D1278" s="11" t="s">
        <v>22</v>
      </c>
      <c r="E1278" s="12">
        <v>51.410431572677609</v>
      </c>
      <c r="F1278" s="12">
        <v>50.667262219859921</v>
      </c>
      <c r="G1278" s="12">
        <v>49.549856675009273</v>
      </c>
      <c r="H1278" s="12">
        <v>46.713016196009107</v>
      </c>
      <c r="I1278" s="12">
        <v>48.334548341962268</v>
      </c>
      <c r="J1278" s="12">
        <v>47.197826281907837</v>
      </c>
      <c r="K1278" s="12">
        <v>48.956642016892204</v>
      </c>
      <c r="L1278" s="12">
        <v>47.217645621991302</v>
      </c>
      <c r="M1278" s="12">
        <v>46.283779282927966</v>
      </c>
      <c r="N1278" s="12"/>
      <c r="O1278" s="12"/>
    </row>
    <row r="1279" spans="1:15" x14ac:dyDescent="0.35">
      <c r="A1279" s="11" t="str">
        <f t="shared" si="19"/>
        <v>DISTRIBUCION VOLUMEN X CRITERIO (Consumiciones)Cola RegularT.ESPAÑA</v>
      </c>
      <c r="B1279" s="11" t="s">
        <v>119</v>
      </c>
      <c r="C1279" s="11" t="s">
        <v>160</v>
      </c>
      <c r="D1279" s="11" t="s">
        <v>36</v>
      </c>
      <c r="E1279" s="12">
        <v>100</v>
      </c>
      <c r="F1279" s="12">
        <v>100</v>
      </c>
      <c r="G1279" s="12">
        <v>100</v>
      </c>
      <c r="H1279" s="12">
        <v>100</v>
      </c>
      <c r="I1279" s="12">
        <v>100</v>
      </c>
      <c r="J1279" s="12">
        <v>100</v>
      </c>
      <c r="K1279" s="12">
        <v>100</v>
      </c>
      <c r="L1279" s="12">
        <v>100</v>
      </c>
      <c r="M1279" s="12">
        <v>100</v>
      </c>
      <c r="N1279" s="12"/>
      <c r="O1279" s="12"/>
    </row>
    <row r="1280" spans="1:15" x14ac:dyDescent="0.35">
      <c r="A1280" s="11" t="str">
        <f t="shared" si="19"/>
        <v>DISTRIBUCION VOLUMEN X CRITERIO (Consumiciones)Cola RegularBCN AM</v>
      </c>
      <c r="B1280" s="11" t="s">
        <v>119</v>
      </c>
      <c r="C1280" s="11" t="s">
        <v>160</v>
      </c>
      <c r="D1280" s="11" t="s">
        <v>1</v>
      </c>
      <c r="E1280" s="12">
        <v>7.5495666936264794</v>
      </c>
      <c r="F1280" s="12">
        <v>8.0636346616766179</v>
      </c>
      <c r="G1280" s="12">
        <v>6.9303837453999488</v>
      </c>
      <c r="H1280" s="12">
        <v>5.8777057077154744</v>
      </c>
      <c r="I1280" s="12">
        <v>5.3464689373871135</v>
      </c>
      <c r="J1280" s="12">
        <v>6.5380528155700457</v>
      </c>
      <c r="K1280" s="12">
        <v>6.6742721906165201</v>
      </c>
      <c r="L1280" s="12">
        <v>6.9526320962017314</v>
      </c>
      <c r="M1280" s="12">
        <v>6.2296366567757957</v>
      </c>
      <c r="N1280" s="12"/>
      <c r="O1280" s="12"/>
    </row>
    <row r="1281" spans="1:15" x14ac:dyDescent="0.35">
      <c r="A1281" s="11" t="str">
        <f t="shared" si="19"/>
        <v>DISTRIBUCION VOLUMEN X CRITERIO (Consumiciones)Cola RegularREST.CAT ARAGON</v>
      </c>
      <c r="B1281" s="11" t="s">
        <v>119</v>
      </c>
      <c r="C1281" s="11" t="s">
        <v>160</v>
      </c>
      <c r="D1281" s="11" t="s">
        <v>2</v>
      </c>
      <c r="E1281" s="12">
        <v>12.472875733021676</v>
      </c>
      <c r="F1281" s="12">
        <v>12.644903521870948</v>
      </c>
      <c r="G1281" s="12">
        <v>10.719044249879177</v>
      </c>
      <c r="H1281" s="12">
        <v>10.132006241172283</v>
      </c>
      <c r="I1281" s="12">
        <v>11.810682111606036</v>
      </c>
      <c r="J1281" s="12">
        <v>12.766067886780185</v>
      </c>
      <c r="K1281" s="12">
        <v>12.082548789619143</v>
      </c>
      <c r="L1281" s="12">
        <v>14.611298706852253</v>
      </c>
      <c r="M1281" s="12">
        <v>13.534419659016855</v>
      </c>
      <c r="N1281" s="12"/>
      <c r="O1281" s="12"/>
    </row>
    <row r="1282" spans="1:15" x14ac:dyDescent="0.35">
      <c r="A1282" s="11" t="str">
        <f t="shared" si="19"/>
        <v>DISTRIBUCION VOLUMEN X CRITERIO (Consumiciones)Cola RegularLEVANTE</v>
      </c>
      <c r="B1282" s="11" t="s">
        <v>119</v>
      </c>
      <c r="C1282" s="11" t="s">
        <v>160</v>
      </c>
      <c r="D1282" s="11" t="s">
        <v>3</v>
      </c>
      <c r="E1282" s="12">
        <v>17.163165277807256</v>
      </c>
      <c r="F1282" s="12">
        <v>15.491582841116088</v>
      </c>
      <c r="G1282" s="12">
        <v>16.90412955441052</v>
      </c>
      <c r="H1282" s="12">
        <v>19.757279097909365</v>
      </c>
      <c r="I1282" s="12">
        <v>14.870854931399416</v>
      </c>
      <c r="J1282" s="12">
        <v>14.356952856034122</v>
      </c>
      <c r="K1282" s="12">
        <v>14.670259999717219</v>
      </c>
      <c r="L1282" s="12">
        <v>15.353685699902996</v>
      </c>
      <c r="M1282" s="12">
        <v>14.608664920360024</v>
      </c>
      <c r="N1282" s="12"/>
      <c r="O1282" s="12"/>
    </row>
    <row r="1283" spans="1:15" x14ac:dyDescent="0.35">
      <c r="A1283" s="11" t="str">
        <f t="shared" si="19"/>
        <v>DISTRIBUCION VOLUMEN X CRITERIO (Consumiciones)Cola RegularANDALUCIA</v>
      </c>
      <c r="B1283" s="11" t="s">
        <v>119</v>
      </c>
      <c r="C1283" s="11" t="s">
        <v>160</v>
      </c>
      <c r="D1283" s="11" t="s">
        <v>4</v>
      </c>
      <c r="E1283" s="12">
        <v>19.55205163278476</v>
      </c>
      <c r="F1283" s="12">
        <v>21.258541155927503</v>
      </c>
      <c r="G1283" s="12">
        <v>21.832990680966656</v>
      </c>
      <c r="H1283" s="12">
        <v>19.652113010353965</v>
      </c>
      <c r="I1283" s="12">
        <v>23.687651819338342</v>
      </c>
      <c r="J1283" s="12">
        <v>20.953161173060213</v>
      </c>
      <c r="K1283" s="12">
        <v>24.466633113916799</v>
      </c>
      <c r="L1283" s="12">
        <v>20.862913734884081</v>
      </c>
      <c r="M1283" s="12">
        <v>21.083305227087937</v>
      </c>
      <c r="N1283" s="12"/>
      <c r="O1283" s="12"/>
    </row>
    <row r="1284" spans="1:15" x14ac:dyDescent="0.35">
      <c r="A1284" s="11" t="str">
        <f t="shared" ref="A1284:A1347" si="20">B1284&amp;C1284&amp;D1284</f>
        <v>DISTRIBUCION VOLUMEN X CRITERIO (Consumiciones)Cola RegularMDD AM</v>
      </c>
      <c r="B1284" s="11" t="s">
        <v>119</v>
      </c>
      <c r="C1284" s="11" t="s">
        <v>160</v>
      </c>
      <c r="D1284" s="11" t="s">
        <v>5</v>
      </c>
      <c r="E1284" s="12">
        <v>15.566244145723887</v>
      </c>
      <c r="F1284" s="12">
        <v>15.686508855474013</v>
      </c>
      <c r="G1284" s="12">
        <v>17.29501080983627</v>
      </c>
      <c r="H1284" s="12">
        <v>20.070131477064468</v>
      </c>
      <c r="I1284" s="12">
        <v>19.176765285712865</v>
      </c>
      <c r="J1284" s="12">
        <v>19.685176217736529</v>
      </c>
      <c r="K1284" s="12">
        <v>18.478745797006667</v>
      </c>
      <c r="L1284" s="12">
        <v>18.987778227073957</v>
      </c>
      <c r="M1284" s="12">
        <v>19.471768206355563</v>
      </c>
      <c r="N1284" s="12"/>
      <c r="O1284" s="12"/>
    </row>
    <row r="1285" spans="1:15" x14ac:dyDescent="0.35">
      <c r="A1285" s="11" t="str">
        <f t="shared" si="20"/>
        <v>DISTRIBUCION VOLUMEN X CRITERIO (Consumiciones)Cola RegularRTO CENTRO</v>
      </c>
      <c r="B1285" s="11" t="s">
        <v>119</v>
      </c>
      <c r="C1285" s="11" t="s">
        <v>160</v>
      </c>
      <c r="D1285" s="11" t="s">
        <v>6</v>
      </c>
      <c r="E1285" s="12">
        <v>12.907711485136502</v>
      </c>
      <c r="F1285" s="12">
        <v>12.546486691279746</v>
      </c>
      <c r="G1285" s="12">
        <v>11.465575936259086</v>
      </c>
      <c r="H1285" s="12">
        <v>10.171825231612083</v>
      </c>
      <c r="I1285" s="12">
        <v>9.527238657890285</v>
      </c>
      <c r="J1285" s="12">
        <v>9.299714429755026</v>
      </c>
      <c r="K1285" s="12">
        <v>11.287238814254241</v>
      </c>
      <c r="L1285" s="12">
        <v>11.135387775526297</v>
      </c>
      <c r="M1285" s="12">
        <v>11.705568377056265</v>
      </c>
      <c r="N1285" s="12"/>
      <c r="O1285" s="12"/>
    </row>
    <row r="1286" spans="1:15" x14ac:dyDescent="0.35">
      <c r="A1286" s="11" t="str">
        <f t="shared" si="20"/>
        <v>DISTRIBUCION VOLUMEN X CRITERIO (Consumiciones)Cola RegularNORTE-CENTRO</v>
      </c>
      <c r="B1286" s="11" t="s">
        <v>119</v>
      </c>
      <c r="C1286" s="11" t="s">
        <v>160</v>
      </c>
      <c r="D1286" s="11" t="s">
        <v>7</v>
      </c>
      <c r="E1286" s="12">
        <v>8.9510103607873344</v>
      </c>
      <c r="F1286" s="12">
        <v>8.7723760317929305</v>
      </c>
      <c r="G1286" s="12">
        <v>9.3767534736162723</v>
      </c>
      <c r="H1286" s="12">
        <v>7.8867328396944787</v>
      </c>
      <c r="I1286" s="12">
        <v>10.020956059278481</v>
      </c>
      <c r="J1286" s="12">
        <v>9.861908047044464</v>
      </c>
      <c r="K1286" s="12">
        <v>7.2829402316824403</v>
      </c>
      <c r="L1286" s="12">
        <v>6.2247782923427684</v>
      </c>
      <c r="M1286" s="12">
        <v>6.5638364063530075</v>
      </c>
      <c r="N1286" s="12"/>
      <c r="O1286" s="12"/>
    </row>
    <row r="1287" spans="1:15" x14ac:dyDescent="0.35">
      <c r="A1287" s="11" t="str">
        <f t="shared" si="20"/>
        <v>DISTRIBUCION VOLUMEN X CRITERIO (Consumiciones)Cola RegularNOROESTE</v>
      </c>
      <c r="B1287" s="11" t="s">
        <v>119</v>
      </c>
      <c r="C1287" s="11" t="s">
        <v>160</v>
      </c>
      <c r="D1287" s="11" t="s">
        <v>8</v>
      </c>
      <c r="E1287" s="12">
        <v>5.8373731658182075</v>
      </c>
      <c r="F1287" s="12">
        <v>5.5360061683538246</v>
      </c>
      <c r="G1287" s="12">
        <v>5.4761267000683294</v>
      </c>
      <c r="H1287" s="12">
        <v>6.4522017252716886</v>
      </c>
      <c r="I1287" s="12">
        <v>5.5593998297469742</v>
      </c>
      <c r="J1287" s="12">
        <v>6.5389466736539061</v>
      </c>
      <c r="K1287" s="12">
        <v>5.0573715922925739</v>
      </c>
      <c r="L1287" s="12">
        <v>5.8715239667834256</v>
      </c>
      <c r="M1287" s="12">
        <v>6.8027991434367312</v>
      </c>
      <c r="N1287" s="12"/>
      <c r="O1287" s="12"/>
    </row>
    <row r="1288" spans="1:15" x14ac:dyDescent="0.35">
      <c r="A1288" s="11" t="str">
        <f t="shared" si="20"/>
        <v>DISTRIBUCION VOLUMEN X CRITERIO (Consumiciones)Cola Regular&lt;2MIL</v>
      </c>
      <c r="B1288" s="11" t="s">
        <v>119</v>
      </c>
      <c r="C1288" s="11" t="s">
        <v>160</v>
      </c>
      <c r="D1288" s="11" t="s">
        <v>9</v>
      </c>
      <c r="E1288" s="12">
        <v>7.6794916201041623</v>
      </c>
      <c r="F1288" s="12">
        <v>9.5013056289777751</v>
      </c>
      <c r="G1288" s="12">
        <v>8.1153826924446282</v>
      </c>
      <c r="H1288" s="12">
        <v>5.6338206168799587</v>
      </c>
      <c r="I1288" s="12">
        <v>7.5738049636855251</v>
      </c>
      <c r="J1288" s="12">
        <v>8.2026097670993892</v>
      </c>
      <c r="K1288" s="12">
        <v>7.5975890153150347</v>
      </c>
      <c r="L1288" s="12">
        <v>8.0673739205325923</v>
      </c>
      <c r="M1288" s="12">
        <v>9.318311615381365</v>
      </c>
      <c r="N1288" s="12"/>
      <c r="O1288" s="12"/>
    </row>
    <row r="1289" spans="1:15" x14ac:dyDescent="0.35">
      <c r="A1289" s="11" t="str">
        <f t="shared" si="20"/>
        <v>DISTRIBUCION VOLUMEN X CRITERIO (Consumiciones)Cola Regular2-5MIL</v>
      </c>
      <c r="B1289" s="11" t="s">
        <v>119</v>
      </c>
      <c r="C1289" s="11" t="s">
        <v>160</v>
      </c>
      <c r="D1289" s="11" t="s">
        <v>10</v>
      </c>
      <c r="E1289" s="12">
        <v>6.5415842706422076</v>
      </c>
      <c r="F1289" s="12">
        <v>4.6810201562850757</v>
      </c>
      <c r="G1289" s="12">
        <v>6.4479165877581446</v>
      </c>
      <c r="H1289" s="12">
        <v>8.937595280988937</v>
      </c>
      <c r="I1289" s="12">
        <v>6.5836963395347601</v>
      </c>
      <c r="J1289" s="12">
        <v>6.9319241663405222</v>
      </c>
      <c r="K1289" s="12">
        <v>7.0725235769236896</v>
      </c>
      <c r="L1289" s="12">
        <v>6.4594519370208481</v>
      </c>
      <c r="M1289" s="12">
        <v>5.7270731285907397</v>
      </c>
      <c r="N1289" s="12"/>
      <c r="O1289" s="12"/>
    </row>
    <row r="1290" spans="1:15" x14ac:dyDescent="0.35">
      <c r="A1290" s="11" t="str">
        <f t="shared" si="20"/>
        <v>DISTRIBUCION VOLUMEN X CRITERIO (Consumiciones)Cola Regular5-10MIL</v>
      </c>
      <c r="B1290" s="11" t="s">
        <v>119</v>
      </c>
      <c r="C1290" s="11" t="s">
        <v>160</v>
      </c>
      <c r="D1290" s="11" t="s">
        <v>11</v>
      </c>
      <c r="E1290" s="12">
        <v>8.9327496405734497</v>
      </c>
      <c r="F1290" s="12">
        <v>7.8273295695017842</v>
      </c>
      <c r="G1290" s="12">
        <v>10.596993850437924</v>
      </c>
      <c r="H1290" s="12">
        <v>8.6320206378913866</v>
      </c>
      <c r="I1290" s="12">
        <v>10.362691337864094</v>
      </c>
      <c r="J1290" s="12">
        <v>9.6868926242611977</v>
      </c>
      <c r="K1290" s="12">
        <v>10.20651035657869</v>
      </c>
      <c r="L1290" s="12">
        <v>9.7000185303413708</v>
      </c>
      <c r="M1290" s="12">
        <v>9.857837838824123</v>
      </c>
      <c r="N1290" s="12"/>
      <c r="O1290" s="12"/>
    </row>
    <row r="1291" spans="1:15" x14ac:dyDescent="0.35">
      <c r="A1291" s="11" t="str">
        <f t="shared" si="20"/>
        <v>DISTRIBUCION VOLUMEN X CRITERIO (Consumiciones)Cola Regular10-30MIL</v>
      </c>
      <c r="B1291" s="11" t="s">
        <v>119</v>
      </c>
      <c r="C1291" s="11" t="s">
        <v>160</v>
      </c>
      <c r="D1291" s="11" t="s">
        <v>12</v>
      </c>
      <c r="E1291" s="12">
        <v>17.619269327333832</v>
      </c>
      <c r="F1291" s="12">
        <v>17.282818845421158</v>
      </c>
      <c r="G1291" s="12">
        <v>16.040948599114913</v>
      </c>
      <c r="H1291" s="12">
        <v>15.019805994482555</v>
      </c>
      <c r="I1291" s="12">
        <v>14.686949421702689</v>
      </c>
      <c r="J1291" s="12">
        <v>14.634388826608113</v>
      </c>
      <c r="K1291" s="12">
        <v>15.115568967296298</v>
      </c>
      <c r="L1291" s="12">
        <v>13.523489645890427</v>
      </c>
      <c r="M1291" s="12">
        <v>15.799317056834692</v>
      </c>
      <c r="N1291" s="12"/>
      <c r="O1291" s="12"/>
    </row>
    <row r="1292" spans="1:15" x14ac:dyDescent="0.35">
      <c r="A1292" s="11" t="str">
        <f t="shared" si="20"/>
        <v>DISTRIBUCION VOLUMEN X CRITERIO (Consumiciones)Cola Regular30-100MIL</v>
      </c>
      <c r="B1292" s="11" t="s">
        <v>119</v>
      </c>
      <c r="C1292" s="11" t="s">
        <v>160</v>
      </c>
      <c r="D1292" s="11" t="s">
        <v>13</v>
      </c>
      <c r="E1292" s="12">
        <v>17.78866004909365</v>
      </c>
      <c r="F1292" s="12">
        <v>17.850809596439532</v>
      </c>
      <c r="G1292" s="12">
        <v>20.644272301820934</v>
      </c>
      <c r="H1292" s="12">
        <v>21.013124360416029</v>
      </c>
      <c r="I1292" s="12">
        <v>20.738161098556454</v>
      </c>
      <c r="J1292" s="12">
        <v>18.480607093816957</v>
      </c>
      <c r="K1292" s="12">
        <v>18.335023505476187</v>
      </c>
      <c r="L1292" s="12">
        <v>15.873990677812881</v>
      </c>
      <c r="M1292" s="12">
        <v>18.345118306590646</v>
      </c>
      <c r="N1292" s="12"/>
      <c r="O1292" s="12"/>
    </row>
    <row r="1293" spans="1:15" x14ac:dyDescent="0.35">
      <c r="A1293" s="11" t="str">
        <f t="shared" si="20"/>
        <v>DISTRIBUCION VOLUMEN X CRITERIO (Consumiciones)Cola Regular100-200MIL</v>
      </c>
      <c r="B1293" s="11" t="s">
        <v>119</v>
      </c>
      <c r="C1293" s="11" t="s">
        <v>160</v>
      </c>
      <c r="D1293" s="11" t="s">
        <v>14</v>
      </c>
      <c r="E1293" s="12">
        <v>8.3022497670934019</v>
      </c>
      <c r="F1293" s="12">
        <v>9.5598393317734995</v>
      </c>
      <c r="G1293" s="12">
        <v>7.9772728305711569</v>
      </c>
      <c r="H1293" s="12">
        <v>7.5171480488554598</v>
      </c>
      <c r="I1293" s="12">
        <v>8.5958470503644406</v>
      </c>
      <c r="J1293" s="12">
        <v>10.143547969831046</v>
      </c>
      <c r="K1293" s="12">
        <v>9.0887480261687372</v>
      </c>
      <c r="L1293" s="12">
        <v>9.7632962701498709</v>
      </c>
      <c r="M1293" s="12">
        <v>9.0902390834430573</v>
      </c>
      <c r="N1293" s="12"/>
      <c r="O1293" s="12"/>
    </row>
    <row r="1294" spans="1:15" x14ac:dyDescent="0.35">
      <c r="A1294" s="11" t="str">
        <f t="shared" si="20"/>
        <v>DISTRIBUCION VOLUMEN X CRITERIO (Consumiciones)Cola Regular200-500MIL</v>
      </c>
      <c r="B1294" s="11" t="s">
        <v>119</v>
      </c>
      <c r="C1294" s="11" t="s">
        <v>160</v>
      </c>
      <c r="D1294" s="11" t="s">
        <v>15</v>
      </c>
      <c r="E1294" s="12">
        <v>11.48849631827693</v>
      </c>
      <c r="F1294" s="12">
        <v>12.507854624890088</v>
      </c>
      <c r="G1294" s="12">
        <v>11.70960249800393</v>
      </c>
      <c r="H1294" s="12">
        <v>10.320204822511799</v>
      </c>
      <c r="I1294" s="12">
        <v>11.349986341218649</v>
      </c>
      <c r="J1294" s="12">
        <v>11.081850203315401</v>
      </c>
      <c r="K1294" s="12">
        <v>12.271400331937574</v>
      </c>
      <c r="L1294" s="12">
        <v>14.965942432906285</v>
      </c>
      <c r="M1294" s="12">
        <v>10.918384375818889</v>
      </c>
      <c r="N1294" s="12"/>
      <c r="O1294" s="12"/>
    </row>
    <row r="1295" spans="1:15" x14ac:dyDescent="0.35">
      <c r="A1295" s="11" t="str">
        <f t="shared" si="20"/>
        <v>DISTRIBUCION VOLUMEN X CRITERIO (Consumiciones)Cola Regular&gt;500MIL</v>
      </c>
      <c r="B1295" s="11" t="s">
        <v>119</v>
      </c>
      <c r="C1295" s="11" t="s">
        <v>160</v>
      </c>
      <c r="D1295" s="11" t="s">
        <v>16</v>
      </c>
      <c r="E1295" s="12">
        <v>21.647511049233493</v>
      </c>
      <c r="F1295" s="12">
        <v>20.78905596325961</v>
      </c>
      <c r="G1295" s="12">
        <v>18.467624275241008</v>
      </c>
      <c r="H1295" s="12">
        <v>22.926284907180072</v>
      </c>
      <c r="I1295" s="12">
        <v>20.108862187619138</v>
      </c>
      <c r="J1295" s="12">
        <v>20.838161935907557</v>
      </c>
      <c r="K1295" s="12">
        <v>20.31261516209257</v>
      </c>
      <c r="L1295" s="12">
        <v>21.646439586210725</v>
      </c>
      <c r="M1295" s="12">
        <v>20.943721401632143</v>
      </c>
      <c r="N1295" s="12"/>
      <c r="O1295" s="12"/>
    </row>
    <row r="1296" spans="1:15" x14ac:dyDescent="0.35">
      <c r="A1296" s="11" t="str">
        <f t="shared" si="20"/>
        <v>DISTRIBUCION VOLUMEN X CRITERIO (Consumiciones)Cola RegularDE 15 A 19 AÑOS</v>
      </c>
      <c r="B1296" s="11" t="s">
        <v>119</v>
      </c>
      <c r="C1296" s="11" t="s">
        <v>160</v>
      </c>
      <c r="D1296" s="11" t="s">
        <v>39</v>
      </c>
      <c r="E1296" s="12">
        <v>4.8686864399061847</v>
      </c>
      <c r="F1296" s="12">
        <v>3.6389720711632121</v>
      </c>
      <c r="G1296" s="12">
        <v>3.6474114722133431</v>
      </c>
      <c r="H1296" s="12">
        <v>8.7671910444625158</v>
      </c>
      <c r="I1296" s="12">
        <v>7.6013933090485359</v>
      </c>
      <c r="J1296" s="12">
        <v>5.7603000975117906</v>
      </c>
      <c r="K1296" s="12">
        <v>5.9662951296268263</v>
      </c>
      <c r="L1296" s="12">
        <v>6.96831761755326</v>
      </c>
      <c r="M1296" s="12">
        <v>4.4054746615004516</v>
      </c>
      <c r="N1296" s="12"/>
      <c r="O1296" s="12"/>
    </row>
    <row r="1297" spans="1:15" x14ac:dyDescent="0.35">
      <c r="A1297" s="11" t="str">
        <f t="shared" si="20"/>
        <v>DISTRIBUCION VOLUMEN X CRITERIO (Consumiciones)Cola RegularDE 20 A 24 AÑOS</v>
      </c>
      <c r="B1297" s="11" t="s">
        <v>119</v>
      </c>
      <c r="C1297" s="11" t="s">
        <v>160</v>
      </c>
      <c r="D1297" s="11" t="s">
        <v>40</v>
      </c>
      <c r="E1297" s="12">
        <v>6.3295801840703474</v>
      </c>
      <c r="F1297" s="12">
        <v>4.3547664108645368</v>
      </c>
      <c r="G1297" s="12">
        <v>6.8790949735397637</v>
      </c>
      <c r="H1297" s="12">
        <v>3.6121103644704533</v>
      </c>
      <c r="I1297" s="12">
        <v>3.7285664501286973</v>
      </c>
      <c r="J1297" s="12">
        <v>4.096717434710218</v>
      </c>
      <c r="K1297" s="12">
        <v>3.8518657123887556</v>
      </c>
      <c r="L1297" s="12">
        <v>4.712133772559941</v>
      </c>
      <c r="M1297" s="12">
        <v>4.3074656223073626</v>
      </c>
      <c r="N1297" s="12"/>
      <c r="O1297" s="12"/>
    </row>
    <row r="1298" spans="1:15" x14ac:dyDescent="0.35">
      <c r="A1298" s="11" t="str">
        <f t="shared" si="20"/>
        <v>DISTRIBUCION VOLUMEN X CRITERIO (Consumiciones)Cola RegularDE 25 A 34 AÑOS</v>
      </c>
      <c r="B1298" s="11" t="s">
        <v>119</v>
      </c>
      <c r="C1298" s="11" t="s">
        <v>160</v>
      </c>
      <c r="D1298" s="11" t="s">
        <v>41</v>
      </c>
      <c r="E1298" s="12">
        <v>13.848833269283075</v>
      </c>
      <c r="F1298" s="12">
        <v>12.451778681026367</v>
      </c>
      <c r="G1298" s="12">
        <v>12.408514848185055</v>
      </c>
      <c r="H1298" s="12">
        <v>11.48964486795874</v>
      </c>
      <c r="I1298" s="12">
        <v>10.95110458545882</v>
      </c>
      <c r="J1298" s="12">
        <v>10.070571671166361</v>
      </c>
      <c r="K1298" s="12">
        <v>12.599496287587778</v>
      </c>
      <c r="L1298" s="12">
        <v>11.014170834743114</v>
      </c>
      <c r="M1298" s="12">
        <v>10.518891116335155</v>
      </c>
      <c r="N1298" s="12"/>
      <c r="O1298" s="12"/>
    </row>
    <row r="1299" spans="1:15" x14ac:dyDescent="0.35">
      <c r="A1299" s="11" t="str">
        <f t="shared" si="20"/>
        <v>DISTRIBUCION VOLUMEN X CRITERIO (Consumiciones)Cola RegularDE 35 A 49 AÑOS</v>
      </c>
      <c r="B1299" s="11" t="s">
        <v>119</v>
      </c>
      <c r="C1299" s="11" t="s">
        <v>160</v>
      </c>
      <c r="D1299" s="11" t="s">
        <v>42</v>
      </c>
      <c r="E1299" s="12">
        <v>33.173471121915107</v>
      </c>
      <c r="F1299" s="12">
        <v>34.738284164845531</v>
      </c>
      <c r="G1299" s="12">
        <v>33.497175201159919</v>
      </c>
      <c r="H1299" s="12">
        <v>28.634498429979416</v>
      </c>
      <c r="I1299" s="12">
        <v>32.832977348589353</v>
      </c>
      <c r="J1299" s="12">
        <v>31.524285079369292</v>
      </c>
      <c r="K1299" s="12">
        <v>31.992882926273097</v>
      </c>
      <c r="L1299" s="12">
        <v>30.028755788856142</v>
      </c>
      <c r="M1299" s="12">
        <v>31.517845325401549</v>
      </c>
      <c r="N1299" s="12"/>
      <c r="O1299" s="12"/>
    </row>
    <row r="1300" spans="1:15" x14ac:dyDescent="0.35">
      <c r="A1300" s="11" t="str">
        <f t="shared" si="20"/>
        <v>DISTRIBUCION VOLUMEN X CRITERIO (Consumiciones)Cola RegularDE 50 A 59 AÑOS</v>
      </c>
      <c r="B1300" s="11" t="s">
        <v>119</v>
      </c>
      <c r="C1300" s="11" t="s">
        <v>160</v>
      </c>
      <c r="D1300" s="11" t="s">
        <v>43</v>
      </c>
      <c r="E1300" s="12">
        <v>26.088052768378468</v>
      </c>
      <c r="F1300" s="12">
        <v>26.630403631449735</v>
      </c>
      <c r="G1300" s="12">
        <v>29.079338289546047</v>
      </c>
      <c r="H1300" s="12">
        <v>22.254448391653014</v>
      </c>
      <c r="I1300" s="12">
        <v>21.34223314085094</v>
      </c>
      <c r="J1300" s="12">
        <v>24.531711232429636</v>
      </c>
      <c r="K1300" s="12">
        <v>22.698239744124681</v>
      </c>
      <c r="L1300" s="12">
        <v>23.531793039343594</v>
      </c>
      <c r="M1300" s="12">
        <v>24.104800294073435</v>
      </c>
      <c r="N1300" s="12"/>
      <c r="O1300" s="12"/>
    </row>
    <row r="1301" spans="1:15" x14ac:dyDescent="0.35">
      <c r="A1301" s="11" t="str">
        <f t="shared" si="20"/>
        <v>DISTRIBUCION VOLUMEN X CRITERIO (Consumiciones)Cola RegularDE 60 A 75 AÑOS</v>
      </c>
      <c r="B1301" s="11" t="s">
        <v>119</v>
      </c>
      <c r="C1301" s="11" t="s">
        <v>160</v>
      </c>
      <c r="D1301" s="11" t="s">
        <v>44</v>
      </c>
      <c r="E1301" s="12">
        <v>15.691379227034593</v>
      </c>
      <c r="F1301" s="12">
        <v>18.185836742697482</v>
      </c>
      <c r="G1301" s="12">
        <v>14.488457640137748</v>
      </c>
      <c r="H1301" s="12">
        <v>25.242102232269666</v>
      </c>
      <c r="I1301" s="12">
        <v>23.543733982103404</v>
      </c>
      <c r="J1301" s="12">
        <v>24.016391267719616</v>
      </c>
      <c r="K1301" s="12">
        <v>22.891223208314742</v>
      </c>
      <c r="L1301" s="12">
        <v>23.744839449971455</v>
      </c>
      <c r="M1301" s="12">
        <v>25.145524383939875</v>
      </c>
      <c r="N1301" s="12"/>
      <c r="O1301" s="12"/>
    </row>
    <row r="1302" spans="1:15" x14ac:dyDescent="0.35">
      <c r="A1302" s="11" t="str">
        <f t="shared" si="20"/>
        <v>DISTRIBUCION VOLUMEN X CRITERIO (Consumiciones)Cola RegularALTA Y MEDIA ALTA</v>
      </c>
      <c r="B1302" s="11" t="s">
        <v>119</v>
      </c>
      <c r="C1302" s="11" t="s">
        <v>160</v>
      </c>
      <c r="D1302" s="11" t="s">
        <v>17</v>
      </c>
      <c r="E1302" s="12">
        <v>18.372322703098391</v>
      </c>
      <c r="F1302" s="12">
        <v>19.244571857506767</v>
      </c>
      <c r="G1302" s="12">
        <v>18.4004472408783</v>
      </c>
      <c r="H1302" s="12">
        <v>15.974755158500095</v>
      </c>
      <c r="I1302" s="12">
        <v>18.766989250683913</v>
      </c>
      <c r="J1302" s="12">
        <v>17.624377284396122</v>
      </c>
      <c r="K1302" s="12">
        <v>18.849009316453472</v>
      </c>
      <c r="L1302" s="12">
        <v>15.038429827397747</v>
      </c>
      <c r="M1302" s="12">
        <v>17.040988520160216</v>
      </c>
      <c r="N1302" s="12"/>
      <c r="O1302" s="12"/>
    </row>
    <row r="1303" spans="1:15" x14ac:dyDescent="0.35">
      <c r="A1303" s="11" t="str">
        <f t="shared" si="20"/>
        <v>DISTRIBUCION VOLUMEN X CRITERIO (Consumiciones)Cola RegularMEDIA</v>
      </c>
      <c r="B1303" s="11" t="s">
        <v>119</v>
      </c>
      <c r="C1303" s="11" t="s">
        <v>160</v>
      </c>
      <c r="D1303" s="11" t="s">
        <v>18</v>
      </c>
      <c r="E1303" s="12">
        <v>29.238903838966063</v>
      </c>
      <c r="F1303" s="12">
        <v>31.228861720448993</v>
      </c>
      <c r="G1303" s="12">
        <v>30.096356774593325</v>
      </c>
      <c r="H1303" s="12">
        <v>29.461679435648609</v>
      </c>
      <c r="I1303" s="12">
        <v>29.568257823383458</v>
      </c>
      <c r="J1303" s="12">
        <v>31.620055588354308</v>
      </c>
      <c r="K1303" s="12">
        <v>29.268446767399119</v>
      </c>
      <c r="L1303" s="12">
        <v>30.433317403741629</v>
      </c>
      <c r="M1303" s="12">
        <v>31.996346258276255</v>
      </c>
      <c r="N1303" s="12"/>
      <c r="O1303" s="12"/>
    </row>
    <row r="1304" spans="1:15" x14ac:dyDescent="0.35">
      <c r="A1304" s="11" t="str">
        <f t="shared" si="20"/>
        <v>DISTRIBUCION VOLUMEN X CRITERIO (Consumiciones)Cola RegularMEDIA BAJA</v>
      </c>
      <c r="B1304" s="11" t="s">
        <v>119</v>
      </c>
      <c r="C1304" s="11" t="s">
        <v>160</v>
      </c>
      <c r="D1304" s="11" t="s">
        <v>19</v>
      </c>
      <c r="E1304" s="12">
        <v>28.532619944451636</v>
      </c>
      <c r="F1304" s="12">
        <v>27.757219555953057</v>
      </c>
      <c r="G1304" s="12">
        <v>25.139482491398347</v>
      </c>
      <c r="H1304" s="12">
        <v>23.030050232876658</v>
      </c>
      <c r="I1304" s="12">
        <v>24.245804159649932</v>
      </c>
      <c r="J1304" s="12">
        <v>23.955943907503102</v>
      </c>
      <c r="K1304" s="12">
        <v>23.051024948264487</v>
      </c>
      <c r="L1304" s="12">
        <v>24.018623368185878</v>
      </c>
      <c r="M1304" s="12">
        <v>22.559918234335488</v>
      </c>
      <c r="N1304" s="12"/>
      <c r="O1304" s="12"/>
    </row>
    <row r="1305" spans="1:15" x14ac:dyDescent="0.35">
      <c r="A1305" s="11" t="str">
        <f t="shared" si="20"/>
        <v>DISTRIBUCION VOLUMEN X CRITERIO (Consumiciones)Cola RegularBAJA</v>
      </c>
      <c r="B1305" s="11" t="s">
        <v>119</v>
      </c>
      <c r="C1305" s="11" t="s">
        <v>160</v>
      </c>
      <c r="D1305" s="11" t="s">
        <v>20</v>
      </c>
      <c r="E1305" s="12">
        <v>23.856153513483893</v>
      </c>
      <c r="F1305" s="12">
        <v>21.769382357194889</v>
      </c>
      <c r="G1305" s="12">
        <v>26.363728643566294</v>
      </c>
      <c r="H1305" s="12">
        <v>31.533515172974635</v>
      </c>
      <c r="I1305" s="12">
        <v>27.418948766282696</v>
      </c>
      <c r="J1305" s="12">
        <v>26.799606636108546</v>
      </c>
      <c r="K1305" s="12">
        <v>28.831518967882918</v>
      </c>
      <c r="L1305" s="12">
        <v>30.509629400674743</v>
      </c>
      <c r="M1305" s="12">
        <v>28.402761022806271</v>
      </c>
      <c r="N1305" s="12"/>
      <c r="O1305" s="12"/>
    </row>
    <row r="1306" spans="1:15" x14ac:dyDescent="0.35">
      <c r="A1306" s="11" t="str">
        <f t="shared" si="20"/>
        <v>DISTRIBUCION VOLUMEN X CRITERIO (Consumiciones)Cola RegularHOMBRE</v>
      </c>
      <c r="B1306" s="11" t="s">
        <v>119</v>
      </c>
      <c r="C1306" s="11" t="s">
        <v>160</v>
      </c>
      <c r="D1306" s="11" t="s">
        <v>21</v>
      </c>
      <c r="E1306" s="12">
        <v>52.262599723838775</v>
      </c>
      <c r="F1306" s="12">
        <v>50.99423890659007</v>
      </c>
      <c r="G1306" s="12">
        <v>49.694764160734003</v>
      </c>
      <c r="H1306" s="12">
        <v>54.875079279230206</v>
      </c>
      <c r="I1306" s="12">
        <v>54.676284363107207</v>
      </c>
      <c r="J1306" s="12">
        <v>53.775364674197846</v>
      </c>
      <c r="K1306" s="12">
        <v>52.473106408043755</v>
      </c>
      <c r="L1306" s="12">
        <v>56.643532498242621</v>
      </c>
      <c r="M1306" s="12">
        <v>55.203529218073733</v>
      </c>
      <c r="N1306" s="12"/>
      <c r="O1306" s="12"/>
    </row>
    <row r="1307" spans="1:15" x14ac:dyDescent="0.35">
      <c r="A1307" s="11" t="str">
        <f t="shared" si="20"/>
        <v>DISTRIBUCION VOLUMEN X CRITERIO (Consumiciones)Cola RegularMUJER</v>
      </c>
      <c r="B1307" s="11" t="s">
        <v>119</v>
      </c>
      <c r="C1307" s="11" t="s">
        <v>160</v>
      </c>
      <c r="D1307" s="11" t="s">
        <v>22</v>
      </c>
      <c r="E1307" s="12">
        <v>47.73740027616121</v>
      </c>
      <c r="F1307" s="12">
        <v>49.005805457289561</v>
      </c>
      <c r="G1307" s="12">
        <v>50.305220688829735</v>
      </c>
      <c r="H1307" s="12">
        <v>45.124920720769794</v>
      </c>
      <c r="I1307" s="12">
        <v>45.323715636892793</v>
      </c>
      <c r="J1307" s="12">
        <v>46.224610450345274</v>
      </c>
      <c r="K1307" s="12">
        <v>47.526893591956238</v>
      </c>
      <c r="L1307" s="12">
        <v>43.356467501757386</v>
      </c>
      <c r="M1307" s="12">
        <v>44.796484817504506</v>
      </c>
      <c r="N1307" s="12"/>
      <c r="O1307" s="12"/>
    </row>
    <row r="1308" spans="1:15" x14ac:dyDescent="0.35">
      <c r="A1308" s="11" t="str">
        <f t="shared" si="20"/>
        <v>DISTRIBUCION VOLUMEN X CRITERIO (Consumiciones)Light/ZeroT.ESPAÑA</v>
      </c>
      <c r="B1308" s="11" t="s">
        <v>119</v>
      </c>
      <c r="C1308" s="11" t="s">
        <v>161</v>
      </c>
      <c r="D1308" s="11" t="s">
        <v>36</v>
      </c>
      <c r="E1308" s="12">
        <v>100</v>
      </c>
      <c r="F1308" s="12">
        <v>100</v>
      </c>
      <c r="G1308" s="12">
        <v>100</v>
      </c>
      <c r="H1308" s="12">
        <v>100</v>
      </c>
      <c r="I1308" s="12">
        <v>100</v>
      </c>
      <c r="J1308" s="12">
        <v>100</v>
      </c>
      <c r="K1308" s="12">
        <v>100</v>
      </c>
      <c r="L1308" s="12">
        <v>100</v>
      </c>
      <c r="M1308" s="12">
        <v>100</v>
      </c>
      <c r="N1308" s="12"/>
      <c r="O1308" s="12"/>
    </row>
    <row r="1309" spans="1:15" x14ac:dyDescent="0.35">
      <c r="A1309" s="11" t="str">
        <f t="shared" si="20"/>
        <v>DISTRIBUCION VOLUMEN X CRITERIO (Consumiciones)Light/ZeroBCN AM</v>
      </c>
      <c r="B1309" s="11" t="s">
        <v>119</v>
      </c>
      <c r="C1309" s="11" t="s">
        <v>161</v>
      </c>
      <c r="D1309" s="11" t="s">
        <v>1</v>
      </c>
      <c r="E1309" s="12">
        <v>8.5114008547010993</v>
      </c>
      <c r="F1309" s="12">
        <v>10.927351003300668</v>
      </c>
      <c r="G1309" s="12">
        <v>10.629106157446419</v>
      </c>
      <c r="H1309" s="12">
        <v>11.461901573768825</v>
      </c>
      <c r="I1309" s="12">
        <v>12.279091976467026</v>
      </c>
      <c r="J1309" s="12">
        <v>11.59036801946594</v>
      </c>
      <c r="K1309" s="12">
        <v>11.646253923794141</v>
      </c>
      <c r="L1309" s="12">
        <v>15.622514321803715</v>
      </c>
      <c r="M1309" s="12">
        <v>12.173141587994836</v>
      </c>
      <c r="N1309" s="12"/>
      <c r="O1309" s="12"/>
    </row>
    <row r="1310" spans="1:15" x14ac:dyDescent="0.35">
      <c r="A1310" s="11" t="str">
        <f t="shared" si="20"/>
        <v>DISTRIBUCION VOLUMEN X CRITERIO (Consumiciones)Light/ZeroREST.CAT ARAGON</v>
      </c>
      <c r="B1310" s="11" t="s">
        <v>119</v>
      </c>
      <c r="C1310" s="11" t="s">
        <v>161</v>
      </c>
      <c r="D1310" s="11" t="s">
        <v>2</v>
      </c>
      <c r="E1310" s="12">
        <v>10.041783342500633</v>
      </c>
      <c r="F1310" s="12">
        <v>8.9762239799364973</v>
      </c>
      <c r="G1310" s="12">
        <v>8.868280513194863</v>
      </c>
      <c r="H1310" s="12">
        <v>10.683411827881603</v>
      </c>
      <c r="I1310" s="12">
        <v>10.696589220334372</v>
      </c>
      <c r="J1310" s="12">
        <v>10.696041236344781</v>
      </c>
      <c r="K1310" s="12">
        <v>10.145892014308012</v>
      </c>
      <c r="L1310" s="12">
        <v>8.4012824817232907</v>
      </c>
      <c r="M1310" s="12">
        <v>9.6797210641876443</v>
      </c>
      <c r="N1310" s="12"/>
      <c r="O1310" s="12"/>
    </row>
    <row r="1311" spans="1:15" x14ac:dyDescent="0.35">
      <c r="A1311" s="11" t="str">
        <f t="shared" si="20"/>
        <v>DISTRIBUCION VOLUMEN X CRITERIO (Consumiciones)Light/ZeroLEVANTE</v>
      </c>
      <c r="B1311" s="11" t="s">
        <v>119</v>
      </c>
      <c r="C1311" s="11" t="s">
        <v>161</v>
      </c>
      <c r="D1311" s="11" t="s">
        <v>3</v>
      </c>
      <c r="E1311" s="12">
        <v>16.257550084949685</v>
      </c>
      <c r="F1311" s="12">
        <v>15.851187880198255</v>
      </c>
      <c r="G1311" s="12">
        <v>15.87913725803158</v>
      </c>
      <c r="H1311" s="12">
        <v>14.363260391057707</v>
      </c>
      <c r="I1311" s="12">
        <v>16.086199008499101</v>
      </c>
      <c r="J1311" s="12">
        <v>15.578928729376321</v>
      </c>
      <c r="K1311" s="12">
        <v>17.949564976006343</v>
      </c>
      <c r="L1311" s="12">
        <v>15.827911568701547</v>
      </c>
      <c r="M1311" s="12">
        <v>14.806933990718877</v>
      </c>
      <c r="N1311" s="12"/>
      <c r="O1311" s="12"/>
    </row>
    <row r="1312" spans="1:15" x14ac:dyDescent="0.35">
      <c r="A1312" s="11" t="str">
        <f t="shared" si="20"/>
        <v>DISTRIBUCION VOLUMEN X CRITERIO (Consumiciones)Light/ZeroANDALUCIA</v>
      </c>
      <c r="B1312" s="11" t="s">
        <v>119</v>
      </c>
      <c r="C1312" s="11" t="s">
        <v>161</v>
      </c>
      <c r="D1312" s="11" t="s">
        <v>4</v>
      </c>
      <c r="E1312" s="12">
        <v>21.691756703175816</v>
      </c>
      <c r="F1312" s="12">
        <v>21.32206658758906</v>
      </c>
      <c r="G1312" s="12">
        <v>19.904770595042216</v>
      </c>
      <c r="H1312" s="12">
        <v>19.934512972980052</v>
      </c>
      <c r="I1312" s="12">
        <v>21.264230675201922</v>
      </c>
      <c r="J1312" s="12">
        <v>19.737553777880198</v>
      </c>
      <c r="K1312" s="12">
        <v>19.331640959149386</v>
      </c>
      <c r="L1312" s="12">
        <v>19.606627606487876</v>
      </c>
      <c r="M1312" s="12">
        <v>21.389148726463432</v>
      </c>
      <c r="N1312" s="12"/>
      <c r="O1312" s="12"/>
    </row>
    <row r="1313" spans="1:15" x14ac:dyDescent="0.35">
      <c r="A1313" s="11" t="str">
        <f t="shared" si="20"/>
        <v>DISTRIBUCION VOLUMEN X CRITERIO (Consumiciones)Light/ZeroMDD AM</v>
      </c>
      <c r="B1313" s="11" t="s">
        <v>119</v>
      </c>
      <c r="C1313" s="11" t="s">
        <v>161</v>
      </c>
      <c r="D1313" s="11" t="s">
        <v>5</v>
      </c>
      <c r="E1313" s="12">
        <v>20.331627247270724</v>
      </c>
      <c r="F1313" s="12">
        <v>19.632707660343527</v>
      </c>
      <c r="G1313" s="12">
        <v>21.920954048592026</v>
      </c>
      <c r="H1313" s="12">
        <v>21.296473639160318</v>
      </c>
      <c r="I1313" s="12">
        <v>19.125549733600248</v>
      </c>
      <c r="J1313" s="12">
        <v>22.403081203540061</v>
      </c>
      <c r="K1313" s="12">
        <v>20.035120005562508</v>
      </c>
      <c r="L1313" s="12">
        <v>20.885740798294833</v>
      </c>
      <c r="M1313" s="12">
        <v>20.108499549788611</v>
      </c>
      <c r="N1313" s="12"/>
      <c r="O1313" s="12"/>
    </row>
    <row r="1314" spans="1:15" x14ac:dyDescent="0.35">
      <c r="A1314" s="11" t="str">
        <f t="shared" si="20"/>
        <v>DISTRIBUCION VOLUMEN X CRITERIO (Consumiciones)Light/ZeroRTO CENTRO</v>
      </c>
      <c r="B1314" s="11" t="s">
        <v>119</v>
      </c>
      <c r="C1314" s="11" t="s">
        <v>161</v>
      </c>
      <c r="D1314" s="11" t="s">
        <v>6</v>
      </c>
      <c r="E1314" s="12">
        <v>11.955918746177694</v>
      </c>
      <c r="F1314" s="12">
        <v>10.842117951761541</v>
      </c>
      <c r="G1314" s="12">
        <v>13.315812359020459</v>
      </c>
      <c r="H1314" s="12">
        <v>12.084119241860542</v>
      </c>
      <c r="I1314" s="12">
        <v>10.650361996056713</v>
      </c>
      <c r="J1314" s="12">
        <v>10.068693352130527</v>
      </c>
      <c r="K1314" s="12">
        <v>10.48798106189065</v>
      </c>
      <c r="L1314" s="12">
        <v>9.1842664350373866</v>
      </c>
      <c r="M1314" s="12">
        <v>8.4997564471766758</v>
      </c>
      <c r="N1314" s="12"/>
      <c r="O1314" s="12"/>
    </row>
    <row r="1315" spans="1:15" x14ac:dyDescent="0.35">
      <c r="A1315" s="11" t="str">
        <f t="shared" si="20"/>
        <v>DISTRIBUCION VOLUMEN X CRITERIO (Consumiciones)Light/ZeroNORTE-CENTRO</v>
      </c>
      <c r="B1315" s="11" t="s">
        <v>119</v>
      </c>
      <c r="C1315" s="11" t="s">
        <v>161</v>
      </c>
      <c r="D1315" s="11" t="s">
        <v>7</v>
      </c>
      <c r="E1315" s="12">
        <v>5.9114530695029028</v>
      </c>
      <c r="F1315" s="12">
        <v>6.6775416517733444</v>
      </c>
      <c r="G1315" s="12">
        <v>4.6303739463943279</v>
      </c>
      <c r="H1315" s="12">
        <v>5.8260941919170524</v>
      </c>
      <c r="I1315" s="12">
        <v>5.50832640897913</v>
      </c>
      <c r="J1315" s="12">
        <v>4.3161224348014686</v>
      </c>
      <c r="K1315" s="12">
        <v>5.3500958121065052</v>
      </c>
      <c r="L1315" s="12">
        <v>4.8654334052415464</v>
      </c>
      <c r="M1315" s="12">
        <v>4.20006653645064</v>
      </c>
      <c r="N1315" s="12"/>
      <c r="O1315" s="12"/>
    </row>
    <row r="1316" spans="1:15" x14ac:dyDescent="0.35">
      <c r="A1316" s="11" t="str">
        <f t="shared" si="20"/>
        <v>DISTRIBUCION VOLUMEN X CRITERIO (Consumiciones)Light/ZeroNOROESTE</v>
      </c>
      <c r="B1316" s="11" t="s">
        <v>119</v>
      </c>
      <c r="C1316" s="11" t="s">
        <v>161</v>
      </c>
      <c r="D1316" s="11" t="s">
        <v>8</v>
      </c>
      <c r="E1316" s="12">
        <v>5.2985343914689755</v>
      </c>
      <c r="F1316" s="12">
        <v>5.7708309092446308</v>
      </c>
      <c r="G1316" s="12">
        <v>4.8515563202257086</v>
      </c>
      <c r="H1316" s="12">
        <v>4.3502215387602305</v>
      </c>
      <c r="I1316" s="12">
        <v>4.3896546370180003</v>
      </c>
      <c r="J1316" s="12">
        <v>5.6092315799640433</v>
      </c>
      <c r="K1316" s="12">
        <v>5.0534592392947646</v>
      </c>
      <c r="L1316" s="12">
        <v>5.6062303138445539</v>
      </c>
      <c r="M1316" s="12">
        <v>9.1427219544676674</v>
      </c>
      <c r="N1316" s="12"/>
      <c r="O1316" s="12"/>
    </row>
    <row r="1317" spans="1:15" x14ac:dyDescent="0.35">
      <c r="A1317" s="11" t="str">
        <f t="shared" si="20"/>
        <v>DISTRIBUCION VOLUMEN X CRITERIO (Consumiciones)Light/Zero&lt;2MIL</v>
      </c>
      <c r="B1317" s="11" t="s">
        <v>119</v>
      </c>
      <c r="C1317" s="11" t="s">
        <v>161</v>
      </c>
      <c r="D1317" s="11" t="s">
        <v>9</v>
      </c>
      <c r="E1317" s="12">
        <v>5.8246157712278608</v>
      </c>
      <c r="F1317" s="12">
        <v>4.5587193110370192</v>
      </c>
      <c r="G1317" s="12">
        <v>3.2246362991946711</v>
      </c>
      <c r="H1317" s="12">
        <v>4.1048593685355632</v>
      </c>
      <c r="I1317" s="12">
        <v>4.4292142505281316</v>
      </c>
      <c r="J1317" s="12">
        <v>3.8780345635667679</v>
      </c>
      <c r="K1317" s="12">
        <v>3.7417764494295089</v>
      </c>
      <c r="L1317" s="12">
        <v>4.3056971432357809</v>
      </c>
      <c r="M1317" s="12">
        <v>4.0383467010573568</v>
      </c>
      <c r="N1317" s="12"/>
      <c r="O1317" s="12"/>
    </row>
    <row r="1318" spans="1:15" x14ac:dyDescent="0.35">
      <c r="A1318" s="11" t="str">
        <f t="shared" si="20"/>
        <v>DISTRIBUCION VOLUMEN X CRITERIO (Consumiciones)Light/Zero2-5MIL</v>
      </c>
      <c r="B1318" s="11" t="s">
        <v>119</v>
      </c>
      <c r="C1318" s="11" t="s">
        <v>161</v>
      </c>
      <c r="D1318" s="11" t="s">
        <v>10</v>
      </c>
      <c r="E1318" s="12">
        <v>5.6232178751738449</v>
      </c>
      <c r="F1318" s="12">
        <v>3.6900905486071984</v>
      </c>
      <c r="G1318" s="12">
        <v>4.963051918025899</v>
      </c>
      <c r="H1318" s="12">
        <v>4.1232280943968531</v>
      </c>
      <c r="I1318" s="12">
        <v>4.0030148666636274</v>
      </c>
      <c r="J1318" s="12">
        <v>4.1494953055024153</v>
      </c>
      <c r="K1318" s="12">
        <v>5.4381915341685438</v>
      </c>
      <c r="L1318" s="12">
        <v>4.8322706979624961</v>
      </c>
      <c r="M1318" s="12">
        <v>4.3089857425876144</v>
      </c>
      <c r="N1318" s="12"/>
      <c r="O1318" s="12"/>
    </row>
    <row r="1319" spans="1:15" x14ac:dyDescent="0.35">
      <c r="A1319" s="11" t="str">
        <f t="shared" si="20"/>
        <v>DISTRIBUCION VOLUMEN X CRITERIO (Consumiciones)Light/Zero5-10MIL</v>
      </c>
      <c r="B1319" s="11" t="s">
        <v>119</v>
      </c>
      <c r="C1319" s="11" t="s">
        <v>161</v>
      </c>
      <c r="D1319" s="11" t="s">
        <v>11</v>
      </c>
      <c r="E1319" s="12">
        <v>6.1285815371796124</v>
      </c>
      <c r="F1319" s="12">
        <v>7.5103778899671614</v>
      </c>
      <c r="G1319" s="12">
        <v>7.6364200761905661</v>
      </c>
      <c r="H1319" s="12">
        <v>7.0358475985907196</v>
      </c>
      <c r="I1319" s="12">
        <v>8.1445639411807278</v>
      </c>
      <c r="J1319" s="12">
        <v>7.0016986947585309</v>
      </c>
      <c r="K1319" s="12">
        <v>6.3673665004218503</v>
      </c>
      <c r="L1319" s="12">
        <v>6.2676463224923928</v>
      </c>
      <c r="M1319" s="12">
        <v>6.3676220039896521</v>
      </c>
      <c r="N1319" s="12"/>
      <c r="O1319" s="12"/>
    </row>
    <row r="1320" spans="1:15" x14ac:dyDescent="0.35">
      <c r="A1320" s="11" t="str">
        <f t="shared" si="20"/>
        <v>DISTRIBUCION VOLUMEN X CRITERIO (Consumiciones)Light/Zero10-30MIL</v>
      </c>
      <c r="B1320" s="11" t="s">
        <v>119</v>
      </c>
      <c r="C1320" s="11" t="s">
        <v>161</v>
      </c>
      <c r="D1320" s="11" t="s">
        <v>12</v>
      </c>
      <c r="E1320" s="12">
        <v>16.246652832811133</v>
      </c>
      <c r="F1320" s="12">
        <v>16.593164111712056</v>
      </c>
      <c r="G1320" s="12">
        <v>18.238894157080253</v>
      </c>
      <c r="H1320" s="12">
        <v>17.619384776346394</v>
      </c>
      <c r="I1320" s="12">
        <v>17.466775896373797</v>
      </c>
      <c r="J1320" s="12">
        <v>16.094349149974839</v>
      </c>
      <c r="K1320" s="12">
        <v>15.172812112632306</v>
      </c>
      <c r="L1320" s="12">
        <v>15.368807065765102</v>
      </c>
      <c r="M1320" s="12">
        <v>18.739430935848873</v>
      </c>
      <c r="N1320" s="12"/>
      <c r="O1320" s="12"/>
    </row>
    <row r="1321" spans="1:15" x14ac:dyDescent="0.35">
      <c r="A1321" s="11" t="str">
        <f t="shared" si="20"/>
        <v>DISTRIBUCION VOLUMEN X CRITERIO (Consumiciones)Light/Zero30-100MIL</v>
      </c>
      <c r="B1321" s="11" t="s">
        <v>119</v>
      </c>
      <c r="C1321" s="11" t="s">
        <v>161</v>
      </c>
      <c r="D1321" s="11" t="s">
        <v>13</v>
      </c>
      <c r="E1321" s="12">
        <v>21.475076776748079</v>
      </c>
      <c r="F1321" s="12">
        <v>25.070529471198476</v>
      </c>
      <c r="G1321" s="12">
        <v>21.685997929757274</v>
      </c>
      <c r="H1321" s="12">
        <v>21.146300329669398</v>
      </c>
      <c r="I1321" s="12">
        <v>23.482335523533582</v>
      </c>
      <c r="J1321" s="12">
        <v>22.583693546993267</v>
      </c>
      <c r="K1321" s="12">
        <v>24.099788448786942</v>
      </c>
      <c r="L1321" s="12">
        <v>21.04227354527265</v>
      </c>
      <c r="M1321" s="12">
        <v>21.002329536478786</v>
      </c>
      <c r="N1321" s="12"/>
      <c r="O1321" s="12"/>
    </row>
    <row r="1322" spans="1:15" x14ac:dyDescent="0.35">
      <c r="A1322" s="11" t="str">
        <f t="shared" si="20"/>
        <v>DISTRIBUCION VOLUMEN X CRITERIO (Consumiciones)Light/Zero100-200MIL</v>
      </c>
      <c r="B1322" s="11" t="s">
        <v>119</v>
      </c>
      <c r="C1322" s="11" t="s">
        <v>161</v>
      </c>
      <c r="D1322" s="11" t="s">
        <v>14</v>
      </c>
      <c r="E1322" s="12">
        <v>9.3668567120603825</v>
      </c>
      <c r="F1322" s="12">
        <v>8.6172188845369231</v>
      </c>
      <c r="G1322" s="12">
        <v>10.285821712668149</v>
      </c>
      <c r="H1322" s="12">
        <v>11.043960285585072</v>
      </c>
      <c r="I1322" s="12">
        <v>9.1395723125604338</v>
      </c>
      <c r="J1322" s="12">
        <v>10.000821812426821</v>
      </c>
      <c r="K1322" s="12">
        <v>9.233569748895821</v>
      </c>
      <c r="L1322" s="12">
        <v>8.8842023636278444</v>
      </c>
      <c r="M1322" s="12">
        <v>8.8184974882743443</v>
      </c>
      <c r="N1322" s="12"/>
      <c r="O1322" s="12"/>
    </row>
    <row r="1323" spans="1:15" x14ac:dyDescent="0.35">
      <c r="A1323" s="11" t="str">
        <f t="shared" si="20"/>
        <v>DISTRIBUCION VOLUMEN X CRITERIO (Consumiciones)Light/Zero200-500MIL</v>
      </c>
      <c r="B1323" s="11" t="s">
        <v>119</v>
      </c>
      <c r="C1323" s="11" t="s">
        <v>161</v>
      </c>
      <c r="D1323" s="11" t="s">
        <v>15</v>
      </c>
      <c r="E1323" s="12">
        <v>11.730745288663607</v>
      </c>
      <c r="F1323" s="12">
        <v>10.974705488918113</v>
      </c>
      <c r="G1323" s="12">
        <v>10.022584599459671</v>
      </c>
      <c r="H1323" s="12">
        <v>10.463584975581044</v>
      </c>
      <c r="I1323" s="12">
        <v>11.569661115727348</v>
      </c>
      <c r="J1323" s="12">
        <v>11.849323656845019</v>
      </c>
      <c r="K1323" s="12">
        <v>12.228549903148918</v>
      </c>
      <c r="L1323" s="12">
        <v>13.969216889900036</v>
      </c>
      <c r="M1323" s="12">
        <v>11.867649516203425</v>
      </c>
      <c r="N1323" s="12"/>
      <c r="O1323" s="12"/>
    </row>
    <row r="1324" spans="1:15" x14ac:dyDescent="0.35">
      <c r="A1324" s="11" t="str">
        <f t="shared" si="20"/>
        <v>DISTRIBUCION VOLUMEN X CRITERIO (Consumiciones)Light/Zero&gt;500MIL</v>
      </c>
      <c r="B1324" s="11" t="s">
        <v>119</v>
      </c>
      <c r="C1324" s="11" t="s">
        <v>161</v>
      </c>
      <c r="D1324" s="11" t="s">
        <v>16</v>
      </c>
      <c r="E1324" s="12">
        <v>23.604267582457545</v>
      </c>
      <c r="F1324" s="12">
        <v>22.985232800410511</v>
      </c>
      <c r="G1324" s="12">
        <v>23.942580104544913</v>
      </c>
      <c r="H1324" s="12">
        <v>24.462825326067613</v>
      </c>
      <c r="I1324" s="12">
        <v>21.764868187026543</v>
      </c>
      <c r="J1324" s="12">
        <v>24.442607839582216</v>
      </c>
      <c r="K1324" s="12">
        <v>23.7179519626097</v>
      </c>
      <c r="L1324" s="12">
        <v>25.329887357970655</v>
      </c>
      <c r="M1324" s="12">
        <v>24.857133004184142</v>
      </c>
      <c r="N1324" s="12"/>
      <c r="O1324" s="12"/>
    </row>
    <row r="1325" spans="1:15" x14ac:dyDescent="0.35">
      <c r="A1325" s="11" t="str">
        <f t="shared" si="20"/>
        <v>DISTRIBUCION VOLUMEN X CRITERIO (Consumiciones)Light/ZeroDE 15 A 19 AÑOS</v>
      </c>
      <c r="B1325" s="11" t="s">
        <v>119</v>
      </c>
      <c r="C1325" s="11" t="s">
        <v>161</v>
      </c>
      <c r="D1325" s="11" t="s">
        <v>39</v>
      </c>
      <c r="E1325" s="12">
        <v>1.3172336736017083</v>
      </c>
      <c r="F1325" s="12">
        <v>2.6176257128913525</v>
      </c>
      <c r="G1325" s="12">
        <v>2.0055241680886873</v>
      </c>
      <c r="H1325" s="12">
        <v>2.0033544766546454</v>
      </c>
      <c r="I1325" s="12">
        <v>3.2434434754546366</v>
      </c>
      <c r="J1325" s="12">
        <v>1.4850870697557776</v>
      </c>
      <c r="K1325" s="12">
        <v>1.4704660813421209</v>
      </c>
      <c r="L1325" s="12">
        <v>1.2445911503826128</v>
      </c>
      <c r="M1325" s="12">
        <v>0.8127784977722714</v>
      </c>
      <c r="N1325" s="12"/>
      <c r="O1325" s="12"/>
    </row>
    <row r="1326" spans="1:15" x14ac:dyDescent="0.35">
      <c r="A1326" s="11" t="str">
        <f t="shared" si="20"/>
        <v>DISTRIBUCION VOLUMEN X CRITERIO (Consumiciones)Light/ZeroDE 20 A 24 AÑOS</v>
      </c>
      <c r="B1326" s="11" t="s">
        <v>119</v>
      </c>
      <c r="C1326" s="11" t="s">
        <v>161</v>
      </c>
      <c r="D1326" s="11" t="s">
        <v>40</v>
      </c>
      <c r="E1326" s="12">
        <v>2.8604496165978661</v>
      </c>
      <c r="F1326" s="12">
        <v>2.3597727118625627</v>
      </c>
      <c r="G1326" s="12">
        <v>3.267139943244366</v>
      </c>
      <c r="H1326" s="12">
        <v>3.1954371721314949</v>
      </c>
      <c r="I1326" s="12">
        <v>2.0399842151535985</v>
      </c>
      <c r="J1326" s="12">
        <v>3.4351081657654969</v>
      </c>
      <c r="K1326" s="12">
        <v>5.3298238192120255</v>
      </c>
      <c r="L1326" s="12">
        <v>3.7313833186439487</v>
      </c>
      <c r="M1326" s="12">
        <v>4.1136325428157239</v>
      </c>
      <c r="N1326" s="12"/>
      <c r="O1326" s="12"/>
    </row>
    <row r="1327" spans="1:15" x14ac:dyDescent="0.35">
      <c r="A1327" s="11" t="str">
        <f t="shared" si="20"/>
        <v>DISTRIBUCION VOLUMEN X CRITERIO (Consumiciones)Light/ZeroDE 25 A 34 AÑOS</v>
      </c>
      <c r="B1327" s="11" t="s">
        <v>119</v>
      </c>
      <c r="C1327" s="11" t="s">
        <v>161</v>
      </c>
      <c r="D1327" s="11" t="s">
        <v>41</v>
      </c>
      <c r="E1327" s="12">
        <v>12.525377802556164</v>
      </c>
      <c r="F1327" s="12">
        <v>11.514791056807804</v>
      </c>
      <c r="G1327" s="12">
        <v>12.78989559592242</v>
      </c>
      <c r="H1327" s="12">
        <v>12.682531990412702</v>
      </c>
      <c r="I1327" s="12">
        <v>9.1008767707070692</v>
      </c>
      <c r="J1327" s="12">
        <v>11.254390765878348</v>
      </c>
      <c r="K1327" s="12">
        <v>12.837595482431871</v>
      </c>
      <c r="L1327" s="12">
        <v>11.371232131188084</v>
      </c>
      <c r="M1327" s="12">
        <v>9.9436354613925033</v>
      </c>
      <c r="N1327" s="12"/>
      <c r="O1327" s="12"/>
    </row>
    <row r="1328" spans="1:15" x14ac:dyDescent="0.35">
      <c r="A1328" s="11" t="str">
        <f t="shared" si="20"/>
        <v>DISTRIBUCION VOLUMEN X CRITERIO (Consumiciones)Light/ZeroDE 35 A 49 AÑOS</v>
      </c>
      <c r="B1328" s="11" t="s">
        <v>119</v>
      </c>
      <c r="C1328" s="11" t="s">
        <v>161</v>
      </c>
      <c r="D1328" s="11" t="s">
        <v>42</v>
      </c>
      <c r="E1328" s="12">
        <v>40.139036286124465</v>
      </c>
      <c r="F1328" s="12">
        <v>37.487550298968614</v>
      </c>
      <c r="G1328" s="12">
        <v>37.066102826749791</v>
      </c>
      <c r="H1328" s="12">
        <v>38.760384509005235</v>
      </c>
      <c r="I1328" s="12">
        <v>36.119413971734012</v>
      </c>
      <c r="J1328" s="12">
        <v>37.115302825170843</v>
      </c>
      <c r="K1328" s="12">
        <v>34.681904605614562</v>
      </c>
      <c r="L1328" s="12">
        <v>33.415693697075589</v>
      </c>
      <c r="M1328" s="12">
        <v>32.65112763309002</v>
      </c>
      <c r="N1328" s="12"/>
      <c r="O1328" s="12"/>
    </row>
    <row r="1329" spans="1:15" x14ac:dyDescent="0.35">
      <c r="A1329" s="11" t="str">
        <f t="shared" si="20"/>
        <v>DISTRIBUCION VOLUMEN X CRITERIO (Consumiciones)Light/ZeroDE 50 A 59 AÑOS</v>
      </c>
      <c r="B1329" s="11" t="s">
        <v>119</v>
      </c>
      <c r="C1329" s="11" t="s">
        <v>161</v>
      </c>
      <c r="D1329" s="11" t="s">
        <v>43</v>
      </c>
      <c r="E1329" s="12">
        <v>23.936087472444182</v>
      </c>
      <c r="F1329" s="12">
        <v>25.591278135822076</v>
      </c>
      <c r="G1329" s="12">
        <v>26.173841708583996</v>
      </c>
      <c r="H1329" s="12">
        <v>25.839639990847225</v>
      </c>
      <c r="I1329" s="12">
        <v>25.600554175830414</v>
      </c>
      <c r="J1329" s="12">
        <v>27.006518582280364</v>
      </c>
      <c r="K1329" s="12">
        <v>25.372825379538753</v>
      </c>
      <c r="L1329" s="12">
        <v>24.608259195605775</v>
      </c>
      <c r="M1329" s="12">
        <v>29.016383840263838</v>
      </c>
      <c r="N1329" s="12"/>
      <c r="O1329" s="12"/>
    </row>
    <row r="1330" spans="1:15" x14ac:dyDescent="0.35">
      <c r="A1330" s="11" t="str">
        <f t="shared" si="20"/>
        <v>DISTRIBUCION VOLUMEN X CRITERIO (Consumiciones)Light/ZeroDE 60 A 75 AÑOS</v>
      </c>
      <c r="B1330" s="11" t="s">
        <v>119</v>
      </c>
      <c r="C1330" s="11" t="s">
        <v>161</v>
      </c>
      <c r="D1330" s="11" t="s">
        <v>44</v>
      </c>
      <c r="E1330" s="12">
        <v>19.221832687788549</v>
      </c>
      <c r="F1330" s="12">
        <v>20.429019752939674</v>
      </c>
      <c r="G1330" s="12">
        <v>18.697495757410742</v>
      </c>
      <c r="H1330" s="12">
        <v>17.518642615721355</v>
      </c>
      <c r="I1330" s="12">
        <v>23.895737140870978</v>
      </c>
      <c r="J1330" s="12">
        <v>19.703605299588755</v>
      </c>
      <c r="K1330" s="12">
        <v>20.307397952047857</v>
      </c>
      <c r="L1330" s="12">
        <v>25.62884106159478</v>
      </c>
      <c r="M1330" s="12">
        <v>23.462428585519753</v>
      </c>
      <c r="N1330" s="12"/>
      <c r="O1330" s="12"/>
    </row>
    <row r="1331" spans="1:15" x14ac:dyDescent="0.35">
      <c r="A1331" s="11" t="str">
        <f t="shared" si="20"/>
        <v>DISTRIBUCION VOLUMEN X CRITERIO (Consumiciones)Light/ZeroALTA Y MEDIA ALTA</v>
      </c>
      <c r="B1331" s="11" t="s">
        <v>119</v>
      </c>
      <c r="C1331" s="11" t="s">
        <v>161</v>
      </c>
      <c r="D1331" s="11" t="s">
        <v>17</v>
      </c>
      <c r="E1331" s="12">
        <v>27.830518114022063</v>
      </c>
      <c r="F1331" s="12">
        <v>28.801923980020209</v>
      </c>
      <c r="G1331" s="12">
        <v>31.992379769832201</v>
      </c>
      <c r="H1331" s="12">
        <v>27.984625186926941</v>
      </c>
      <c r="I1331" s="12">
        <v>27.865908753545554</v>
      </c>
      <c r="J1331" s="12">
        <v>28.468700807748419</v>
      </c>
      <c r="K1331" s="12">
        <v>25.035598200282866</v>
      </c>
      <c r="L1331" s="12">
        <v>26.153112093360726</v>
      </c>
      <c r="M1331" s="12">
        <v>26.65019399280321</v>
      </c>
      <c r="N1331" s="12"/>
      <c r="O1331" s="12"/>
    </row>
    <row r="1332" spans="1:15" x14ac:dyDescent="0.35">
      <c r="A1332" s="11" t="str">
        <f t="shared" si="20"/>
        <v>DISTRIBUCION VOLUMEN X CRITERIO (Consumiciones)Light/ZeroMEDIA</v>
      </c>
      <c r="B1332" s="11" t="s">
        <v>119</v>
      </c>
      <c r="C1332" s="11" t="s">
        <v>161</v>
      </c>
      <c r="D1332" s="11" t="s">
        <v>18</v>
      </c>
      <c r="E1332" s="12">
        <v>36.478192125743355</v>
      </c>
      <c r="F1332" s="12">
        <v>35.757659213448441</v>
      </c>
      <c r="G1332" s="12">
        <v>34.502974506909027</v>
      </c>
      <c r="H1332" s="12">
        <v>33.75460238973718</v>
      </c>
      <c r="I1332" s="12">
        <v>35.839267072240041</v>
      </c>
      <c r="J1332" s="12">
        <v>33.946089104800571</v>
      </c>
      <c r="K1332" s="12">
        <v>35.03210564719992</v>
      </c>
      <c r="L1332" s="12">
        <v>34.096636098514161</v>
      </c>
      <c r="M1332" s="12">
        <v>33.207990054017763</v>
      </c>
      <c r="N1332" s="12"/>
      <c r="O1332" s="12"/>
    </row>
    <row r="1333" spans="1:15" x14ac:dyDescent="0.35">
      <c r="A1333" s="11" t="str">
        <f t="shared" si="20"/>
        <v>DISTRIBUCION VOLUMEN X CRITERIO (Consumiciones)Light/ZeroMEDIA BAJA</v>
      </c>
      <c r="B1333" s="11" t="s">
        <v>119</v>
      </c>
      <c r="C1333" s="11" t="s">
        <v>161</v>
      </c>
      <c r="D1333" s="11" t="s">
        <v>19</v>
      </c>
      <c r="E1333" s="12">
        <v>22.889620611735502</v>
      </c>
      <c r="F1333" s="12">
        <v>22.956068397389267</v>
      </c>
      <c r="G1333" s="12">
        <v>21.170080298190065</v>
      </c>
      <c r="H1333" s="12">
        <v>27.555985629834968</v>
      </c>
      <c r="I1333" s="12">
        <v>25.29716630807896</v>
      </c>
      <c r="J1333" s="12">
        <v>27.423889155295438</v>
      </c>
      <c r="K1333" s="12">
        <v>27.115891755896381</v>
      </c>
      <c r="L1333" s="12">
        <v>27.016176991238773</v>
      </c>
      <c r="M1333" s="12">
        <v>28.028758757949063</v>
      </c>
      <c r="N1333" s="12"/>
      <c r="O1333" s="12"/>
    </row>
    <row r="1334" spans="1:15" x14ac:dyDescent="0.35">
      <c r="A1334" s="11" t="str">
        <f t="shared" si="20"/>
        <v>DISTRIBUCION VOLUMEN X CRITERIO (Consumiciones)Light/ZeroBAJA</v>
      </c>
      <c r="B1334" s="11" t="s">
        <v>119</v>
      </c>
      <c r="C1334" s="11" t="s">
        <v>161</v>
      </c>
      <c r="D1334" s="11" t="s">
        <v>20</v>
      </c>
      <c r="E1334" s="12">
        <v>12.801690712982191</v>
      </c>
      <c r="F1334" s="12">
        <v>12.484373522003471</v>
      </c>
      <c r="G1334" s="12">
        <v>12.334562491051248</v>
      </c>
      <c r="H1334" s="12">
        <v>10.704788334372136</v>
      </c>
      <c r="I1334" s="12">
        <v>10.997666397167308</v>
      </c>
      <c r="J1334" s="12">
        <v>10.161346349034753</v>
      </c>
      <c r="K1334" s="12">
        <v>12.816405728639547</v>
      </c>
      <c r="L1334" s="12">
        <v>12.734072044432457</v>
      </c>
      <c r="M1334" s="12">
        <v>12.113053391698109</v>
      </c>
      <c r="N1334" s="12"/>
      <c r="O1334" s="12"/>
    </row>
    <row r="1335" spans="1:15" x14ac:dyDescent="0.35">
      <c r="A1335" s="11" t="str">
        <f t="shared" si="20"/>
        <v>DISTRIBUCION VOLUMEN X CRITERIO (Consumiciones)Light/ZeroHOMBRE</v>
      </c>
      <c r="B1335" s="11" t="s">
        <v>119</v>
      </c>
      <c r="C1335" s="11" t="s">
        <v>161</v>
      </c>
      <c r="D1335" s="11" t="s">
        <v>21</v>
      </c>
      <c r="E1335" s="12">
        <v>45.081658947060916</v>
      </c>
      <c r="F1335" s="12">
        <v>47.76519809443608</v>
      </c>
      <c r="G1335" s="12">
        <v>51.181572844612091</v>
      </c>
      <c r="H1335" s="12">
        <v>51.714735428558669</v>
      </c>
      <c r="I1335" s="12">
        <v>48.751970973042177</v>
      </c>
      <c r="J1335" s="12">
        <v>51.807826365437101</v>
      </c>
      <c r="K1335" s="12">
        <v>49.777219869137149</v>
      </c>
      <c r="L1335" s="12">
        <v>49.215076715185539</v>
      </c>
      <c r="M1335" s="12">
        <v>52.372706565377769</v>
      </c>
      <c r="N1335" s="12"/>
      <c r="O1335" s="12"/>
    </row>
    <row r="1336" spans="1:15" x14ac:dyDescent="0.35">
      <c r="A1336" s="11" t="str">
        <f t="shared" si="20"/>
        <v>DISTRIBUCION VOLUMEN X CRITERIO (Consumiciones)Light/ZeroMUJER</v>
      </c>
      <c r="B1336" s="11" t="s">
        <v>119</v>
      </c>
      <c r="C1336" s="11" t="s">
        <v>161</v>
      </c>
      <c r="D1336" s="11" t="s">
        <v>22</v>
      </c>
      <c r="E1336" s="12">
        <v>54.918355429261155</v>
      </c>
      <c r="F1336" s="12">
        <v>52.2348270184253</v>
      </c>
      <c r="G1336" s="12">
        <v>48.818427155387909</v>
      </c>
      <c r="H1336" s="12">
        <v>48.285264571441338</v>
      </c>
      <c r="I1336" s="12">
        <v>51.248029026957809</v>
      </c>
      <c r="J1336" s="12">
        <v>48.192190579149006</v>
      </c>
      <c r="K1336" s="12">
        <v>50.222780130862844</v>
      </c>
      <c r="L1336" s="12">
        <v>50.784923284814475</v>
      </c>
      <c r="M1336" s="12">
        <v>47.627280756182707</v>
      </c>
      <c r="N1336" s="12"/>
      <c r="O1336" s="12"/>
    </row>
    <row r="1337" spans="1:15" x14ac:dyDescent="0.35">
      <c r="A1337" s="11" t="str">
        <f t="shared" si="20"/>
        <v>DISTRIBUCION VOLUMEN X CRITERIO (Consumiciones)Otra Variedad ColaT.ESPAÑA</v>
      </c>
      <c r="B1337" s="11" t="s">
        <v>119</v>
      </c>
      <c r="C1337" s="11" t="s">
        <v>162</v>
      </c>
      <c r="D1337" s="11" t="s">
        <v>36</v>
      </c>
      <c r="E1337" s="12" t="s">
        <v>219</v>
      </c>
      <c r="F1337" s="12" t="s">
        <v>219</v>
      </c>
      <c r="G1337" s="12" t="s">
        <v>219</v>
      </c>
      <c r="H1337" s="12" t="s">
        <v>219</v>
      </c>
      <c r="I1337" s="12" t="s">
        <v>219</v>
      </c>
      <c r="J1337" s="12" t="s">
        <v>219</v>
      </c>
      <c r="K1337" s="12" t="s">
        <v>219</v>
      </c>
      <c r="L1337" s="12" t="s">
        <v>219</v>
      </c>
      <c r="M1337" s="12" t="s">
        <v>219</v>
      </c>
      <c r="N1337" s="12"/>
      <c r="O1337" s="12"/>
    </row>
    <row r="1338" spans="1:15" x14ac:dyDescent="0.35">
      <c r="A1338" s="11" t="str">
        <f t="shared" si="20"/>
        <v>DISTRIBUCION VOLUMEN X CRITERIO (Consumiciones)Otra Variedad ColaBCN AM</v>
      </c>
      <c r="B1338" s="11" t="s">
        <v>119</v>
      </c>
      <c r="C1338" s="11" t="s">
        <v>162</v>
      </c>
      <c r="D1338" s="11" t="s">
        <v>1</v>
      </c>
      <c r="E1338" s="12" t="s">
        <v>219</v>
      </c>
      <c r="F1338" s="12" t="s">
        <v>219</v>
      </c>
      <c r="G1338" s="12" t="s">
        <v>219</v>
      </c>
      <c r="H1338" s="12" t="s">
        <v>219</v>
      </c>
      <c r="I1338" s="12" t="s">
        <v>219</v>
      </c>
      <c r="J1338" s="12" t="s">
        <v>219</v>
      </c>
      <c r="K1338" s="12" t="s">
        <v>219</v>
      </c>
      <c r="L1338" s="12" t="s">
        <v>219</v>
      </c>
      <c r="M1338" s="12" t="s">
        <v>219</v>
      </c>
      <c r="N1338" s="12"/>
      <c r="O1338" s="12"/>
    </row>
    <row r="1339" spans="1:15" x14ac:dyDescent="0.35">
      <c r="A1339" s="11" t="str">
        <f t="shared" si="20"/>
        <v>DISTRIBUCION VOLUMEN X CRITERIO (Consumiciones)Otra Variedad ColaREST.CAT ARAGON</v>
      </c>
      <c r="B1339" s="11" t="s">
        <v>119</v>
      </c>
      <c r="C1339" s="11" t="s">
        <v>162</v>
      </c>
      <c r="D1339" s="11" t="s">
        <v>2</v>
      </c>
      <c r="E1339" s="12" t="s">
        <v>219</v>
      </c>
      <c r="F1339" s="12" t="s">
        <v>219</v>
      </c>
      <c r="G1339" s="12" t="s">
        <v>219</v>
      </c>
      <c r="H1339" s="12" t="s">
        <v>219</v>
      </c>
      <c r="I1339" s="12" t="s">
        <v>219</v>
      </c>
      <c r="J1339" s="12" t="s">
        <v>219</v>
      </c>
      <c r="K1339" s="12" t="s">
        <v>219</v>
      </c>
      <c r="L1339" s="12" t="s">
        <v>219</v>
      </c>
      <c r="M1339" s="12" t="s">
        <v>219</v>
      </c>
      <c r="N1339" s="12"/>
      <c r="O1339" s="12"/>
    </row>
    <row r="1340" spans="1:15" x14ac:dyDescent="0.35">
      <c r="A1340" s="11" t="str">
        <f t="shared" si="20"/>
        <v>DISTRIBUCION VOLUMEN X CRITERIO (Consumiciones)Otra Variedad ColaLEVANTE</v>
      </c>
      <c r="B1340" s="11" t="s">
        <v>119</v>
      </c>
      <c r="C1340" s="11" t="s">
        <v>162</v>
      </c>
      <c r="D1340" s="11" t="s">
        <v>3</v>
      </c>
      <c r="E1340" s="12" t="s">
        <v>219</v>
      </c>
      <c r="F1340" s="12" t="s">
        <v>219</v>
      </c>
      <c r="G1340" s="12" t="s">
        <v>219</v>
      </c>
      <c r="H1340" s="12" t="s">
        <v>219</v>
      </c>
      <c r="I1340" s="12" t="s">
        <v>219</v>
      </c>
      <c r="J1340" s="12" t="s">
        <v>219</v>
      </c>
      <c r="K1340" s="12" t="s">
        <v>219</v>
      </c>
      <c r="L1340" s="12" t="s">
        <v>219</v>
      </c>
      <c r="M1340" s="12" t="s">
        <v>219</v>
      </c>
      <c r="N1340" s="12"/>
      <c r="O1340" s="12"/>
    </row>
    <row r="1341" spans="1:15" x14ac:dyDescent="0.35">
      <c r="A1341" s="11" t="str">
        <f t="shared" si="20"/>
        <v>DISTRIBUCION VOLUMEN X CRITERIO (Consumiciones)Otra Variedad ColaANDALUCIA</v>
      </c>
      <c r="B1341" s="11" t="s">
        <v>119</v>
      </c>
      <c r="C1341" s="11" t="s">
        <v>162</v>
      </c>
      <c r="D1341" s="11" t="s">
        <v>4</v>
      </c>
      <c r="E1341" s="12" t="s">
        <v>219</v>
      </c>
      <c r="F1341" s="12" t="s">
        <v>219</v>
      </c>
      <c r="G1341" s="12" t="s">
        <v>219</v>
      </c>
      <c r="H1341" s="12" t="s">
        <v>219</v>
      </c>
      <c r="I1341" s="12" t="s">
        <v>219</v>
      </c>
      <c r="J1341" s="12" t="s">
        <v>219</v>
      </c>
      <c r="K1341" s="12" t="s">
        <v>219</v>
      </c>
      <c r="L1341" s="12" t="s">
        <v>219</v>
      </c>
      <c r="M1341" s="12" t="s">
        <v>219</v>
      </c>
      <c r="N1341" s="12"/>
      <c r="O1341" s="12"/>
    </row>
    <row r="1342" spans="1:15" x14ac:dyDescent="0.35">
      <c r="A1342" s="11" t="str">
        <f t="shared" si="20"/>
        <v>DISTRIBUCION VOLUMEN X CRITERIO (Consumiciones)Otra Variedad ColaMDD AM</v>
      </c>
      <c r="B1342" s="11" t="s">
        <v>119</v>
      </c>
      <c r="C1342" s="11" t="s">
        <v>162</v>
      </c>
      <c r="D1342" s="11" t="s">
        <v>5</v>
      </c>
      <c r="E1342" s="12" t="s">
        <v>219</v>
      </c>
      <c r="F1342" s="12" t="s">
        <v>219</v>
      </c>
      <c r="G1342" s="12" t="s">
        <v>219</v>
      </c>
      <c r="H1342" s="12" t="s">
        <v>219</v>
      </c>
      <c r="I1342" s="12" t="s">
        <v>219</v>
      </c>
      <c r="J1342" s="12" t="s">
        <v>219</v>
      </c>
      <c r="K1342" s="12" t="s">
        <v>219</v>
      </c>
      <c r="L1342" s="12" t="s">
        <v>219</v>
      </c>
      <c r="M1342" s="12" t="s">
        <v>219</v>
      </c>
      <c r="N1342" s="12"/>
      <c r="O1342" s="12"/>
    </row>
    <row r="1343" spans="1:15" x14ac:dyDescent="0.35">
      <c r="A1343" s="11" t="str">
        <f t="shared" si="20"/>
        <v>DISTRIBUCION VOLUMEN X CRITERIO (Consumiciones)Otra Variedad ColaRTO CENTRO</v>
      </c>
      <c r="B1343" s="11" t="s">
        <v>119</v>
      </c>
      <c r="C1343" s="11" t="s">
        <v>162</v>
      </c>
      <c r="D1343" s="11" t="s">
        <v>6</v>
      </c>
      <c r="E1343" s="12" t="s">
        <v>219</v>
      </c>
      <c r="F1343" s="12" t="s">
        <v>219</v>
      </c>
      <c r="G1343" s="12" t="s">
        <v>219</v>
      </c>
      <c r="H1343" s="12" t="s">
        <v>219</v>
      </c>
      <c r="I1343" s="12" t="s">
        <v>219</v>
      </c>
      <c r="J1343" s="12" t="s">
        <v>219</v>
      </c>
      <c r="K1343" s="12" t="s">
        <v>219</v>
      </c>
      <c r="L1343" s="12" t="s">
        <v>219</v>
      </c>
      <c r="M1343" s="12" t="s">
        <v>219</v>
      </c>
      <c r="N1343" s="12"/>
      <c r="O1343" s="12"/>
    </row>
    <row r="1344" spans="1:15" x14ac:dyDescent="0.35">
      <c r="A1344" s="11" t="str">
        <f t="shared" si="20"/>
        <v>DISTRIBUCION VOLUMEN X CRITERIO (Consumiciones)Otra Variedad ColaNORTE-CENTRO</v>
      </c>
      <c r="B1344" s="11" t="s">
        <v>119</v>
      </c>
      <c r="C1344" s="11" t="s">
        <v>162</v>
      </c>
      <c r="D1344" s="11" t="s">
        <v>7</v>
      </c>
      <c r="E1344" s="12" t="s">
        <v>219</v>
      </c>
      <c r="F1344" s="12" t="s">
        <v>219</v>
      </c>
      <c r="G1344" s="12" t="s">
        <v>219</v>
      </c>
      <c r="H1344" s="12" t="s">
        <v>219</v>
      </c>
      <c r="I1344" s="12" t="s">
        <v>219</v>
      </c>
      <c r="J1344" s="12" t="s">
        <v>219</v>
      </c>
      <c r="K1344" s="12" t="s">
        <v>219</v>
      </c>
      <c r="L1344" s="12" t="s">
        <v>219</v>
      </c>
      <c r="M1344" s="12" t="s">
        <v>219</v>
      </c>
      <c r="N1344" s="12"/>
      <c r="O1344" s="12"/>
    </row>
    <row r="1345" spans="1:15" x14ac:dyDescent="0.35">
      <c r="A1345" s="11" t="str">
        <f t="shared" si="20"/>
        <v>DISTRIBUCION VOLUMEN X CRITERIO (Consumiciones)Otra Variedad ColaNOROESTE</v>
      </c>
      <c r="B1345" s="11" t="s">
        <v>119</v>
      </c>
      <c r="C1345" s="11" t="s">
        <v>162</v>
      </c>
      <c r="D1345" s="11" t="s">
        <v>8</v>
      </c>
      <c r="E1345" s="12" t="s">
        <v>219</v>
      </c>
      <c r="F1345" s="12" t="s">
        <v>219</v>
      </c>
      <c r="G1345" s="12" t="s">
        <v>219</v>
      </c>
      <c r="H1345" s="12" t="s">
        <v>219</v>
      </c>
      <c r="I1345" s="12" t="s">
        <v>219</v>
      </c>
      <c r="J1345" s="12" t="s">
        <v>219</v>
      </c>
      <c r="K1345" s="12" t="s">
        <v>219</v>
      </c>
      <c r="L1345" s="12" t="s">
        <v>219</v>
      </c>
      <c r="M1345" s="12" t="s">
        <v>219</v>
      </c>
      <c r="N1345" s="12"/>
      <c r="O1345" s="12"/>
    </row>
    <row r="1346" spans="1:15" x14ac:dyDescent="0.35">
      <c r="A1346" s="11" t="str">
        <f t="shared" si="20"/>
        <v>DISTRIBUCION VOLUMEN X CRITERIO (Consumiciones)Otra Variedad Cola&lt;2MIL</v>
      </c>
      <c r="B1346" s="11" t="s">
        <v>119</v>
      </c>
      <c r="C1346" s="11" t="s">
        <v>162</v>
      </c>
      <c r="D1346" s="11" t="s">
        <v>9</v>
      </c>
      <c r="E1346" s="12" t="s">
        <v>219</v>
      </c>
      <c r="F1346" s="12" t="s">
        <v>219</v>
      </c>
      <c r="G1346" s="12" t="s">
        <v>219</v>
      </c>
      <c r="H1346" s="12" t="s">
        <v>219</v>
      </c>
      <c r="I1346" s="12" t="s">
        <v>219</v>
      </c>
      <c r="J1346" s="12" t="s">
        <v>219</v>
      </c>
      <c r="K1346" s="12" t="s">
        <v>219</v>
      </c>
      <c r="L1346" s="12" t="s">
        <v>219</v>
      </c>
      <c r="M1346" s="12" t="s">
        <v>219</v>
      </c>
      <c r="N1346" s="12"/>
      <c r="O1346" s="12"/>
    </row>
    <row r="1347" spans="1:15" x14ac:dyDescent="0.35">
      <c r="A1347" s="11" t="str">
        <f t="shared" si="20"/>
        <v>DISTRIBUCION VOLUMEN X CRITERIO (Consumiciones)Otra Variedad Cola2-5MIL</v>
      </c>
      <c r="B1347" s="11" t="s">
        <v>119</v>
      </c>
      <c r="C1347" s="11" t="s">
        <v>162</v>
      </c>
      <c r="D1347" s="11" t="s">
        <v>10</v>
      </c>
      <c r="E1347" s="12" t="s">
        <v>219</v>
      </c>
      <c r="F1347" s="12" t="s">
        <v>219</v>
      </c>
      <c r="G1347" s="12" t="s">
        <v>219</v>
      </c>
      <c r="H1347" s="12" t="s">
        <v>219</v>
      </c>
      <c r="I1347" s="12" t="s">
        <v>219</v>
      </c>
      <c r="J1347" s="12" t="s">
        <v>219</v>
      </c>
      <c r="K1347" s="12" t="s">
        <v>219</v>
      </c>
      <c r="L1347" s="12" t="s">
        <v>219</v>
      </c>
      <c r="M1347" s="12" t="s">
        <v>219</v>
      </c>
      <c r="N1347" s="12"/>
      <c r="O1347" s="12"/>
    </row>
    <row r="1348" spans="1:15" x14ac:dyDescent="0.35">
      <c r="A1348" s="11" t="str">
        <f t="shared" ref="A1348:A1411" si="21">B1348&amp;C1348&amp;D1348</f>
        <v>DISTRIBUCION VOLUMEN X CRITERIO (Consumiciones)Otra Variedad Cola5-10MIL</v>
      </c>
      <c r="B1348" s="11" t="s">
        <v>119</v>
      </c>
      <c r="C1348" s="11" t="s">
        <v>162</v>
      </c>
      <c r="D1348" s="11" t="s">
        <v>11</v>
      </c>
      <c r="E1348" s="12" t="s">
        <v>219</v>
      </c>
      <c r="F1348" s="12" t="s">
        <v>219</v>
      </c>
      <c r="G1348" s="12" t="s">
        <v>219</v>
      </c>
      <c r="H1348" s="12" t="s">
        <v>219</v>
      </c>
      <c r="I1348" s="12" t="s">
        <v>219</v>
      </c>
      <c r="J1348" s="12" t="s">
        <v>219</v>
      </c>
      <c r="K1348" s="12" t="s">
        <v>219</v>
      </c>
      <c r="L1348" s="12" t="s">
        <v>219</v>
      </c>
      <c r="M1348" s="12" t="s">
        <v>219</v>
      </c>
      <c r="N1348" s="12"/>
      <c r="O1348" s="12"/>
    </row>
    <row r="1349" spans="1:15" x14ac:dyDescent="0.35">
      <c r="A1349" s="11" t="str">
        <f t="shared" si="21"/>
        <v>DISTRIBUCION VOLUMEN X CRITERIO (Consumiciones)Otra Variedad Cola10-30MIL</v>
      </c>
      <c r="B1349" s="11" t="s">
        <v>119</v>
      </c>
      <c r="C1349" s="11" t="s">
        <v>162</v>
      </c>
      <c r="D1349" s="11" t="s">
        <v>12</v>
      </c>
      <c r="E1349" s="12" t="s">
        <v>219</v>
      </c>
      <c r="F1349" s="12" t="s">
        <v>219</v>
      </c>
      <c r="G1349" s="12" t="s">
        <v>219</v>
      </c>
      <c r="H1349" s="12" t="s">
        <v>219</v>
      </c>
      <c r="I1349" s="12" t="s">
        <v>219</v>
      </c>
      <c r="J1349" s="12" t="s">
        <v>219</v>
      </c>
      <c r="K1349" s="12" t="s">
        <v>219</v>
      </c>
      <c r="L1349" s="12" t="s">
        <v>219</v>
      </c>
      <c r="M1349" s="12" t="s">
        <v>219</v>
      </c>
      <c r="N1349" s="12"/>
      <c r="O1349" s="12"/>
    </row>
    <row r="1350" spans="1:15" x14ac:dyDescent="0.35">
      <c r="A1350" s="11" t="str">
        <f t="shared" si="21"/>
        <v>DISTRIBUCION VOLUMEN X CRITERIO (Consumiciones)Otra Variedad Cola30-100MIL</v>
      </c>
      <c r="B1350" s="11" t="s">
        <v>119</v>
      </c>
      <c r="C1350" s="11" t="s">
        <v>162</v>
      </c>
      <c r="D1350" s="11" t="s">
        <v>13</v>
      </c>
      <c r="E1350" s="12" t="s">
        <v>219</v>
      </c>
      <c r="F1350" s="12" t="s">
        <v>219</v>
      </c>
      <c r="G1350" s="12" t="s">
        <v>219</v>
      </c>
      <c r="H1350" s="12" t="s">
        <v>219</v>
      </c>
      <c r="I1350" s="12" t="s">
        <v>219</v>
      </c>
      <c r="J1350" s="12" t="s">
        <v>219</v>
      </c>
      <c r="K1350" s="12" t="s">
        <v>219</v>
      </c>
      <c r="L1350" s="12" t="s">
        <v>219</v>
      </c>
      <c r="M1350" s="12" t="s">
        <v>219</v>
      </c>
      <c r="N1350" s="12"/>
      <c r="O1350" s="12"/>
    </row>
    <row r="1351" spans="1:15" x14ac:dyDescent="0.35">
      <c r="A1351" s="11" t="str">
        <f t="shared" si="21"/>
        <v>DISTRIBUCION VOLUMEN X CRITERIO (Consumiciones)Otra Variedad Cola100-200MIL</v>
      </c>
      <c r="B1351" s="11" t="s">
        <v>119</v>
      </c>
      <c r="C1351" s="11" t="s">
        <v>162</v>
      </c>
      <c r="D1351" s="11" t="s">
        <v>14</v>
      </c>
      <c r="E1351" s="12" t="s">
        <v>219</v>
      </c>
      <c r="F1351" s="12" t="s">
        <v>219</v>
      </c>
      <c r="G1351" s="12" t="s">
        <v>219</v>
      </c>
      <c r="H1351" s="12" t="s">
        <v>219</v>
      </c>
      <c r="I1351" s="12" t="s">
        <v>219</v>
      </c>
      <c r="J1351" s="12" t="s">
        <v>219</v>
      </c>
      <c r="K1351" s="12" t="s">
        <v>219</v>
      </c>
      <c r="L1351" s="12" t="s">
        <v>219</v>
      </c>
      <c r="M1351" s="12" t="s">
        <v>219</v>
      </c>
      <c r="N1351" s="12"/>
      <c r="O1351" s="12"/>
    </row>
    <row r="1352" spans="1:15" x14ac:dyDescent="0.35">
      <c r="A1352" s="11" t="str">
        <f t="shared" si="21"/>
        <v>DISTRIBUCION VOLUMEN X CRITERIO (Consumiciones)Otra Variedad Cola200-500MIL</v>
      </c>
      <c r="B1352" s="11" t="s">
        <v>119</v>
      </c>
      <c r="C1352" s="11" t="s">
        <v>162</v>
      </c>
      <c r="D1352" s="11" t="s">
        <v>15</v>
      </c>
      <c r="E1352" s="12" t="s">
        <v>219</v>
      </c>
      <c r="F1352" s="12" t="s">
        <v>219</v>
      </c>
      <c r="G1352" s="12" t="s">
        <v>219</v>
      </c>
      <c r="H1352" s="12" t="s">
        <v>219</v>
      </c>
      <c r="I1352" s="12" t="s">
        <v>219</v>
      </c>
      <c r="J1352" s="12" t="s">
        <v>219</v>
      </c>
      <c r="K1352" s="12" t="s">
        <v>219</v>
      </c>
      <c r="L1352" s="12" t="s">
        <v>219</v>
      </c>
      <c r="M1352" s="12" t="s">
        <v>219</v>
      </c>
      <c r="N1352" s="12"/>
      <c r="O1352" s="12"/>
    </row>
    <row r="1353" spans="1:15" x14ac:dyDescent="0.35">
      <c r="A1353" s="11" t="str">
        <f t="shared" si="21"/>
        <v>DISTRIBUCION VOLUMEN X CRITERIO (Consumiciones)Otra Variedad Cola&gt;500MIL</v>
      </c>
      <c r="B1353" s="11" t="s">
        <v>119</v>
      </c>
      <c r="C1353" s="11" t="s">
        <v>162</v>
      </c>
      <c r="D1353" s="11" t="s">
        <v>16</v>
      </c>
      <c r="E1353" s="12" t="s">
        <v>219</v>
      </c>
      <c r="F1353" s="12" t="s">
        <v>219</v>
      </c>
      <c r="G1353" s="12" t="s">
        <v>219</v>
      </c>
      <c r="H1353" s="12" t="s">
        <v>219</v>
      </c>
      <c r="I1353" s="12" t="s">
        <v>219</v>
      </c>
      <c r="J1353" s="12" t="s">
        <v>219</v>
      </c>
      <c r="K1353" s="12" t="s">
        <v>219</v>
      </c>
      <c r="L1353" s="12" t="s">
        <v>219</v>
      </c>
      <c r="M1353" s="12" t="s">
        <v>219</v>
      </c>
      <c r="N1353" s="12"/>
      <c r="O1353" s="12"/>
    </row>
    <row r="1354" spans="1:15" x14ac:dyDescent="0.35">
      <c r="A1354" s="11" t="str">
        <f t="shared" si="21"/>
        <v>DISTRIBUCION VOLUMEN X CRITERIO (Consumiciones)Otra Variedad ColaDE 15 A 19 AÑOS</v>
      </c>
      <c r="B1354" s="11" t="s">
        <v>119</v>
      </c>
      <c r="C1354" s="11" t="s">
        <v>162</v>
      </c>
      <c r="D1354" s="11" t="s">
        <v>39</v>
      </c>
      <c r="E1354" s="12" t="s">
        <v>219</v>
      </c>
      <c r="F1354" s="12" t="s">
        <v>219</v>
      </c>
      <c r="G1354" s="12" t="s">
        <v>219</v>
      </c>
      <c r="H1354" s="12" t="s">
        <v>219</v>
      </c>
      <c r="I1354" s="12" t="s">
        <v>219</v>
      </c>
      <c r="J1354" s="12" t="s">
        <v>219</v>
      </c>
      <c r="K1354" s="12" t="s">
        <v>219</v>
      </c>
      <c r="L1354" s="12" t="s">
        <v>219</v>
      </c>
      <c r="M1354" s="12" t="s">
        <v>219</v>
      </c>
      <c r="N1354" s="12"/>
      <c r="O1354" s="12"/>
    </row>
    <row r="1355" spans="1:15" x14ac:dyDescent="0.35">
      <c r="A1355" s="11" t="str">
        <f t="shared" si="21"/>
        <v>DISTRIBUCION VOLUMEN X CRITERIO (Consumiciones)Otra Variedad ColaDE 20 A 24 AÑOS</v>
      </c>
      <c r="B1355" s="11" t="s">
        <v>119</v>
      </c>
      <c r="C1355" s="11" t="s">
        <v>162</v>
      </c>
      <c r="D1355" s="11" t="s">
        <v>40</v>
      </c>
      <c r="E1355" s="12" t="s">
        <v>219</v>
      </c>
      <c r="F1355" s="12" t="s">
        <v>219</v>
      </c>
      <c r="G1355" s="12" t="s">
        <v>219</v>
      </c>
      <c r="H1355" s="12" t="s">
        <v>219</v>
      </c>
      <c r="I1355" s="12" t="s">
        <v>219</v>
      </c>
      <c r="J1355" s="12" t="s">
        <v>219</v>
      </c>
      <c r="K1355" s="12" t="s">
        <v>219</v>
      </c>
      <c r="L1355" s="12" t="s">
        <v>219</v>
      </c>
      <c r="M1355" s="12" t="s">
        <v>219</v>
      </c>
      <c r="N1355" s="12"/>
      <c r="O1355" s="12"/>
    </row>
    <row r="1356" spans="1:15" x14ac:dyDescent="0.35">
      <c r="A1356" s="11" t="str">
        <f t="shared" si="21"/>
        <v>DISTRIBUCION VOLUMEN X CRITERIO (Consumiciones)Otra Variedad ColaDE 25 A 34 AÑOS</v>
      </c>
      <c r="B1356" s="11" t="s">
        <v>119</v>
      </c>
      <c r="C1356" s="11" t="s">
        <v>162</v>
      </c>
      <c r="D1356" s="11" t="s">
        <v>41</v>
      </c>
      <c r="E1356" s="12" t="s">
        <v>219</v>
      </c>
      <c r="F1356" s="12" t="s">
        <v>219</v>
      </c>
      <c r="G1356" s="12" t="s">
        <v>219</v>
      </c>
      <c r="H1356" s="12" t="s">
        <v>219</v>
      </c>
      <c r="I1356" s="12" t="s">
        <v>219</v>
      </c>
      <c r="J1356" s="12" t="s">
        <v>219</v>
      </c>
      <c r="K1356" s="12" t="s">
        <v>219</v>
      </c>
      <c r="L1356" s="12" t="s">
        <v>219</v>
      </c>
      <c r="M1356" s="12" t="s">
        <v>219</v>
      </c>
      <c r="N1356" s="12"/>
      <c r="O1356" s="12"/>
    </row>
    <row r="1357" spans="1:15" x14ac:dyDescent="0.35">
      <c r="A1357" s="11" t="str">
        <f t="shared" si="21"/>
        <v>DISTRIBUCION VOLUMEN X CRITERIO (Consumiciones)Otra Variedad ColaDE 35 A 49 AÑOS</v>
      </c>
      <c r="B1357" s="11" t="s">
        <v>119</v>
      </c>
      <c r="C1357" s="11" t="s">
        <v>162</v>
      </c>
      <c r="D1357" s="11" t="s">
        <v>42</v>
      </c>
      <c r="E1357" s="12" t="s">
        <v>219</v>
      </c>
      <c r="F1357" s="12" t="s">
        <v>219</v>
      </c>
      <c r="G1357" s="12" t="s">
        <v>219</v>
      </c>
      <c r="H1357" s="12" t="s">
        <v>219</v>
      </c>
      <c r="I1357" s="12" t="s">
        <v>219</v>
      </c>
      <c r="J1357" s="12" t="s">
        <v>219</v>
      </c>
      <c r="K1357" s="12" t="s">
        <v>219</v>
      </c>
      <c r="L1357" s="12" t="s">
        <v>219</v>
      </c>
      <c r="M1357" s="12" t="s">
        <v>219</v>
      </c>
      <c r="N1357" s="12"/>
      <c r="O1357" s="12"/>
    </row>
    <row r="1358" spans="1:15" x14ac:dyDescent="0.35">
      <c r="A1358" s="11" t="str">
        <f t="shared" si="21"/>
        <v>DISTRIBUCION VOLUMEN X CRITERIO (Consumiciones)Otra Variedad ColaDE 50 A 59 AÑOS</v>
      </c>
      <c r="B1358" s="11" t="s">
        <v>119</v>
      </c>
      <c r="C1358" s="11" t="s">
        <v>162</v>
      </c>
      <c r="D1358" s="11" t="s">
        <v>43</v>
      </c>
      <c r="E1358" s="12" t="s">
        <v>219</v>
      </c>
      <c r="F1358" s="12" t="s">
        <v>219</v>
      </c>
      <c r="G1358" s="12" t="s">
        <v>219</v>
      </c>
      <c r="H1358" s="12" t="s">
        <v>219</v>
      </c>
      <c r="I1358" s="12" t="s">
        <v>219</v>
      </c>
      <c r="J1358" s="12" t="s">
        <v>219</v>
      </c>
      <c r="K1358" s="12" t="s">
        <v>219</v>
      </c>
      <c r="L1358" s="12" t="s">
        <v>219</v>
      </c>
      <c r="M1358" s="12" t="s">
        <v>219</v>
      </c>
      <c r="N1358" s="12"/>
      <c r="O1358" s="12"/>
    </row>
    <row r="1359" spans="1:15" x14ac:dyDescent="0.35">
      <c r="A1359" s="11" t="str">
        <f t="shared" si="21"/>
        <v>DISTRIBUCION VOLUMEN X CRITERIO (Consumiciones)Otra Variedad ColaDE 60 A 75 AÑOS</v>
      </c>
      <c r="B1359" s="11" t="s">
        <v>119</v>
      </c>
      <c r="C1359" s="11" t="s">
        <v>162</v>
      </c>
      <c r="D1359" s="11" t="s">
        <v>44</v>
      </c>
      <c r="E1359" s="12" t="s">
        <v>219</v>
      </c>
      <c r="F1359" s="12" t="s">
        <v>219</v>
      </c>
      <c r="G1359" s="12" t="s">
        <v>219</v>
      </c>
      <c r="H1359" s="12" t="s">
        <v>219</v>
      </c>
      <c r="I1359" s="12" t="s">
        <v>219</v>
      </c>
      <c r="J1359" s="12" t="s">
        <v>219</v>
      </c>
      <c r="K1359" s="12" t="s">
        <v>219</v>
      </c>
      <c r="L1359" s="12" t="s">
        <v>219</v>
      </c>
      <c r="M1359" s="12" t="s">
        <v>219</v>
      </c>
      <c r="N1359" s="12"/>
      <c r="O1359" s="12"/>
    </row>
    <row r="1360" spans="1:15" x14ac:dyDescent="0.35">
      <c r="A1360" s="11" t="str">
        <f t="shared" si="21"/>
        <v>DISTRIBUCION VOLUMEN X CRITERIO (Consumiciones)Otra Variedad ColaALTA Y MEDIA ALTA</v>
      </c>
      <c r="B1360" s="11" t="s">
        <v>119</v>
      </c>
      <c r="C1360" s="11" t="s">
        <v>162</v>
      </c>
      <c r="D1360" s="11" t="s">
        <v>17</v>
      </c>
      <c r="E1360" s="12" t="s">
        <v>219</v>
      </c>
      <c r="F1360" s="12" t="s">
        <v>219</v>
      </c>
      <c r="G1360" s="12" t="s">
        <v>219</v>
      </c>
      <c r="H1360" s="12" t="s">
        <v>219</v>
      </c>
      <c r="I1360" s="12" t="s">
        <v>219</v>
      </c>
      <c r="J1360" s="12" t="s">
        <v>219</v>
      </c>
      <c r="K1360" s="12" t="s">
        <v>219</v>
      </c>
      <c r="L1360" s="12" t="s">
        <v>219</v>
      </c>
      <c r="M1360" s="12" t="s">
        <v>219</v>
      </c>
      <c r="N1360" s="12"/>
      <c r="O1360" s="12"/>
    </row>
    <row r="1361" spans="1:15" x14ac:dyDescent="0.35">
      <c r="A1361" s="11" t="str">
        <f t="shared" si="21"/>
        <v>DISTRIBUCION VOLUMEN X CRITERIO (Consumiciones)Otra Variedad ColaMEDIA</v>
      </c>
      <c r="B1361" s="11" t="s">
        <v>119</v>
      </c>
      <c r="C1361" s="11" t="s">
        <v>162</v>
      </c>
      <c r="D1361" s="11" t="s">
        <v>18</v>
      </c>
      <c r="E1361" s="12" t="s">
        <v>219</v>
      </c>
      <c r="F1361" s="12" t="s">
        <v>219</v>
      </c>
      <c r="G1361" s="12" t="s">
        <v>219</v>
      </c>
      <c r="H1361" s="12" t="s">
        <v>219</v>
      </c>
      <c r="I1361" s="12" t="s">
        <v>219</v>
      </c>
      <c r="J1361" s="12" t="s">
        <v>219</v>
      </c>
      <c r="K1361" s="12" t="s">
        <v>219</v>
      </c>
      <c r="L1361" s="12" t="s">
        <v>219</v>
      </c>
      <c r="M1361" s="12" t="s">
        <v>219</v>
      </c>
      <c r="N1361" s="12"/>
      <c r="O1361" s="12"/>
    </row>
    <row r="1362" spans="1:15" x14ac:dyDescent="0.35">
      <c r="A1362" s="11" t="str">
        <f t="shared" si="21"/>
        <v>DISTRIBUCION VOLUMEN X CRITERIO (Consumiciones)Otra Variedad ColaMEDIA BAJA</v>
      </c>
      <c r="B1362" s="11" t="s">
        <v>119</v>
      </c>
      <c r="C1362" s="11" t="s">
        <v>162</v>
      </c>
      <c r="D1362" s="11" t="s">
        <v>19</v>
      </c>
      <c r="E1362" s="12" t="s">
        <v>219</v>
      </c>
      <c r="F1362" s="12" t="s">
        <v>219</v>
      </c>
      <c r="G1362" s="12" t="s">
        <v>219</v>
      </c>
      <c r="H1362" s="12" t="s">
        <v>219</v>
      </c>
      <c r="I1362" s="12" t="s">
        <v>219</v>
      </c>
      <c r="J1362" s="12" t="s">
        <v>219</v>
      </c>
      <c r="K1362" s="12" t="s">
        <v>219</v>
      </c>
      <c r="L1362" s="12" t="s">
        <v>219</v>
      </c>
      <c r="M1362" s="12" t="s">
        <v>219</v>
      </c>
      <c r="N1362" s="12"/>
      <c r="O1362" s="12"/>
    </row>
    <row r="1363" spans="1:15" x14ac:dyDescent="0.35">
      <c r="A1363" s="11" t="str">
        <f t="shared" si="21"/>
        <v>DISTRIBUCION VOLUMEN X CRITERIO (Consumiciones)Otra Variedad ColaBAJA</v>
      </c>
      <c r="B1363" s="11" t="s">
        <v>119</v>
      </c>
      <c r="C1363" s="11" t="s">
        <v>162</v>
      </c>
      <c r="D1363" s="11" t="s">
        <v>20</v>
      </c>
      <c r="E1363" s="12" t="s">
        <v>219</v>
      </c>
      <c r="F1363" s="12" t="s">
        <v>219</v>
      </c>
      <c r="G1363" s="12" t="s">
        <v>219</v>
      </c>
      <c r="H1363" s="12" t="s">
        <v>219</v>
      </c>
      <c r="I1363" s="12" t="s">
        <v>219</v>
      </c>
      <c r="J1363" s="12" t="s">
        <v>219</v>
      </c>
      <c r="K1363" s="12" t="s">
        <v>219</v>
      </c>
      <c r="L1363" s="12" t="s">
        <v>219</v>
      </c>
      <c r="M1363" s="12" t="s">
        <v>219</v>
      </c>
      <c r="N1363" s="12"/>
      <c r="O1363" s="12"/>
    </row>
    <row r="1364" spans="1:15" x14ac:dyDescent="0.35">
      <c r="A1364" s="11" t="str">
        <f t="shared" si="21"/>
        <v>DISTRIBUCION VOLUMEN X CRITERIO (Consumiciones)Otra Variedad ColaHOMBRE</v>
      </c>
      <c r="B1364" s="11" t="s">
        <v>119</v>
      </c>
      <c r="C1364" s="11" t="s">
        <v>162</v>
      </c>
      <c r="D1364" s="11" t="s">
        <v>21</v>
      </c>
      <c r="E1364" s="12" t="s">
        <v>219</v>
      </c>
      <c r="F1364" s="12" t="s">
        <v>219</v>
      </c>
      <c r="G1364" s="12" t="s">
        <v>219</v>
      </c>
      <c r="H1364" s="12" t="s">
        <v>219</v>
      </c>
      <c r="I1364" s="12" t="s">
        <v>219</v>
      </c>
      <c r="J1364" s="12" t="s">
        <v>219</v>
      </c>
      <c r="K1364" s="12" t="s">
        <v>219</v>
      </c>
      <c r="L1364" s="12" t="s">
        <v>219</v>
      </c>
      <c r="M1364" s="12" t="s">
        <v>219</v>
      </c>
      <c r="N1364" s="12"/>
      <c r="O1364" s="12"/>
    </row>
    <row r="1365" spans="1:15" x14ac:dyDescent="0.35">
      <c r="A1365" s="11" t="str">
        <f t="shared" si="21"/>
        <v>DISTRIBUCION VOLUMEN X CRITERIO (Consumiciones)Otra Variedad ColaMUJER</v>
      </c>
      <c r="B1365" s="11" t="s">
        <v>119</v>
      </c>
      <c r="C1365" s="11" t="s">
        <v>162</v>
      </c>
      <c r="D1365" s="11" t="s">
        <v>22</v>
      </c>
      <c r="E1365" s="12" t="s">
        <v>219</v>
      </c>
      <c r="F1365" s="12" t="s">
        <v>219</v>
      </c>
      <c r="G1365" s="12" t="s">
        <v>219</v>
      </c>
      <c r="H1365" s="12" t="s">
        <v>219</v>
      </c>
      <c r="I1365" s="12" t="s">
        <v>219</v>
      </c>
      <c r="J1365" s="12" t="s">
        <v>219</v>
      </c>
      <c r="K1365" s="12" t="s">
        <v>219</v>
      </c>
      <c r="L1365" s="12" t="s">
        <v>219</v>
      </c>
      <c r="M1365" s="12" t="s">
        <v>219</v>
      </c>
      <c r="N1365" s="12"/>
      <c r="O1365" s="12"/>
    </row>
    <row r="1366" spans="1:15" x14ac:dyDescent="0.35">
      <c r="A1366" s="11" t="str">
        <f t="shared" si="21"/>
        <v>DISTRIBUCION VOLUMEN X CRITERIO (Consumiciones)Con CafeinaT.ESPAÑA</v>
      </c>
      <c r="B1366" s="11" t="s">
        <v>119</v>
      </c>
      <c r="C1366" s="11" t="s">
        <v>163</v>
      </c>
      <c r="D1366" s="11" t="s">
        <v>36</v>
      </c>
      <c r="E1366" s="12">
        <v>100</v>
      </c>
      <c r="F1366" s="12">
        <v>100</v>
      </c>
      <c r="G1366" s="12">
        <v>100</v>
      </c>
      <c r="H1366" s="12">
        <v>100</v>
      </c>
      <c r="I1366" s="12">
        <v>100</v>
      </c>
      <c r="J1366" s="12">
        <v>100</v>
      </c>
      <c r="K1366" s="12">
        <v>100</v>
      </c>
      <c r="L1366" s="12">
        <v>100</v>
      </c>
      <c r="M1366" s="12">
        <v>100</v>
      </c>
      <c r="N1366" s="12"/>
      <c r="O1366" s="12"/>
    </row>
    <row r="1367" spans="1:15" x14ac:dyDescent="0.35">
      <c r="A1367" s="11" t="str">
        <f t="shared" si="21"/>
        <v>DISTRIBUCION VOLUMEN X CRITERIO (Consumiciones)Con CafeinaBCN AM</v>
      </c>
      <c r="B1367" s="11" t="s">
        <v>119</v>
      </c>
      <c r="C1367" s="11" t="s">
        <v>163</v>
      </c>
      <c r="D1367" s="11" t="s">
        <v>1</v>
      </c>
      <c r="E1367" s="12">
        <v>9.0705096473527611</v>
      </c>
      <c r="F1367" s="12">
        <v>10.673708363411365</v>
      </c>
      <c r="G1367" s="12">
        <v>9.9519060772984833</v>
      </c>
      <c r="H1367" s="12">
        <v>9.9576827837491741</v>
      </c>
      <c r="I1367" s="12">
        <v>10.026773240768485</v>
      </c>
      <c r="J1367" s="12">
        <v>10.197625300574474</v>
      </c>
      <c r="K1367" s="12">
        <v>10.001892472048276</v>
      </c>
      <c r="L1367" s="12">
        <v>13.137343421152433</v>
      </c>
      <c r="M1367" s="12">
        <v>10.648283184237648</v>
      </c>
      <c r="N1367" s="12"/>
      <c r="O1367" s="12"/>
    </row>
    <row r="1368" spans="1:15" x14ac:dyDescent="0.35">
      <c r="A1368" s="11" t="str">
        <f t="shared" si="21"/>
        <v>DISTRIBUCION VOLUMEN X CRITERIO (Consumiciones)Con CafeinaREST.CAT ARAGON</v>
      </c>
      <c r="B1368" s="11" t="s">
        <v>119</v>
      </c>
      <c r="C1368" s="11" t="s">
        <v>163</v>
      </c>
      <c r="D1368" s="11" t="s">
        <v>2</v>
      </c>
      <c r="E1368" s="12">
        <v>12.204247751291083</v>
      </c>
      <c r="F1368" s="12">
        <v>11.685908012787461</v>
      </c>
      <c r="G1368" s="12">
        <v>10.169840919411493</v>
      </c>
      <c r="H1368" s="12">
        <v>10.848090068669167</v>
      </c>
      <c r="I1368" s="12">
        <v>11.443902666817136</v>
      </c>
      <c r="J1368" s="12">
        <v>12.63164839809591</v>
      </c>
      <c r="K1368" s="12">
        <v>11.802344177583182</v>
      </c>
      <c r="L1368" s="12">
        <v>12.989590196818481</v>
      </c>
      <c r="M1368" s="12">
        <v>12.645295959195277</v>
      </c>
      <c r="N1368" s="12"/>
      <c r="O1368" s="12"/>
    </row>
    <row r="1369" spans="1:15" x14ac:dyDescent="0.35">
      <c r="A1369" s="11" t="str">
        <f t="shared" si="21"/>
        <v>DISTRIBUCION VOLUMEN X CRITERIO (Consumiciones)Con CafeinaLEVANTE</v>
      </c>
      <c r="B1369" s="11" t="s">
        <v>119</v>
      </c>
      <c r="C1369" s="11" t="s">
        <v>163</v>
      </c>
      <c r="D1369" s="11" t="s">
        <v>3</v>
      </c>
      <c r="E1369" s="12">
        <v>16.543288434156974</v>
      </c>
      <c r="F1369" s="12">
        <v>15.364891203464989</v>
      </c>
      <c r="G1369" s="12">
        <v>16.355604256747416</v>
      </c>
      <c r="H1369" s="12">
        <v>17.753783826221458</v>
      </c>
      <c r="I1369" s="12">
        <v>15.345954633366151</v>
      </c>
      <c r="J1369" s="12">
        <v>14.923839002904588</v>
      </c>
      <c r="K1369" s="12">
        <v>15.714394870956507</v>
      </c>
      <c r="L1369" s="12">
        <v>15.544840014731456</v>
      </c>
      <c r="M1369" s="12">
        <v>14.972085967002988</v>
      </c>
      <c r="N1369" s="12"/>
      <c r="O1369" s="12"/>
    </row>
    <row r="1370" spans="1:15" x14ac:dyDescent="0.35">
      <c r="A1370" s="11" t="str">
        <f t="shared" si="21"/>
        <v>DISTRIBUCION VOLUMEN X CRITERIO (Consumiciones)Con CafeinaANDALUCIA</v>
      </c>
      <c r="B1370" s="11" t="s">
        <v>119</v>
      </c>
      <c r="C1370" s="11" t="s">
        <v>163</v>
      </c>
      <c r="D1370" s="11" t="s">
        <v>4</v>
      </c>
      <c r="E1370" s="12">
        <v>19.098824389198999</v>
      </c>
      <c r="F1370" s="12">
        <v>20.714736516448387</v>
      </c>
      <c r="G1370" s="12">
        <v>20.602623402777404</v>
      </c>
      <c r="H1370" s="12">
        <v>19.501556052512747</v>
      </c>
      <c r="I1370" s="12">
        <v>23.133566561467546</v>
      </c>
      <c r="J1370" s="12">
        <v>19.665000889159217</v>
      </c>
      <c r="K1370" s="12">
        <v>22.152620318575014</v>
      </c>
      <c r="L1370" s="12">
        <v>19.513770531054405</v>
      </c>
      <c r="M1370" s="12">
        <v>20.937822613176163</v>
      </c>
      <c r="N1370" s="12"/>
      <c r="O1370" s="12"/>
    </row>
    <row r="1371" spans="1:15" x14ac:dyDescent="0.35">
      <c r="A1371" s="11" t="str">
        <f t="shared" si="21"/>
        <v>DISTRIBUCION VOLUMEN X CRITERIO (Consumiciones)Con CafeinaMDD AM</v>
      </c>
      <c r="B1371" s="11" t="s">
        <v>119</v>
      </c>
      <c r="C1371" s="11" t="s">
        <v>163</v>
      </c>
      <c r="D1371" s="11" t="s">
        <v>5</v>
      </c>
      <c r="E1371" s="12">
        <v>17.247502884575574</v>
      </c>
      <c r="F1371" s="12">
        <v>16.697885944106424</v>
      </c>
      <c r="G1371" s="12">
        <v>17.528130322953515</v>
      </c>
      <c r="H1371" s="12">
        <v>17.009209529224627</v>
      </c>
      <c r="I1371" s="12">
        <v>17.13348094936044</v>
      </c>
      <c r="J1371" s="12">
        <v>18.669044630638108</v>
      </c>
      <c r="K1371" s="12">
        <v>17.250158150246286</v>
      </c>
      <c r="L1371" s="12">
        <v>16.879818909086257</v>
      </c>
      <c r="M1371" s="12">
        <v>16.878140171467724</v>
      </c>
      <c r="N1371" s="12"/>
      <c r="O1371" s="12"/>
    </row>
    <row r="1372" spans="1:15" x14ac:dyDescent="0.35">
      <c r="A1372" s="11" t="str">
        <f t="shared" si="21"/>
        <v>DISTRIBUCION VOLUMEN X CRITERIO (Consumiciones)Con CafeinaRTO CENTRO</v>
      </c>
      <c r="B1372" s="11" t="s">
        <v>119</v>
      </c>
      <c r="C1372" s="11" t="s">
        <v>163</v>
      </c>
      <c r="D1372" s="11" t="s">
        <v>6</v>
      </c>
      <c r="E1372" s="12">
        <v>12.940467040236456</v>
      </c>
      <c r="F1372" s="12">
        <v>11.875136640197999</v>
      </c>
      <c r="G1372" s="12">
        <v>12.966467972983404</v>
      </c>
      <c r="H1372" s="12">
        <v>11.600885940521829</v>
      </c>
      <c r="I1372" s="12">
        <v>9.8263864297027315</v>
      </c>
      <c r="J1372" s="12">
        <v>10.136801655640234</v>
      </c>
      <c r="K1372" s="12">
        <v>11.524763840812003</v>
      </c>
      <c r="L1372" s="12">
        <v>10.495834159616981</v>
      </c>
      <c r="M1372" s="12">
        <v>10.72398694745352</v>
      </c>
      <c r="N1372" s="12"/>
      <c r="O1372" s="12"/>
    </row>
    <row r="1373" spans="1:15" x14ac:dyDescent="0.35">
      <c r="A1373" s="11" t="str">
        <f t="shared" si="21"/>
        <v>DISTRIBUCION VOLUMEN X CRITERIO (Consumiciones)Con CafeinaNORTE-CENTRO</v>
      </c>
      <c r="B1373" s="11" t="s">
        <v>119</v>
      </c>
      <c r="C1373" s="11" t="s">
        <v>163</v>
      </c>
      <c r="D1373" s="11" t="s">
        <v>7</v>
      </c>
      <c r="E1373" s="12">
        <v>7.1593932761038346</v>
      </c>
      <c r="F1373" s="12">
        <v>7.3413478395380007</v>
      </c>
      <c r="G1373" s="12">
        <v>7.3336600022615537</v>
      </c>
      <c r="H1373" s="12">
        <v>7.5273247892672837</v>
      </c>
      <c r="I1373" s="12">
        <v>7.7132936145042468</v>
      </c>
      <c r="J1373" s="12">
        <v>7.669176071565718</v>
      </c>
      <c r="K1373" s="12">
        <v>6.3450367477201493</v>
      </c>
      <c r="L1373" s="12">
        <v>5.5410730751551052</v>
      </c>
      <c r="M1373" s="12">
        <v>5.3740681694482859</v>
      </c>
      <c r="N1373" s="12"/>
      <c r="O1373" s="12"/>
    </row>
    <row r="1374" spans="1:15" x14ac:dyDescent="0.35">
      <c r="A1374" s="11" t="str">
        <f t="shared" si="21"/>
        <v>DISTRIBUCION VOLUMEN X CRITERIO (Consumiciones)Con CafeinaNOROESTE</v>
      </c>
      <c r="B1374" s="11" t="s">
        <v>119</v>
      </c>
      <c r="C1374" s="11" t="s">
        <v>163</v>
      </c>
      <c r="D1374" s="11" t="s">
        <v>8</v>
      </c>
      <c r="E1374" s="12">
        <v>5.7357854775795127</v>
      </c>
      <c r="F1374" s="12">
        <v>5.6464009487470346</v>
      </c>
      <c r="G1374" s="12">
        <v>5.0917428146297423</v>
      </c>
      <c r="H1374" s="12">
        <v>5.8014523806969507</v>
      </c>
      <c r="I1374" s="12">
        <v>5.3766131072135979</v>
      </c>
      <c r="J1374" s="12">
        <v>6.1068331241446669</v>
      </c>
      <c r="K1374" s="12">
        <v>5.2088027493265283</v>
      </c>
      <c r="L1374" s="12">
        <v>5.8977808686624806</v>
      </c>
      <c r="M1374" s="12">
        <v>7.8203220198404741</v>
      </c>
      <c r="N1374" s="12"/>
      <c r="O1374" s="12"/>
    </row>
    <row r="1375" spans="1:15" x14ac:dyDescent="0.35">
      <c r="A1375" s="11" t="str">
        <f t="shared" si="21"/>
        <v>DISTRIBUCION VOLUMEN X CRITERIO (Consumiciones)Con Cafeina&lt;2MIL</v>
      </c>
      <c r="B1375" s="11" t="s">
        <v>119</v>
      </c>
      <c r="C1375" s="11" t="s">
        <v>163</v>
      </c>
      <c r="D1375" s="11" t="s">
        <v>9</v>
      </c>
      <c r="E1375" s="12">
        <v>7.1263498103650322</v>
      </c>
      <c r="F1375" s="12">
        <v>7.2810869341033317</v>
      </c>
      <c r="G1375" s="12">
        <v>6.2520232832381142</v>
      </c>
      <c r="H1375" s="12">
        <v>5.3416420328258321</v>
      </c>
      <c r="I1375" s="12">
        <v>6.7502578091861789</v>
      </c>
      <c r="J1375" s="12">
        <v>6.8929684258273696</v>
      </c>
      <c r="K1375" s="12">
        <v>5.8921859562581291</v>
      </c>
      <c r="L1375" s="12">
        <v>6.7072022385966008</v>
      </c>
      <c r="M1375" s="12">
        <v>7.1708370687623635</v>
      </c>
      <c r="N1375" s="12"/>
      <c r="O1375" s="12"/>
    </row>
    <row r="1376" spans="1:15" x14ac:dyDescent="0.35">
      <c r="A1376" s="11" t="str">
        <f t="shared" si="21"/>
        <v>DISTRIBUCION VOLUMEN X CRITERIO (Consumiciones)Con Cafeina2-5MIL</v>
      </c>
      <c r="B1376" s="11" t="s">
        <v>119</v>
      </c>
      <c r="C1376" s="11" t="s">
        <v>163</v>
      </c>
      <c r="D1376" s="11" t="s">
        <v>10</v>
      </c>
      <c r="E1376" s="12">
        <v>5.1696715453944897</v>
      </c>
      <c r="F1376" s="12">
        <v>3.8796565948231416</v>
      </c>
      <c r="G1376" s="12">
        <v>5.506877996334846</v>
      </c>
      <c r="H1376" s="12">
        <v>6.7615909088692554</v>
      </c>
      <c r="I1376" s="12">
        <v>4.9027033968549221</v>
      </c>
      <c r="J1376" s="12">
        <v>5.6855056738667091</v>
      </c>
      <c r="K1376" s="12">
        <v>6.1926989672255832</v>
      </c>
      <c r="L1376" s="12">
        <v>5.4713362583012941</v>
      </c>
      <c r="M1376" s="12">
        <v>4.5795342377753974</v>
      </c>
      <c r="N1376" s="12"/>
      <c r="O1376" s="12"/>
    </row>
    <row r="1377" spans="1:15" x14ac:dyDescent="0.35">
      <c r="A1377" s="11" t="str">
        <f t="shared" si="21"/>
        <v>DISTRIBUCION VOLUMEN X CRITERIO (Consumiciones)Con Cafeina5-10MIL</v>
      </c>
      <c r="B1377" s="11" t="s">
        <v>119</v>
      </c>
      <c r="C1377" s="11" t="s">
        <v>163</v>
      </c>
      <c r="D1377" s="11" t="s">
        <v>11</v>
      </c>
      <c r="E1377" s="12">
        <v>8.1669246734264433</v>
      </c>
      <c r="F1377" s="12">
        <v>8.246540167061978</v>
      </c>
      <c r="G1377" s="12">
        <v>10.142316369882561</v>
      </c>
      <c r="H1377" s="12">
        <v>7.9767406478366913</v>
      </c>
      <c r="I1377" s="12">
        <v>9.2973113906908509</v>
      </c>
      <c r="J1377" s="12">
        <v>8.8897932253799539</v>
      </c>
      <c r="K1377" s="12">
        <v>8.8443872655289333</v>
      </c>
      <c r="L1377" s="12">
        <v>9.0323726510317037</v>
      </c>
      <c r="M1377" s="12">
        <v>8.5468936465698491</v>
      </c>
      <c r="N1377" s="12"/>
      <c r="O1377" s="12"/>
    </row>
    <row r="1378" spans="1:15" x14ac:dyDescent="0.35">
      <c r="A1378" s="11" t="str">
        <f t="shared" si="21"/>
        <v>DISTRIBUCION VOLUMEN X CRITERIO (Consumiciones)Con Cafeina10-30MIL</v>
      </c>
      <c r="B1378" s="11" t="s">
        <v>119</v>
      </c>
      <c r="C1378" s="11" t="s">
        <v>163</v>
      </c>
      <c r="D1378" s="11" t="s">
        <v>12</v>
      </c>
      <c r="E1378" s="12">
        <v>17.482229034400699</v>
      </c>
      <c r="F1378" s="12">
        <v>17.381922243992985</v>
      </c>
      <c r="G1378" s="12">
        <v>17.81325665587941</v>
      </c>
      <c r="H1378" s="12">
        <v>17.028685786623313</v>
      </c>
      <c r="I1378" s="12">
        <v>17.205737567760039</v>
      </c>
      <c r="J1378" s="12">
        <v>15.654830969544363</v>
      </c>
      <c r="K1378" s="12">
        <v>16.0493091144297</v>
      </c>
      <c r="L1378" s="12">
        <v>14.909870350383866</v>
      </c>
      <c r="M1378" s="12">
        <v>17.543263186938059</v>
      </c>
      <c r="N1378" s="12"/>
      <c r="O1378" s="12"/>
    </row>
    <row r="1379" spans="1:15" x14ac:dyDescent="0.35">
      <c r="A1379" s="11" t="str">
        <f t="shared" si="21"/>
        <v>DISTRIBUCION VOLUMEN X CRITERIO (Consumiciones)Con Cafeina30-100MIL</v>
      </c>
      <c r="B1379" s="11" t="s">
        <v>119</v>
      </c>
      <c r="C1379" s="11" t="s">
        <v>163</v>
      </c>
      <c r="D1379" s="11" t="s">
        <v>13</v>
      </c>
      <c r="E1379" s="12">
        <v>19.551851258502971</v>
      </c>
      <c r="F1379" s="12">
        <v>21.052377023821801</v>
      </c>
      <c r="G1379" s="12">
        <v>20.028278400901751</v>
      </c>
      <c r="H1379" s="12">
        <v>21.69729195173165</v>
      </c>
      <c r="I1379" s="12">
        <v>22.140030275554242</v>
      </c>
      <c r="J1379" s="12">
        <v>20.174641179153983</v>
      </c>
      <c r="K1379" s="12">
        <v>20.802159372801</v>
      </c>
      <c r="L1379" s="12">
        <v>18.354554734399688</v>
      </c>
      <c r="M1379" s="12">
        <v>21.012620648417364</v>
      </c>
      <c r="N1379" s="12"/>
      <c r="O1379" s="12"/>
    </row>
    <row r="1380" spans="1:15" x14ac:dyDescent="0.35">
      <c r="A1380" s="11" t="str">
        <f t="shared" si="21"/>
        <v>DISTRIBUCION VOLUMEN X CRITERIO (Consumiciones)Con Cafeina100-200MIL</v>
      </c>
      <c r="B1380" s="11" t="s">
        <v>119</v>
      </c>
      <c r="C1380" s="11" t="s">
        <v>163</v>
      </c>
      <c r="D1380" s="11" t="s">
        <v>14</v>
      </c>
      <c r="E1380" s="12">
        <v>8.8894852045123578</v>
      </c>
      <c r="F1380" s="12">
        <v>8.9328142724553992</v>
      </c>
      <c r="G1380" s="12">
        <v>8.6388324996096131</v>
      </c>
      <c r="H1380" s="12">
        <v>9.1784764436763595</v>
      </c>
      <c r="I1380" s="12">
        <v>8.8199460643725214</v>
      </c>
      <c r="J1380" s="12">
        <v>10.095441577084948</v>
      </c>
      <c r="K1380" s="12">
        <v>9.1100938950451003</v>
      </c>
      <c r="L1380" s="12">
        <v>9.2127534939232749</v>
      </c>
      <c r="M1380" s="12">
        <v>9.0544619262989006</v>
      </c>
      <c r="N1380" s="12"/>
      <c r="O1380" s="12"/>
    </row>
    <row r="1381" spans="1:15" x14ac:dyDescent="0.35">
      <c r="A1381" s="11" t="str">
        <f t="shared" si="21"/>
        <v>DISTRIBUCION VOLUMEN X CRITERIO (Consumiciones)Con Cafeina200-500MIL</v>
      </c>
      <c r="B1381" s="11" t="s">
        <v>119</v>
      </c>
      <c r="C1381" s="11" t="s">
        <v>163</v>
      </c>
      <c r="D1381" s="11" t="s">
        <v>15</v>
      </c>
      <c r="E1381" s="12">
        <v>11.667392685688366</v>
      </c>
      <c r="F1381" s="12">
        <v>12.15004640610498</v>
      </c>
      <c r="G1381" s="12">
        <v>11.529492640077251</v>
      </c>
      <c r="H1381" s="12">
        <v>11.520308655279997</v>
      </c>
      <c r="I1381" s="12">
        <v>12.268207165733365</v>
      </c>
      <c r="J1381" s="12">
        <v>12.315860280871222</v>
      </c>
      <c r="K1381" s="12">
        <v>13.471069166743668</v>
      </c>
      <c r="L1381" s="12">
        <v>15.571689283230539</v>
      </c>
      <c r="M1381" s="12">
        <v>12.063793440349006</v>
      </c>
      <c r="N1381" s="12"/>
      <c r="O1381" s="12"/>
    </row>
    <row r="1382" spans="1:15" x14ac:dyDescent="0.35">
      <c r="A1382" s="11" t="str">
        <f t="shared" si="21"/>
        <v>DISTRIBUCION VOLUMEN X CRITERIO (Consumiciones)Con Cafeina&gt;500MIL</v>
      </c>
      <c r="B1382" s="11" t="s">
        <v>119</v>
      </c>
      <c r="C1382" s="11" t="s">
        <v>163</v>
      </c>
      <c r="D1382" s="11" t="s">
        <v>16</v>
      </c>
      <c r="E1382" s="12">
        <v>21.946111988134088</v>
      </c>
      <c r="F1382" s="12">
        <v>21.075574920078374</v>
      </c>
      <c r="G1382" s="12">
        <v>20.088882666623586</v>
      </c>
      <c r="H1382" s="12">
        <v>20.495254795674846</v>
      </c>
      <c r="I1382" s="12">
        <v>18.615784537675165</v>
      </c>
      <c r="J1382" s="12">
        <v>20.290943204632907</v>
      </c>
      <c r="K1382" s="12">
        <v>19.638111366204893</v>
      </c>
      <c r="L1382" s="12">
        <v>20.740264855513836</v>
      </c>
      <c r="M1382" s="12">
        <v>20.028614294903349</v>
      </c>
      <c r="N1382" s="12"/>
      <c r="O1382" s="12"/>
    </row>
    <row r="1383" spans="1:15" x14ac:dyDescent="0.35">
      <c r="A1383" s="11" t="str">
        <f t="shared" si="21"/>
        <v>DISTRIBUCION VOLUMEN X CRITERIO (Consumiciones)Con CafeinaDE 15 A 19 AÑOS</v>
      </c>
      <c r="B1383" s="11" t="s">
        <v>119</v>
      </c>
      <c r="C1383" s="11" t="s">
        <v>163</v>
      </c>
      <c r="D1383" s="11" t="s">
        <v>39</v>
      </c>
      <c r="E1383" s="12">
        <v>3.4657883036535559</v>
      </c>
      <c r="F1383" s="12">
        <v>2.7998272661647934</v>
      </c>
      <c r="G1383" s="12">
        <v>2.6765878891982076</v>
      </c>
      <c r="H1383" s="12">
        <v>5.4277881427920773</v>
      </c>
      <c r="I1383" s="12">
        <v>4.8770003074252939</v>
      </c>
      <c r="J1383" s="12">
        <v>3.7846647096572998</v>
      </c>
      <c r="K1383" s="12">
        <v>3.7778593209135041</v>
      </c>
      <c r="L1383" s="12">
        <v>4.13573045454587</v>
      </c>
      <c r="M1383" s="12">
        <v>3.0142870201633492</v>
      </c>
      <c r="N1383" s="12"/>
      <c r="O1383" s="12"/>
    </row>
    <row r="1384" spans="1:15" x14ac:dyDescent="0.35">
      <c r="A1384" s="11" t="str">
        <f t="shared" si="21"/>
        <v>DISTRIBUCION VOLUMEN X CRITERIO (Consumiciones)Con CafeinaDE 20 A 24 AÑOS</v>
      </c>
      <c r="B1384" s="11" t="s">
        <v>119</v>
      </c>
      <c r="C1384" s="11" t="s">
        <v>163</v>
      </c>
      <c r="D1384" s="11" t="s">
        <v>40</v>
      </c>
      <c r="E1384" s="12">
        <v>4.643344055614258</v>
      </c>
      <c r="F1384" s="12">
        <v>3.2165221202433738</v>
      </c>
      <c r="G1384" s="12">
        <v>5.4727114777461283</v>
      </c>
      <c r="H1384" s="12">
        <v>3.3749047887016248</v>
      </c>
      <c r="I1384" s="12">
        <v>2.6473785183657426</v>
      </c>
      <c r="J1384" s="12">
        <v>3.4368565515570597</v>
      </c>
      <c r="K1384" s="12">
        <v>3.6973643994910756</v>
      </c>
      <c r="L1384" s="12">
        <v>4.3480590025926276</v>
      </c>
      <c r="M1384" s="12">
        <v>4.242197530884904</v>
      </c>
      <c r="N1384" s="12"/>
      <c r="O1384" s="12"/>
    </row>
    <row r="1385" spans="1:15" x14ac:dyDescent="0.35">
      <c r="A1385" s="11" t="str">
        <f t="shared" si="21"/>
        <v>DISTRIBUCION VOLUMEN X CRITERIO (Consumiciones)Con CafeinaDE 25 A 34 AÑOS</v>
      </c>
      <c r="B1385" s="11" t="s">
        <v>119</v>
      </c>
      <c r="C1385" s="11" t="s">
        <v>163</v>
      </c>
      <c r="D1385" s="11" t="s">
        <v>41</v>
      </c>
      <c r="E1385" s="12">
        <v>13.750560264678935</v>
      </c>
      <c r="F1385" s="12">
        <v>12.673378364442611</v>
      </c>
      <c r="G1385" s="12">
        <v>13.175733524309013</v>
      </c>
      <c r="H1385" s="12">
        <v>12.873874409836242</v>
      </c>
      <c r="I1385" s="12">
        <v>11.069123993571308</v>
      </c>
      <c r="J1385" s="12">
        <v>11.029682454182527</v>
      </c>
      <c r="K1385" s="12">
        <v>13.14894910049826</v>
      </c>
      <c r="L1385" s="12">
        <v>12.012808691194117</v>
      </c>
      <c r="M1385" s="12">
        <v>10.827860527955545</v>
      </c>
      <c r="N1385" s="12"/>
      <c r="O1385" s="12"/>
    </row>
    <row r="1386" spans="1:15" x14ac:dyDescent="0.35">
      <c r="A1386" s="11" t="str">
        <f t="shared" si="21"/>
        <v>DISTRIBUCION VOLUMEN X CRITERIO (Consumiciones)Con CafeinaDE 35 A 49 AÑOS</v>
      </c>
      <c r="B1386" s="11" t="s">
        <v>119</v>
      </c>
      <c r="C1386" s="11" t="s">
        <v>163</v>
      </c>
      <c r="D1386" s="11" t="s">
        <v>42</v>
      </c>
      <c r="E1386" s="12">
        <v>37.499176478423742</v>
      </c>
      <c r="F1386" s="12">
        <v>37.009734969578219</v>
      </c>
      <c r="G1386" s="12">
        <v>36.188500535772945</v>
      </c>
      <c r="H1386" s="12">
        <v>34.893495008050898</v>
      </c>
      <c r="I1386" s="12">
        <v>36.934230444443578</v>
      </c>
      <c r="J1386" s="12">
        <v>35.416546608695207</v>
      </c>
      <c r="K1386" s="12">
        <v>35.140069586108368</v>
      </c>
      <c r="L1386" s="12">
        <v>33.044293982126682</v>
      </c>
      <c r="M1386" s="12">
        <v>33.134095542560402</v>
      </c>
      <c r="N1386" s="12"/>
      <c r="O1386" s="12"/>
    </row>
    <row r="1387" spans="1:15" x14ac:dyDescent="0.35">
      <c r="A1387" s="11" t="str">
        <f t="shared" si="21"/>
        <v>DISTRIBUCION VOLUMEN X CRITERIO (Consumiciones)Con CafeinaDE 50 A 59 AÑOS</v>
      </c>
      <c r="B1387" s="11" t="s">
        <v>119</v>
      </c>
      <c r="C1387" s="11" t="s">
        <v>163</v>
      </c>
      <c r="D1387" s="11" t="s">
        <v>43</v>
      </c>
      <c r="E1387" s="12">
        <v>23.748589213037384</v>
      </c>
      <c r="F1387" s="12">
        <v>25.364896359698875</v>
      </c>
      <c r="G1387" s="12">
        <v>26.139374554644352</v>
      </c>
      <c r="H1387" s="12">
        <v>25.57603201245232</v>
      </c>
      <c r="I1387" s="12">
        <v>25.118615574398866</v>
      </c>
      <c r="J1387" s="12">
        <v>27.39353155999763</v>
      </c>
      <c r="K1387" s="12">
        <v>25.481558615101395</v>
      </c>
      <c r="L1387" s="12">
        <v>25.168246581927278</v>
      </c>
      <c r="M1387" s="12">
        <v>26.593548700909331</v>
      </c>
      <c r="N1387" s="12"/>
      <c r="O1387" s="12"/>
    </row>
    <row r="1388" spans="1:15" x14ac:dyDescent="0.35">
      <c r="A1388" s="11" t="str">
        <f t="shared" si="21"/>
        <v>DISTRIBUCION VOLUMEN X CRITERIO (Consumiciones)Con CafeinaDE 60 A 75 AÑOS</v>
      </c>
      <c r="B1388" s="11" t="s">
        <v>119</v>
      </c>
      <c r="C1388" s="11" t="s">
        <v>163</v>
      </c>
      <c r="D1388" s="11" t="s">
        <v>44</v>
      </c>
      <c r="E1388" s="12">
        <v>16.892560585087331</v>
      </c>
      <c r="F1388" s="12">
        <v>18.935665669794783</v>
      </c>
      <c r="G1388" s="12">
        <v>16.347069582276593</v>
      </c>
      <c r="H1388" s="12">
        <v>17.853886132651159</v>
      </c>
      <c r="I1388" s="12">
        <v>19.353613025492951</v>
      </c>
      <c r="J1388" s="12">
        <v>18.938699559544027</v>
      </c>
      <c r="K1388" s="12">
        <v>18.754229186361407</v>
      </c>
      <c r="L1388" s="12">
        <v>21.290894186649023</v>
      </c>
      <c r="M1388" s="12">
        <v>22.188020741170618</v>
      </c>
      <c r="N1388" s="12"/>
      <c r="O1388" s="12"/>
    </row>
    <row r="1389" spans="1:15" x14ac:dyDescent="0.35">
      <c r="A1389" s="11" t="str">
        <f t="shared" si="21"/>
        <v>DISTRIBUCION VOLUMEN X CRITERIO (Consumiciones)Con CafeinaALTA Y MEDIA ALTA</v>
      </c>
      <c r="B1389" s="11" t="s">
        <v>119</v>
      </c>
      <c r="C1389" s="11" t="s">
        <v>163</v>
      </c>
      <c r="D1389" s="11" t="s">
        <v>17</v>
      </c>
      <c r="E1389" s="12">
        <v>22.772090628774475</v>
      </c>
      <c r="F1389" s="12">
        <v>23.691842837991132</v>
      </c>
      <c r="G1389" s="12">
        <v>25.07097869651918</v>
      </c>
      <c r="H1389" s="12">
        <v>21.77468008516108</v>
      </c>
      <c r="I1389" s="12">
        <v>23.420553910332991</v>
      </c>
      <c r="J1389" s="12">
        <v>23.095676108936178</v>
      </c>
      <c r="K1389" s="12">
        <v>22.71727000689464</v>
      </c>
      <c r="L1389" s="12">
        <v>20.649929586925193</v>
      </c>
      <c r="M1389" s="12">
        <v>23.339410656225073</v>
      </c>
      <c r="N1389" s="12"/>
      <c r="O1389" s="12"/>
    </row>
    <row r="1390" spans="1:15" x14ac:dyDescent="0.35">
      <c r="A1390" s="11" t="str">
        <f t="shared" si="21"/>
        <v>DISTRIBUCION VOLUMEN X CRITERIO (Consumiciones)Con CafeinaMEDIA</v>
      </c>
      <c r="B1390" s="11" t="s">
        <v>119</v>
      </c>
      <c r="C1390" s="11" t="s">
        <v>163</v>
      </c>
      <c r="D1390" s="11" t="s">
        <v>18</v>
      </c>
      <c r="E1390" s="12">
        <v>33.69458779820031</v>
      </c>
      <c r="F1390" s="12">
        <v>34.539703000928121</v>
      </c>
      <c r="G1390" s="12">
        <v>33.332157684168585</v>
      </c>
      <c r="H1390" s="12">
        <v>33.29597376898252</v>
      </c>
      <c r="I1390" s="12">
        <v>33.583107952975602</v>
      </c>
      <c r="J1390" s="12">
        <v>34.110601097402885</v>
      </c>
      <c r="K1390" s="12">
        <v>33.294163012033643</v>
      </c>
      <c r="L1390" s="12">
        <v>33.140423136429561</v>
      </c>
      <c r="M1390" s="12">
        <v>34.555828485312531</v>
      </c>
      <c r="N1390" s="12"/>
      <c r="O1390" s="12"/>
    </row>
    <row r="1391" spans="1:15" x14ac:dyDescent="0.35">
      <c r="A1391" s="11" t="str">
        <f t="shared" si="21"/>
        <v>DISTRIBUCION VOLUMEN X CRITERIO (Consumiciones)Con CafeinaMEDIA BAJA</v>
      </c>
      <c r="B1391" s="11" t="s">
        <v>119</v>
      </c>
      <c r="C1391" s="11" t="s">
        <v>163</v>
      </c>
      <c r="D1391" s="11" t="s">
        <v>19</v>
      </c>
      <c r="E1391" s="12">
        <v>26.886953438180083</v>
      </c>
      <c r="F1391" s="12">
        <v>26.398612973084461</v>
      </c>
      <c r="G1391" s="12">
        <v>23.853957450474656</v>
      </c>
      <c r="H1391" s="12">
        <v>26.449167163244585</v>
      </c>
      <c r="I1391" s="12">
        <v>25.140384398360915</v>
      </c>
      <c r="J1391" s="12">
        <v>25.656068060627774</v>
      </c>
      <c r="K1391" s="12">
        <v>25.37837002182118</v>
      </c>
      <c r="L1391" s="12">
        <v>26.109597653933221</v>
      </c>
      <c r="M1391" s="12">
        <v>24.878896622053968</v>
      </c>
      <c r="N1391" s="12"/>
      <c r="O1391" s="12"/>
    </row>
    <row r="1392" spans="1:15" x14ac:dyDescent="0.35">
      <c r="A1392" s="11" t="str">
        <f t="shared" si="21"/>
        <v>DISTRIBUCION VOLUMEN X CRITERIO (Consumiciones)Con CafeinaBAJA</v>
      </c>
      <c r="B1392" s="11" t="s">
        <v>119</v>
      </c>
      <c r="C1392" s="11" t="s">
        <v>163</v>
      </c>
      <c r="D1392" s="11" t="s">
        <v>20</v>
      </c>
      <c r="E1392" s="12">
        <v>16.646386135316746</v>
      </c>
      <c r="F1392" s="12">
        <v>15.369866969165722</v>
      </c>
      <c r="G1392" s="12">
        <v>17.742870271153162</v>
      </c>
      <c r="H1392" s="12">
        <v>18.480159477096137</v>
      </c>
      <c r="I1392" s="12">
        <v>17.855922606655174</v>
      </c>
      <c r="J1392" s="12">
        <v>17.137634114848442</v>
      </c>
      <c r="K1392" s="12">
        <v>18.610223613786438</v>
      </c>
      <c r="L1392" s="12">
        <v>20.100095315817033</v>
      </c>
      <c r="M1392" s="12">
        <v>17.22586423640842</v>
      </c>
      <c r="N1392" s="12"/>
      <c r="O1392" s="12"/>
    </row>
    <row r="1393" spans="1:15" x14ac:dyDescent="0.35">
      <c r="A1393" s="11" t="str">
        <f t="shared" si="21"/>
        <v>DISTRIBUCION VOLUMEN X CRITERIO (Consumiciones)Con CafeinaHOMBRE</v>
      </c>
      <c r="B1393" s="11" t="s">
        <v>119</v>
      </c>
      <c r="C1393" s="11" t="s">
        <v>163</v>
      </c>
      <c r="D1393" s="11" t="s">
        <v>21</v>
      </c>
      <c r="E1393" s="12">
        <v>49.257192538444507</v>
      </c>
      <c r="F1393" s="12">
        <v>49.14668454161081</v>
      </c>
      <c r="G1393" s="12">
        <v>49.469943766277353</v>
      </c>
      <c r="H1393" s="12">
        <v>51.415310464416578</v>
      </c>
      <c r="I1393" s="12">
        <v>49.440898460149505</v>
      </c>
      <c r="J1393" s="12">
        <v>50.947988051761953</v>
      </c>
      <c r="K1393" s="12">
        <v>49.352312547533927</v>
      </c>
      <c r="L1393" s="12">
        <v>51.33291356600872</v>
      </c>
      <c r="M1393" s="12">
        <v>50.816580860122897</v>
      </c>
      <c r="N1393" s="12"/>
      <c r="O1393" s="12"/>
    </row>
    <row r="1394" spans="1:15" x14ac:dyDescent="0.35">
      <c r="A1394" s="11" t="str">
        <f t="shared" si="21"/>
        <v>DISTRIBUCION VOLUMEN X CRITERIO (Consumiciones)Con CafeinaMUJER</v>
      </c>
      <c r="B1394" s="11" t="s">
        <v>119</v>
      </c>
      <c r="C1394" s="11" t="s">
        <v>163</v>
      </c>
      <c r="D1394" s="11" t="s">
        <v>22</v>
      </c>
      <c r="E1394" s="12">
        <v>50.742816461791293</v>
      </c>
      <c r="F1394" s="12">
        <v>50.853341239558624</v>
      </c>
      <c r="G1394" s="12">
        <v>50.530029310459327</v>
      </c>
      <c r="H1394" s="12">
        <v>48.584670030067741</v>
      </c>
      <c r="I1394" s="12">
        <v>50.559070408175174</v>
      </c>
      <c r="J1394" s="12">
        <v>49.051991330053326</v>
      </c>
      <c r="K1394" s="12">
        <v>50.647705222156667</v>
      </c>
      <c r="L1394" s="12">
        <v>48.667132127096288</v>
      </c>
      <c r="M1394" s="12">
        <v>49.183427526247243</v>
      </c>
      <c r="N1394" s="12"/>
      <c r="O1394" s="12"/>
    </row>
    <row r="1395" spans="1:15" x14ac:dyDescent="0.35">
      <c r="A1395" s="11" t="str">
        <f t="shared" si="21"/>
        <v>DISTRIBUCION VOLUMEN X CRITERIO (Consumiciones)Sin CafeinaT.ESPAÑA</v>
      </c>
      <c r="B1395" s="11" t="s">
        <v>119</v>
      </c>
      <c r="C1395" s="11" t="s">
        <v>164</v>
      </c>
      <c r="D1395" s="11" t="s">
        <v>36</v>
      </c>
      <c r="E1395" s="12">
        <v>100</v>
      </c>
      <c r="F1395" s="12">
        <v>100</v>
      </c>
      <c r="G1395" s="12">
        <v>100</v>
      </c>
      <c r="H1395" s="12">
        <v>100</v>
      </c>
      <c r="I1395" s="12">
        <v>100</v>
      </c>
      <c r="J1395" s="12">
        <v>100</v>
      </c>
      <c r="K1395" s="12">
        <v>100</v>
      </c>
      <c r="L1395" s="12">
        <v>100</v>
      </c>
      <c r="M1395" s="12">
        <v>100</v>
      </c>
      <c r="N1395" s="12"/>
      <c r="O1395" s="12"/>
    </row>
    <row r="1396" spans="1:15" x14ac:dyDescent="0.35">
      <c r="A1396" s="11" t="str">
        <f t="shared" si="21"/>
        <v>DISTRIBUCION VOLUMEN X CRITERIO (Consumiciones)Sin CafeinaBCN AM</v>
      </c>
      <c r="B1396" s="11" t="s">
        <v>119</v>
      </c>
      <c r="C1396" s="11" t="s">
        <v>164</v>
      </c>
      <c r="D1396" s="11" t="s">
        <v>1</v>
      </c>
      <c r="E1396" s="12">
        <v>3.3023415420714688</v>
      </c>
      <c r="F1396" s="12">
        <v>2.6868954110929337</v>
      </c>
      <c r="G1396" s="12">
        <v>3.0400198465880419</v>
      </c>
      <c r="H1396" s="12">
        <v>3.3992640745737761</v>
      </c>
      <c r="I1396" s="12">
        <v>4.4804894264858941</v>
      </c>
      <c r="J1396" s="12">
        <v>3.7862423146006718</v>
      </c>
      <c r="K1396" s="12">
        <v>7.5429979177616087</v>
      </c>
      <c r="L1396" s="12">
        <v>4.4523048220267887</v>
      </c>
      <c r="M1396" s="12">
        <v>4.0326211787516515</v>
      </c>
      <c r="N1396" s="12"/>
      <c r="O1396" s="12"/>
    </row>
    <row r="1397" spans="1:15" x14ac:dyDescent="0.35">
      <c r="A1397" s="11" t="str">
        <f t="shared" si="21"/>
        <v>DISTRIBUCION VOLUMEN X CRITERIO (Consumiciones)Sin CafeinaREST.CAT ARAGON</v>
      </c>
      <c r="B1397" s="11" t="s">
        <v>119</v>
      </c>
      <c r="C1397" s="11" t="s">
        <v>164</v>
      </c>
      <c r="D1397" s="11" t="s">
        <v>2</v>
      </c>
      <c r="E1397" s="12">
        <v>6.6252376796684898</v>
      </c>
      <c r="F1397" s="12">
        <v>5.5198273234473776</v>
      </c>
      <c r="G1397" s="12">
        <v>8.0301078850277499</v>
      </c>
      <c r="H1397" s="12">
        <v>8.6445085945576547</v>
      </c>
      <c r="I1397" s="12">
        <v>10.66691820331036</v>
      </c>
      <c r="J1397" s="12">
        <v>8.4925667000646801</v>
      </c>
      <c r="K1397" s="12">
        <v>9.3192196094735316</v>
      </c>
      <c r="L1397" s="12">
        <v>5.8729223746971195</v>
      </c>
      <c r="M1397" s="12">
        <v>6.8572144331279921</v>
      </c>
      <c r="N1397" s="12"/>
      <c r="O1397" s="12"/>
    </row>
    <row r="1398" spans="1:15" x14ac:dyDescent="0.35">
      <c r="A1398" s="11" t="str">
        <f t="shared" si="21"/>
        <v>DISTRIBUCION VOLUMEN X CRITERIO (Consumiciones)Sin CafeinaLEVANTE</v>
      </c>
      <c r="B1398" s="11" t="s">
        <v>119</v>
      </c>
      <c r="C1398" s="11" t="s">
        <v>164</v>
      </c>
      <c r="D1398" s="11" t="s">
        <v>3</v>
      </c>
      <c r="E1398" s="12">
        <v>18.097729448775819</v>
      </c>
      <c r="F1398" s="12">
        <v>16.203201323132195</v>
      </c>
      <c r="G1398" s="12">
        <v>16.461473574672048</v>
      </c>
      <c r="H1398" s="12">
        <v>14.268275481417882</v>
      </c>
      <c r="I1398" s="12">
        <v>15.744570169748517</v>
      </c>
      <c r="J1398" s="12">
        <v>13.430018069365271</v>
      </c>
      <c r="K1398" s="12">
        <v>14.495948394654338</v>
      </c>
      <c r="L1398" s="12">
        <v>14.064618327104613</v>
      </c>
      <c r="M1398" s="12">
        <v>12.335716570110558</v>
      </c>
      <c r="N1398" s="12"/>
      <c r="O1398" s="12"/>
    </row>
    <row r="1399" spans="1:15" x14ac:dyDescent="0.35">
      <c r="A1399" s="11" t="str">
        <f t="shared" si="21"/>
        <v>DISTRIBUCION VOLUMEN X CRITERIO (Consumiciones)Sin CafeinaANDALUCIA</v>
      </c>
      <c r="B1399" s="11" t="s">
        <v>119</v>
      </c>
      <c r="C1399" s="11" t="s">
        <v>164</v>
      </c>
      <c r="D1399" s="11" t="s">
        <v>4</v>
      </c>
      <c r="E1399" s="12">
        <v>24.145822135658978</v>
      </c>
      <c r="F1399" s="12">
        <v>23.316024576589204</v>
      </c>
      <c r="G1399" s="12">
        <v>20.747627081231084</v>
      </c>
      <c r="H1399" s="12">
        <v>18.093909340996301</v>
      </c>
      <c r="I1399" s="12">
        <v>17.453761663633326</v>
      </c>
      <c r="J1399" s="12">
        <v>21.302406809320306</v>
      </c>
      <c r="K1399" s="12">
        <v>17.997338151505726</v>
      </c>
      <c r="L1399" s="12">
        <v>21.978155477460248</v>
      </c>
      <c r="M1399" s="12">
        <v>21.107413900892777</v>
      </c>
      <c r="N1399" s="12"/>
      <c r="O1399" s="12"/>
    </row>
    <row r="1400" spans="1:15" x14ac:dyDescent="0.35">
      <c r="A1400" s="11" t="str">
        <f t="shared" si="21"/>
        <v>DISTRIBUCION VOLUMEN X CRITERIO (Consumiciones)Sin CafeinaMDD AM</v>
      </c>
      <c r="B1400" s="11" t="s">
        <v>119</v>
      </c>
      <c r="C1400" s="11" t="s">
        <v>164</v>
      </c>
      <c r="D1400" s="11" t="s">
        <v>5</v>
      </c>
      <c r="E1400" s="12">
        <v>23.403250167122277</v>
      </c>
      <c r="F1400" s="12">
        <v>25.684844531023181</v>
      </c>
      <c r="G1400" s="12">
        <v>31.91123431193239</v>
      </c>
      <c r="H1400" s="12">
        <v>37.68788000911146</v>
      </c>
      <c r="I1400" s="12">
        <v>29.674620222490265</v>
      </c>
      <c r="J1400" s="12">
        <v>34.45674060506007</v>
      </c>
      <c r="K1400" s="12">
        <v>31.548230097365781</v>
      </c>
      <c r="L1400" s="12">
        <v>34.585718727815689</v>
      </c>
      <c r="M1400" s="12">
        <v>33.289985921448427</v>
      </c>
      <c r="N1400" s="12"/>
      <c r="O1400" s="12"/>
    </row>
    <row r="1401" spans="1:15" x14ac:dyDescent="0.35">
      <c r="A1401" s="11" t="str">
        <f t="shared" si="21"/>
        <v>DISTRIBUCION VOLUMEN X CRITERIO (Consumiciones)Sin CafeinaRTO CENTRO</v>
      </c>
      <c r="B1401" s="11" t="s">
        <v>119</v>
      </c>
      <c r="C1401" s="11" t="s">
        <v>164</v>
      </c>
      <c r="D1401" s="11" t="s">
        <v>6</v>
      </c>
      <c r="E1401" s="12">
        <v>11.49234897829048</v>
      </c>
      <c r="F1401" s="12">
        <v>11.311644752342076</v>
      </c>
      <c r="G1401" s="12">
        <v>10.086594782732089</v>
      </c>
      <c r="H1401" s="12">
        <v>9.7800064831525653</v>
      </c>
      <c r="I1401" s="12">
        <v>12.125874145564397</v>
      </c>
      <c r="J1401" s="12">
        <v>8.3783444199669184</v>
      </c>
      <c r="K1401" s="12">
        <v>8.4883114868262908</v>
      </c>
      <c r="L1401" s="12">
        <v>9.3715896045887206</v>
      </c>
      <c r="M1401" s="12">
        <v>7.4743174830114238</v>
      </c>
      <c r="N1401" s="12"/>
      <c r="O1401" s="12"/>
    </row>
    <row r="1402" spans="1:15" x14ac:dyDescent="0.35">
      <c r="A1402" s="11" t="str">
        <f t="shared" si="21"/>
        <v>DISTRIBUCION VOLUMEN X CRITERIO (Consumiciones)Sin CafeinaNORTE-CENTRO</v>
      </c>
      <c r="B1402" s="11" t="s">
        <v>119</v>
      </c>
      <c r="C1402" s="11" t="s">
        <v>164</v>
      </c>
      <c r="D1402" s="11" t="s">
        <v>7</v>
      </c>
      <c r="E1402" s="12">
        <v>8.2736846465195217</v>
      </c>
      <c r="F1402" s="12">
        <v>9.3896587203452029</v>
      </c>
      <c r="G1402" s="12">
        <v>4.6675046118188703</v>
      </c>
      <c r="H1402" s="12">
        <v>4.0788311927248504</v>
      </c>
      <c r="I1402" s="12">
        <v>6.7534174784413512</v>
      </c>
      <c r="J1402" s="12">
        <v>4.1255352740054052</v>
      </c>
      <c r="K1402" s="12">
        <v>6.0775038938468064</v>
      </c>
      <c r="L1402" s="12">
        <v>5.1420676221934087</v>
      </c>
      <c r="M1402" s="12">
        <v>5.0269545524788297</v>
      </c>
      <c r="N1402" s="12"/>
      <c r="O1402" s="12"/>
    </row>
    <row r="1403" spans="1:15" x14ac:dyDescent="0.35">
      <c r="A1403" s="11" t="str">
        <f t="shared" si="21"/>
        <v>DISTRIBUCION VOLUMEN X CRITERIO (Consumiciones)Sin CafeinaNOROESTE</v>
      </c>
      <c r="B1403" s="11" t="s">
        <v>119</v>
      </c>
      <c r="C1403" s="11" t="s">
        <v>164</v>
      </c>
      <c r="D1403" s="11" t="s">
        <v>8</v>
      </c>
      <c r="E1403" s="12">
        <v>4.6595935894397975</v>
      </c>
      <c r="F1403" s="12">
        <v>5.8878910944936704</v>
      </c>
      <c r="G1403" s="12">
        <v>5.0554452967330983</v>
      </c>
      <c r="H1403" s="12">
        <v>4.0473397171943715</v>
      </c>
      <c r="I1403" s="12">
        <v>3.1003497462166556</v>
      </c>
      <c r="J1403" s="12">
        <v>6.0281511886069374</v>
      </c>
      <c r="K1403" s="12">
        <v>4.5304373746538689</v>
      </c>
      <c r="L1403" s="12">
        <v>4.5326269553976699</v>
      </c>
      <c r="M1403" s="12">
        <v>9.8757722543211219</v>
      </c>
      <c r="N1403" s="12"/>
      <c r="O1403" s="12"/>
    </row>
    <row r="1404" spans="1:15" x14ac:dyDescent="0.35">
      <c r="A1404" s="11" t="str">
        <f t="shared" si="21"/>
        <v>DISTRIBUCION VOLUMEN X CRITERIO (Consumiciones)Sin Cafeina&lt;2MIL</v>
      </c>
      <c r="B1404" s="11" t="s">
        <v>119</v>
      </c>
      <c r="C1404" s="11" t="s">
        <v>164</v>
      </c>
      <c r="D1404" s="11" t="s">
        <v>9</v>
      </c>
      <c r="E1404" s="12">
        <v>4.2674582579597402</v>
      </c>
      <c r="F1404" s="12">
        <v>4.6524906397141601</v>
      </c>
      <c r="G1404" s="12">
        <v>2.4066387526803732</v>
      </c>
      <c r="H1404" s="12">
        <v>3.2630780080951793</v>
      </c>
      <c r="I1404" s="12">
        <v>3.1994260881746222</v>
      </c>
      <c r="J1404" s="12">
        <v>2.522274071052748</v>
      </c>
      <c r="K1404" s="12">
        <v>3.5954060016229086</v>
      </c>
      <c r="L1404" s="12">
        <v>4.1586260440684395</v>
      </c>
      <c r="M1404" s="12">
        <v>4.2016453264878741</v>
      </c>
      <c r="N1404" s="12"/>
      <c r="O1404" s="12"/>
    </row>
    <row r="1405" spans="1:15" x14ac:dyDescent="0.35">
      <c r="A1405" s="11" t="str">
        <f t="shared" si="21"/>
        <v>DISTRIBUCION VOLUMEN X CRITERIO (Consumiciones)Sin Cafeina2-5MIL</v>
      </c>
      <c r="B1405" s="11" t="s">
        <v>119</v>
      </c>
      <c r="C1405" s="11" t="s">
        <v>164</v>
      </c>
      <c r="D1405" s="11" t="s">
        <v>10</v>
      </c>
      <c r="E1405" s="12">
        <v>9.5224444739838283</v>
      </c>
      <c r="F1405" s="12">
        <v>5.5733011902968208</v>
      </c>
      <c r="G1405" s="12">
        <v>6.6731294541498478</v>
      </c>
      <c r="H1405" s="12">
        <v>5.0298181212875193</v>
      </c>
      <c r="I1405" s="12">
        <v>6.0170075844633422</v>
      </c>
      <c r="J1405" s="12">
        <v>5.1620269975042969</v>
      </c>
      <c r="K1405" s="12">
        <v>7.1499830474940369</v>
      </c>
      <c r="L1405" s="12">
        <v>6.1829307644018376</v>
      </c>
      <c r="M1405" s="12">
        <v>6.9069396252859532</v>
      </c>
      <c r="N1405" s="12"/>
      <c r="O1405" s="12"/>
    </row>
    <row r="1406" spans="1:15" x14ac:dyDescent="0.35">
      <c r="A1406" s="11" t="str">
        <f t="shared" si="21"/>
        <v>DISTRIBUCION VOLUMEN X CRITERIO (Consumiciones)Sin Cafeina5-10MIL</v>
      </c>
      <c r="B1406" s="11" t="s">
        <v>119</v>
      </c>
      <c r="C1406" s="11" t="s">
        <v>164</v>
      </c>
      <c r="D1406" s="11" t="s">
        <v>11</v>
      </c>
      <c r="E1406" s="12">
        <v>4.9480765044376502</v>
      </c>
      <c r="F1406" s="12">
        <v>4.6212587559525069</v>
      </c>
      <c r="G1406" s="12">
        <v>4.0952981127018155</v>
      </c>
      <c r="H1406" s="12">
        <v>6.7184471973506676</v>
      </c>
      <c r="I1406" s="12">
        <v>9.5173628917046766</v>
      </c>
      <c r="J1406" s="12">
        <v>6.6336524978018661</v>
      </c>
      <c r="K1406" s="12">
        <v>6.1876559608758823</v>
      </c>
      <c r="L1406" s="12">
        <v>3.9158369854950026</v>
      </c>
      <c r="M1406" s="12">
        <v>5.2378289457836793</v>
      </c>
      <c r="N1406" s="12"/>
      <c r="O1406" s="12"/>
    </row>
    <row r="1407" spans="1:15" x14ac:dyDescent="0.35">
      <c r="A1407" s="11" t="str">
        <f t="shared" si="21"/>
        <v>DISTRIBUCION VOLUMEN X CRITERIO (Consumiciones)Sin Cafeina10-30MIL</v>
      </c>
      <c r="B1407" s="11" t="s">
        <v>119</v>
      </c>
      <c r="C1407" s="11" t="s">
        <v>164</v>
      </c>
      <c r="D1407" s="11" t="s">
        <v>12</v>
      </c>
      <c r="E1407" s="12">
        <v>15.213357838179398</v>
      </c>
      <c r="F1407" s="12">
        <v>14.471962865230442</v>
      </c>
      <c r="G1407" s="12">
        <v>13.64757426210898</v>
      </c>
      <c r="H1407" s="12">
        <v>13.301409647631896</v>
      </c>
      <c r="I1407" s="12">
        <v>11.090731637267735</v>
      </c>
      <c r="J1407" s="12">
        <v>13.059383532232671</v>
      </c>
      <c r="K1407" s="12">
        <v>10.836712939599398</v>
      </c>
      <c r="L1407" s="12">
        <v>13.828791354497294</v>
      </c>
      <c r="M1407" s="12">
        <v>17.281253439498727</v>
      </c>
      <c r="N1407" s="12"/>
      <c r="O1407" s="12"/>
    </row>
    <row r="1408" spans="1:15" x14ac:dyDescent="0.35">
      <c r="A1408" s="11" t="str">
        <f t="shared" si="21"/>
        <v>DISTRIBUCION VOLUMEN X CRITERIO (Consumiciones)Sin Cafeina30-100MIL</v>
      </c>
      <c r="B1408" s="11" t="s">
        <v>119</v>
      </c>
      <c r="C1408" s="11" t="s">
        <v>164</v>
      </c>
      <c r="D1408" s="11" t="s">
        <v>13</v>
      </c>
      <c r="E1408" s="12">
        <v>19.551881112966953</v>
      </c>
      <c r="F1408" s="12">
        <v>23.373905319171357</v>
      </c>
      <c r="G1408" s="12">
        <v>26.787005904704841</v>
      </c>
      <c r="H1408" s="12">
        <v>16.26036428308598</v>
      </c>
      <c r="I1408" s="12">
        <v>20.303072325349511</v>
      </c>
      <c r="J1408" s="12">
        <v>18.743170178121542</v>
      </c>
      <c r="K1408" s="12">
        <v>17.85163375963003</v>
      </c>
      <c r="L1408" s="12">
        <v>16.235693988942799</v>
      </c>
      <c r="M1408" s="12">
        <v>12.256941163216698</v>
      </c>
      <c r="N1408" s="12"/>
      <c r="O1408" s="12"/>
    </row>
    <row r="1409" spans="1:15" x14ac:dyDescent="0.35">
      <c r="A1409" s="11" t="str">
        <f t="shared" si="21"/>
        <v>DISTRIBUCION VOLUMEN X CRITERIO (Consumiciones)Sin Cafeina100-200MIL</v>
      </c>
      <c r="B1409" s="11" t="s">
        <v>119</v>
      </c>
      <c r="C1409" s="11" t="s">
        <v>164</v>
      </c>
      <c r="D1409" s="11" t="s">
        <v>14</v>
      </c>
      <c r="E1409" s="12">
        <v>9.4893667847599872</v>
      </c>
      <c r="F1409" s="12">
        <v>10.302111620091454</v>
      </c>
      <c r="G1409" s="12">
        <v>11.330036736881937</v>
      </c>
      <c r="H1409" s="12">
        <v>10.176963781955809</v>
      </c>
      <c r="I1409" s="12">
        <v>9.4206081015682432</v>
      </c>
      <c r="J1409" s="12">
        <v>10.158252232841907</v>
      </c>
      <c r="K1409" s="12">
        <v>9.5980992275061165</v>
      </c>
      <c r="L1409" s="12">
        <v>9.3722075875003181</v>
      </c>
      <c r="M1409" s="12">
        <v>8.0936106945109962</v>
      </c>
      <c r="N1409" s="12"/>
      <c r="O1409" s="12"/>
    </row>
    <row r="1410" spans="1:15" x14ac:dyDescent="0.35">
      <c r="A1410" s="11" t="str">
        <f t="shared" si="21"/>
        <v>DISTRIBUCION VOLUMEN X CRITERIO (Consumiciones)Sin Cafeina200-500MIL</v>
      </c>
      <c r="B1410" s="11" t="s">
        <v>119</v>
      </c>
      <c r="C1410" s="11" t="s">
        <v>164</v>
      </c>
      <c r="D1410" s="11" t="s">
        <v>15</v>
      </c>
      <c r="E1410" s="12">
        <v>10.18275567782292</v>
      </c>
      <c r="F1410" s="12">
        <v>8.9885480995859552</v>
      </c>
      <c r="G1410" s="12">
        <v>6.5745666072780029</v>
      </c>
      <c r="H1410" s="12">
        <v>5.5676788561616224</v>
      </c>
      <c r="I1410" s="12">
        <v>8.3388902517701133</v>
      </c>
      <c r="J1410" s="12">
        <v>7.3959773869265613</v>
      </c>
      <c r="K1410" s="12">
        <v>7.5634673060681266</v>
      </c>
      <c r="L1410" s="12">
        <v>10.299314938563505</v>
      </c>
      <c r="M1410" s="12">
        <v>9.4890586418552108</v>
      </c>
      <c r="N1410" s="12"/>
      <c r="O1410" s="12"/>
    </row>
    <row r="1411" spans="1:15" x14ac:dyDescent="0.35">
      <c r="A1411" s="11" t="str">
        <f t="shared" si="21"/>
        <v>DISTRIBUCION VOLUMEN X CRITERIO (Consumiciones)Sin Cafeina&gt;500MIL</v>
      </c>
      <c r="B1411" s="11" t="s">
        <v>119</v>
      </c>
      <c r="C1411" s="11" t="s">
        <v>164</v>
      </c>
      <c r="D1411" s="11" t="s">
        <v>16</v>
      </c>
      <c r="E1411" s="12">
        <v>26.824676688223992</v>
      </c>
      <c r="F1411" s="12">
        <v>28.016412073392573</v>
      </c>
      <c r="G1411" s="12">
        <v>28.485761501955093</v>
      </c>
      <c r="H1411" s="12">
        <v>39.682255436211037</v>
      </c>
      <c r="I1411" s="12">
        <v>32.112904287374043</v>
      </c>
      <c r="J1411" s="12">
        <v>36.325262565419393</v>
      </c>
      <c r="K1411" s="12">
        <v>37.217030426479731</v>
      </c>
      <c r="L1411" s="12">
        <v>36.006602247815053</v>
      </c>
      <c r="M1411" s="12">
        <v>36.532711045789199</v>
      </c>
      <c r="N1411" s="12"/>
      <c r="O1411" s="12"/>
    </row>
    <row r="1412" spans="1:15" x14ac:dyDescent="0.35">
      <c r="A1412" s="11" t="str">
        <f t="shared" ref="A1412:A1475" si="22">B1412&amp;C1412&amp;D1412</f>
        <v>DISTRIBUCION VOLUMEN X CRITERIO (Consumiciones)Sin CafeinaDE 15 A 19 AÑOS</v>
      </c>
      <c r="B1412" s="11" t="s">
        <v>119</v>
      </c>
      <c r="C1412" s="11" t="s">
        <v>164</v>
      </c>
      <c r="D1412" s="11" t="s">
        <v>39</v>
      </c>
      <c r="E1412" s="12">
        <v>0.45870745606177066</v>
      </c>
      <c r="F1412" s="12">
        <v>2.6414935817204936</v>
      </c>
      <c r="G1412" s="12">
        <v>2.6019995388181125</v>
      </c>
      <c r="H1412" s="12">
        <v>3.5452681747297223</v>
      </c>
      <c r="I1412" s="12">
        <v>6.1971425484205103</v>
      </c>
      <c r="J1412" s="12">
        <v>1.9032013663410452</v>
      </c>
      <c r="K1412" s="12">
        <v>1.2466572185862221</v>
      </c>
      <c r="L1412" s="12">
        <v>3.7043777048975142</v>
      </c>
      <c r="M1412" s="12">
        <v>0.23737805413590338</v>
      </c>
      <c r="N1412" s="12"/>
      <c r="O1412" s="12"/>
    </row>
    <row r="1413" spans="1:15" x14ac:dyDescent="0.35">
      <c r="A1413" s="11" t="str">
        <f t="shared" si="22"/>
        <v>DISTRIBUCION VOLUMEN X CRITERIO (Consumiciones)Sin CafeinaDE 20 A 24 AÑOS</v>
      </c>
      <c r="B1413" s="11" t="s">
        <v>119</v>
      </c>
      <c r="C1413" s="11" t="s">
        <v>164</v>
      </c>
      <c r="D1413" s="11" t="s">
        <v>40</v>
      </c>
      <c r="E1413" s="12">
        <v>2.1835079688911749</v>
      </c>
      <c r="F1413" s="12">
        <v>3.122491328583386</v>
      </c>
      <c r="G1413" s="12">
        <v>2.8681527300391014</v>
      </c>
      <c r="H1413" s="12">
        <v>1.4494226489810935</v>
      </c>
      <c r="I1413" s="12">
        <v>1.8656695772882124</v>
      </c>
      <c r="J1413" s="12">
        <v>1.3159182067957604</v>
      </c>
      <c r="K1413" s="12">
        <v>1.4976488748155488</v>
      </c>
      <c r="L1413" s="12">
        <v>0.93659456214150638</v>
      </c>
      <c r="M1413" s="12">
        <v>2.4818025734213696</v>
      </c>
      <c r="N1413" s="12"/>
      <c r="O1413" s="12"/>
    </row>
    <row r="1414" spans="1:15" x14ac:dyDescent="0.35">
      <c r="A1414" s="11" t="str">
        <f t="shared" si="22"/>
        <v>DISTRIBUCION VOLUMEN X CRITERIO (Consumiciones)Sin CafeinaDE 25 A 34 AÑOS</v>
      </c>
      <c r="B1414" s="11" t="s">
        <v>119</v>
      </c>
      <c r="C1414" s="11" t="s">
        <v>164</v>
      </c>
      <c r="D1414" s="11" t="s">
        <v>41</v>
      </c>
      <c r="E1414" s="12">
        <v>9.1072539738499376</v>
      </c>
      <c r="F1414" s="12">
        <v>7.2683063851257099</v>
      </c>
      <c r="G1414" s="12">
        <v>7.8337064833501513</v>
      </c>
      <c r="H1414" s="12">
        <v>7.1599104624064758</v>
      </c>
      <c r="I1414" s="12">
        <v>4.0295325606794021</v>
      </c>
      <c r="J1414" s="12">
        <v>7.476008854957561</v>
      </c>
      <c r="K1414" s="12">
        <v>9.0550830062676333</v>
      </c>
      <c r="L1414" s="12">
        <v>6.8511697673372565</v>
      </c>
      <c r="M1414" s="12">
        <v>6.1979424339551388</v>
      </c>
      <c r="N1414" s="12"/>
      <c r="O1414" s="12"/>
    </row>
    <row r="1415" spans="1:15" x14ac:dyDescent="0.35">
      <c r="A1415" s="11" t="str">
        <f t="shared" si="22"/>
        <v>DISTRIBUCION VOLUMEN X CRITERIO (Consumiciones)Sin CafeinaDE 35 A 49 AÑOS</v>
      </c>
      <c r="B1415" s="11" t="s">
        <v>119</v>
      </c>
      <c r="C1415" s="11" t="s">
        <v>164</v>
      </c>
      <c r="D1415" s="11" t="s">
        <v>42</v>
      </c>
      <c r="E1415" s="12">
        <v>33.802580907411368</v>
      </c>
      <c r="F1415" s="12">
        <v>33.516947912993615</v>
      </c>
      <c r="G1415" s="12">
        <v>31.984949506495962</v>
      </c>
      <c r="H1415" s="12">
        <v>31.186416919275988</v>
      </c>
      <c r="I1415" s="12">
        <v>26.291419514902671</v>
      </c>
      <c r="J1415" s="12">
        <v>31.577076766283152</v>
      </c>
      <c r="K1415" s="12">
        <v>30.40527819977461</v>
      </c>
      <c r="L1415" s="12">
        <v>29.058952831867579</v>
      </c>
      <c r="M1415" s="12">
        <v>29.625986360221923</v>
      </c>
      <c r="N1415" s="12"/>
      <c r="O1415" s="12"/>
    </row>
    <row r="1416" spans="1:15" x14ac:dyDescent="0.35">
      <c r="A1416" s="11" t="str">
        <f t="shared" si="22"/>
        <v>DISTRIBUCION VOLUMEN X CRITERIO (Consumiciones)Sin CafeinaDE 50 A 59 AÑOS</v>
      </c>
      <c r="B1416" s="11" t="s">
        <v>119</v>
      </c>
      <c r="C1416" s="11" t="s">
        <v>164</v>
      </c>
      <c r="D1416" s="11" t="s">
        <v>43</v>
      </c>
      <c r="E1416" s="12">
        <v>34.635509679606841</v>
      </c>
      <c r="F1416" s="12">
        <v>31.86045333886106</v>
      </c>
      <c r="G1416" s="12">
        <v>36.525945422868318</v>
      </c>
      <c r="H1416" s="12">
        <v>18.379781325016211</v>
      </c>
      <c r="I1416" s="12">
        <v>16.93101126529854</v>
      </c>
      <c r="J1416" s="12">
        <v>19.323722526009018</v>
      </c>
      <c r="K1416" s="12">
        <v>19.435268010839145</v>
      </c>
      <c r="L1416" s="12">
        <v>19.56234293749181</v>
      </c>
      <c r="M1416" s="12">
        <v>27.050763943936314</v>
      </c>
      <c r="N1416" s="12"/>
      <c r="O1416" s="12"/>
    </row>
    <row r="1417" spans="1:15" x14ac:dyDescent="0.35">
      <c r="A1417" s="11" t="str">
        <f t="shared" si="22"/>
        <v>DISTRIBUCION VOLUMEN X CRITERIO (Consumiciones)Sin CafeinaDE 60 A 75 AÑOS</v>
      </c>
      <c r="B1417" s="11" t="s">
        <v>119</v>
      </c>
      <c r="C1417" s="11" t="s">
        <v>164</v>
      </c>
      <c r="D1417" s="11" t="s">
        <v>44</v>
      </c>
      <c r="E1417" s="12">
        <v>19.81245219917508</v>
      </c>
      <c r="F1417" s="12">
        <v>21.590306509059261</v>
      </c>
      <c r="G1417" s="12">
        <v>18.185259129036329</v>
      </c>
      <c r="H1417" s="12">
        <v>38.279217991624463</v>
      </c>
      <c r="I1417" s="12">
        <v>44.685226645192195</v>
      </c>
      <c r="J1417" s="12">
        <v>38.404073624861034</v>
      </c>
      <c r="K1417" s="12">
        <v>38.360047693631174</v>
      </c>
      <c r="L1417" s="12">
        <v>39.886572756731809</v>
      </c>
      <c r="M1417" s="12">
        <v>34.406115998519141</v>
      </c>
      <c r="N1417" s="12"/>
      <c r="O1417" s="12"/>
    </row>
    <row r="1418" spans="1:15" x14ac:dyDescent="0.35">
      <c r="A1418" s="11" t="str">
        <f t="shared" si="22"/>
        <v>DISTRIBUCION VOLUMEN X CRITERIO (Consumiciones)Sin CafeinaALTA Y MEDIA ALTA</v>
      </c>
      <c r="B1418" s="11" t="s">
        <v>119</v>
      </c>
      <c r="C1418" s="11" t="s">
        <v>164</v>
      </c>
      <c r="D1418" s="11" t="s">
        <v>17</v>
      </c>
      <c r="E1418" s="12">
        <v>25.306797012412318</v>
      </c>
      <c r="F1418" s="12">
        <v>26.26221445348293</v>
      </c>
      <c r="G1418" s="12">
        <v>26.510577620459134</v>
      </c>
      <c r="H1418" s="12">
        <v>22.941358132852063</v>
      </c>
      <c r="I1418" s="12">
        <v>23.224162441050499</v>
      </c>
      <c r="J1418" s="12">
        <v>23.43197136882706</v>
      </c>
      <c r="K1418" s="12">
        <v>21.433406285762597</v>
      </c>
      <c r="L1418" s="12">
        <v>21.136275010218228</v>
      </c>
      <c r="M1418" s="12">
        <v>16.730637173972578</v>
      </c>
      <c r="N1418" s="12"/>
      <c r="O1418" s="12"/>
    </row>
    <row r="1419" spans="1:15" x14ac:dyDescent="0.35">
      <c r="A1419" s="11" t="str">
        <f t="shared" si="22"/>
        <v>DISTRIBUCION VOLUMEN X CRITERIO (Consumiciones)Sin CafeinaMEDIA</v>
      </c>
      <c r="B1419" s="11" t="s">
        <v>119</v>
      </c>
      <c r="C1419" s="11" t="s">
        <v>164</v>
      </c>
      <c r="D1419" s="11" t="s">
        <v>18</v>
      </c>
      <c r="E1419" s="12">
        <v>30.462837206524608</v>
      </c>
      <c r="F1419" s="12">
        <v>29.693286481837916</v>
      </c>
      <c r="G1419" s="12">
        <v>26.721139671102424</v>
      </c>
      <c r="H1419" s="12">
        <v>25.084031294352648</v>
      </c>
      <c r="I1419" s="12">
        <v>28.529372945192584</v>
      </c>
      <c r="J1419" s="12">
        <v>26.306977960540124</v>
      </c>
      <c r="K1419" s="12">
        <v>29.629053893280272</v>
      </c>
      <c r="L1419" s="12">
        <v>30.213403579998477</v>
      </c>
      <c r="M1419" s="12">
        <v>25.46477193598799</v>
      </c>
      <c r="N1419" s="12"/>
      <c r="O1419" s="12"/>
    </row>
    <row r="1420" spans="1:15" x14ac:dyDescent="0.35">
      <c r="A1420" s="11" t="str">
        <f t="shared" si="22"/>
        <v>DISTRIBUCION VOLUMEN X CRITERIO (Consumiciones)Sin CafeinaMEDIA BAJA</v>
      </c>
      <c r="B1420" s="11" t="s">
        <v>119</v>
      </c>
      <c r="C1420" s="11" t="s">
        <v>164</v>
      </c>
      <c r="D1420" s="11" t="s">
        <v>19</v>
      </c>
      <c r="E1420" s="12">
        <v>19.606901427715517</v>
      </c>
      <c r="F1420" s="12">
        <v>18.814676248764204</v>
      </c>
      <c r="G1420" s="12">
        <v>19.785555349709888</v>
      </c>
      <c r="H1420" s="12">
        <v>20.787510294194949</v>
      </c>
      <c r="I1420" s="12">
        <v>23.981788700068247</v>
      </c>
      <c r="J1420" s="12">
        <v>24.064504082557306</v>
      </c>
      <c r="K1420" s="12">
        <v>19.44845087216067</v>
      </c>
      <c r="L1420" s="12">
        <v>21.398436659685025</v>
      </c>
      <c r="M1420" s="12">
        <v>26.761851609324083</v>
      </c>
      <c r="N1420" s="12"/>
      <c r="O1420" s="12"/>
    </row>
    <row r="1421" spans="1:15" x14ac:dyDescent="0.35">
      <c r="A1421" s="11" t="str">
        <f t="shared" si="22"/>
        <v>DISTRIBUCION VOLUMEN X CRITERIO (Consumiciones)Sin CafeinaBAJA</v>
      </c>
      <c r="B1421" s="11" t="s">
        <v>119</v>
      </c>
      <c r="C1421" s="11" t="s">
        <v>164</v>
      </c>
      <c r="D1421" s="11" t="s">
        <v>20</v>
      </c>
      <c r="E1421" s="12">
        <v>24.623478801959614</v>
      </c>
      <c r="F1421" s="12">
        <v>25.229813379350219</v>
      </c>
      <c r="G1421" s="12">
        <v>26.982732285885469</v>
      </c>
      <c r="H1421" s="12">
        <v>31.187122181142783</v>
      </c>
      <c r="I1421" s="12">
        <v>24.264679433324545</v>
      </c>
      <c r="J1421" s="12">
        <v>26.196549278570636</v>
      </c>
      <c r="K1421" s="12">
        <v>29.489071516913722</v>
      </c>
      <c r="L1421" s="12">
        <v>27.25188475009827</v>
      </c>
      <c r="M1421" s="12">
        <v>31.042731869000907</v>
      </c>
      <c r="N1421" s="12"/>
      <c r="O1421" s="12"/>
    </row>
    <row r="1422" spans="1:15" x14ac:dyDescent="0.35">
      <c r="A1422" s="11" t="str">
        <f t="shared" si="22"/>
        <v>DISTRIBUCION VOLUMEN X CRITERIO (Consumiciones)Sin CafeinaHOMBRE</v>
      </c>
      <c r="B1422" s="11" t="s">
        <v>119</v>
      </c>
      <c r="C1422" s="11" t="s">
        <v>164</v>
      </c>
      <c r="D1422" s="11" t="s">
        <v>21</v>
      </c>
      <c r="E1422" s="12">
        <v>46.284727239101414</v>
      </c>
      <c r="F1422" s="12">
        <v>51.314371919551391</v>
      </c>
      <c r="G1422" s="12">
        <v>56.62963744008578</v>
      </c>
      <c r="H1422" s="12">
        <v>64.339944980813371</v>
      </c>
      <c r="I1422" s="12">
        <v>61.776754424094307</v>
      </c>
      <c r="J1422" s="12">
        <v>62.368233001182752</v>
      </c>
      <c r="K1422" s="12">
        <v>57.760761354910514</v>
      </c>
      <c r="L1422" s="12">
        <v>58.822234086451118</v>
      </c>
      <c r="M1422" s="12">
        <v>65.43009622999439</v>
      </c>
      <c r="N1422" s="12"/>
      <c r="O1422" s="12"/>
    </row>
    <row r="1423" spans="1:15" x14ac:dyDescent="0.35">
      <c r="A1423" s="11" t="str">
        <f t="shared" si="22"/>
        <v>DISTRIBUCION VOLUMEN X CRITERIO (Consumiciones)Sin CafeinaMUJER</v>
      </c>
      <c r="B1423" s="11" t="s">
        <v>119</v>
      </c>
      <c r="C1423" s="11" t="s">
        <v>164</v>
      </c>
      <c r="D1423" s="11" t="s">
        <v>22</v>
      </c>
      <c r="E1423" s="12">
        <v>53.715267944694567</v>
      </c>
      <c r="F1423" s="12">
        <v>48.685596625232805</v>
      </c>
      <c r="G1423" s="12">
        <v>43.370357632757312</v>
      </c>
      <c r="H1423" s="12">
        <v>35.660068160712093</v>
      </c>
      <c r="I1423" s="12">
        <v>38.2232455759057</v>
      </c>
      <c r="J1423" s="12">
        <v>37.631766998817263</v>
      </c>
      <c r="K1423" s="12">
        <v>42.239212497265378</v>
      </c>
      <c r="L1423" s="12">
        <v>41.177765913548889</v>
      </c>
      <c r="M1423" s="12">
        <v>34.56989265243395</v>
      </c>
      <c r="N1423" s="12"/>
      <c r="O1423" s="12"/>
    </row>
    <row r="1424" spans="1:15" x14ac:dyDescent="0.35">
      <c r="A1424" s="11" t="str">
        <f t="shared" si="22"/>
        <v>DISTRIBUCION VOLUMEN X CRITERIO (Consumiciones)Frutas con gasT.ESPAÑA</v>
      </c>
      <c r="B1424" s="11" t="s">
        <v>119</v>
      </c>
      <c r="C1424" s="11" t="s">
        <v>165</v>
      </c>
      <c r="D1424" s="11" t="s">
        <v>36</v>
      </c>
      <c r="E1424" s="12">
        <v>100</v>
      </c>
      <c r="F1424" s="12">
        <v>100</v>
      </c>
      <c r="G1424" s="12">
        <v>100</v>
      </c>
      <c r="H1424" s="12">
        <v>100</v>
      </c>
      <c r="I1424" s="12">
        <v>100</v>
      </c>
      <c r="J1424" s="12">
        <v>100</v>
      </c>
      <c r="K1424" s="12">
        <v>100</v>
      </c>
      <c r="L1424" s="12">
        <v>100</v>
      </c>
      <c r="M1424" s="12">
        <v>100</v>
      </c>
      <c r="N1424" s="12"/>
      <c r="O1424" s="12"/>
    </row>
    <row r="1425" spans="1:15" x14ac:dyDescent="0.35">
      <c r="A1425" s="11" t="str">
        <f t="shared" si="22"/>
        <v>DISTRIBUCION VOLUMEN X CRITERIO (Consumiciones)Frutas con gasBCN AM</v>
      </c>
      <c r="B1425" s="11" t="s">
        <v>119</v>
      </c>
      <c r="C1425" s="11" t="s">
        <v>165</v>
      </c>
      <c r="D1425" s="11" t="s">
        <v>1</v>
      </c>
      <c r="E1425" s="12">
        <v>5.5908397385938855</v>
      </c>
      <c r="F1425" s="12">
        <v>5.9485938936154472</v>
      </c>
      <c r="G1425" s="12">
        <v>8.2563376679894223</v>
      </c>
      <c r="H1425" s="12">
        <v>5.4147177939644386</v>
      </c>
      <c r="I1425" s="12">
        <v>7.2043069124052659</v>
      </c>
      <c r="J1425" s="12">
        <v>7.1858177844335627</v>
      </c>
      <c r="K1425" s="12">
        <v>10.167755429545727</v>
      </c>
      <c r="L1425" s="12">
        <v>9.5997341992023255</v>
      </c>
      <c r="M1425" s="12">
        <v>9.8261734887181671</v>
      </c>
      <c r="N1425" s="12"/>
      <c r="O1425" s="12"/>
    </row>
    <row r="1426" spans="1:15" x14ac:dyDescent="0.35">
      <c r="A1426" s="11" t="str">
        <f t="shared" si="22"/>
        <v>DISTRIBUCION VOLUMEN X CRITERIO (Consumiciones)Frutas con gasREST.CAT ARAGON</v>
      </c>
      <c r="B1426" s="11" t="s">
        <v>119</v>
      </c>
      <c r="C1426" s="11" t="s">
        <v>165</v>
      </c>
      <c r="D1426" s="11" t="s">
        <v>2</v>
      </c>
      <c r="E1426" s="12">
        <v>10.281022248484344</v>
      </c>
      <c r="F1426" s="12">
        <v>7.7067901829402778</v>
      </c>
      <c r="G1426" s="12">
        <v>8.250621933793493</v>
      </c>
      <c r="H1426" s="12">
        <v>4.9338288386528903</v>
      </c>
      <c r="I1426" s="12">
        <v>6.7312560132142192</v>
      </c>
      <c r="J1426" s="12">
        <v>10.364236625765825</v>
      </c>
      <c r="K1426" s="12">
        <v>8.6535817297956665</v>
      </c>
      <c r="L1426" s="12">
        <v>7.2603551560760993</v>
      </c>
      <c r="M1426" s="12">
        <v>10.148474470811268</v>
      </c>
      <c r="N1426" s="12"/>
      <c r="O1426" s="12"/>
    </row>
    <row r="1427" spans="1:15" x14ac:dyDescent="0.35">
      <c r="A1427" s="11" t="str">
        <f t="shared" si="22"/>
        <v>DISTRIBUCION VOLUMEN X CRITERIO (Consumiciones)Frutas con gasLEVANTE</v>
      </c>
      <c r="B1427" s="11" t="s">
        <v>119</v>
      </c>
      <c r="C1427" s="11" t="s">
        <v>165</v>
      </c>
      <c r="D1427" s="11" t="s">
        <v>3</v>
      </c>
      <c r="E1427" s="12">
        <v>15.654548079257353</v>
      </c>
      <c r="F1427" s="12">
        <v>16.493096227390623</v>
      </c>
      <c r="G1427" s="12">
        <v>19.334556638035654</v>
      </c>
      <c r="H1427" s="12">
        <v>19.458605118348668</v>
      </c>
      <c r="I1427" s="12">
        <v>15.759759587513134</v>
      </c>
      <c r="J1427" s="12">
        <v>17.625194770866209</v>
      </c>
      <c r="K1427" s="12">
        <v>18.603124778200737</v>
      </c>
      <c r="L1427" s="12">
        <v>16.729704148793868</v>
      </c>
      <c r="M1427" s="12">
        <v>16.918585889868908</v>
      </c>
      <c r="N1427" s="12"/>
      <c r="O1427" s="12"/>
    </row>
    <row r="1428" spans="1:15" x14ac:dyDescent="0.35">
      <c r="A1428" s="11" t="str">
        <f t="shared" si="22"/>
        <v>DISTRIBUCION VOLUMEN X CRITERIO (Consumiciones)Frutas con gasANDALUCIA</v>
      </c>
      <c r="B1428" s="11" t="s">
        <v>119</v>
      </c>
      <c r="C1428" s="11" t="s">
        <v>165</v>
      </c>
      <c r="D1428" s="11" t="s">
        <v>4</v>
      </c>
      <c r="E1428" s="12">
        <v>31.70880855423146</v>
      </c>
      <c r="F1428" s="12">
        <v>25.878600862700925</v>
      </c>
      <c r="G1428" s="12">
        <v>29.034283189056659</v>
      </c>
      <c r="H1428" s="12">
        <v>31.676475111632062</v>
      </c>
      <c r="I1428" s="12">
        <v>35.201467002348267</v>
      </c>
      <c r="J1428" s="12">
        <v>30.966606351558756</v>
      </c>
      <c r="K1428" s="12">
        <v>31.093319496400884</v>
      </c>
      <c r="L1428" s="12">
        <v>24.638797001235766</v>
      </c>
      <c r="M1428" s="12">
        <v>23.900425471848173</v>
      </c>
      <c r="N1428" s="12"/>
      <c r="O1428" s="12"/>
    </row>
    <row r="1429" spans="1:15" x14ac:dyDescent="0.35">
      <c r="A1429" s="11" t="str">
        <f t="shared" si="22"/>
        <v>DISTRIBUCION VOLUMEN X CRITERIO (Consumiciones)Frutas con gasMDD AM</v>
      </c>
      <c r="B1429" s="11" t="s">
        <v>119</v>
      </c>
      <c r="C1429" s="11" t="s">
        <v>165</v>
      </c>
      <c r="D1429" s="11" t="s">
        <v>5</v>
      </c>
      <c r="E1429" s="12">
        <v>11.418748772831142</v>
      </c>
      <c r="F1429" s="12">
        <v>12.15831078314295</v>
      </c>
      <c r="G1429" s="12">
        <v>9.5549264559083156</v>
      </c>
      <c r="H1429" s="12">
        <v>13.70436857393349</v>
      </c>
      <c r="I1429" s="12">
        <v>9.6943494735002051</v>
      </c>
      <c r="J1429" s="12">
        <v>11.560370959973161</v>
      </c>
      <c r="K1429" s="12">
        <v>10.714236735852666</v>
      </c>
      <c r="L1429" s="12">
        <v>11.307317845267004</v>
      </c>
      <c r="M1429" s="12">
        <v>11.308509401849856</v>
      </c>
      <c r="N1429" s="12"/>
      <c r="O1429" s="12"/>
    </row>
    <row r="1430" spans="1:15" x14ac:dyDescent="0.35">
      <c r="A1430" s="11" t="str">
        <f t="shared" si="22"/>
        <v>DISTRIBUCION VOLUMEN X CRITERIO (Consumiciones)Frutas con gasRTO CENTRO</v>
      </c>
      <c r="B1430" s="11" t="s">
        <v>119</v>
      </c>
      <c r="C1430" s="11" t="s">
        <v>165</v>
      </c>
      <c r="D1430" s="11" t="s">
        <v>6</v>
      </c>
      <c r="E1430" s="12">
        <v>11.666480222099576</v>
      </c>
      <c r="F1430" s="12">
        <v>15.275690502176262</v>
      </c>
      <c r="G1430" s="12">
        <v>10.414785536590344</v>
      </c>
      <c r="H1430" s="12">
        <v>9.5118253091767233</v>
      </c>
      <c r="I1430" s="12">
        <v>8.7911023890342186</v>
      </c>
      <c r="J1430" s="12">
        <v>7.0546520864340501</v>
      </c>
      <c r="K1430" s="12">
        <v>7.4565173194899845</v>
      </c>
      <c r="L1430" s="12">
        <v>9.4602115217641458</v>
      </c>
      <c r="M1430" s="12">
        <v>10.724411732587241</v>
      </c>
      <c r="N1430" s="12"/>
      <c r="O1430" s="12"/>
    </row>
    <row r="1431" spans="1:15" x14ac:dyDescent="0.35">
      <c r="A1431" s="11" t="str">
        <f t="shared" si="22"/>
        <v>DISTRIBUCION VOLUMEN X CRITERIO (Consumiciones)Frutas con gasNORTE-CENTRO</v>
      </c>
      <c r="B1431" s="11" t="s">
        <v>119</v>
      </c>
      <c r="C1431" s="11" t="s">
        <v>165</v>
      </c>
      <c r="D1431" s="11" t="s">
        <v>7</v>
      </c>
      <c r="E1431" s="12">
        <v>7.0948810986520741</v>
      </c>
      <c r="F1431" s="12">
        <v>9.3384555754706255</v>
      </c>
      <c r="G1431" s="12">
        <v>7.8217085738256173</v>
      </c>
      <c r="H1431" s="12">
        <v>7.530391987341849</v>
      </c>
      <c r="I1431" s="12">
        <v>8.7785313998182311</v>
      </c>
      <c r="J1431" s="12">
        <v>8.0668026426112149</v>
      </c>
      <c r="K1431" s="12">
        <v>6.3857256109028402</v>
      </c>
      <c r="L1431" s="12">
        <v>9.8031873354379702</v>
      </c>
      <c r="M1431" s="12">
        <v>8.410188289815256</v>
      </c>
      <c r="N1431" s="12"/>
      <c r="O1431" s="12"/>
    </row>
    <row r="1432" spans="1:15" x14ac:dyDescent="0.35">
      <c r="A1432" s="11" t="str">
        <f t="shared" si="22"/>
        <v>DISTRIBUCION VOLUMEN X CRITERIO (Consumiciones)Frutas con gasNOROESTE</v>
      </c>
      <c r="B1432" s="11" t="s">
        <v>119</v>
      </c>
      <c r="C1432" s="11" t="s">
        <v>165</v>
      </c>
      <c r="D1432" s="11" t="s">
        <v>8</v>
      </c>
      <c r="E1432" s="12">
        <v>6.5846666440767017</v>
      </c>
      <c r="F1432" s="12">
        <v>7.2004691105814702</v>
      </c>
      <c r="G1432" s="12">
        <v>7.3327979505907539</v>
      </c>
      <c r="H1432" s="12">
        <v>7.7697916114552426</v>
      </c>
      <c r="I1432" s="12">
        <v>7.8392306363406048</v>
      </c>
      <c r="J1432" s="12">
        <v>7.1763226147894068</v>
      </c>
      <c r="K1432" s="12">
        <v>6.9257228600907288</v>
      </c>
      <c r="L1432" s="12">
        <v>11.200710985295904</v>
      </c>
      <c r="M1432" s="12">
        <v>8.7632382772270194</v>
      </c>
      <c r="N1432" s="12"/>
      <c r="O1432" s="12"/>
    </row>
    <row r="1433" spans="1:15" x14ac:dyDescent="0.35">
      <c r="A1433" s="11" t="str">
        <f t="shared" si="22"/>
        <v>DISTRIBUCION VOLUMEN X CRITERIO (Consumiciones)Frutas con gas&lt;2MIL</v>
      </c>
      <c r="B1433" s="11" t="s">
        <v>119</v>
      </c>
      <c r="C1433" s="11" t="s">
        <v>165</v>
      </c>
      <c r="D1433" s="11" t="s">
        <v>9</v>
      </c>
      <c r="E1433" s="12">
        <v>5.7303807321840603</v>
      </c>
      <c r="F1433" s="12">
        <v>4.6974872033171797</v>
      </c>
      <c r="G1433" s="12">
        <v>5.8610547189577087</v>
      </c>
      <c r="H1433" s="12">
        <v>4.4169500008254561</v>
      </c>
      <c r="I1433" s="12">
        <v>4.522944274532378</v>
      </c>
      <c r="J1433" s="12">
        <v>4.0422606023160164</v>
      </c>
      <c r="K1433" s="12">
        <v>3.4174341338891634</v>
      </c>
      <c r="L1433" s="12">
        <v>6.0100953362511991</v>
      </c>
      <c r="M1433" s="12">
        <v>6.5173600028371803</v>
      </c>
      <c r="N1433" s="12"/>
      <c r="O1433" s="12"/>
    </row>
    <row r="1434" spans="1:15" x14ac:dyDescent="0.35">
      <c r="A1434" s="11" t="str">
        <f t="shared" si="22"/>
        <v>DISTRIBUCION VOLUMEN X CRITERIO (Consumiciones)Frutas con gas2-5MIL</v>
      </c>
      <c r="B1434" s="11" t="s">
        <v>119</v>
      </c>
      <c r="C1434" s="11" t="s">
        <v>165</v>
      </c>
      <c r="D1434" s="11" t="s">
        <v>10</v>
      </c>
      <c r="E1434" s="12">
        <v>6.9621542284931541</v>
      </c>
      <c r="F1434" s="12">
        <v>4.2380914651425563</v>
      </c>
      <c r="G1434" s="12">
        <v>7.7766018300219617</v>
      </c>
      <c r="H1434" s="12">
        <v>8.1601193522516251</v>
      </c>
      <c r="I1434" s="12">
        <v>8.4852231128664517</v>
      </c>
      <c r="J1434" s="12">
        <v>8.6751552843880031</v>
      </c>
      <c r="K1434" s="12">
        <v>8.7965156914583265</v>
      </c>
      <c r="L1434" s="12">
        <v>8.5545376025805062</v>
      </c>
      <c r="M1434" s="12">
        <v>6.2636745640730682</v>
      </c>
      <c r="N1434" s="12"/>
      <c r="O1434" s="12"/>
    </row>
    <row r="1435" spans="1:15" x14ac:dyDescent="0.35">
      <c r="A1435" s="11" t="str">
        <f t="shared" si="22"/>
        <v>DISTRIBUCION VOLUMEN X CRITERIO (Consumiciones)Frutas con gas5-10MIL</v>
      </c>
      <c r="B1435" s="11" t="s">
        <v>119</v>
      </c>
      <c r="C1435" s="11" t="s">
        <v>165</v>
      </c>
      <c r="D1435" s="11" t="s">
        <v>11</v>
      </c>
      <c r="E1435" s="12">
        <v>9.2994496249214951</v>
      </c>
      <c r="F1435" s="12">
        <v>6.7014502312361115</v>
      </c>
      <c r="G1435" s="12">
        <v>7.2428850549701993</v>
      </c>
      <c r="H1435" s="12">
        <v>6.1782124793310151</v>
      </c>
      <c r="I1435" s="12">
        <v>9.2085876039530685</v>
      </c>
      <c r="J1435" s="12">
        <v>9.2369509034510067</v>
      </c>
      <c r="K1435" s="12">
        <v>5.5541302481465102</v>
      </c>
      <c r="L1435" s="12">
        <v>6.5980317823890147</v>
      </c>
      <c r="M1435" s="12">
        <v>6.3895779938670527</v>
      </c>
      <c r="N1435" s="12"/>
      <c r="O1435" s="12"/>
    </row>
    <row r="1436" spans="1:15" x14ac:dyDescent="0.35">
      <c r="A1436" s="11" t="str">
        <f t="shared" si="22"/>
        <v>DISTRIBUCION VOLUMEN X CRITERIO (Consumiciones)Frutas con gas10-30MIL</v>
      </c>
      <c r="B1436" s="11" t="s">
        <v>119</v>
      </c>
      <c r="C1436" s="11" t="s">
        <v>165</v>
      </c>
      <c r="D1436" s="11" t="s">
        <v>12</v>
      </c>
      <c r="E1436" s="12">
        <v>18.085454120943261</v>
      </c>
      <c r="F1436" s="12">
        <v>24.46410730630927</v>
      </c>
      <c r="G1436" s="12">
        <v>24.344864251312849</v>
      </c>
      <c r="H1436" s="12">
        <v>17.489431990678426</v>
      </c>
      <c r="I1436" s="12">
        <v>19.339736275532047</v>
      </c>
      <c r="J1436" s="12">
        <v>19.00799646741325</v>
      </c>
      <c r="K1436" s="12">
        <v>18.973385692328485</v>
      </c>
      <c r="L1436" s="12">
        <v>18.24753404265093</v>
      </c>
      <c r="M1436" s="12">
        <v>18.04917101987888</v>
      </c>
      <c r="N1436" s="12"/>
      <c r="O1436" s="12"/>
    </row>
    <row r="1437" spans="1:15" x14ac:dyDescent="0.35">
      <c r="A1437" s="11" t="str">
        <f t="shared" si="22"/>
        <v>DISTRIBUCION VOLUMEN X CRITERIO (Consumiciones)Frutas con gas30-100MIL</v>
      </c>
      <c r="B1437" s="11" t="s">
        <v>119</v>
      </c>
      <c r="C1437" s="11" t="s">
        <v>165</v>
      </c>
      <c r="D1437" s="11" t="s">
        <v>13</v>
      </c>
      <c r="E1437" s="12">
        <v>20.191199290365674</v>
      </c>
      <c r="F1437" s="12">
        <v>17.535406356691073</v>
      </c>
      <c r="G1437" s="12">
        <v>18.753875729888943</v>
      </c>
      <c r="H1437" s="12">
        <v>19.90087142088786</v>
      </c>
      <c r="I1437" s="12">
        <v>19.190683674716606</v>
      </c>
      <c r="J1437" s="12">
        <v>17.573508438328489</v>
      </c>
      <c r="K1437" s="12">
        <v>25.391042377343254</v>
      </c>
      <c r="L1437" s="12">
        <v>17.250812889246486</v>
      </c>
      <c r="M1437" s="12">
        <v>20.051634592121832</v>
      </c>
      <c r="N1437" s="12"/>
      <c r="O1437" s="12"/>
    </row>
    <row r="1438" spans="1:15" x14ac:dyDescent="0.35">
      <c r="A1438" s="11" t="str">
        <f t="shared" si="22"/>
        <v>DISTRIBUCION VOLUMEN X CRITERIO (Consumiciones)Frutas con gas100-200MIL</v>
      </c>
      <c r="B1438" s="11" t="s">
        <v>119</v>
      </c>
      <c r="C1438" s="11" t="s">
        <v>165</v>
      </c>
      <c r="D1438" s="11" t="s">
        <v>14</v>
      </c>
      <c r="E1438" s="12">
        <v>10.764230865101243</v>
      </c>
      <c r="F1438" s="12">
        <v>9.6436796295463516</v>
      </c>
      <c r="G1438" s="12">
        <v>9.3355526293947548</v>
      </c>
      <c r="H1438" s="12">
        <v>13.154871189760172</v>
      </c>
      <c r="I1438" s="12">
        <v>10.522337917203545</v>
      </c>
      <c r="J1438" s="12">
        <v>12.29004309656089</v>
      </c>
      <c r="K1438" s="12">
        <v>8.5549013577222635</v>
      </c>
      <c r="L1438" s="12">
        <v>8.9398305042346653</v>
      </c>
      <c r="M1438" s="12">
        <v>9.0298209520920167</v>
      </c>
      <c r="N1438" s="12"/>
      <c r="O1438" s="12"/>
    </row>
    <row r="1439" spans="1:15" x14ac:dyDescent="0.35">
      <c r="A1439" s="11" t="str">
        <f t="shared" si="22"/>
        <v>DISTRIBUCION VOLUMEN X CRITERIO (Consumiciones)Frutas con gas200-500MIL</v>
      </c>
      <c r="B1439" s="11" t="s">
        <v>119</v>
      </c>
      <c r="C1439" s="11" t="s">
        <v>165</v>
      </c>
      <c r="D1439" s="11" t="s">
        <v>15</v>
      </c>
      <c r="E1439" s="12">
        <v>14.656422891555639</v>
      </c>
      <c r="F1439" s="12">
        <v>17.964341790219819</v>
      </c>
      <c r="G1439" s="12">
        <v>12.124588648839021</v>
      </c>
      <c r="H1439" s="12">
        <v>13.398836889021348</v>
      </c>
      <c r="I1439" s="12">
        <v>12.234850114340693</v>
      </c>
      <c r="J1439" s="12">
        <v>12.954900629692794</v>
      </c>
      <c r="K1439" s="12">
        <v>12.276284992154572</v>
      </c>
      <c r="L1439" s="12">
        <v>19.307712634952807</v>
      </c>
      <c r="M1439" s="12">
        <v>14.056344032105091</v>
      </c>
      <c r="N1439" s="12"/>
      <c r="O1439" s="12"/>
    </row>
    <row r="1440" spans="1:15" x14ac:dyDescent="0.35">
      <c r="A1440" s="11" t="str">
        <f t="shared" si="22"/>
        <v>DISTRIBUCION VOLUMEN X CRITERIO (Consumiciones)Frutas con gas&gt;500MIL</v>
      </c>
      <c r="B1440" s="11" t="s">
        <v>119</v>
      </c>
      <c r="C1440" s="11" t="s">
        <v>165</v>
      </c>
      <c r="D1440" s="11" t="s">
        <v>16</v>
      </c>
      <c r="E1440" s="12">
        <v>14.310698962888555</v>
      </c>
      <c r="F1440" s="12">
        <v>14.75542887951905</v>
      </c>
      <c r="G1440" s="12">
        <v>14.560595082404825</v>
      </c>
      <c r="H1440" s="12">
        <v>17.300711021749464</v>
      </c>
      <c r="I1440" s="12">
        <v>16.49563702685521</v>
      </c>
      <c r="J1440" s="12">
        <v>16.219190332497824</v>
      </c>
      <c r="K1440" s="12">
        <v>17.036296685111012</v>
      </c>
      <c r="L1440" s="12">
        <v>15.091458852499207</v>
      </c>
      <c r="M1440" s="12">
        <v>19.642423865750764</v>
      </c>
      <c r="N1440" s="12"/>
      <c r="O1440" s="12"/>
    </row>
    <row r="1441" spans="1:15" x14ac:dyDescent="0.35">
      <c r="A1441" s="11" t="str">
        <f t="shared" si="22"/>
        <v>DISTRIBUCION VOLUMEN X CRITERIO (Consumiciones)Frutas con gasDE 15 A 19 AÑOS</v>
      </c>
      <c r="B1441" s="11" t="s">
        <v>119</v>
      </c>
      <c r="C1441" s="11" t="s">
        <v>165</v>
      </c>
      <c r="D1441" s="11" t="s">
        <v>39</v>
      </c>
      <c r="E1441" s="12">
        <v>6.2210301116485764</v>
      </c>
      <c r="F1441" s="12">
        <v>3.7324104351169578</v>
      </c>
      <c r="G1441" s="12">
        <v>9.2732538185276816</v>
      </c>
      <c r="H1441" s="12">
        <v>10.586768895774448</v>
      </c>
      <c r="I1441" s="12">
        <v>7.8175574588438383</v>
      </c>
      <c r="J1441" s="12">
        <v>8.5677793023332995</v>
      </c>
      <c r="K1441" s="12">
        <v>4.1549092171854385</v>
      </c>
      <c r="L1441" s="12">
        <v>4.1761062184378615</v>
      </c>
      <c r="M1441" s="12">
        <v>4.6851062380416142</v>
      </c>
      <c r="N1441" s="12"/>
      <c r="O1441" s="12"/>
    </row>
    <row r="1442" spans="1:15" x14ac:dyDescent="0.35">
      <c r="A1442" s="11" t="str">
        <f t="shared" si="22"/>
        <v>DISTRIBUCION VOLUMEN X CRITERIO (Consumiciones)Frutas con gasDE 20 A 24 AÑOS</v>
      </c>
      <c r="B1442" s="11" t="s">
        <v>119</v>
      </c>
      <c r="C1442" s="11" t="s">
        <v>165</v>
      </c>
      <c r="D1442" s="11" t="s">
        <v>40</v>
      </c>
      <c r="E1442" s="12">
        <v>4.2132212561660154</v>
      </c>
      <c r="F1442" s="12">
        <v>3.9770731601697604</v>
      </c>
      <c r="G1442" s="12">
        <v>6.0675659003066489</v>
      </c>
      <c r="H1442" s="12">
        <v>5.4386516740682556</v>
      </c>
      <c r="I1442" s="12">
        <v>3.7293946054682783</v>
      </c>
      <c r="J1442" s="12">
        <v>3.5590581328813506</v>
      </c>
      <c r="K1442" s="12">
        <v>6.5396387614288027</v>
      </c>
      <c r="L1442" s="12">
        <v>8.9594198956718234</v>
      </c>
      <c r="M1442" s="12">
        <v>2.8523401653922176</v>
      </c>
      <c r="N1442" s="12"/>
      <c r="O1442" s="12"/>
    </row>
    <row r="1443" spans="1:15" x14ac:dyDescent="0.35">
      <c r="A1443" s="11" t="str">
        <f t="shared" si="22"/>
        <v>DISTRIBUCION VOLUMEN X CRITERIO (Consumiciones)Frutas con gasDE 25 A 34 AÑOS</v>
      </c>
      <c r="B1443" s="11" t="s">
        <v>119</v>
      </c>
      <c r="C1443" s="11" t="s">
        <v>165</v>
      </c>
      <c r="D1443" s="11" t="s">
        <v>41</v>
      </c>
      <c r="E1443" s="12">
        <v>9.8879243799402978</v>
      </c>
      <c r="F1443" s="12">
        <v>11.23633575050436</v>
      </c>
      <c r="G1443" s="12">
        <v>11.003582428379472</v>
      </c>
      <c r="H1443" s="12">
        <v>10.09873322912313</v>
      </c>
      <c r="I1443" s="12">
        <v>10.788295255049052</v>
      </c>
      <c r="J1443" s="12">
        <v>7.6728547678315921</v>
      </c>
      <c r="K1443" s="12">
        <v>6.895471946728879</v>
      </c>
      <c r="L1443" s="12">
        <v>7.8917184676520344</v>
      </c>
      <c r="M1443" s="12">
        <v>10.32980827607178</v>
      </c>
      <c r="N1443" s="12"/>
      <c r="O1443" s="12"/>
    </row>
    <row r="1444" spans="1:15" x14ac:dyDescent="0.35">
      <c r="A1444" s="11" t="str">
        <f t="shared" si="22"/>
        <v>DISTRIBUCION VOLUMEN X CRITERIO (Consumiciones)Frutas con gasDE 35 A 49 AÑOS</v>
      </c>
      <c r="B1444" s="11" t="s">
        <v>119</v>
      </c>
      <c r="C1444" s="11" t="s">
        <v>165</v>
      </c>
      <c r="D1444" s="11" t="s">
        <v>42</v>
      </c>
      <c r="E1444" s="12">
        <v>36.820524436848437</v>
      </c>
      <c r="F1444" s="12">
        <v>36.247500801242587</v>
      </c>
      <c r="G1444" s="12">
        <v>36.810597886434557</v>
      </c>
      <c r="H1444" s="12">
        <v>35.054779868257214</v>
      </c>
      <c r="I1444" s="12">
        <v>40.628843079776274</v>
      </c>
      <c r="J1444" s="12">
        <v>38.191643982162894</v>
      </c>
      <c r="K1444" s="12">
        <v>39.868033197410064</v>
      </c>
      <c r="L1444" s="12">
        <v>35.986639916784888</v>
      </c>
      <c r="M1444" s="12">
        <v>31.102641703685208</v>
      </c>
      <c r="N1444" s="12"/>
      <c r="O1444" s="12"/>
    </row>
    <row r="1445" spans="1:15" x14ac:dyDescent="0.35">
      <c r="A1445" s="11" t="str">
        <f t="shared" si="22"/>
        <v>DISTRIBUCION VOLUMEN X CRITERIO (Consumiciones)Frutas con gasDE 50 A 59 AÑOS</v>
      </c>
      <c r="B1445" s="11" t="s">
        <v>119</v>
      </c>
      <c r="C1445" s="11" t="s">
        <v>165</v>
      </c>
      <c r="D1445" s="11" t="s">
        <v>43</v>
      </c>
      <c r="E1445" s="12">
        <v>20.74588193463547</v>
      </c>
      <c r="F1445" s="12">
        <v>27.653635737870065</v>
      </c>
      <c r="G1445" s="12">
        <v>24.751296022539915</v>
      </c>
      <c r="H1445" s="12">
        <v>19.319441922217713</v>
      </c>
      <c r="I1445" s="12">
        <v>21.094416937581386</v>
      </c>
      <c r="J1445" s="12">
        <v>17.920431245668428</v>
      </c>
      <c r="K1445" s="12">
        <v>20.857034359888825</v>
      </c>
      <c r="L1445" s="12">
        <v>24.779647773008666</v>
      </c>
      <c r="M1445" s="12">
        <v>24.267029320231735</v>
      </c>
      <c r="N1445" s="12"/>
      <c r="O1445" s="12"/>
    </row>
    <row r="1446" spans="1:15" x14ac:dyDescent="0.35">
      <c r="A1446" s="11" t="str">
        <f t="shared" si="22"/>
        <v>DISTRIBUCION VOLUMEN X CRITERIO (Consumiciones)Frutas con gasDE 60 A 75 AÑOS</v>
      </c>
      <c r="B1446" s="11" t="s">
        <v>119</v>
      </c>
      <c r="C1446" s="11" t="s">
        <v>165</v>
      </c>
      <c r="D1446" s="11" t="s">
        <v>44</v>
      </c>
      <c r="E1446" s="12">
        <v>22.111412774810393</v>
      </c>
      <c r="F1446" s="12">
        <v>17.15306790849155</v>
      </c>
      <c r="G1446" s="12">
        <v>12.093717403154422</v>
      </c>
      <c r="H1446" s="12">
        <v>19.501633099569979</v>
      </c>
      <c r="I1446" s="12">
        <v>15.941509734151914</v>
      </c>
      <c r="J1446" s="12">
        <v>24.088228732690261</v>
      </c>
      <c r="K1446" s="12">
        <v>21.68489246770703</v>
      </c>
      <c r="L1446" s="12">
        <v>18.206490469786079</v>
      </c>
      <c r="M1446" s="12">
        <v>26.76308518180257</v>
      </c>
      <c r="N1446" s="12"/>
      <c r="O1446" s="12"/>
    </row>
    <row r="1447" spans="1:15" x14ac:dyDescent="0.35">
      <c r="A1447" s="11" t="str">
        <f t="shared" si="22"/>
        <v>DISTRIBUCION VOLUMEN X CRITERIO (Consumiciones)Frutas con gasALTA Y MEDIA ALTA</v>
      </c>
      <c r="B1447" s="11" t="s">
        <v>119</v>
      </c>
      <c r="C1447" s="11" t="s">
        <v>165</v>
      </c>
      <c r="D1447" s="11" t="s">
        <v>17</v>
      </c>
      <c r="E1447" s="12">
        <v>25.496565319732316</v>
      </c>
      <c r="F1447" s="12">
        <v>25.099533720832568</v>
      </c>
      <c r="G1447" s="12">
        <v>23.710287648585535</v>
      </c>
      <c r="H1447" s="12">
        <v>21.001226019416464</v>
      </c>
      <c r="I1447" s="12">
        <v>18.086597795945735</v>
      </c>
      <c r="J1447" s="12">
        <v>18.729124294072502</v>
      </c>
      <c r="K1447" s="12">
        <v>19.034276482280717</v>
      </c>
      <c r="L1447" s="12">
        <v>19.626487113164099</v>
      </c>
      <c r="M1447" s="12">
        <v>19.17840778651756</v>
      </c>
      <c r="N1447" s="12"/>
      <c r="O1447" s="12"/>
    </row>
    <row r="1448" spans="1:15" x14ac:dyDescent="0.35">
      <c r="A1448" s="11" t="str">
        <f t="shared" si="22"/>
        <v>DISTRIBUCION VOLUMEN X CRITERIO (Consumiciones)Frutas con gasMEDIA</v>
      </c>
      <c r="B1448" s="11" t="s">
        <v>119</v>
      </c>
      <c r="C1448" s="11" t="s">
        <v>165</v>
      </c>
      <c r="D1448" s="11" t="s">
        <v>18</v>
      </c>
      <c r="E1448" s="12">
        <v>31.694822890812958</v>
      </c>
      <c r="F1448" s="12">
        <v>28.705065875583855</v>
      </c>
      <c r="G1448" s="12">
        <v>29.122643773820233</v>
      </c>
      <c r="H1448" s="12">
        <v>29.635695846392192</v>
      </c>
      <c r="I1448" s="12">
        <v>30.544448108991361</v>
      </c>
      <c r="J1448" s="12">
        <v>28.531757122384299</v>
      </c>
      <c r="K1448" s="12">
        <v>30.043704229153072</v>
      </c>
      <c r="L1448" s="12">
        <v>25.493748632676848</v>
      </c>
      <c r="M1448" s="12">
        <v>29.248262840966504</v>
      </c>
      <c r="N1448" s="12"/>
      <c r="O1448" s="12"/>
    </row>
    <row r="1449" spans="1:15" x14ac:dyDescent="0.35">
      <c r="A1449" s="11" t="str">
        <f t="shared" si="22"/>
        <v>DISTRIBUCION VOLUMEN X CRITERIO (Consumiciones)Frutas con gasMEDIA BAJA</v>
      </c>
      <c r="B1449" s="11" t="s">
        <v>119</v>
      </c>
      <c r="C1449" s="11" t="s">
        <v>165</v>
      </c>
      <c r="D1449" s="11" t="s">
        <v>19</v>
      </c>
      <c r="E1449" s="12">
        <v>21.374958282061076</v>
      </c>
      <c r="F1449" s="12">
        <v>24.934764458473033</v>
      </c>
      <c r="G1449" s="12">
        <v>20.412210315688885</v>
      </c>
      <c r="H1449" s="12">
        <v>25.977535431613575</v>
      </c>
      <c r="I1449" s="12">
        <v>25.652052635640022</v>
      </c>
      <c r="J1449" s="12">
        <v>31.003704650734093</v>
      </c>
      <c r="K1449" s="12">
        <v>25.440713382620721</v>
      </c>
      <c r="L1449" s="12">
        <v>30.334252235132737</v>
      </c>
      <c r="M1449" s="12">
        <v>30.428747949802958</v>
      </c>
      <c r="N1449" s="12"/>
      <c r="O1449" s="12"/>
    </row>
    <row r="1450" spans="1:15" x14ac:dyDescent="0.35">
      <c r="A1450" s="11" t="str">
        <f t="shared" si="22"/>
        <v>DISTRIBUCION VOLUMEN X CRITERIO (Consumiciones)Frutas con gasBAJA</v>
      </c>
      <c r="B1450" s="11" t="s">
        <v>119</v>
      </c>
      <c r="C1450" s="11" t="s">
        <v>165</v>
      </c>
      <c r="D1450" s="11" t="s">
        <v>20</v>
      </c>
      <c r="E1450" s="12">
        <v>21.433648865620192</v>
      </c>
      <c r="F1450" s="12">
        <v>21.260633565771013</v>
      </c>
      <c r="G1450" s="12">
        <v>26.754876207695606</v>
      </c>
      <c r="H1450" s="12">
        <v>23.385551391588514</v>
      </c>
      <c r="I1450" s="12">
        <v>25.716901459422882</v>
      </c>
      <c r="J1450" s="12">
        <v>21.735421605673469</v>
      </c>
      <c r="K1450" s="12">
        <v>25.481289866224717</v>
      </c>
      <c r="L1450" s="12">
        <v>24.545534760367662</v>
      </c>
      <c r="M1450" s="12">
        <v>21.144591956801804</v>
      </c>
      <c r="N1450" s="12"/>
      <c r="O1450" s="12"/>
    </row>
    <row r="1451" spans="1:15" x14ac:dyDescent="0.35">
      <c r="A1451" s="11" t="str">
        <f t="shared" si="22"/>
        <v>DISTRIBUCION VOLUMEN X CRITERIO (Consumiciones)Frutas con gasHOMBRE</v>
      </c>
      <c r="B1451" s="11" t="s">
        <v>119</v>
      </c>
      <c r="C1451" s="11" t="s">
        <v>165</v>
      </c>
      <c r="D1451" s="11" t="s">
        <v>21</v>
      </c>
      <c r="E1451" s="12">
        <v>46.06573493895371</v>
      </c>
      <c r="F1451" s="12">
        <v>47.210878721019341</v>
      </c>
      <c r="G1451" s="12">
        <v>50.836520580456593</v>
      </c>
      <c r="H1451" s="12">
        <v>49.388554313702826</v>
      </c>
      <c r="I1451" s="12">
        <v>50.17726392180721</v>
      </c>
      <c r="J1451" s="12">
        <v>48.82502550747845</v>
      </c>
      <c r="K1451" s="12">
        <v>52.219877304156</v>
      </c>
      <c r="L1451" s="12">
        <v>46.664459240466485</v>
      </c>
      <c r="M1451" s="12">
        <v>48.8002550654044</v>
      </c>
      <c r="N1451" s="12"/>
      <c r="O1451" s="12"/>
    </row>
    <row r="1452" spans="1:15" x14ac:dyDescent="0.35">
      <c r="A1452" s="11" t="str">
        <f t="shared" si="22"/>
        <v>DISTRIBUCION VOLUMEN X CRITERIO (Consumiciones)Frutas con gasMUJER</v>
      </c>
      <c r="B1452" s="11" t="s">
        <v>119</v>
      </c>
      <c r="C1452" s="11" t="s">
        <v>165</v>
      </c>
      <c r="D1452" s="11" t="s">
        <v>22</v>
      </c>
      <c r="E1452" s="12">
        <v>53.934251135725916</v>
      </c>
      <c r="F1452" s="12">
        <v>52.789121278980645</v>
      </c>
      <c r="G1452" s="12">
        <v>49.163479419543414</v>
      </c>
      <c r="H1452" s="12">
        <v>50.611445686297159</v>
      </c>
      <c r="I1452" s="12">
        <v>49.822736078192783</v>
      </c>
      <c r="J1452" s="12">
        <v>51.17497449252155</v>
      </c>
      <c r="K1452" s="12">
        <v>47.780122695843993</v>
      </c>
      <c r="L1452" s="12">
        <v>53.335540759533508</v>
      </c>
      <c r="M1452" s="12">
        <v>51.199744934595593</v>
      </c>
      <c r="N1452" s="12"/>
      <c r="O1452" s="12"/>
    </row>
    <row r="1453" spans="1:15" x14ac:dyDescent="0.35">
      <c r="A1453" s="11" t="str">
        <f t="shared" si="22"/>
        <v>DISTRIBUCION VOLUMEN X CRITERIO (Consumiciones)Frutas sin gasT.ESPAÑA</v>
      </c>
      <c r="B1453" s="11" t="s">
        <v>119</v>
      </c>
      <c r="C1453" s="11" t="s">
        <v>166</v>
      </c>
      <c r="D1453" s="11" t="s">
        <v>36</v>
      </c>
      <c r="E1453" s="12">
        <v>100</v>
      </c>
      <c r="F1453" s="12">
        <v>100</v>
      </c>
      <c r="G1453" s="12">
        <v>100</v>
      </c>
      <c r="H1453" s="12">
        <v>100</v>
      </c>
      <c r="I1453" s="12">
        <v>100</v>
      </c>
      <c r="J1453" s="12">
        <v>100</v>
      </c>
      <c r="K1453" s="12">
        <v>100</v>
      </c>
      <c r="L1453" s="12">
        <v>100</v>
      </c>
      <c r="M1453" s="12">
        <v>100</v>
      </c>
      <c r="N1453" s="12"/>
      <c r="O1453" s="12"/>
    </row>
    <row r="1454" spans="1:15" x14ac:dyDescent="0.35">
      <c r="A1454" s="11" t="str">
        <f t="shared" si="22"/>
        <v>DISTRIBUCION VOLUMEN X CRITERIO (Consumiciones)Frutas sin gasBCN AM</v>
      </c>
      <c r="B1454" s="11" t="s">
        <v>119</v>
      </c>
      <c r="C1454" s="11" t="s">
        <v>166</v>
      </c>
      <c r="D1454" s="11" t="s">
        <v>1</v>
      </c>
      <c r="E1454" s="12">
        <v>8.1251147665664334</v>
      </c>
      <c r="F1454" s="12">
        <v>6.4166458481465103</v>
      </c>
      <c r="G1454" s="12">
        <v>5.8863505564805667</v>
      </c>
      <c r="H1454" s="12">
        <v>11.002587319612898</v>
      </c>
      <c r="I1454" s="12">
        <v>12.134257669929646</v>
      </c>
      <c r="J1454" s="12">
        <v>10.993532571243929</v>
      </c>
      <c r="K1454" s="12">
        <v>12.394625107774399</v>
      </c>
      <c r="L1454" s="12">
        <v>14.4692721645541</v>
      </c>
      <c r="M1454" s="12">
        <v>8.9386793657377357</v>
      </c>
      <c r="N1454" s="12"/>
      <c r="O1454" s="12"/>
    </row>
    <row r="1455" spans="1:15" x14ac:dyDescent="0.35">
      <c r="A1455" s="11" t="str">
        <f t="shared" si="22"/>
        <v>DISTRIBUCION VOLUMEN X CRITERIO (Consumiciones)Frutas sin gasREST.CAT ARAGON</v>
      </c>
      <c r="B1455" s="11" t="s">
        <v>119</v>
      </c>
      <c r="C1455" s="11" t="s">
        <v>166</v>
      </c>
      <c r="D1455" s="11" t="s">
        <v>2</v>
      </c>
      <c r="E1455" s="12">
        <v>9.2508312029619866</v>
      </c>
      <c r="F1455" s="12">
        <v>8.2166279121906847</v>
      </c>
      <c r="G1455" s="12">
        <v>10.247589951433724</v>
      </c>
      <c r="H1455" s="12">
        <v>6.3526627944137788</v>
      </c>
      <c r="I1455" s="12">
        <v>11.728633123791301</v>
      </c>
      <c r="J1455" s="12">
        <v>16.382880684759421</v>
      </c>
      <c r="K1455" s="12">
        <v>10.170871052330877</v>
      </c>
      <c r="L1455" s="12">
        <v>10.051814372402761</v>
      </c>
      <c r="M1455" s="12">
        <v>10.098601456503387</v>
      </c>
      <c r="N1455" s="12"/>
      <c r="O1455" s="12"/>
    </row>
    <row r="1456" spans="1:15" x14ac:dyDescent="0.35">
      <c r="A1456" s="11" t="str">
        <f t="shared" si="22"/>
        <v>DISTRIBUCION VOLUMEN X CRITERIO (Consumiciones)Frutas sin gasLEVANTE</v>
      </c>
      <c r="B1456" s="11" t="s">
        <v>119</v>
      </c>
      <c r="C1456" s="11" t="s">
        <v>166</v>
      </c>
      <c r="D1456" s="11" t="s">
        <v>3</v>
      </c>
      <c r="E1456" s="12">
        <v>10.081402541859681</v>
      </c>
      <c r="F1456" s="12">
        <v>14.080993651952776</v>
      </c>
      <c r="G1456" s="12">
        <v>16.341177126553024</v>
      </c>
      <c r="H1456" s="12">
        <v>10.307891421780804</v>
      </c>
      <c r="I1456" s="12">
        <v>7.9612224145174286</v>
      </c>
      <c r="J1456" s="12">
        <v>12.571738506836713</v>
      </c>
      <c r="K1456" s="12">
        <v>15.78385576272326</v>
      </c>
      <c r="L1456" s="12">
        <v>12.95324100638117</v>
      </c>
      <c r="M1456" s="12">
        <v>12.915374692499185</v>
      </c>
      <c r="N1456" s="12"/>
      <c r="O1456" s="12"/>
    </row>
    <row r="1457" spans="1:15" x14ac:dyDescent="0.35">
      <c r="A1457" s="11" t="str">
        <f t="shared" si="22"/>
        <v>DISTRIBUCION VOLUMEN X CRITERIO (Consumiciones)Frutas sin gasANDALUCIA</v>
      </c>
      <c r="B1457" s="11" t="s">
        <v>119</v>
      </c>
      <c r="C1457" s="11" t="s">
        <v>166</v>
      </c>
      <c r="D1457" s="11" t="s">
        <v>4</v>
      </c>
      <c r="E1457" s="12">
        <v>8.3457088048258612</v>
      </c>
      <c r="F1457" s="12">
        <v>10.898117365208089</v>
      </c>
      <c r="G1457" s="12">
        <v>10.621753115663104</v>
      </c>
      <c r="H1457" s="12">
        <v>12.808572091233753</v>
      </c>
      <c r="I1457" s="12">
        <v>14.350024314281139</v>
      </c>
      <c r="J1457" s="12">
        <v>13.140849157074609</v>
      </c>
      <c r="K1457" s="12">
        <v>15.006559072913802</v>
      </c>
      <c r="L1457" s="12">
        <v>11.808256394206527</v>
      </c>
      <c r="M1457" s="12">
        <v>15.065268716439947</v>
      </c>
      <c r="N1457" s="12"/>
      <c r="O1457" s="12"/>
    </row>
    <row r="1458" spans="1:15" x14ac:dyDescent="0.35">
      <c r="A1458" s="11" t="str">
        <f t="shared" si="22"/>
        <v>DISTRIBUCION VOLUMEN X CRITERIO (Consumiciones)Frutas sin gasMDD AM</v>
      </c>
      <c r="B1458" s="11" t="s">
        <v>119</v>
      </c>
      <c r="C1458" s="11" t="s">
        <v>166</v>
      </c>
      <c r="D1458" s="11" t="s">
        <v>5</v>
      </c>
      <c r="E1458" s="12">
        <v>17.198067884505438</v>
      </c>
      <c r="F1458" s="12">
        <v>15.565527092901842</v>
      </c>
      <c r="G1458" s="12">
        <v>18.06475759801377</v>
      </c>
      <c r="H1458" s="12">
        <v>20.792590127616798</v>
      </c>
      <c r="I1458" s="12">
        <v>17.163194027963492</v>
      </c>
      <c r="J1458" s="12">
        <v>15.741330875831306</v>
      </c>
      <c r="K1458" s="12">
        <v>14.430695402847421</v>
      </c>
      <c r="L1458" s="12">
        <v>13.667581677186028</v>
      </c>
      <c r="M1458" s="12">
        <v>19.059502133063212</v>
      </c>
      <c r="N1458" s="12"/>
      <c r="O1458" s="12"/>
    </row>
    <row r="1459" spans="1:15" x14ac:dyDescent="0.35">
      <c r="A1459" s="11" t="str">
        <f t="shared" si="22"/>
        <v>DISTRIBUCION VOLUMEN X CRITERIO (Consumiciones)Frutas sin gasRTO CENTRO</v>
      </c>
      <c r="B1459" s="11" t="s">
        <v>119</v>
      </c>
      <c r="C1459" s="11" t="s">
        <v>166</v>
      </c>
      <c r="D1459" s="11" t="s">
        <v>6</v>
      </c>
      <c r="E1459" s="12">
        <v>24.467098948640579</v>
      </c>
      <c r="F1459" s="12">
        <v>17.47925514537733</v>
      </c>
      <c r="G1459" s="12">
        <v>14.942857078768629</v>
      </c>
      <c r="H1459" s="12">
        <v>21.771823309845388</v>
      </c>
      <c r="I1459" s="12">
        <v>18.553539574373044</v>
      </c>
      <c r="J1459" s="12">
        <v>11.021311356494961</v>
      </c>
      <c r="K1459" s="12">
        <v>8.6715726271551699</v>
      </c>
      <c r="L1459" s="12">
        <v>10.771282144906369</v>
      </c>
      <c r="M1459" s="12">
        <v>13.120250906735651</v>
      </c>
      <c r="N1459" s="12"/>
      <c r="O1459" s="12"/>
    </row>
    <row r="1460" spans="1:15" x14ac:dyDescent="0.35">
      <c r="A1460" s="11" t="str">
        <f t="shared" si="22"/>
        <v>DISTRIBUCION VOLUMEN X CRITERIO (Consumiciones)Frutas sin gasNORTE-CENTRO</v>
      </c>
      <c r="B1460" s="11" t="s">
        <v>119</v>
      </c>
      <c r="C1460" s="11" t="s">
        <v>166</v>
      </c>
      <c r="D1460" s="11" t="s">
        <v>7</v>
      </c>
      <c r="E1460" s="12">
        <v>7.7320993458468514</v>
      </c>
      <c r="F1460" s="12">
        <v>11.037627073044181</v>
      </c>
      <c r="G1460" s="12">
        <v>9.4270967518659372</v>
      </c>
      <c r="H1460" s="12">
        <v>7.6726340627937928</v>
      </c>
      <c r="I1460" s="12">
        <v>8.0246330552504368</v>
      </c>
      <c r="J1460" s="12">
        <v>10.959076985977072</v>
      </c>
      <c r="K1460" s="12">
        <v>11.062801089670455</v>
      </c>
      <c r="L1460" s="12">
        <v>12.548671604680681</v>
      </c>
      <c r="M1460" s="12">
        <v>5.89010371647477</v>
      </c>
      <c r="N1460" s="12"/>
      <c r="O1460" s="12"/>
    </row>
    <row r="1461" spans="1:15" x14ac:dyDescent="0.35">
      <c r="A1461" s="11" t="str">
        <f t="shared" si="22"/>
        <v>DISTRIBUCION VOLUMEN X CRITERIO (Consumiciones)Frutas sin gasNOROESTE</v>
      </c>
      <c r="B1461" s="11" t="s">
        <v>119</v>
      </c>
      <c r="C1461" s="11" t="s">
        <v>166</v>
      </c>
      <c r="D1461" s="11" t="s">
        <v>8</v>
      </c>
      <c r="E1461" s="12">
        <v>14.799684318687056</v>
      </c>
      <c r="F1461" s="12">
        <v>16.305205911178582</v>
      </c>
      <c r="G1461" s="12">
        <v>14.468427434498334</v>
      </c>
      <c r="H1461" s="12">
        <v>9.2912408119319991</v>
      </c>
      <c r="I1461" s="12">
        <v>10.084500251414985</v>
      </c>
      <c r="J1461" s="12">
        <v>9.1892963477079626</v>
      </c>
      <c r="K1461" s="12">
        <v>12.479021844564574</v>
      </c>
      <c r="L1461" s="12">
        <v>13.72988280910403</v>
      </c>
      <c r="M1461" s="12">
        <v>14.912226750849086</v>
      </c>
      <c r="N1461" s="12"/>
      <c r="O1461" s="12"/>
    </row>
    <row r="1462" spans="1:15" x14ac:dyDescent="0.35">
      <c r="A1462" s="11" t="str">
        <f t="shared" si="22"/>
        <v>DISTRIBUCION VOLUMEN X CRITERIO (Consumiciones)Frutas sin gas&lt;2MIL</v>
      </c>
      <c r="B1462" s="11" t="s">
        <v>119</v>
      </c>
      <c r="C1462" s="11" t="s">
        <v>166</v>
      </c>
      <c r="D1462" s="11" t="s">
        <v>9</v>
      </c>
      <c r="E1462" s="12">
        <v>7.1623662033461697</v>
      </c>
      <c r="F1462" s="12">
        <v>4.616197449250854</v>
      </c>
      <c r="G1462" s="12">
        <v>4.5274481491878058</v>
      </c>
      <c r="H1462" s="12">
        <v>3.8152977259822585</v>
      </c>
      <c r="I1462" s="12">
        <v>2.8250875520925351</v>
      </c>
      <c r="J1462" s="12">
        <v>3.2867306430500278</v>
      </c>
      <c r="K1462" s="12">
        <v>2.9826112538520957</v>
      </c>
      <c r="L1462" s="12">
        <v>1.3344202615060943</v>
      </c>
      <c r="M1462" s="12">
        <v>2.1067436988933452</v>
      </c>
      <c r="N1462" s="12"/>
      <c r="O1462" s="12"/>
    </row>
    <row r="1463" spans="1:15" x14ac:dyDescent="0.35">
      <c r="A1463" s="11" t="str">
        <f t="shared" si="22"/>
        <v>DISTRIBUCION VOLUMEN X CRITERIO (Consumiciones)Frutas sin gas2-5MIL</v>
      </c>
      <c r="B1463" s="11" t="s">
        <v>119</v>
      </c>
      <c r="C1463" s="11" t="s">
        <v>166</v>
      </c>
      <c r="D1463" s="11" t="s">
        <v>10</v>
      </c>
      <c r="E1463" s="12">
        <v>5.6475933857992899</v>
      </c>
      <c r="F1463" s="12">
        <v>6.8448924162935354</v>
      </c>
      <c r="G1463" s="12">
        <v>3.2837608678097494</v>
      </c>
      <c r="H1463" s="12">
        <v>3.5665915797116288</v>
      </c>
      <c r="I1463" s="12">
        <v>7.2919031375762886</v>
      </c>
      <c r="J1463" s="12">
        <v>7.3924153200412821</v>
      </c>
      <c r="K1463" s="12">
        <v>5.8939811563607334</v>
      </c>
      <c r="L1463" s="12">
        <v>3.9873202580286198</v>
      </c>
      <c r="M1463" s="12">
        <v>4.4507174567602972</v>
      </c>
      <c r="N1463" s="12"/>
      <c r="O1463" s="12"/>
    </row>
    <row r="1464" spans="1:15" x14ac:dyDescent="0.35">
      <c r="A1464" s="11" t="str">
        <f t="shared" si="22"/>
        <v>DISTRIBUCION VOLUMEN X CRITERIO (Consumiciones)Frutas sin gas5-10MIL</v>
      </c>
      <c r="B1464" s="11" t="s">
        <v>119</v>
      </c>
      <c r="C1464" s="11" t="s">
        <v>166</v>
      </c>
      <c r="D1464" s="11" t="s">
        <v>11</v>
      </c>
      <c r="E1464" s="12">
        <v>7.2796800991843584</v>
      </c>
      <c r="F1464" s="12">
        <v>6.2919640512199653</v>
      </c>
      <c r="G1464" s="12">
        <v>5.7744536133745035</v>
      </c>
      <c r="H1464" s="12">
        <v>10.114521181037132</v>
      </c>
      <c r="I1464" s="12">
        <v>7.8930552740718776</v>
      </c>
      <c r="J1464" s="12">
        <v>9.4903211128659475</v>
      </c>
      <c r="K1464" s="12">
        <v>10.09906522676086</v>
      </c>
      <c r="L1464" s="12">
        <v>4.6378166675360353</v>
      </c>
      <c r="M1464" s="12">
        <v>8.4757942013800509</v>
      </c>
      <c r="N1464" s="12"/>
      <c r="O1464" s="12"/>
    </row>
    <row r="1465" spans="1:15" x14ac:dyDescent="0.35">
      <c r="A1465" s="11" t="str">
        <f t="shared" si="22"/>
        <v>DISTRIBUCION VOLUMEN X CRITERIO (Consumiciones)Frutas sin gas10-30MIL</v>
      </c>
      <c r="B1465" s="11" t="s">
        <v>119</v>
      </c>
      <c r="C1465" s="11" t="s">
        <v>166</v>
      </c>
      <c r="D1465" s="11" t="s">
        <v>12</v>
      </c>
      <c r="E1465" s="12">
        <v>14.382656802059742</v>
      </c>
      <c r="F1465" s="12">
        <v>18.052437047997898</v>
      </c>
      <c r="G1465" s="12">
        <v>22.072981436121054</v>
      </c>
      <c r="H1465" s="12">
        <v>24.054490013745255</v>
      </c>
      <c r="I1465" s="12">
        <v>18.710932445295821</v>
      </c>
      <c r="J1465" s="12">
        <v>16.018195516487577</v>
      </c>
      <c r="K1465" s="12">
        <v>14.264600821662796</v>
      </c>
      <c r="L1465" s="12">
        <v>20.02956070801384</v>
      </c>
      <c r="M1465" s="12">
        <v>17.688723667522265</v>
      </c>
      <c r="N1465" s="12"/>
      <c r="O1465" s="12"/>
    </row>
    <row r="1466" spans="1:15" x14ac:dyDescent="0.35">
      <c r="A1466" s="11" t="str">
        <f t="shared" si="22"/>
        <v>DISTRIBUCION VOLUMEN X CRITERIO (Consumiciones)Frutas sin gas30-100MIL</v>
      </c>
      <c r="B1466" s="11" t="s">
        <v>119</v>
      </c>
      <c r="C1466" s="11" t="s">
        <v>166</v>
      </c>
      <c r="D1466" s="11" t="s">
        <v>13</v>
      </c>
      <c r="E1466" s="12">
        <v>19.297439777668675</v>
      </c>
      <c r="F1466" s="12">
        <v>27.869727309414454</v>
      </c>
      <c r="G1466" s="12">
        <v>28.407377997900458</v>
      </c>
      <c r="H1466" s="12">
        <v>22.183211394600566</v>
      </c>
      <c r="I1466" s="12">
        <v>25.93351476967019</v>
      </c>
      <c r="J1466" s="12">
        <v>16.423510249300175</v>
      </c>
      <c r="K1466" s="12">
        <v>24.613800650046951</v>
      </c>
      <c r="L1466" s="12">
        <v>31.472645314972265</v>
      </c>
      <c r="M1466" s="12">
        <v>23.167380267172653</v>
      </c>
      <c r="N1466" s="12"/>
      <c r="O1466" s="12"/>
    </row>
    <row r="1467" spans="1:15" x14ac:dyDescent="0.35">
      <c r="A1467" s="11" t="str">
        <f t="shared" si="22"/>
        <v>DISTRIBUCION VOLUMEN X CRITERIO (Consumiciones)Frutas sin gas100-200MIL</v>
      </c>
      <c r="B1467" s="11" t="s">
        <v>119</v>
      </c>
      <c r="C1467" s="11" t="s">
        <v>166</v>
      </c>
      <c r="D1467" s="11" t="s">
        <v>14</v>
      </c>
      <c r="E1467" s="12">
        <v>6.3391529478565829</v>
      </c>
      <c r="F1467" s="12">
        <v>6.4013208550326368</v>
      </c>
      <c r="G1467" s="12">
        <v>5.5960696437063158</v>
      </c>
      <c r="H1467" s="12">
        <v>5.679874368974815</v>
      </c>
      <c r="I1467" s="12">
        <v>5.8263177424529706</v>
      </c>
      <c r="J1467" s="12">
        <v>10.695920392760701</v>
      </c>
      <c r="K1467" s="12">
        <v>8.3171886517944706</v>
      </c>
      <c r="L1467" s="12">
        <v>9.0049988698207368</v>
      </c>
      <c r="M1467" s="12">
        <v>8.7183404744972623</v>
      </c>
      <c r="N1467" s="12"/>
      <c r="O1467" s="12"/>
    </row>
    <row r="1468" spans="1:15" x14ac:dyDescent="0.35">
      <c r="A1468" s="11" t="str">
        <f t="shared" si="22"/>
        <v>DISTRIBUCION VOLUMEN X CRITERIO (Consumiciones)Frutas sin gas200-500MIL</v>
      </c>
      <c r="B1468" s="11" t="s">
        <v>119</v>
      </c>
      <c r="C1468" s="11" t="s">
        <v>166</v>
      </c>
      <c r="D1468" s="11" t="s">
        <v>15</v>
      </c>
      <c r="E1468" s="12">
        <v>21.584149776717982</v>
      </c>
      <c r="F1468" s="12">
        <v>15.692430386071448</v>
      </c>
      <c r="G1468" s="12">
        <v>8.8885898091572226</v>
      </c>
      <c r="H1468" s="12">
        <v>10.154903690120481</v>
      </c>
      <c r="I1468" s="12">
        <v>13.427866056968094</v>
      </c>
      <c r="J1468" s="12">
        <v>13.005507947864908</v>
      </c>
      <c r="K1468" s="12">
        <v>15.462644448072584</v>
      </c>
      <c r="L1468" s="12">
        <v>15.087006415940744</v>
      </c>
      <c r="M1468" s="12">
        <v>14.615354495528424</v>
      </c>
      <c r="N1468" s="12"/>
      <c r="O1468" s="12"/>
    </row>
    <row r="1469" spans="1:15" x14ac:dyDescent="0.35">
      <c r="A1469" s="11" t="str">
        <f t="shared" si="22"/>
        <v>DISTRIBUCION VOLUMEN X CRITERIO (Consumiciones)Frutas sin gas&gt;500MIL</v>
      </c>
      <c r="B1469" s="11" t="s">
        <v>119</v>
      </c>
      <c r="C1469" s="11" t="s">
        <v>166</v>
      </c>
      <c r="D1469" s="11" t="s">
        <v>16</v>
      </c>
      <c r="E1469" s="12">
        <v>18.306976635154967</v>
      </c>
      <c r="F1469" s="12">
        <v>14.231027922439802</v>
      </c>
      <c r="G1469" s="12">
        <v>21.449336107084214</v>
      </c>
      <c r="H1469" s="12">
        <v>20.431098410452599</v>
      </c>
      <c r="I1469" s="12">
        <v>18.09133188491516</v>
      </c>
      <c r="J1469" s="12">
        <v>23.687407060592374</v>
      </c>
      <c r="K1469" s="12">
        <v>18.366115631369325</v>
      </c>
      <c r="L1469" s="12">
        <v>14.44623172152383</v>
      </c>
      <c r="M1469" s="12">
        <v>20.776956571869874</v>
      </c>
      <c r="N1469" s="12"/>
      <c r="O1469" s="12"/>
    </row>
    <row r="1470" spans="1:15" x14ac:dyDescent="0.35">
      <c r="A1470" s="11" t="str">
        <f t="shared" si="22"/>
        <v>DISTRIBUCION VOLUMEN X CRITERIO (Consumiciones)Frutas sin gasDE 15 A 19 AÑOS</v>
      </c>
      <c r="B1470" s="11" t="s">
        <v>119</v>
      </c>
      <c r="C1470" s="11" t="s">
        <v>166</v>
      </c>
      <c r="D1470" s="11" t="s">
        <v>39</v>
      </c>
      <c r="E1470" s="12">
        <v>0.85921160415334508</v>
      </c>
      <c r="F1470" s="12">
        <v>0.78368724817597724</v>
      </c>
      <c r="G1470" s="12">
        <v>1.7711998395223612</v>
      </c>
      <c r="H1470" s="12">
        <v>5.4388960511087738</v>
      </c>
      <c r="I1470" s="12" t="s">
        <v>219</v>
      </c>
      <c r="J1470" s="12">
        <v>1.1287015025272926</v>
      </c>
      <c r="K1470" s="12">
        <v>2.8227239291796526</v>
      </c>
      <c r="L1470" s="12">
        <v>1.4394819432128387</v>
      </c>
      <c r="M1470" s="12">
        <v>1.8810096628189246</v>
      </c>
      <c r="N1470" s="12"/>
      <c r="O1470" s="12"/>
    </row>
    <row r="1471" spans="1:15" x14ac:dyDescent="0.35">
      <c r="A1471" s="11" t="str">
        <f t="shared" si="22"/>
        <v>DISTRIBUCION VOLUMEN X CRITERIO (Consumiciones)Frutas sin gasDE 20 A 24 AÑOS</v>
      </c>
      <c r="B1471" s="11" t="s">
        <v>119</v>
      </c>
      <c r="C1471" s="11" t="s">
        <v>166</v>
      </c>
      <c r="D1471" s="11" t="s">
        <v>40</v>
      </c>
      <c r="E1471" s="12">
        <v>1.8624442120534521</v>
      </c>
      <c r="F1471" s="12">
        <v>1.9811730115110404</v>
      </c>
      <c r="G1471" s="12">
        <v>7.9880981220783642</v>
      </c>
      <c r="H1471" s="12">
        <v>2.0939777624707951</v>
      </c>
      <c r="I1471" s="12">
        <v>2.37145042516017</v>
      </c>
      <c r="J1471" s="12">
        <v>4.0503199918229811</v>
      </c>
      <c r="K1471" s="12">
        <v>2.4788650461683082</v>
      </c>
      <c r="L1471" s="12">
        <v>3.6455497018065484</v>
      </c>
      <c r="M1471" s="12">
        <v>0.33860105411163122</v>
      </c>
      <c r="N1471" s="12"/>
      <c r="O1471" s="12"/>
    </row>
    <row r="1472" spans="1:15" x14ac:dyDescent="0.35">
      <c r="A1472" s="11" t="str">
        <f t="shared" si="22"/>
        <v>DISTRIBUCION VOLUMEN X CRITERIO (Consumiciones)Frutas sin gasDE 25 A 34 AÑOS</v>
      </c>
      <c r="B1472" s="11" t="s">
        <v>119</v>
      </c>
      <c r="C1472" s="11" t="s">
        <v>166</v>
      </c>
      <c r="D1472" s="11" t="s">
        <v>41</v>
      </c>
      <c r="E1472" s="12">
        <v>7.1425084943538106</v>
      </c>
      <c r="F1472" s="12">
        <v>6.0496717079513935</v>
      </c>
      <c r="G1472" s="12">
        <v>7.2376023974231289</v>
      </c>
      <c r="H1472" s="12">
        <v>6.903479520188152</v>
      </c>
      <c r="I1472" s="12">
        <v>5.2957080419115572</v>
      </c>
      <c r="J1472" s="12">
        <v>4.7719955224225084</v>
      </c>
      <c r="K1472" s="12">
        <v>5.6853687300486291</v>
      </c>
      <c r="L1472" s="12">
        <v>3.3788034879070823</v>
      </c>
      <c r="M1472" s="12">
        <v>7.4634074998084774</v>
      </c>
      <c r="N1472" s="12"/>
      <c r="O1472" s="12"/>
    </row>
    <row r="1473" spans="1:15" x14ac:dyDescent="0.35">
      <c r="A1473" s="11" t="str">
        <f t="shared" si="22"/>
        <v>DISTRIBUCION VOLUMEN X CRITERIO (Consumiciones)Frutas sin gasDE 35 A 49 AÑOS</v>
      </c>
      <c r="B1473" s="11" t="s">
        <v>119</v>
      </c>
      <c r="C1473" s="11" t="s">
        <v>166</v>
      </c>
      <c r="D1473" s="11" t="s">
        <v>42</v>
      </c>
      <c r="E1473" s="12">
        <v>32.969917810859492</v>
      </c>
      <c r="F1473" s="12">
        <v>25.283509810327264</v>
      </c>
      <c r="G1473" s="12">
        <v>21.10657471246688</v>
      </c>
      <c r="H1473" s="12">
        <v>27.513648295184812</v>
      </c>
      <c r="I1473" s="12">
        <v>26.799448836902872</v>
      </c>
      <c r="J1473" s="12">
        <v>23.978573242023284</v>
      </c>
      <c r="K1473" s="12">
        <v>33.303881367901369</v>
      </c>
      <c r="L1473" s="12">
        <v>24.352255142315656</v>
      </c>
      <c r="M1473" s="12">
        <v>25.978427158967182</v>
      </c>
      <c r="N1473" s="12"/>
      <c r="O1473" s="12"/>
    </row>
    <row r="1474" spans="1:15" x14ac:dyDescent="0.35">
      <c r="A1474" s="11" t="str">
        <f t="shared" si="22"/>
        <v>DISTRIBUCION VOLUMEN X CRITERIO (Consumiciones)Frutas sin gasDE 50 A 59 AÑOS</v>
      </c>
      <c r="B1474" s="11" t="s">
        <v>119</v>
      </c>
      <c r="C1474" s="11" t="s">
        <v>166</v>
      </c>
      <c r="D1474" s="11" t="s">
        <v>43</v>
      </c>
      <c r="E1474" s="12">
        <v>16.510484292119816</v>
      </c>
      <c r="F1474" s="12">
        <v>14.617112182997992</v>
      </c>
      <c r="G1474" s="12">
        <v>15.541378108132703</v>
      </c>
      <c r="H1474" s="12">
        <v>13.579041431244242</v>
      </c>
      <c r="I1474" s="12">
        <v>18.574559757885304</v>
      </c>
      <c r="J1474" s="12">
        <v>21.133737128613301</v>
      </c>
      <c r="K1474" s="12">
        <v>20.218134008925357</v>
      </c>
      <c r="L1474" s="12">
        <v>15.873348199537496</v>
      </c>
      <c r="M1474" s="12">
        <v>27.270754708950822</v>
      </c>
      <c r="N1474" s="12"/>
      <c r="O1474" s="12"/>
    </row>
    <row r="1475" spans="1:15" x14ac:dyDescent="0.35">
      <c r="A1475" s="11" t="str">
        <f t="shared" si="22"/>
        <v>DISTRIBUCION VOLUMEN X CRITERIO (Consumiciones)Frutas sin gasDE 60 A 75 AÑOS</v>
      </c>
      <c r="B1475" s="11" t="s">
        <v>119</v>
      </c>
      <c r="C1475" s="11" t="s">
        <v>166</v>
      </c>
      <c r="D1475" s="11" t="s">
        <v>44</v>
      </c>
      <c r="E1475" s="12">
        <v>40.655442442206486</v>
      </c>
      <c r="F1475" s="12">
        <v>51.284842195617216</v>
      </c>
      <c r="G1475" s="12">
        <v>46.355142013738018</v>
      </c>
      <c r="H1475" s="12">
        <v>44.470966635949274</v>
      </c>
      <c r="I1475" s="12">
        <v>46.958853618573627</v>
      </c>
      <c r="J1475" s="12">
        <v>44.936685801331407</v>
      </c>
      <c r="K1475" s="12">
        <v>35.491042597616314</v>
      </c>
      <c r="L1475" s="12">
        <v>51.310573261697357</v>
      </c>
      <c r="M1475" s="12">
        <v>37.067802236833856</v>
      </c>
      <c r="N1475" s="12"/>
      <c r="O1475" s="12"/>
    </row>
    <row r="1476" spans="1:15" x14ac:dyDescent="0.35">
      <c r="A1476" s="11" t="str">
        <f t="shared" ref="A1476:A1539" si="23">B1476&amp;C1476&amp;D1476</f>
        <v>DISTRIBUCION VOLUMEN X CRITERIO (Consumiciones)Frutas sin gasALTA Y MEDIA ALTA</v>
      </c>
      <c r="B1476" s="11" t="s">
        <v>119</v>
      </c>
      <c r="C1476" s="11" t="s">
        <v>166</v>
      </c>
      <c r="D1476" s="11" t="s">
        <v>17</v>
      </c>
      <c r="E1476" s="12">
        <v>34.469430093649521</v>
      </c>
      <c r="F1476" s="12">
        <v>27.282254293419427</v>
      </c>
      <c r="G1476" s="12">
        <v>26.371526242323796</v>
      </c>
      <c r="H1476" s="12">
        <v>28.697974358735685</v>
      </c>
      <c r="I1476" s="12">
        <v>32.880618947649552</v>
      </c>
      <c r="J1476" s="12">
        <v>26.309238053473749</v>
      </c>
      <c r="K1476" s="12">
        <v>19.751031586448935</v>
      </c>
      <c r="L1476" s="12">
        <v>29.147105871715961</v>
      </c>
      <c r="M1476" s="12">
        <v>22.681043401819899</v>
      </c>
      <c r="N1476" s="12"/>
      <c r="O1476" s="12"/>
    </row>
    <row r="1477" spans="1:15" x14ac:dyDescent="0.35">
      <c r="A1477" s="11" t="str">
        <f t="shared" si="23"/>
        <v>DISTRIBUCION VOLUMEN X CRITERIO (Consumiciones)Frutas sin gasMEDIA</v>
      </c>
      <c r="B1477" s="11" t="s">
        <v>119</v>
      </c>
      <c r="C1477" s="11" t="s">
        <v>166</v>
      </c>
      <c r="D1477" s="11" t="s">
        <v>18</v>
      </c>
      <c r="E1477" s="12">
        <v>24.037699433362462</v>
      </c>
      <c r="F1477" s="12">
        <v>26.20469409586768</v>
      </c>
      <c r="G1477" s="12">
        <v>24.23281242189212</v>
      </c>
      <c r="H1477" s="12">
        <v>34.810541184574284</v>
      </c>
      <c r="I1477" s="12">
        <v>27.824459753217429</v>
      </c>
      <c r="J1477" s="12">
        <v>34.030091760663929</v>
      </c>
      <c r="K1477" s="12">
        <v>35.619029288568441</v>
      </c>
      <c r="L1477" s="12">
        <v>25.928920417992451</v>
      </c>
      <c r="M1477" s="12">
        <v>37.88696351312764</v>
      </c>
      <c r="N1477" s="12"/>
      <c r="O1477" s="12"/>
    </row>
    <row r="1478" spans="1:15" x14ac:dyDescent="0.35">
      <c r="A1478" s="11" t="str">
        <f t="shared" si="23"/>
        <v>DISTRIBUCION VOLUMEN X CRITERIO (Consumiciones)Frutas sin gasMEDIA BAJA</v>
      </c>
      <c r="B1478" s="11" t="s">
        <v>119</v>
      </c>
      <c r="C1478" s="11" t="s">
        <v>166</v>
      </c>
      <c r="D1478" s="11" t="s">
        <v>19</v>
      </c>
      <c r="E1478" s="12">
        <v>26.474084569773517</v>
      </c>
      <c r="F1478" s="12">
        <v>32.794518003215664</v>
      </c>
      <c r="G1478" s="12">
        <v>33.398303064328196</v>
      </c>
      <c r="H1478" s="12">
        <v>16.572645077615711</v>
      </c>
      <c r="I1478" s="12">
        <v>28.093083813070152</v>
      </c>
      <c r="J1478" s="12">
        <v>23.553112707681453</v>
      </c>
      <c r="K1478" s="12">
        <v>24.806956674447132</v>
      </c>
      <c r="L1478" s="12">
        <v>23.618486255281411</v>
      </c>
      <c r="M1478" s="12">
        <v>26.132032473014604</v>
      </c>
      <c r="N1478" s="12"/>
      <c r="O1478" s="12"/>
    </row>
    <row r="1479" spans="1:15" x14ac:dyDescent="0.35">
      <c r="A1479" s="11" t="str">
        <f t="shared" si="23"/>
        <v>DISTRIBUCION VOLUMEN X CRITERIO (Consumiciones)Frutas sin gasBAJA</v>
      </c>
      <c r="B1479" s="11" t="s">
        <v>119</v>
      </c>
      <c r="C1479" s="11" t="s">
        <v>166</v>
      </c>
      <c r="D1479" s="11" t="s">
        <v>20</v>
      </c>
      <c r="E1479" s="12">
        <v>15.018785903214507</v>
      </c>
      <c r="F1479" s="12">
        <v>13.71853360749723</v>
      </c>
      <c r="G1479" s="12">
        <v>15.997356669243024</v>
      </c>
      <c r="H1479" s="12">
        <v>19.91883162215748</v>
      </c>
      <c r="I1479" s="12">
        <v>11.201836008889041</v>
      </c>
      <c r="J1479" s="12">
        <v>16.10756572114386</v>
      </c>
      <c r="K1479" s="12">
        <v>19.822982450535495</v>
      </c>
      <c r="L1479" s="12">
        <v>21.305493975275155</v>
      </c>
      <c r="M1479" s="12">
        <v>13.299965255019645</v>
      </c>
      <c r="N1479" s="12"/>
      <c r="O1479" s="12"/>
    </row>
    <row r="1480" spans="1:15" x14ac:dyDescent="0.35">
      <c r="A1480" s="11" t="str">
        <f t="shared" si="23"/>
        <v>DISTRIBUCION VOLUMEN X CRITERIO (Consumiciones)Frutas sin gasHOMBRE</v>
      </c>
      <c r="B1480" s="11" t="s">
        <v>119</v>
      </c>
      <c r="C1480" s="11" t="s">
        <v>166</v>
      </c>
      <c r="D1480" s="11" t="s">
        <v>21</v>
      </c>
      <c r="E1480" s="12">
        <v>54.806807985278624</v>
      </c>
      <c r="F1480" s="12">
        <v>58.283509810327274</v>
      </c>
      <c r="G1480" s="12">
        <v>63.541534484106691</v>
      </c>
      <c r="H1480" s="12">
        <v>58.247871502018342</v>
      </c>
      <c r="I1480" s="12">
        <v>65.743600439843277</v>
      </c>
      <c r="J1480" s="12">
        <v>44.486685966190663</v>
      </c>
      <c r="K1480" s="12">
        <v>45.171873582076998</v>
      </c>
      <c r="L1480" s="12">
        <v>48.762671048284737</v>
      </c>
      <c r="M1480" s="12">
        <v>49.187222823660335</v>
      </c>
      <c r="N1480" s="12"/>
      <c r="O1480" s="12"/>
    </row>
    <row r="1481" spans="1:15" x14ac:dyDescent="0.35">
      <c r="A1481" s="11" t="str">
        <f t="shared" si="23"/>
        <v>DISTRIBUCION VOLUMEN X CRITERIO (Consumiciones)Frutas sin gasMUJER</v>
      </c>
      <c r="B1481" s="11" t="s">
        <v>119</v>
      </c>
      <c r="C1481" s="11" t="s">
        <v>166</v>
      </c>
      <c r="D1481" s="11" t="s">
        <v>22</v>
      </c>
      <c r="E1481" s="12">
        <v>45.193205037877846</v>
      </c>
      <c r="F1481" s="12">
        <v>41.716477378275712</v>
      </c>
      <c r="G1481" s="12">
        <v>36.458465515893309</v>
      </c>
      <c r="H1481" s="12">
        <v>41.752128497981651</v>
      </c>
      <c r="I1481" s="12">
        <v>34.256414331894959</v>
      </c>
      <c r="J1481" s="12">
        <v>55.513330519735305</v>
      </c>
      <c r="K1481" s="12">
        <v>54.828126417922995</v>
      </c>
      <c r="L1481" s="12">
        <v>51.237350685931879</v>
      </c>
      <c r="M1481" s="12">
        <v>50.812792652945625</v>
      </c>
      <c r="N1481" s="12"/>
      <c r="O1481" s="12"/>
    </row>
    <row r="1482" spans="1:15" s="24" customFormat="1" x14ac:dyDescent="0.35">
      <c r="A1482" s="24" t="str">
        <f t="shared" si="23"/>
        <v>DISTRIBUCION VOLUMEN X CRITERIO (Consumiciones)MixersT.ESPAÑA</v>
      </c>
      <c r="B1482" s="11" t="s">
        <v>119</v>
      </c>
      <c r="C1482" s="11" t="s">
        <v>167</v>
      </c>
      <c r="D1482" s="11" t="s">
        <v>36</v>
      </c>
      <c r="E1482" s="12">
        <v>100</v>
      </c>
      <c r="F1482" s="12">
        <v>100</v>
      </c>
      <c r="G1482" s="12">
        <v>100</v>
      </c>
      <c r="H1482" s="12">
        <v>100</v>
      </c>
      <c r="I1482" s="12">
        <v>100</v>
      </c>
      <c r="J1482" s="12">
        <v>100</v>
      </c>
      <c r="K1482" s="12">
        <v>100</v>
      </c>
      <c r="L1482" s="12">
        <v>100</v>
      </c>
      <c r="M1482" s="12">
        <v>100</v>
      </c>
      <c r="N1482" s="25"/>
      <c r="O1482" s="25"/>
    </row>
    <row r="1483" spans="1:15" x14ac:dyDescent="0.35">
      <c r="A1483" s="11" t="str">
        <f t="shared" si="23"/>
        <v>DISTRIBUCION VOLUMEN X CRITERIO (Consumiciones)MixersBCN AM</v>
      </c>
      <c r="B1483" s="11" t="s">
        <v>119</v>
      </c>
      <c r="C1483" s="11" t="s">
        <v>167</v>
      </c>
      <c r="D1483" s="11" t="s">
        <v>1</v>
      </c>
      <c r="E1483" s="12">
        <v>11.858138616380662</v>
      </c>
      <c r="F1483" s="12">
        <v>11.050493230105889</v>
      </c>
      <c r="G1483" s="12">
        <v>4.4512324557980403</v>
      </c>
      <c r="H1483" s="12">
        <v>9.4091854388005167</v>
      </c>
      <c r="I1483" s="12">
        <v>6.6669639669461027</v>
      </c>
      <c r="J1483" s="12">
        <v>12.007760554307739</v>
      </c>
      <c r="K1483" s="12">
        <v>8.6209529364051871</v>
      </c>
      <c r="L1483" s="12">
        <v>8.3478842783527618</v>
      </c>
      <c r="M1483" s="12">
        <v>9.1160002419086599</v>
      </c>
      <c r="N1483" s="12"/>
      <c r="O1483" s="12"/>
    </row>
    <row r="1484" spans="1:15" x14ac:dyDescent="0.35">
      <c r="A1484" s="11" t="str">
        <f t="shared" si="23"/>
        <v>DISTRIBUCION VOLUMEN X CRITERIO (Consumiciones)MixersREST.CAT ARAGON</v>
      </c>
      <c r="B1484" s="11" t="s">
        <v>119</v>
      </c>
      <c r="C1484" s="11" t="s">
        <v>167</v>
      </c>
      <c r="D1484" s="11" t="s">
        <v>2</v>
      </c>
      <c r="E1484" s="12">
        <v>28.210010471777537</v>
      </c>
      <c r="F1484" s="12">
        <v>21.559054815465757</v>
      </c>
      <c r="G1484" s="12">
        <v>14.504115980548434</v>
      </c>
      <c r="H1484" s="12">
        <v>19.62402612837997</v>
      </c>
      <c r="I1484" s="12">
        <v>19.891905778867358</v>
      </c>
      <c r="J1484" s="12">
        <v>20.591773013010613</v>
      </c>
      <c r="K1484" s="12">
        <v>14.472585780243948</v>
      </c>
      <c r="L1484" s="12">
        <v>13.833676289792393</v>
      </c>
      <c r="M1484" s="12">
        <v>18.999146447287281</v>
      </c>
      <c r="N1484" s="12"/>
      <c r="O1484" s="12"/>
    </row>
    <row r="1485" spans="1:15" x14ac:dyDescent="0.35">
      <c r="A1485" s="11" t="str">
        <f t="shared" si="23"/>
        <v>DISTRIBUCION VOLUMEN X CRITERIO (Consumiciones)MixersLEVANTE</v>
      </c>
      <c r="B1485" s="11" t="s">
        <v>119</v>
      </c>
      <c r="C1485" s="11" t="s">
        <v>167</v>
      </c>
      <c r="D1485" s="11" t="s">
        <v>3</v>
      </c>
      <c r="E1485" s="12">
        <v>18.094088176312368</v>
      </c>
      <c r="F1485" s="12">
        <v>15.88264678104604</v>
      </c>
      <c r="G1485" s="12">
        <v>36.486929290530497</v>
      </c>
      <c r="H1485" s="12">
        <v>31.863107413949137</v>
      </c>
      <c r="I1485" s="12">
        <v>7.3118680798051034</v>
      </c>
      <c r="J1485" s="12">
        <v>13.003349890617386</v>
      </c>
      <c r="K1485" s="12">
        <v>11.590098960914148</v>
      </c>
      <c r="L1485" s="12">
        <v>8.0234808918030485</v>
      </c>
      <c r="M1485" s="12">
        <v>8.8081210752839922</v>
      </c>
      <c r="N1485" s="12"/>
      <c r="O1485" s="12"/>
    </row>
    <row r="1486" spans="1:15" x14ac:dyDescent="0.35">
      <c r="A1486" s="11" t="str">
        <f t="shared" si="23"/>
        <v>DISTRIBUCION VOLUMEN X CRITERIO (Consumiciones)MixersANDALUCIA</v>
      </c>
      <c r="B1486" s="11" t="s">
        <v>119</v>
      </c>
      <c r="C1486" s="11" t="s">
        <v>167</v>
      </c>
      <c r="D1486" s="11" t="s">
        <v>4</v>
      </c>
      <c r="E1486" s="12">
        <v>6.1997955567615843</v>
      </c>
      <c r="F1486" s="12">
        <v>5.5307347842082866</v>
      </c>
      <c r="G1486" s="12">
        <v>8.5608933410307113</v>
      </c>
      <c r="H1486" s="12">
        <v>7.705297840294115</v>
      </c>
      <c r="I1486" s="12">
        <v>15.177939417830579</v>
      </c>
      <c r="J1486" s="12">
        <v>12.534090018125383</v>
      </c>
      <c r="K1486" s="12">
        <v>16.412964846798367</v>
      </c>
      <c r="L1486" s="12">
        <v>24.108981680893542</v>
      </c>
      <c r="M1486" s="12">
        <v>11.633676067811397</v>
      </c>
      <c r="N1486" s="12"/>
      <c r="O1486" s="12"/>
    </row>
    <row r="1487" spans="1:15" x14ac:dyDescent="0.35">
      <c r="A1487" s="11" t="str">
        <f t="shared" si="23"/>
        <v>DISTRIBUCION VOLUMEN X CRITERIO (Consumiciones)MixersMDD AM</v>
      </c>
      <c r="B1487" s="11" t="s">
        <v>119</v>
      </c>
      <c r="C1487" s="11" t="s">
        <v>167</v>
      </c>
      <c r="D1487" s="11" t="s">
        <v>5</v>
      </c>
      <c r="E1487" s="12">
        <v>9.0377036329941927</v>
      </c>
      <c r="F1487" s="12">
        <v>5.3093539721859946</v>
      </c>
      <c r="G1487" s="12">
        <v>10.542959588471792</v>
      </c>
      <c r="H1487" s="12">
        <v>6.5796626718698876</v>
      </c>
      <c r="I1487" s="12">
        <v>18.379663204721925</v>
      </c>
      <c r="J1487" s="12">
        <v>9.2496813837400396</v>
      </c>
      <c r="K1487" s="12">
        <v>5.5204387534568102</v>
      </c>
      <c r="L1487" s="12">
        <v>7.0332725893503296</v>
      </c>
      <c r="M1487" s="12">
        <v>10.703021842336032</v>
      </c>
      <c r="N1487" s="12"/>
      <c r="O1487" s="12"/>
    </row>
    <row r="1488" spans="1:15" x14ac:dyDescent="0.35">
      <c r="A1488" s="11" t="str">
        <f t="shared" si="23"/>
        <v>DISTRIBUCION VOLUMEN X CRITERIO (Consumiciones)MixersRTO CENTRO</v>
      </c>
      <c r="B1488" s="11" t="s">
        <v>119</v>
      </c>
      <c r="C1488" s="11" t="s">
        <v>167</v>
      </c>
      <c r="D1488" s="11" t="s">
        <v>6</v>
      </c>
      <c r="E1488" s="12">
        <v>2.8164475752862832</v>
      </c>
      <c r="F1488" s="12">
        <v>5.9758868968457852</v>
      </c>
      <c r="G1488" s="12">
        <v>4.8481565017065513</v>
      </c>
      <c r="H1488" s="12">
        <v>1.8761460213167158</v>
      </c>
      <c r="I1488" s="12">
        <v>1.9049618549873248</v>
      </c>
      <c r="J1488" s="12">
        <v>4.1219965901526434</v>
      </c>
      <c r="K1488" s="12">
        <v>3.5891566545048916</v>
      </c>
      <c r="L1488" s="12">
        <v>4.0483228557228665</v>
      </c>
      <c r="M1488" s="12">
        <v>7.3958555731998192</v>
      </c>
      <c r="N1488" s="12"/>
      <c r="O1488" s="12"/>
    </row>
    <row r="1489" spans="1:15" x14ac:dyDescent="0.35">
      <c r="A1489" s="11" t="str">
        <f t="shared" si="23"/>
        <v>DISTRIBUCION VOLUMEN X CRITERIO (Consumiciones)MixersNORTE-CENTRO</v>
      </c>
      <c r="B1489" s="11" t="s">
        <v>119</v>
      </c>
      <c r="C1489" s="11" t="s">
        <v>167</v>
      </c>
      <c r="D1489" s="11" t="s">
        <v>7</v>
      </c>
      <c r="E1489" s="12">
        <v>13.563653390202749</v>
      </c>
      <c r="F1489" s="12">
        <v>13.731036989527338</v>
      </c>
      <c r="G1489" s="12">
        <v>10.11061991917755</v>
      </c>
      <c r="H1489" s="12">
        <v>13.644297154893154</v>
      </c>
      <c r="I1489" s="12">
        <v>22.060649777063794</v>
      </c>
      <c r="J1489" s="12">
        <v>14.280815842107772</v>
      </c>
      <c r="K1489" s="12">
        <v>20.418198133228778</v>
      </c>
      <c r="L1489" s="12">
        <v>22.394636800390622</v>
      </c>
      <c r="M1489" s="12">
        <v>12.473834463004014</v>
      </c>
      <c r="N1489" s="12"/>
      <c r="O1489" s="12"/>
    </row>
    <row r="1490" spans="1:15" x14ac:dyDescent="0.35">
      <c r="A1490" s="11" t="str">
        <f t="shared" si="23"/>
        <v>DISTRIBUCION VOLUMEN X CRITERIO (Consumiciones)MixersNOROESTE</v>
      </c>
      <c r="B1490" s="11" t="s">
        <v>119</v>
      </c>
      <c r="C1490" s="11" t="s">
        <v>167</v>
      </c>
      <c r="D1490" s="11" t="s">
        <v>8</v>
      </c>
      <c r="E1490" s="12">
        <v>10.220156943803072</v>
      </c>
      <c r="F1490" s="12">
        <v>20.9607966783684</v>
      </c>
      <c r="G1490" s="12">
        <v>10.495083812217629</v>
      </c>
      <c r="H1490" s="12">
        <v>9.2982901218052376</v>
      </c>
      <c r="I1490" s="12">
        <v>8.6060526003069882</v>
      </c>
      <c r="J1490" s="12">
        <v>14.210520409120189</v>
      </c>
      <c r="K1490" s="12">
        <v>19.375611430918894</v>
      </c>
      <c r="L1490" s="12">
        <v>12.209741126001621</v>
      </c>
      <c r="M1490" s="12">
        <v>20.870339707565417</v>
      </c>
      <c r="N1490" s="12"/>
      <c r="O1490" s="12"/>
    </row>
    <row r="1491" spans="1:15" x14ac:dyDescent="0.35">
      <c r="A1491" s="11" t="str">
        <f t="shared" si="23"/>
        <v>DISTRIBUCION VOLUMEN X CRITERIO (Consumiciones)Mixers&lt;2MIL</v>
      </c>
      <c r="B1491" s="11" t="s">
        <v>119</v>
      </c>
      <c r="C1491" s="11" t="s">
        <v>167</v>
      </c>
      <c r="D1491" s="11" t="s">
        <v>9</v>
      </c>
      <c r="E1491" s="12">
        <v>8.1226611117798839</v>
      </c>
      <c r="F1491" s="12">
        <v>5.9819163478311603</v>
      </c>
      <c r="G1491" s="12">
        <v>2.3292076855121802</v>
      </c>
      <c r="H1491" s="12">
        <v>1.9571576432866418</v>
      </c>
      <c r="I1491" s="12">
        <v>6.4447454429197766</v>
      </c>
      <c r="J1491" s="12">
        <v>2.4247550613480424</v>
      </c>
      <c r="K1491" s="12">
        <v>2.0367143417236337</v>
      </c>
      <c r="L1491" s="12">
        <v>2.3644939793702973</v>
      </c>
      <c r="M1491" s="12">
        <v>10.836048696946179</v>
      </c>
      <c r="N1491" s="12"/>
      <c r="O1491" s="12"/>
    </row>
    <row r="1492" spans="1:15" x14ac:dyDescent="0.35">
      <c r="A1492" s="11" t="str">
        <f t="shared" si="23"/>
        <v>DISTRIBUCION VOLUMEN X CRITERIO (Consumiciones)Mixers2-5MIL</v>
      </c>
      <c r="B1492" s="11" t="s">
        <v>119</v>
      </c>
      <c r="C1492" s="11" t="s">
        <v>167</v>
      </c>
      <c r="D1492" s="11" t="s">
        <v>10</v>
      </c>
      <c r="E1492" s="12">
        <v>3.8716291323965231</v>
      </c>
      <c r="F1492" s="12">
        <v>3.0851681727390008</v>
      </c>
      <c r="G1492" s="12">
        <v>8.9999656837125492</v>
      </c>
      <c r="H1492" s="12">
        <v>3.3076085902165682</v>
      </c>
      <c r="I1492" s="12">
        <v>5.4044354254692024</v>
      </c>
      <c r="J1492" s="12">
        <v>4.3540076467902393</v>
      </c>
      <c r="K1492" s="12">
        <v>4.9878257310371135</v>
      </c>
      <c r="L1492" s="12">
        <v>5.0185501661013694</v>
      </c>
      <c r="M1492" s="12">
        <v>5.1206633978453642</v>
      </c>
      <c r="N1492" s="12"/>
      <c r="O1492" s="12"/>
    </row>
    <row r="1493" spans="1:15" x14ac:dyDescent="0.35">
      <c r="A1493" s="11" t="str">
        <f t="shared" si="23"/>
        <v>DISTRIBUCION VOLUMEN X CRITERIO (Consumiciones)Mixers5-10MIL</v>
      </c>
      <c r="B1493" s="11" t="s">
        <v>119</v>
      </c>
      <c r="C1493" s="11" t="s">
        <v>167</v>
      </c>
      <c r="D1493" s="11" t="s">
        <v>11</v>
      </c>
      <c r="E1493" s="12">
        <v>1.012302023617663</v>
      </c>
      <c r="F1493" s="12">
        <v>2.949376253917726</v>
      </c>
      <c r="G1493" s="12">
        <v>4.4413688007854484</v>
      </c>
      <c r="H1493" s="12">
        <v>3.9520699002384521</v>
      </c>
      <c r="I1493" s="12">
        <v>13.011527883342492</v>
      </c>
      <c r="J1493" s="12">
        <v>8.4599235320976121</v>
      </c>
      <c r="K1493" s="12">
        <v>4.1646157571323297</v>
      </c>
      <c r="L1493" s="12">
        <v>5.4314101613929839</v>
      </c>
      <c r="M1493" s="12">
        <v>4.8984762503424752</v>
      </c>
      <c r="N1493" s="12"/>
      <c r="O1493" s="12"/>
    </row>
    <row r="1494" spans="1:15" x14ac:dyDescent="0.35">
      <c r="A1494" s="11" t="str">
        <f t="shared" si="23"/>
        <v>DISTRIBUCION VOLUMEN X CRITERIO (Consumiciones)Mixers10-30MIL</v>
      </c>
      <c r="B1494" s="11" t="s">
        <v>119</v>
      </c>
      <c r="C1494" s="11" t="s">
        <v>167</v>
      </c>
      <c r="D1494" s="11" t="s">
        <v>12</v>
      </c>
      <c r="E1494" s="12">
        <v>21.236100537116435</v>
      </c>
      <c r="F1494" s="12">
        <v>21.328909800325764</v>
      </c>
      <c r="G1494" s="12">
        <v>19.891882436650764</v>
      </c>
      <c r="H1494" s="12">
        <v>12.357576771836097</v>
      </c>
      <c r="I1494" s="12">
        <v>13.867856699878489</v>
      </c>
      <c r="J1494" s="12">
        <v>14.227094604047236</v>
      </c>
      <c r="K1494" s="12">
        <v>26.46021885197543</v>
      </c>
      <c r="L1494" s="12">
        <v>19.697791418531853</v>
      </c>
      <c r="M1494" s="12">
        <v>15.926441441152514</v>
      </c>
      <c r="N1494" s="12"/>
      <c r="O1494" s="12"/>
    </row>
    <row r="1495" spans="1:15" x14ac:dyDescent="0.35">
      <c r="A1495" s="11" t="str">
        <f t="shared" si="23"/>
        <v>DISTRIBUCION VOLUMEN X CRITERIO (Consumiciones)Mixers30-100MIL</v>
      </c>
      <c r="B1495" s="11" t="s">
        <v>119</v>
      </c>
      <c r="C1495" s="11" t="s">
        <v>167</v>
      </c>
      <c r="D1495" s="11" t="s">
        <v>13</v>
      </c>
      <c r="E1495" s="12">
        <v>17.509585038201255</v>
      </c>
      <c r="F1495" s="12">
        <v>31.660258617960242</v>
      </c>
      <c r="G1495" s="12">
        <v>22.646040857032578</v>
      </c>
      <c r="H1495" s="12">
        <v>31.523604761351486</v>
      </c>
      <c r="I1495" s="12">
        <v>12.117260777503503</v>
      </c>
      <c r="J1495" s="12">
        <v>18.516854761718083</v>
      </c>
      <c r="K1495" s="12">
        <v>16.999919787759911</v>
      </c>
      <c r="L1495" s="12">
        <v>21.679023271630232</v>
      </c>
      <c r="M1495" s="12">
        <v>16.221116426789187</v>
      </c>
      <c r="N1495" s="12"/>
      <c r="O1495" s="12"/>
    </row>
    <row r="1496" spans="1:15" x14ac:dyDescent="0.35">
      <c r="A1496" s="11" t="str">
        <f t="shared" si="23"/>
        <v>DISTRIBUCION VOLUMEN X CRITERIO (Consumiciones)Mixers100-200MIL</v>
      </c>
      <c r="B1496" s="11" t="s">
        <v>119</v>
      </c>
      <c r="C1496" s="11" t="s">
        <v>167</v>
      </c>
      <c r="D1496" s="11" t="s">
        <v>14</v>
      </c>
      <c r="E1496" s="12">
        <v>6.6523768438843573</v>
      </c>
      <c r="F1496" s="12">
        <v>4.5262650267924132</v>
      </c>
      <c r="G1496" s="12">
        <v>9.4753252227445923</v>
      </c>
      <c r="H1496" s="12">
        <v>6.9940264588221126</v>
      </c>
      <c r="I1496" s="12">
        <v>10.658454244836921</v>
      </c>
      <c r="J1496" s="12">
        <v>14.072361634451452</v>
      </c>
      <c r="K1496" s="12">
        <v>4.3558169991476516</v>
      </c>
      <c r="L1496" s="12">
        <v>16.059639546948702</v>
      </c>
      <c r="M1496" s="12">
        <v>4.4210433960310489</v>
      </c>
      <c r="N1496" s="12"/>
      <c r="O1496" s="12"/>
    </row>
    <row r="1497" spans="1:15" x14ac:dyDescent="0.35">
      <c r="A1497" s="11" t="str">
        <f t="shared" si="23"/>
        <v>DISTRIBUCION VOLUMEN X CRITERIO (Consumiciones)Mixers200-500MIL</v>
      </c>
      <c r="B1497" s="11" t="s">
        <v>119</v>
      </c>
      <c r="C1497" s="11" t="s">
        <v>167</v>
      </c>
      <c r="D1497" s="11" t="s">
        <v>15</v>
      </c>
      <c r="E1497" s="12">
        <v>13.276116335369043</v>
      </c>
      <c r="F1497" s="12">
        <v>13.903449423883954</v>
      </c>
      <c r="G1497" s="12">
        <v>13.778362943025549</v>
      </c>
      <c r="H1497" s="12">
        <v>18.023433677597193</v>
      </c>
      <c r="I1497" s="12">
        <v>23.503534709634273</v>
      </c>
      <c r="J1497" s="12">
        <v>18.866294934885445</v>
      </c>
      <c r="K1497" s="12">
        <v>22.863164665233842</v>
      </c>
      <c r="L1497" s="12">
        <v>18.91244147215513</v>
      </c>
      <c r="M1497" s="12">
        <v>21.854690324844846</v>
      </c>
      <c r="N1497" s="12"/>
      <c r="O1497" s="12"/>
    </row>
    <row r="1498" spans="1:15" x14ac:dyDescent="0.35">
      <c r="A1498" s="11" t="str">
        <f t="shared" si="23"/>
        <v>DISTRIBUCION VOLUMEN X CRITERIO (Consumiciones)Mixers&gt;500MIL</v>
      </c>
      <c r="B1498" s="11" t="s">
        <v>119</v>
      </c>
      <c r="C1498" s="11" t="s">
        <v>167</v>
      </c>
      <c r="D1498" s="11" t="s">
        <v>16</v>
      </c>
      <c r="E1498" s="12">
        <v>28.319225354182414</v>
      </c>
      <c r="F1498" s="12">
        <v>16.564648061042767</v>
      </c>
      <c r="G1498" s="12">
        <v>18.437834526861909</v>
      </c>
      <c r="H1498" s="12">
        <v>21.884538185787363</v>
      </c>
      <c r="I1498" s="12">
        <v>14.992184816415346</v>
      </c>
      <c r="J1498" s="12">
        <v>19.07869552584366</v>
      </c>
      <c r="K1498" s="12">
        <v>18.131721991872325</v>
      </c>
      <c r="L1498" s="12">
        <v>10.83664082867581</v>
      </c>
      <c r="M1498" s="12">
        <v>20.721517775246699</v>
      </c>
      <c r="N1498" s="12"/>
      <c r="O1498" s="12"/>
    </row>
    <row r="1499" spans="1:15" x14ac:dyDescent="0.35">
      <c r="A1499" s="11" t="str">
        <f t="shared" si="23"/>
        <v>DISTRIBUCION VOLUMEN X CRITERIO (Consumiciones)MixersDE 15 A 19 AÑOS</v>
      </c>
      <c r="B1499" s="11" t="s">
        <v>119</v>
      </c>
      <c r="C1499" s="11" t="s">
        <v>167</v>
      </c>
      <c r="D1499" s="11" t="s">
        <v>39</v>
      </c>
      <c r="E1499" s="12" t="s">
        <v>219</v>
      </c>
      <c r="F1499" s="12">
        <v>0.95721481671561226</v>
      </c>
      <c r="G1499" s="12" t="s">
        <v>219</v>
      </c>
      <c r="H1499" s="12" t="s">
        <v>219</v>
      </c>
      <c r="I1499" s="12">
        <v>0.51231460228893488</v>
      </c>
      <c r="J1499" s="12" t="s">
        <v>219</v>
      </c>
      <c r="K1499" s="12" t="s">
        <v>219</v>
      </c>
      <c r="L1499" s="12" t="s">
        <v>219</v>
      </c>
      <c r="M1499" s="12" t="s">
        <v>219</v>
      </c>
      <c r="N1499" s="12"/>
      <c r="O1499" s="12"/>
    </row>
    <row r="1500" spans="1:15" x14ac:dyDescent="0.35">
      <c r="A1500" s="11" t="str">
        <f t="shared" si="23"/>
        <v>DISTRIBUCION VOLUMEN X CRITERIO (Consumiciones)MixersDE 20 A 24 AÑOS</v>
      </c>
      <c r="B1500" s="11" t="s">
        <v>119</v>
      </c>
      <c r="C1500" s="11" t="s">
        <v>167</v>
      </c>
      <c r="D1500" s="11" t="s">
        <v>40</v>
      </c>
      <c r="E1500" s="12">
        <v>1.7650013950291872</v>
      </c>
      <c r="F1500" s="12">
        <v>2.6650919950984617</v>
      </c>
      <c r="G1500" s="12" t="s">
        <v>219</v>
      </c>
      <c r="H1500" s="12">
        <v>0.34396932430977567</v>
      </c>
      <c r="I1500" s="12" t="s">
        <v>219</v>
      </c>
      <c r="J1500" s="12">
        <v>0.5959415437169181</v>
      </c>
      <c r="K1500" s="12">
        <v>0.42342842107078094</v>
      </c>
      <c r="L1500" s="12">
        <v>1.2658136351350171</v>
      </c>
      <c r="M1500" s="12">
        <v>2.2243033901116172</v>
      </c>
      <c r="N1500" s="12"/>
      <c r="O1500" s="12"/>
    </row>
    <row r="1501" spans="1:15" x14ac:dyDescent="0.35">
      <c r="A1501" s="11" t="str">
        <f t="shared" si="23"/>
        <v>DISTRIBUCION VOLUMEN X CRITERIO (Consumiciones)MixersDE 25 A 34 AÑOS</v>
      </c>
      <c r="B1501" s="11" t="s">
        <v>119</v>
      </c>
      <c r="C1501" s="11" t="s">
        <v>167</v>
      </c>
      <c r="D1501" s="11" t="s">
        <v>41</v>
      </c>
      <c r="E1501" s="12">
        <v>2.5287836996174038</v>
      </c>
      <c r="F1501" s="12">
        <v>1.4095075634976124</v>
      </c>
      <c r="G1501" s="12">
        <v>8.7848602613443436</v>
      </c>
      <c r="H1501" s="12">
        <v>2.4934108770893806</v>
      </c>
      <c r="I1501" s="12">
        <v>2.3623397861362205</v>
      </c>
      <c r="J1501" s="12">
        <v>3.2054471465973018</v>
      </c>
      <c r="K1501" s="12">
        <v>3.5205721906412557</v>
      </c>
      <c r="L1501" s="12">
        <v>8.6869010977513099</v>
      </c>
      <c r="M1501" s="12">
        <v>2.3010026380872359</v>
      </c>
      <c r="N1501" s="12"/>
      <c r="O1501" s="12"/>
    </row>
    <row r="1502" spans="1:15" x14ac:dyDescent="0.35">
      <c r="A1502" s="11" t="str">
        <f t="shared" si="23"/>
        <v>DISTRIBUCION VOLUMEN X CRITERIO (Consumiciones)MixersDE 35 A 49 AÑOS</v>
      </c>
      <c r="B1502" s="11" t="s">
        <v>119</v>
      </c>
      <c r="C1502" s="11" t="s">
        <v>167</v>
      </c>
      <c r="D1502" s="11" t="s">
        <v>42</v>
      </c>
      <c r="E1502" s="12">
        <v>20.609963930544055</v>
      </c>
      <c r="F1502" s="12">
        <v>12.570003363828079</v>
      </c>
      <c r="G1502" s="12">
        <v>15.003208421034731</v>
      </c>
      <c r="H1502" s="12">
        <v>17.846886968534449</v>
      </c>
      <c r="I1502" s="12">
        <v>12.877893574647548</v>
      </c>
      <c r="J1502" s="12">
        <v>10.089270972175461</v>
      </c>
      <c r="K1502" s="12">
        <v>14.382054647774559</v>
      </c>
      <c r="L1502" s="12">
        <v>15.126450662225668</v>
      </c>
      <c r="M1502" s="12">
        <v>6.2163996660927445</v>
      </c>
      <c r="N1502" s="12"/>
      <c r="O1502" s="12"/>
    </row>
    <row r="1503" spans="1:15" x14ac:dyDescent="0.35">
      <c r="A1503" s="11" t="str">
        <f t="shared" si="23"/>
        <v>DISTRIBUCION VOLUMEN X CRITERIO (Consumiciones)MixersDE 50 A 59 AÑOS</v>
      </c>
      <c r="B1503" s="11" t="s">
        <v>119</v>
      </c>
      <c r="C1503" s="11" t="s">
        <v>167</v>
      </c>
      <c r="D1503" s="11" t="s">
        <v>43</v>
      </c>
      <c r="E1503" s="12">
        <v>27.572999481846306</v>
      </c>
      <c r="F1503" s="12">
        <v>18.413094402454586</v>
      </c>
      <c r="G1503" s="12">
        <v>20.351298567796082</v>
      </c>
      <c r="H1503" s="12">
        <v>12.284986094781466</v>
      </c>
      <c r="I1503" s="12">
        <v>30.086207546625221</v>
      </c>
      <c r="J1503" s="12">
        <v>28.822049936276748</v>
      </c>
      <c r="K1503" s="12">
        <v>22.886662353696995</v>
      </c>
      <c r="L1503" s="12">
        <v>33.240537453461101</v>
      </c>
      <c r="M1503" s="12">
        <v>41.559060074900053</v>
      </c>
      <c r="N1503" s="12"/>
      <c r="O1503" s="12"/>
    </row>
    <row r="1504" spans="1:15" x14ac:dyDescent="0.35">
      <c r="A1504" s="11" t="str">
        <f t="shared" si="23"/>
        <v>DISTRIBUCION VOLUMEN X CRITERIO (Consumiciones)MixersDE 60 A 75 AÑOS</v>
      </c>
      <c r="B1504" s="11" t="s">
        <v>119</v>
      </c>
      <c r="C1504" s="11" t="s">
        <v>167</v>
      </c>
      <c r="D1504" s="11" t="s">
        <v>44</v>
      </c>
      <c r="E1504" s="12">
        <v>47.523229349642634</v>
      </c>
      <c r="F1504" s="12">
        <v>63.985097951272472</v>
      </c>
      <c r="G1504" s="12">
        <v>55.860629712985258</v>
      </c>
      <c r="H1504" s="12">
        <v>67.030774822867031</v>
      </c>
      <c r="I1504" s="12">
        <v>54.161237469508308</v>
      </c>
      <c r="J1504" s="12">
        <v>57.287280408443763</v>
      </c>
      <c r="K1504" s="12">
        <v>58.787288383993229</v>
      </c>
      <c r="L1504" s="12">
        <v>41.680291919887694</v>
      </c>
      <c r="M1504" s="12">
        <v>47.699233314487671</v>
      </c>
      <c r="N1504" s="12"/>
      <c r="O1504" s="12"/>
    </row>
    <row r="1505" spans="1:15" x14ac:dyDescent="0.35">
      <c r="A1505" s="11" t="str">
        <f t="shared" si="23"/>
        <v>DISTRIBUCION VOLUMEN X CRITERIO (Consumiciones)MixersALTA Y MEDIA ALTA</v>
      </c>
      <c r="B1505" s="11" t="s">
        <v>119</v>
      </c>
      <c r="C1505" s="11" t="s">
        <v>167</v>
      </c>
      <c r="D1505" s="11" t="s">
        <v>17</v>
      </c>
      <c r="E1505" s="12">
        <v>13.830395854126246</v>
      </c>
      <c r="F1505" s="12">
        <v>20.868827157720123</v>
      </c>
      <c r="G1505" s="12">
        <v>28.162681675132873</v>
      </c>
      <c r="H1505" s="12">
        <v>19.374606267528094</v>
      </c>
      <c r="I1505" s="12">
        <v>34.002770353216135</v>
      </c>
      <c r="J1505" s="12">
        <v>21.569898027423292</v>
      </c>
      <c r="K1505" s="12">
        <v>18.379547827860033</v>
      </c>
      <c r="L1505" s="12">
        <v>17.52159753768888</v>
      </c>
      <c r="M1505" s="12">
        <v>18.864124304398064</v>
      </c>
      <c r="N1505" s="12"/>
      <c r="O1505" s="12"/>
    </row>
    <row r="1506" spans="1:15" x14ac:dyDescent="0.35">
      <c r="A1506" s="11" t="str">
        <f t="shared" si="23"/>
        <v>DISTRIBUCION VOLUMEN X CRITERIO (Consumiciones)MixersMEDIA</v>
      </c>
      <c r="B1506" s="11" t="s">
        <v>119</v>
      </c>
      <c r="C1506" s="11" t="s">
        <v>167</v>
      </c>
      <c r="D1506" s="11" t="s">
        <v>18</v>
      </c>
      <c r="E1506" s="12">
        <v>52.201348004826443</v>
      </c>
      <c r="F1506" s="12">
        <v>33.484260865489603</v>
      </c>
      <c r="G1506" s="12">
        <v>31.170000154878817</v>
      </c>
      <c r="H1506" s="12">
        <v>53.309058271872878</v>
      </c>
      <c r="I1506" s="12">
        <v>28.132528663690714</v>
      </c>
      <c r="J1506" s="12">
        <v>31.492584581279047</v>
      </c>
      <c r="K1506" s="12">
        <v>26.794164147227693</v>
      </c>
      <c r="L1506" s="12">
        <v>18.523201876378728</v>
      </c>
      <c r="M1506" s="12">
        <v>35.178787909331902</v>
      </c>
      <c r="N1506" s="12"/>
      <c r="O1506" s="12"/>
    </row>
    <row r="1507" spans="1:15" x14ac:dyDescent="0.35">
      <c r="A1507" s="11" t="str">
        <f t="shared" si="23"/>
        <v>DISTRIBUCION VOLUMEN X CRITERIO (Consumiciones)MixersMEDIA BAJA</v>
      </c>
      <c r="B1507" s="11" t="s">
        <v>119</v>
      </c>
      <c r="C1507" s="11" t="s">
        <v>167</v>
      </c>
      <c r="D1507" s="11" t="s">
        <v>19</v>
      </c>
      <c r="E1507" s="12">
        <v>27.892463178677673</v>
      </c>
      <c r="F1507" s="12">
        <v>30.150172180160155</v>
      </c>
      <c r="G1507" s="12">
        <v>16.060502347932538</v>
      </c>
      <c r="H1507" s="12">
        <v>19.580594305522538</v>
      </c>
      <c r="I1507" s="12">
        <v>20.927514464785389</v>
      </c>
      <c r="J1507" s="12">
        <v>26.74118213166193</v>
      </c>
      <c r="K1507" s="12">
        <v>41.294273220881273</v>
      </c>
      <c r="L1507" s="12">
        <v>31.521815518489131</v>
      </c>
      <c r="M1507" s="12">
        <v>29.108415397486166</v>
      </c>
      <c r="N1507" s="12"/>
      <c r="O1507" s="12"/>
    </row>
    <row r="1508" spans="1:15" x14ac:dyDescent="0.35">
      <c r="A1508" s="11" t="str">
        <f t="shared" si="23"/>
        <v>DISTRIBUCION VOLUMEN X CRITERIO (Consumiciones)MixersBAJA</v>
      </c>
      <c r="B1508" s="11" t="s">
        <v>119</v>
      </c>
      <c r="C1508" s="11" t="s">
        <v>167</v>
      </c>
      <c r="D1508" s="11" t="s">
        <v>20</v>
      </c>
      <c r="E1508" s="12">
        <v>6.0758050405444202</v>
      </c>
      <c r="F1508" s="12">
        <v>15.496753622475074</v>
      </c>
      <c r="G1508" s="12">
        <v>24.606812785216182</v>
      </c>
      <c r="H1508" s="12">
        <v>7.7357304956525539</v>
      </c>
      <c r="I1508" s="12">
        <v>16.937207320659674</v>
      </c>
      <c r="J1508" s="12">
        <v>20.196335259635742</v>
      </c>
      <c r="K1508" s="12">
        <v>13.532026048737558</v>
      </c>
      <c r="L1508" s="12">
        <v>32.433380707827254</v>
      </c>
      <c r="M1508" s="12">
        <v>16.848665516378773</v>
      </c>
      <c r="N1508" s="12"/>
      <c r="O1508" s="12"/>
    </row>
    <row r="1509" spans="1:15" x14ac:dyDescent="0.35">
      <c r="A1509" s="11" t="str">
        <f t="shared" si="23"/>
        <v>DISTRIBUCION VOLUMEN X CRITERIO (Consumiciones)MixersHOMBRE</v>
      </c>
      <c r="B1509" s="11" t="s">
        <v>119</v>
      </c>
      <c r="C1509" s="11" t="s">
        <v>167</v>
      </c>
      <c r="D1509" s="11" t="s">
        <v>21</v>
      </c>
      <c r="E1509" s="12">
        <v>42.624361920091602</v>
      </c>
      <c r="F1509" s="12">
        <v>51.12020452295927</v>
      </c>
      <c r="G1509" s="12">
        <v>35.999425429948154</v>
      </c>
      <c r="H1509" s="12">
        <v>36.702901601791645</v>
      </c>
      <c r="I1509" s="12">
        <v>52.081314313396277</v>
      </c>
      <c r="J1509" s="12">
        <v>41.332607703057334</v>
      </c>
      <c r="K1509" s="12">
        <v>38.394825635831936</v>
      </c>
      <c r="L1509" s="12">
        <v>39.572609404563643</v>
      </c>
      <c r="M1509" s="12">
        <v>41.242791992456851</v>
      </c>
      <c r="N1509" s="12"/>
      <c r="O1509" s="12"/>
    </row>
    <row r="1510" spans="1:15" x14ac:dyDescent="0.35">
      <c r="A1510" s="11" t="str">
        <f t="shared" si="23"/>
        <v>DISTRIBUCION VOLUMEN X CRITERIO (Consumiciones)MixersMUJER</v>
      </c>
      <c r="B1510" s="11" t="s">
        <v>119</v>
      </c>
      <c r="C1510" s="11" t="s">
        <v>167</v>
      </c>
      <c r="D1510" s="11" t="s">
        <v>22</v>
      </c>
      <c r="E1510" s="12">
        <v>57.375638079908398</v>
      </c>
      <c r="F1510" s="12">
        <v>48.87979547704073</v>
      </c>
      <c r="G1510" s="12">
        <v>64.000574570051839</v>
      </c>
      <c r="H1510" s="12">
        <v>63.297098398208362</v>
      </c>
      <c r="I1510" s="12">
        <v>47.918685686603723</v>
      </c>
      <c r="J1510" s="12">
        <v>58.66739229694268</v>
      </c>
      <c r="K1510" s="12">
        <v>61.605174364168072</v>
      </c>
      <c r="L1510" s="12">
        <v>60.427373156972322</v>
      </c>
      <c r="M1510" s="12">
        <v>58.757208007543149</v>
      </c>
      <c r="N1510" s="12"/>
      <c r="O1510" s="12"/>
    </row>
    <row r="1511" spans="1:15" x14ac:dyDescent="0.35">
      <c r="A1511" s="11" t="str">
        <f t="shared" si="23"/>
        <v>DISTRIBUCION VOLUMEN X CRITERIO (Consumiciones)IsotonicasT.ESPAÑA</v>
      </c>
      <c r="B1511" s="11" t="s">
        <v>119</v>
      </c>
      <c r="C1511" s="11" t="s">
        <v>181</v>
      </c>
      <c r="D1511" s="11" t="s">
        <v>36</v>
      </c>
      <c r="E1511" s="12">
        <v>100</v>
      </c>
      <c r="F1511" s="12">
        <v>100</v>
      </c>
      <c r="G1511" s="12">
        <v>100</v>
      </c>
      <c r="H1511" s="12">
        <v>100</v>
      </c>
      <c r="I1511" s="12">
        <v>100</v>
      </c>
      <c r="J1511" s="12">
        <v>100</v>
      </c>
      <c r="K1511" s="12">
        <v>100</v>
      </c>
      <c r="L1511" s="12">
        <v>100</v>
      </c>
      <c r="M1511" s="12">
        <v>100</v>
      </c>
      <c r="N1511" s="12"/>
      <c r="O1511" s="12"/>
    </row>
    <row r="1512" spans="1:15" x14ac:dyDescent="0.35">
      <c r="A1512" s="11" t="str">
        <f t="shared" si="23"/>
        <v>DISTRIBUCION VOLUMEN X CRITERIO (Consumiciones)IsotonicasBCN AM</v>
      </c>
      <c r="B1512" s="11" t="s">
        <v>119</v>
      </c>
      <c r="C1512" s="11" t="s">
        <v>181</v>
      </c>
      <c r="D1512" s="11" t="s">
        <v>1</v>
      </c>
      <c r="E1512" s="12">
        <v>13.150932576515984</v>
      </c>
      <c r="F1512" s="12">
        <v>11.566365719811643</v>
      </c>
      <c r="G1512" s="12">
        <v>8.7632152941019044</v>
      </c>
      <c r="H1512" s="12">
        <v>11.993567577225861</v>
      </c>
      <c r="I1512" s="12">
        <v>9.9222647798597912</v>
      </c>
      <c r="J1512" s="12">
        <v>12.354741845694377</v>
      </c>
      <c r="K1512" s="12">
        <v>12.555106935589549</v>
      </c>
      <c r="L1512" s="12">
        <v>8.8963557742194688</v>
      </c>
      <c r="M1512" s="12">
        <v>9.4102982720035229</v>
      </c>
      <c r="N1512" s="12"/>
      <c r="O1512" s="12"/>
    </row>
    <row r="1513" spans="1:15" x14ac:dyDescent="0.35">
      <c r="A1513" s="11" t="str">
        <f t="shared" si="23"/>
        <v>DISTRIBUCION VOLUMEN X CRITERIO (Consumiciones)IsotonicasREST.CAT ARAGON</v>
      </c>
      <c r="B1513" s="11" t="s">
        <v>119</v>
      </c>
      <c r="C1513" s="11" t="s">
        <v>181</v>
      </c>
      <c r="D1513" s="11" t="s">
        <v>2</v>
      </c>
      <c r="E1513" s="12">
        <v>11.0677866361772</v>
      </c>
      <c r="F1513" s="12">
        <v>11.042040689525695</v>
      </c>
      <c r="G1513" s="12">
        <v>8.4409454438402971</v>
      </c>
      <c r="H1513" s="12">
        <v>8.1389066983382907</v>
      </c>
      <c r="I1513" s="12">
        <v>13.895690465815006</v>
      </c>
      <c r="J1513" s="12">
        <v>10.178283856234046</v>
      </c>
      <c r="K1513" s="12">
        <v>8.6667357611596127</v>
      </c>
      <c r="L1513" s="12">
        <v>11.329474765843745</v>
      </c>
      <c r="M1513" s="12">
        <v>10.404138386469532</v>
      </c>
      <c r="N1513" s="12"/>
      <c r="O1513" s="12"/>
    </row>
    <row r="1514" spans="1:15" x14ac:dyDescent="0.35">
      <c r="A1514" s="11" t="str">
        <f t="shared" si="23"/>
        <v>DISTRIBUCION VOLUMEN X CRITERIO (Consumiciones)IsotonicasLEVANTE</v>
      </c>
      <c r="B1514" s="11" t="s">
        <v>119</v>
      </c>
      <c r="C1514" s="11" t="s">
        <v>181</v>
      </c>
      <c r="D1514" s="11" t="s">
        <v>3</v>
      </c>
      <c r="E1514" s="12">
        <v>10.062314613472681</v>
      </c>
      <c r="F1514" s="12">
        <v>12.281010866449412</v>
      </c>
      <c r="G1514" s="12">
        <v>13.019719792498361</v>
      </c>
      <c r="H1514" s="12">
        <v>12.207561249908034</v>
      </c>
      <c r="I1514" s="12">
        <v>12.687369555744135</v>
      </c>
      <c r="J1514" s="12">
        <v>11.759342978663737</v>
      </c>
      <c r="K1514" s="12">
        <v>11.933937064999382</v>
      </c>
      <c r="L1514" s="12">
        <v>14.261064451091768</v>
      </c>
      <c r="M1514" s="12">
        <v>12.08432696188135</v>
      </c>
      <c r="N1514" s="12"/>
      <c r="O1514" s="12"/>
    </row>
    <row r="1515" spans="1:15" x14ac:dyDescent="0.35">
      <c r="A1515" s="11" t="str">
        <f t="shared" si="23"/>
        <v>DISTRIBUCION VOLUMEN X CRITERIO (Consumiciones)IsotonicasANDALUCIA</v>
      </c>
      <c r="B1515" s="11" t="s">
        <v>119</v>
      </c>
      <c r="C1515" s="11" t="s">
        <v>181</v>
      </c>
      <c r="D1515" s="11" t="s">
        <v>4</v>
      </c>
      <c r="E1515" s="12">
        <v>22.891428990498845</v>
      </c>
      <c r="F1515" s="12">
        <v>16.589350869973767</v>
      </c>
      <c r="G1515" s="12">
        <v>20.961323157486252</v>
      </c>
      <c r="H1515" s="12">
        <v>20.683529003710209</v>
      </c>
      <c r="I1515" s="12">
        <v>19.116304671911195</v>
      </c>
      <c r="J1515" s="12">
        <v>17.063609932270644</v>
      </c>
      <c r="K1515" s="12">
        <v>16.777204510951105</v>
      </c>
      <c r="L1515" s="12">
        <v>18.722263440754226</v>
      </c>
      <c r="M1515" s="12">
        <v>15.099922955571046</v>
      </c>
      <c r="N1515" s="12"/>
      <c r="O1515" s="12"/>
    </row>
    <row r="1516" spans="1:15" x14ac:dyDescent="0.35">
      <c r="A1516" s="11" t="str">
        <f t="shared" si="23"/>
        <v>DISTRIBUCION VOLUMEN X CRITERIO (Consumiciones)IsotonicasMDD AM</v>
      </c>
      <c r="B1516" s="11" t="s">
        <v>119</v>
      </c>
      <c r="C1516" s="11" t="s">
        <v>181</v>
      </c>
      <c r="D1516" s="11" t="s">
        <v>5</v>
      </c>
      <c r="E1516" s="12">
        <v>13.605257135586527</v>
      </c>
      <c r="F1516" s="12">
        <v>13.981657494853907</v>
      </c>
      <c r="G1516" s="12">
        <v>10.846885022146296</v>
      </c>
      <c r="H1516" s="12">
        <v>13.561565222875041</v>
      </c>
      <c r="I1516" s="12">
        <v>13.076057124072079</v>
      </c>
      <c r="J1516" s="12">
        <v>12.902822505314933</v>
      </c>
      <c r="K1516" s="12">
        <v>11.891515122130446</v>
      </c>
      <c r="L1516" s="12">
        <v>11.573658905775398</v>
      </c>
      <c r="M1516" s="12">
        <v>14.903378948526983</v>
      </c>
      <c r="N1516" s="12"/>
      <c r="O1516" s="12"/>
    </row>
    <row r="1517" spans="1:15" x14ac:dyDescent="0.35">
      <c r="A1517" s="11" t="str">
        <f t="shared" si="23"/>
        <v>DISTRIBUCION VOLUMEN X CRITERIO (Consumiciones)IsotonicasRTO CENTRO</v>
      </c>
      <c r="B1517" s="11" t="s">
        <v>119</v>
      </c>
      <c r="C1517" s="11" t="s">
        <v>181</v>
      </c>
      <c r="D1517" s="11" t="s">
        <v>6</v>
      </c>
      <c r="E1517" s="12">
        <v>13.977461592903778</v>
      </c>
      <c r="F1517" s="12">
        <v>12.94106208007206</v>
      </c>
      <c r="G1517" s="12">
        <v>16.905286117640763</v>
      </c>
      <c r="H1517" s="12">
        <v>15.937893486646418</v>
      </c>
      <c r="I1517" s="12">
        <v>14.123869483115831</v>
      </c>
      <c r="J1517" s="12">
        <v>13.760067169325097</v>
      </c>
      <c r="K1517" s="12">
        <v>17.508207936466277</v>
      </c>
      <c r="L1517" s="12">
        <v>14.881139163754789</v>
      </c>
      <c r="M1517" s="12">
        <v>17.216384781890888</v>
      </c>
      <c r="N1517" s="12"/>
      <c r="O1517" s="12"/>
    </row>
    <row r="1518" spans="1:15" x14ac:dyDescent="0.35">
      <c r="A1518" s="11" t="str">
        <f t="shared" si="23"/>
        <v>DISTRIBUCION VOLUMEN X CRITERIO (Consumiciones)IsotonicasNORTE-CENTRO</v>
      </c>
      <c r="B1518" s="11" t="s">
        <v>119</v>
      </c>
      <c r="C1518" s="11" t="s">
        <v>181</v>
      </c>
      <c r="D1518" s="11" t="s">
        <v>7</v>
      </c>
      <c r="E1518" s="12">
        <v>5.428842057084692</v>
      </c>
      <c r="F1518" s="12">
        <v>7.6557547623243281</v>
      </c>
      <c r="G1518" s="12">
        <v>6.0735801169538481</v>
      </c>
      <c r="H1518" s="12">
        <v>6.0277266850950673</v>
      </c>
      <c r="I1518" s="12">
        <v>6.527587287753339</v>
      </c>
      <c r="J1518" s="12">
        <v>9.138033561577366</v>
      </c>
      <c r="K1518" s="12">
        <v>9.6851381749001053</v>
      </c>
      <c r="L1518" s="12">
        <v>7.0707279556051574</v>
      </c>
      <c r="M1518" s="12">
        <v>9.0323513225960301</v>
      </c>
      <c r="N1518" s="12"/>
      <c r="O1518" s="12"/>
    </row>
    <row r="1519" spans="1:15" x14ac:dyDescent="0.35">
      <c r="A1519" s="11" t="str">
        <f t="shared" si="23"/>
        <v>DISTRIBUCION VOLUMEN X CRITERIO (Consumiciones)IsotonicasNOROESTE</v>
      </c>
      <c r="B1519" s="11" t="s">
        <v>119</v>
      </c>
      <c r="C1519" s="11" t="s">
        <v>181</v>
      </c>
      <c r="D1519" s="11" t="s">
        <v>8</v>
      </c>
      <c r="E1519" s="12">
        <v>9.8159940693982897</v>
      </c>
      <c r="F1519" s="12">
        <v>13.942750314623344</v>
      </c>
      <c r="G1519" s="12">
        <v>14.989031673885215</v>
      </c>
      <c r="H1519" s="12">
        <v>11.449260586695816</v>
      </c>
      <c r="I1519" s="12">
        <v>10.650848986644037</v>
      </c>
      <c r="J1519" s="12">
        <v>12.843104563469923</v>
      </c>
      <c r="K1519" s="12">
        <v>10.982141149373547</v>
      </c>
      <c r="L1519" s="12">
        <v>13.265296309421403</v>
      </c>
      <c r="M1519" s="12">
        <v>11.84918369593132</v>
      </c>
      <c r="N1519" s="12"/>
      <c r="O1519" s="12"/>
    </row>
    <row r="1520" spans="1:15" x14ac:dyDescent="0.35">
      <c r="A1520" s="11" t="str">
        <f t="shared" si="23"/>
        <v>DISTRIBUCION VOLUMEN X CRITERIO (Consumiciones)Isotonicas&lt;2MIL</v>
      </c>
      <c r="B1520" s="11" t="s">
        <v>119</v>
      </c>
      <c r="C1520" s="11" t="s">
        <v>181</v>
      </c>
      <c r="D1520" s="11" t="s">
        <v>9</v>
      </c>
      <c r="E1520" s="12">
        <v>7.5461516915733693</v>
      </c>
      <c r="F1520" s="12">
        <v>8.2264558262097935</v>
      </c>
      <c r="G1520" s="12">
        <v>9.5730337078651697</v>
      </c>
      <c r="H1520" s="12">
        <v>10.204481674952442</v>
      </c>
      <c r="I1520" s="12">
        <v>9.5362797489354225</v>
      </c>
      <c r="J1520" s="12">
        <v>6.6007200011286082</v>
      </c>
      <c r="K1520" s="12">
        <v>7.4913361288431384</v>
      </c>
      <c r="L1520" s="12">
        <v>6.8024105388226497</v>
      </c>
      <c r="M1520" s="12">
        <v>6.4545694683934398</v>
      </c>
      <c r="N1520" s="12"/>
      <c r="O1520" s="12"/>
    </row>
    <row r="1521" spans="1:15" x14ac:dyDescent="0.35">
      <c r="A1521" s="11" t="str">
        <f t="shared" si="23"/>
        <v>DISTRIBUCION VOLUMEN X CRITERIO (Consumiciones)Isotonicas2-5MIL</v>
      </c>
      <c r="B1521" s="11" t="s">
        <v>119</v>
      </c>
      <c r="C1521" s="11" t="s">
        <v>181</v>
      </c>
      <c r="D1521" s="11" t="s">
        <v>10</v>
      </c>
      <c r="E1521" s="12">
        <v>7.4302610896155263</v>
      </c>
      <c r="F1521" s="12">
        <v>4.100825439140249</v>
      </c>
      <c r="G1521" s="12">
        <v>6.906298647135702</v>
      </c>
      <c r="H1521" s="12">
        <v>7.5718760182041764</v>
      </c>
      <c r="I1521" s="12">
        <v>6.5713286392513934</v>
      </c>
      <c r="J1521" s="12">
        <v>8.1703861594938019</v>
      </c>
      <c r="K1521" s="12">
        <v>7.5045204256517311</v>
      </c>
      <c r="L1521" s="12">
        <v>8.7438675078773347</v>
      </c>
      <c r="M1521" s="12">
        <v>7.9599589096378915</v>
      </c>
      <c r="N1521" s="12"/>
      <c r="O1521" s="12"/>
    </row>
    <row r="1522" spans="1:15" x14ac:dyDescent="0.35">
      <c r="A1522" s="11" t="str">
        <f t="shared" si="23"/>
        <v>DISTRIBUCION VOLUMEN X CRITERIO (Consumiciones)Isotonicas5-10MIL</v>
      </c>
      <c r="B1522" s="11" t="s">
        <v>119</v>
      </c>
      <c r="C1522" s="11" t="s">
        <v>181</v>
      </c>
      <c r="D1522" s="11" t="s">
        <v>11</v>
      </c>
      <c r="E1522" s="12">
        <v>6.155230318875871</v>
      </c>
      <c r="F1522" s="12">
        <v>6.9958836078475057</v>
      </c>
      <c r="G1522" s="12">
        <v>8.6317961024305188</v>
      </c>
      <c r="H1522" s="12">
        <v>7.4780961289847934</v>
      </c>
      <c r="I1522" s="12">
        <v>7.9352652462099496</v>
      </c>
      <c r="J1522" s="12">
        <v>7.0243800880913376</v>
      </c>
      <c r="K1522" s="12">
        <v>7.0380080502497844</v>
      </c>
      <c r="L1522" s="12">
        <v>9.5389289133389852</v>
      </c>
      <c r="M1522" s="12">
        <v>7.8623142678944848</v>
      </c>
      <c r="N1522" s="12"/>
      <c r="O1522" s="12"/>
    </row>
    <row r="1523" spans="1:15" x14ac:dyDescent="0.35">
      <c r="A1523" s="11" t="str">
        <f t="shared" si="23"/>
        <v>DISTRIBUCION VOLUMEN X CRITERIO (Consumiciones)Isotonicas10-30MIL</v>
      </c>
      <c r="B1523" s="11" t="s">
        <v>119</v>
      </c>
      <c r="C1523" s="11" t="s">
        <v>181</v>
      </c>
      <c r="D1523" s="11" t="s">
        <v>12</v>
      </c>
      <c r="E1523" s="12">
        <v>18.391112226387822</v>
      </c>
      <c r="F1523" s="12">
        <v>14.623419500837635</v>
      </c>
      <c r="G1523" s="12">
        <v>17.823730658233384</v>
      </c>
      <c r="H1523" s="12">
        <v>15.678347329808814</v>
      </c>
      <c r="I1523" s="12">
        <v>18.186754126434408</v>
      </c>
      <c r="J1523" s="12">
        <v>17.586974486173045</v>
      </c>
      <c r="K1523" s="12">
        <v>19.32618635318525</v>
      </c>
      <c r="L1523" s="12">
        <v>21.438658730269402</v>
      </c>
      <c r="M1523" s="12">
        <v>17.054650181604728</v>
      </c>
      <c r="N1523" s="12"/>
      <c r="O1523" s="12"/>
    </row>
    <row r="1524" spans="1:15" x14ac:dyDescent="0.35">
      <c r="A1524" s="11" t="str">
        <f t="shared" si="23"/>
        <v>DISTRIBUCION VOLUMEN X CRITERIO (Consumiciones)Isotonicas30-100MIL</v>
      </c>
      <c r="B1524" s="11" t="s">
        <v>119</v>
      </c>
      <c r="C1524" s="11" t="s">
        <v>181</v>
      </c>
      <c r="D1524" s="11" t="s">
        <v>13</v>
      </c>
      <c r="E1524" s="12">
        <v>19.866437760049198</v>
      </c>
      <c r="F1524" s="12">
        <v>20.318752703888173</v>
      </c>
      <c r="G1524" s="12">
        <v>19.516702276184148</v>
      </c>
      <c r="H1524" s="12">
        <v>19.092539650841367</v>
      </c>
      <c r="I1524" s="12">
        <v>17.195951163199624</v>
      </c>
      <c r="J1524" s="12">
        <v>18.400972912105743</v>
      </c>
      <c r="K1524" s="12">
        <v>16.43457292708737</v>
      </c>
      <c r="L1524" s="12">
        <v>14.093670195859886</v>
      </c>
      <c r="M1524" s="12">
        <v>18.189037678394541</v>
      </c>
      <c r="N1524" s="12"/>
      <c r="O1524" s="12"/>
    </row>
    <row r="1525" spans="1:15" x14ac:dyDescent="0.35">
      <c r="A1525" s="11" t="str">
        <f t="shared" si="23"/>
        <v>DISTRIBUCION VOLUMEN X CRITERIO (Consumiciones)Isotonicas100-200MIL</v>
      </c>
      <c r="B1525" s="11" t="s">
        <v>119</v>
      </c>
      <c r="C1525" s="11" t="s">
        <v>181</v>
      </c>
      <c r="D1525" s="11" t="s">
        <v>14</v>
      </c>
      <c r="E1525" s="12">
        <v>12.070060092404994</v>
      </c>
      <c r="F1525" s="12">
        <v>8.8751104962958216</v>
      </c>
      <c r="G1525" s="12">
        <v>7.3738285658211087</v>
      </c>
      <c r="H1525" s="12">
        <v>8.3961247805934232</v>
      </c>
      <c r="I1525" s="12">
        <v>8.9984633379968351</v>
      </c>
      <c r="J1525" s="12">
        <v>7.4377138318278799</v>
      </c>
      <c r="K1525" s="12">
        <v>9.8102377577087427</v>
      </c>
      <c r="L1525" s="12">
        <v>9.5482139019022441</v>
      </c>
      <c r="M1525" s="12">
        <v>10.511497963825807</v>
      </c>
      <c r="N1525" s="12"/>
      <c r="O1525" s="12"/>
    </row>
    <row r="1526" spans="1:15" x14ac:dyDescent="0.35">
      <c r="A1526" s="11" t="str">
        <f t="shared" si="23"/>
        <v>DISTRIBUCION VOLUMEN X CRITERIO (Consumiciones)Isotonicas200-500MIL</v>
      </c>
      <c r="B1526" s="11" t="s">
        <v>119</v>
      </c>
      <c r="C1526" s="11" t="s">
        <v>181</v>
      </c>
      <c r="D1526" s="11" t="s">
        <v>15</v>
      </c>
      <c r="E1526" s="12">
        <v>9.9683412605356096</v>
      </c>
      <c r="F1526" s="12">
        <v>18.00265911346559</v>
      </c>
      <c r="G1526" s="12">
        <v>12.204138435530419</v>
      </c>
      <c r="H1526" s="12">
        <v>13.399398799701503</v>
      </c>
      <c r="I1526" s="12">
        <v>13.710270406642049</v>
      </c>
      <c r="J1526" s="12">
        <v>17.300553659578235</v>
      </c>
      <c r="K1526" s="12">
        <v>13.166063869110712</v>
      </c>
      <c r="L1526" s="12">
        <v>13.606326101684809</v>
      </c>
      <c r="M1526" s="12">
        <v>12.908328135891697</v>
      </c>
      <c r="N1526" s="12"/>
      <c r="O1526" s="12"/>
    </row>
    <row r="1527" spans="1:15" x14ac:dyDescent="0.35">
      <c r="A1527" s="11" t="str">
        <f t="shared" si="23"/>
        <v>DISTRIBUCION VOLUMEN X CRITERIO (Consumiciones)Isotonicas&gt;500MIL</v>
      </c>
      <c r="B1527" s="11" t="s">
        <v>119</v>
      </c>
      <c r="C1527" s="11" t="s">
        <v>181</v>
      </c>
      <c r="D1527" s="11" t="s">
        <v>16</v>
      </c>
      <c r="E1527" s="12">
        <v>18.572423232195607</v>
      </c>
      <c r="F1527" s="12">
        <v>18.856886109949393</v>
      </c>
      <c r="G1527" s="12">
        <v>17.970458225352491</v>
      </c>
      <c r="H1527" s="12">
        <v>18.17914612740822</v>
      </c>
      <c r="I1527" s="12">
        <v>17.865679686245731</v>
      </c>
      <c r="J1527" s="12">
        <v>17.47830741166819</v>
      </c>
      <c r="K1527" s="12">
        <v>19.229056695589975</v>
      </c>
      <c r="L1527" s="12">
        <v>16.227909685094158</v>
      </c>
      <c r="M1527" s="12">
        <v>19.059632388010421</v>
      </c>
      <c r="N1527" s="12"/>
      <c r="O1527" s="12"/>
    </row>
    <row r="1528" spans="1:15" x14ac:dyDescent="0.35">
      <c r="A1528" s="11" t="str">
        <f t="shared" si="23"/>
        <v>DISTRIBUCION VOLUMEN X CRITERIO (Consumiciones)IsotonicasDE 15 A 19 AÑOS</v>
      </c>
      <c r="B1528" s="11" t="s">
        <v>119</v>
      </c>
      <c r="C1528" s="11" t="s">
        <v>181</v>
      </c>
      <c r="D1528" s="11" t="s">
        <v>39</v>
      </c>
      <c r="E1528" s="12">
        <v>6.9799170670028996</v>
      </c>
      <c r="F1528" s="12">
        <v>5.0624109007326723</v>
      </c>
      <c r="G1528" s="12">
        <v>4.813926518013659</v>
      </c>
      <c r="H1528" s="12">
        <v>3.9532356558023189</v>
      </c>
      <c r="I1528" s="12">
        <v>5.6188543076229145</v>
      </c>
      <c r="J1528" s="12">
        <v>4.7158021907836263</v>
      </c>
      <c r="K1528" s="12">
        <v>3.2967458717893852</v>
      </c>
      <c r="L1528" s="12">
        <v>6.060621214299557</v>
      </c>
      <c r="M1528" s="12">
        <v>4.3105183989433904</v>
      </c>
      <c r="N1528" s="12"/>
      <c r="O1528" s="12"/>
    </row>
    <row r="1529" spans="1:15" x14ac:dyDescent="0.35">
      <c r="A1529" s="11" t="str">
        <f t="shared" si="23"/>
        <v>DISTRIBUCION VOLUMEN X CRITERIO (Consumiciones)IsotonicasDE 20 A 24 AÑOS</v>
      </c>
      <c r="B1529" s="11" t="s">
        <v>119</v>
      </c>
      <c r="C1529" s="11" t="s">
        <v>181</v>
      </c>
      <c r="D1529" s="11" t="s">
        <v>40</v>
      </c>
      <c r="E1529" s="12">
        <v>3.6119343640021664</v>
      </c>
      <c r="F1529" s="12">
        <v>3.5952793773698781</v>
      </c>
      <c r="G1529" s="12">
        <v>5.8751198754633327</v>
      </c>
      <c r="H1529" s="12">
        <v>6.4337838832073837</v>
      </c>
      <c r="I1529" s="12">
        <v>3.5281067712514242</v>
      </c>
      <c r="J1529" s="12">
        <v>4.8618971828812274</v>
      </c>
      <c r="K1529" s="12">
        <v>4.6327724076331922</v>
      </c>
      <c r="L1529" s="12">
        <v>6.8458013916423575</v>
      </c>
      <c r="M1529" s="12">
        <v>3.476162820559856</v>
      </c>
      <c r="N1529" s="12"/>
      <c r="O1529" s="12"/>
    </row>
    <row r="1530" spans="1:15" x14ac:dyDescent="0.35">
      <c r="A1530" s="11" t="str">
        <f t="shared" si="23"/>
        <v>DISTRIBUCION VOLUMEN X CRITERIO (Consumiciones)IsotonicasDE 25 A 34 AÑOS</v>
      </c>
      <c r="B1530" s="11" t="s">
        <v>119</v>
      </c>
      <c r="C1530" s="11" t="s">
        <v>181</v>
      </c>
      <c r="D1530" s="11" t="s">
        <v>41</v>
      </c>
      <c r="E1530" s="12">
        <v>9.3260876672289186</v>
      </c>
      <c r="F1530" s="12">
        <v>8.550605502895591</v>
      </c>
      <c r="G1530" s="12">
        <v>9.8586383931558359</v>
      </c>
      <c r="H1530" s="12">
        <v>8.584083957831897</v>
      </c>
      <c r="I1530" s="12">
        <v>7.3355198275268929</v>
      </c>
      <c r="J1530" s="12">
        <v>8.2195746940251713</v>
      </c>
      <c r="K1530" s="12">
        <v>10.734099333267798</v>
      </c>
      <c r="L1530" s="12">
        <v>9.2942831685901002</v>
      </c>
      <c r="M1530" s="12">
        <v>11.638694647246577</v>
      </c>
      <c r="N1530" s="12"/>
      <c r="O1530" s="12"/>
    </row>
    <row r="1531" spans="1:15" x14ac:dyDescent="0.35">
      <c r="A1531" s="11" t="str">
        <f t="shared" si="23"/>
        <v>DISTRIBUCION VOLUMEN X CRITERIO (Consumiciones)IsotonicasDE 35 A 49 AÑOS</v>
      </c>
      <c r="B1531" s="11" t="s">
        <v>119</v>
      </c>
      <c r="C1531" s="11" t="s">
        <v>181</v>
      </c>
      <c r="D1531" s="11" t="s">
        <v>42</v>
      </c>
      <c r="E1531" s="12">
        <v>34.443171104751286</v>
      </c>
      <c r="F1531" s="12">
        <v>34.01089189777057</v>
      </c>
      <c r="G1531" s="12">
        <v>33.978830550735758</v>
      </c>
      <c r="H1531" s="12">
        <v>40.341811799081384</v>
      </c>
      <c r="I1531" s="12">
        <v>33.483459859483347</v>
      </c>
      <c r="J1531" s="12">
        <v>33.410903814740564</v>
      </c>
      <c r="K1531" s="12">
        <v>31.002575919798197</v>
      </c>
      <c r="L1531" s="12">
        <v>29.564581639379895</v>
      </c>
      <c r="M1531" s="12">
        <v>31.622731775323771</v>
      </c>
      <c r="N1531" s="12"/>
      <c r="O1531" s="12"/>
    </row>
    <row r="1532" spans="1:15" x14ac:dyDescent="0.35">
      <c r="A1532" s="11" t="str">
        <f t="shared" si="23"/>
        <v>DISTRIBUCION VOLUMEN X CRITERIO (Consumiciones)IsotonicasDE 50 A 59 AÑOS</v>
      </c>
      <c r="B1532" s="11" t="s">
        <v>119</v>
      </c>
      <c r="C1532" s="11" t="s">
        <v>181</v>
      </c>
      <c r="D1532" s="11" t="s">
        <v>43</v>
      </c>
      <c r="E1532" s="12">
        <v>23.919330739725929</v>
      </c>
      <c r="F1532" s="12">
        <v>22.860734093935172</v>
      </c>
      <c r="G1532" s="12">
        <v>22.082264676102074</v>
      </c>
      <c r="H1532" s="12">
        <v>20.730647551580255</v>
      </c>
      <c r="I1532" s="12">
        <v>23.329262325787635</v>
      </c>
      <c r="J1532" s="12">
        <v>22.133002274745284</v>
      </c>
      <c r="K1532" s="12">
        <v>24.352103460255172</v>
      </c>
      <c r="L1532" s="12">
        <v>28.840924729083657</v>
      </c>
      <c r="M1532" s="12">
        <v>24.759841508603294</v>
      </c>
      <c r="N1532" s="12"/>
      <c r="O1532" s="12"/>
    </row>
    <row r="1533" spans="1:15" x14ac:dyDescent="0.35">
      <c r="A1533" s="11" t="str">
        <f t="shared" si="23"/>
        <v>DISTRIBUCION VOLUMEN X CRITERIO (Consumiciones)IsotonicasDE 60 A 75 AÑOS</v>
      </c>
      <c r="B1533" s="11" t="s">
        <v>119</v>
      </c>
      <c r="C1533" s="11" t="s">
        <v>181</v>
      </c>
      <c r="D1533" s="11" t="s">
        <v>44</v>
      </c>
      <c r="E1533" s="12">
        <v>21.719574078181093</v>
      </c>
      <c r="F1533" s="12">
        <v>25.920066223353043</v>
      </c>
      <c r="G1533" s="12">
        <v>23.391206605082274</v>
      </c>
      <c r="H1533" s="12">
        <v>19.956449765090444</v>
      </c>
      <c r="I1533" s="12">
        <v>26.704788880988968</v>
      </c>
      <c r="J1533" s="12">
        <v>26.658830530407673</v>
      </c>
      <c r="K1533" s="12">
        <v>25.981685214682965</v>
      </c>
      <c r="L1533" s="12">
        <v>19.393773431853905</v>
      </c>
      <c r="M1533" s="12">
        <v>24.192038742341417</v>
      </c>
      <c r="N1533" s="12"/>
      <c r="O1533" s="12"/>
    </row>
    <row r="1534" spans="1:15" x14ac:dyDescent="0.35">
      <c r="A1534" s="11" t="str">
        <f t="shared" si="23"/>
        <v>DISTRIBUCION VOLUMEN X CRITERIO (Consumiciones)IsotonicasALTA Y MEDIA ALTA</v>
      </c>
      <c r="B1534" s="11" t="s">
        <v>119</v>
      </c>
      <c r="C1534" s="11" t="s">
        <v>181</v>
      </c>
      <c r="D1534" s="11" t="s">
        <v>17</v>
      </c>
      <c r="E1534" s="12">
        <v>22.864338369455634</v>
      </c>
      <c r="F1534" s="12">
        <v>25.387763372512602</v>
      </c>
      <c r="G1534" s="12">
        <v>26.442702873888784</v>
      </c>
      <c r="H1534" s="12">
        <v>25.900675824811074</v>
      </c>
      <c r="I1534" s="12">
        <v>27.656850378049434</v>
      </c>
      <c r="J1534" s="12">
        <v>28.107981359144276</v>
      </c>
      <c r="K1534" s="12">
        <v>29.443501685179097</v>
      </c>
      <c r="L1534" s="12">
        <v>28.707746930929019</v>
      </c>
      <c r="M1534" s="12">
        <v>27.916337087720581</v>
      </c>
      <c r="N1534" s="12"/>
      <c r="O1534" s="12"/>
    </row>
    <row r="1535" spans="1:15" x14ac:dyDescent="0.35">
      <c r="A1535" s="11" t="str">
        <f t="shared" si="23"/>
        <v>DISTRIBUCION VOLUMEN X CRITERIO (Consumiciones)IsotonicasMEDIA</v>
      </c>
      <c r="B1535" s="11" t="s">
        <v>119</v>
      </c>
      <c r="C1535" s="11" t="s">
        <v>181</v>
      </c>
      <c r="D1535" s="11" t="s">
        <v>18</v>
      </c>
      <c r="E1535" s="12">
        <v>30.245127708509866</v>
      </c>
      <c r="F1535" s="12">
        <v>35.459791832421111</v>
      </c>
      <c r="G1535" s="12">
        <v>32.983964565928162</v>
      </c>
      <c r="H1535" s="12">
        <v>31.410529413619503</v>
      </c>
      <c r="I1535" s="12">
        <v>29.150115058523124</v>
      </c>
      <c r="J1535" s="12">
        <v>27.47846131287131</v>
      </c>
      <c r="K1535" s="12">
        <v>21.916958501936499</v>
      </c>
      <c r="L1535" s="12">
        <v>25.582413048798848</v>
      </c>
      <c r="M1535" s="12">
        <v>26.505150970392926</v>
      </c>
      <c r="N1535" s="12"/>
      <c r="O1535" s="12"/>
    </row>
    <row r="1536" spans="1:15" x14ac:dyDescent="0.35">
      <c r="A1536" s="11" t="str">
        <f t="shared" si="23"/>
        <v>DISTRIBUCION VOLUMEN X CRITERIO (Consumiciones)IsotonicasMEDIA BAJA</v>
      </c>
      <c r="B1536" s="11" t="s">
        <v>119</v>
      </c>
      <c r="C1536" s="11" t="s">
        <v>181</v>
      </c>
      <c r="D1536" s="11" t="s">
        <v>19</v>
      </c>
      <c r="E1536" s="12">
        <v>18.329084777032527</v>
      </c>
      <c r="F1536" s="12">
        <v>23.669151642931666</v>
      </c>
      <c r="G1536" s="12">
        <v>26.628156348827563</v>
      </c>
      <c r="H1536" s="12">
        <v>28.183707682120602</v>
      </c>
      <c r="I1536" s="12">
        <v>28.892632431977859</v>
      </c>
      <c r="J1536" s="12">
        <v>25.466609210217499</v>
      </c>
      <c r="K1536" s="12">
        <v>25.454153209179719</v>
      </c>
      <c r="L1536" s="12">
        <v>27.851777731510445</v>
      </c>
      <c r="M1536" s="12">
        <v>26.281993616318744</v>
      </c>
      <c r="N1536" s="12"/>
      <c r="O1536" s="12"/>
    </row>
    <row r="1537" spans="1:15" x14ac:dyDescent="0.35">
      <c r="A1537" s="11" t="str">
        <f t="shared" si="23"/>
        <v>DISTRIBUCION VOLUMEN X CRITERIO (Consumiciones)IsotonicasBAJA</v>
      </c>
      <c r="B1537" s="11" t="s">
        <v>119</v>
      </c>
      <c r="C1537" s="11" t="s">
        <v>181</v>
      </c>
      <c r="D1537" s="11" t="s">
        <v>20</v>
      </c>
      <c r="E1537" s="12">
        <v>28.56146239873047</v>
      </c>
      <c r="F1537" s="12">
        <v>15.483283548980168</v>
      </c>
      <c r="G1537" s="12">
        <v>13.945158369426069</v>
      </c>
      <c r="H1537" s="12">
        <v>14.50509758994356</v>
      </c>
      <c r="I1537" s="12">
        <v>14.300394486364992</v>
      </c>
      <c r="J1537" s="12">
        <v>18.946948117766908</v>
      </c>
      <c r="K1537" s="12">
        <v>23.185373259274712</v>
      </c>
      <c r="L1537" s="12">
        <v>17.858047863611166</v>
      </c>
      <c r="M1537" s="12">
        <v>19.296507319220751</v>
      </c>
      <c r="N1537" s="12"/>
      <c r="O1537" s="12"/>
    </row>
    <row r="1538" spans="1:15" x14ac:dyDescent="0.35">
      <c r="A1538" s="11" t="str">
        <f t="shared" si="23"/>
        <v>DISTRIBUCION VOLUMEN X CRITERIO (Consumiciones)IsotonicasHOMBRE</v>
      </c>
      <c r="B1538" s="11" t="s">
        <v>119</v>
      </c>
      <c r="C1538" s="11" t="s">
        <v>181</v>
      </c>
      <c r="D1538" s="11" t="s">
        <v>21</v>
      </c>
      <c r="E1538" s="12">
        <v>48.39466422562441</v>
      </c>
      <c r="F1538" s="12">
        <v>51.984899999951971</v>
      </c>
      <c r="G1538" s="12">
        <v>52.823619146174472</v>
      </c>
      <c r="H1538" s="12">
        <v>54.02898794446255</v>
      </c>
      <c r="I1538" s="12">
        <v>54.938342392758578</v>
      </c>
      <c r="J1538" s="12">
        <v>53.423938391638373</v>
      </c>
      <c r="K1538" s="12">
        <v>53.76688793214268</v>
      </c>
      <c r="L1538" s="12">
        <v>54.849230730763708</v>
      </c>
      <c r="M1538" s="12">
        <v>52.562240892247857</v>
      </c>
      <c r="N1538" s="12"/>
      <c r="O1538" s="12"/>
    </row>
    <row r="1539" spans="1:15" x14ac:dyDescent="0.35">
      <c r="A1539" s="11" t="str">
        <f t="shared" si="23"/>
        <v>DISTRIBUCION VOLUMEN X CRITERIO (Consumiciones)IsotonicasMUJER</v>
      </c>
      <c r="B1539" s="11" t="s">
        <v>119</v>
      </c>
      <c r="C1539" s="11" t="s">
        <v>181</v>
      </c>
      <c r="D1539" s="11" t="s">
        <v>22</v>
      </c>
      <c r="E1539" s="12">
        <v>51.605335774375597</v>
      </c>
      <c r="F1539" s="12">
        <v>48.015100000048015</v>
      </c>
      <c r="G1539" s="12">
        <v>47.17633624900197</v>
      </c>
      <c r="H1539" s="12">
        <v>45.971038331774281</v>
      </c>
      <c r="I1539" s="12">
        <v>45.061657607241422</v>
      </c>
      <c r="J1539" s="12">
        <v>46.57606160836162</v>
      </c>
      <c r="K1539" s="12">
        <v>46.233112067857313</v>
      </c>
      <c r="L1539" s="12">
        <v>45.15075484408576</v>
      </c>
      <c r="M1539" s="12">
        <v>47.437759107752136</v>
      </c>
      <c r="N1539" s="12"/>
      <c r="O1539" s="12"/>
    </row>
    <row r="1540" spans="1:15" x14ac:dyDescent="0.35">
      <c r="A1540" s="11" t="str">
        <f t="shared" ref="A1540:A1603" si="24">B1540&amp;C1540&amp;D1540</f>
        <v>DISTRIBUCION VOLUMEN X CRITERIO (Consumiciones)EnergeticasT.ESPAÑA</v>
      </c>
      <c r="B1540" s="11" t="s">
        <v>119</v>
      </c>
      <c r="C1540" s="11" t="s">
        <v>182</v>
      </c>
      <c r="D1540" s="11" t="s">
        <v>36</v>
      </c>
      <c r="E1540" s="12">
        <v>100</v>
      </c>
      <c r="F1540" s="12">
        <v>100</v>
      </c>
      <c r="G1540" s="12">
        <v>100</v>
      </c>
      <c r="H1540" s="12">
        <v>100</v>
      </c>
      <c r="I1540" s="12">
        <v>100</v>
      </c>
      <c r="J1540" s="12">
        <v>100</v>
      </c>
      <c r="K1540" s="12">
        <v>100</v>
      </c>
      <c r="L1540" s="12">
        <v>100</v>
      </c>
      <c r="M1540" s="12">
        <v>100</v>
      </c>
      <c r="N1540" s="12"/>
      <c r="O1540" s="12"/>
    </row>
    <row r="1541" spans="1:15" x14ac:dyDescent="0.35">
      <c r="A1541" s="11" t="str">
        <f t="shared" si="24"/>
        <v>DISTRIBUCION VOLUMEN X CRITERIO (Consumiciones)EnergeticasBCN AM</v>
      </c>
      <c r="B1541" s="11" t="s">
        <v>119</v>
      </c>
      <c r="C1541" s="11" t="s">
        <v>182</v>
      </c>
      <c r="D1541" s="11" t="s">
        <v>1</v>
      </c>
      <c r="E1541" s="12">
        <v>6.3566847643809838</v>
      </c>
      <c r="F1541" s="12">
        <v>2.7902873318763839</v>
      </c>
      <c r="G1541" s="12">
        <v>1.4939321812671456</v>
      </c>
      <c r="H1541" s="12">
        <v>4.9413232955574786</v>
      </c>
      <c r="I1541" s="12">
        <v>1.823399945576317</v>
      </c>
      <c r="J1541" s="12">
        <v>3.0752037772779786</v>
      </c>
      <c r="K1541" s="12">
        <v>2.1836606267816263</v>
      </c>
      <c r="L1541" s="12">
        <v>2.8611602780499035</v>
      </c>
      <c r="M1541" s="12">
        <v>2.7493163072233848</v>
      </c>
      <c r="N1541" s="12"/>
      <c r="O1541" s="12"/>
    </row>
    <row r="1542" spans="1:15" x14ac:dyDescent="0.35">
      <c r="A1542" s="11" t="str">
        <f t="shared" si="24"/>
        <v>DISTRIBUCION VOLUMEN X CRITERIO (Consumiciones)EnergeticasREST.CAT ARAGON</v>
      </c>
      <c r="B1542" s="11" t="s">
        <v>119</v>
      </c>
      <c r="C1542" s="11" t="s">
        <v>182</v>
      </c>
      <c r="D1542" s="11" t="s">
        <v>2</v>
      </c>
      <c r="E1542" s="12">
        <v>9.0227897653445215</v>
      </c>
      <c r="F1542" s="12">
        <v>13.015490956082326</v>
      </c>
      <c r="G1542" s="12">
        <v>9.630170000655653</v>
      </c>
      <c r="H1542" s="12">
        <v>15.218674478386538</v>
      </c>
      <c r="I1542" s="12">
        <v>10.492245363012479</v>
      </c>
      <c r="J1542" s="12">
        <v>13.227158521966597</v>
      </c>
      <c r="K1542" s="12">
        <v>9.5623312120930315</v>
      </c>
      <c r="L1542" s="12">
        <v>12.887863372084821</v>
      </c>
      <c r="M1542" s="12">
        <v>11.538526454258619</v>
      </c>
      <c r="N1542" s="12"/>
      <c r="O1542" s="12"/>
    </row>
    <row r="1543" spans="1:15" x14ac:dyDescent="0.35">
      <c r="A1543" s="11" t="str">
        <f t="shared" si="24"/>
        <v>DISTRIBUCION VOLUMEN X CRITERIO (Consumiciones)EnergeticasLEVANTE</v>
      </c>
      <c r="B1543" s="11" t="s">
        <v>119</v>
      </c>
      <c r="C1543" s="11" t="s">
        <v>182</v>
      </c>
      <c r="D1543" s="11" t="s">
        <v>3</v>
      </c>
      <c r="E1543" s="12">
        <v>16.00877755819624</v>
      </c>
      <c r="F1543" s="12">
        <v>16.614685336818482</v>
      </c>
      <c r="G1543" s="12">
        <v>16.04618453420791</v>
      </c>
      <c r="H1543" s="12">
        <v>10.58153344471507</v>
      </c>
      <c r="I1543" s="12">
        <v>22.952198275337356</v>
      </c>
      <c r="J1543" s="12">
        <v>16.439128571833468</v>
      </c>
      <c r="K1543" s="12">
        <v>23.99453001993091</v>
      </c>
      <c r="L1543" s="12">
        <v>23.189318130279997</v>
      </c>
      <c r="M1543" s="12">
        <v>18.573632192494088</v>
      </c>
      <c r="N1543" s="12"/>
      <c r="O1543" s="12"/>
    </row>
    <row r="1544" spans="1:15" x14ac:dyDescent="0.35">
      <c r="A1544" s="11" t="str">
        <f t="shared" si="24"/>
        <v>DISTRIBUCION VOLUMEN X CRITERIO (Consumiciones)EnergeticasANDALUCIA</v>
      </c>
      <c r="B1544" s="11" t="s">
        <v>119</v>
      </c>
      <c r="C1544" s="11" t="s">
        <v>182</v>
      </c>
      <c r="D1544" s="11" t="s">
        <v>4</v>
      </c>
      <c r="E1544" s="12">
        <v>16.163389691306442</v>
      </c>
      <c r="F1544" s="12">
        <v>15.404210742465075</v>
      </c>
      <c r="G1544" s="12">
        <v>28.962071787180339</v>
      </c>
      <c r="H1544" s="12">
        <v>18.088999020772182</v>
      </c>
      <c r="I1544" s="12">
        <v>14.838040358861845</v>
      </c>
      <c r="J1544" s="12">
        <v>18.671717264341101</v>
      </c>
      <c r="K1544" s="12">
        <v>10.888493311712482</v>
      </c>
      <c r="L1544" s="12">
        <v>18.094396684694107</v>
      </c>
      <c r="M1544" s="12">
        <v>22.303093322161338</v>
      </c>
      <c r="N1544" s="12"/>
      <c r="O1544" s="12"/>
    </row>
    <row r="1545" spans="1:15" x14ac:dyDescent="0.35">
      <c r="A1545" s="11" t="str">
        <f t="shared" si="24"/>
        <v>DISTRIBUCION VOLUMEN X CRITERIO (Consumiciones)EnergeticasMDD AM</v>
      </c>
      <c r="B1545" s="11" t="s">
        <v>119</v>
      </c>
      <c r="C1545" s="11" t="s">
        <v>182</v>
      </c>
      <c r="D1545" s="11" t="s">
        <v>5</v>
      </c>
      <c r="E1545" s="12">
        <v>12.18976978158766</v>
      </c>
      <c r="F1545" s="12">
        <v>11.086999315269944</v>
      </c>
      <c r="G1545" s="12">
        <v>8.5475885871668993</v>
      </c>
      <c r="H1545" s="12">
        <v>7.6485596352109955</v>
      </c>
      <c r="I1545" s="12">
        <v>6.958811748777034</v>
      </c>
      <c r="J1545" s="12">
        <v>10.211838338637905</v>
      </c>
      <c r="K1545" s="12">
        <v>5.7597939388540969</v>
      </c>
      <c r="L1545" s="12">
        <v>5.8336152413409099</v>
      </c>
      <c r="M1545" s="12">
        <v>8.8697715273786191</v>
      </c>
      <c r="N1545" s="12"/>
      <c r="O1545" s="12"/>
    </row>
    <row r="1546" spans="1:15" x14ac:dyDescent="0.35">
      <c r="A1546" s="11" t="str">
        <f t="shared" si="24"/>
        <v>DISTRIBUCION VOLUMEN X CRITERIO (Consumiciones)EnergeticasRTO CENTRO</v>
      </c>
      <c r="B1546" s="11" t="s">
        <v>119</v>
      </c>
      <c r="C1546" s="11" t="s">
        <v>182</v>
      </c>
      <c r="D1546" s="11" t="s">
        <v>6</v>
      </c>
      <c r="E1546" s="12">
        <v>22.647094135809851</v>
      </c>
      <c r="F1546" s="12">
        <v>22.661368950618378</v>
      </c>
      <c r="G1546" s="12">
        <v>20.396018766127362</v>
      </c>
      <c r="H1546" s="12">
        <v>21.935798414053519</v>
      </c>
      <c r="I1546" s="12">
        <v>18.884710449654467</v>
      </c>
      <c r="J1546" s="12">
        <v>10.562740393833247</v>
      </c>
      <c r="K1546" s="12">
        <v>21.662934862146304</v>
      </c>
      <c r="L1546" s="12">
        <v>11.772670285699515</v>
      </c>
      <c r="M1546" s="12">
        <v>5.8625349612388566</v>
      </c>
      <c r="N1546" s="12"/>
      <c r="O1546" s="12"/>
    </row>
    <row r="1547" spans="1:15" x14ac:dyDescent="0.35">
      <c r="A1547" s="11" t="str">
        <f t="shared" si="24"/>
        <v>DISTRIBUCION VOLUMEN X CRITERIO (Consumiciones)EnergeticasNORTE-CENTRO</v>
      </c>
      <c r="B1547" s="11" t="s">
        <v>119</v>
      </c>
      <c r="C1547" s="11" t="s">
        <v>182</v>
      </c>
      <c r="D1547" s="11" t="s">
        <v>7</v>
      </c>
      <c r="E1547" s="12">
        <v>13.969478649235672</v>
      </c>
      <c r="F1547" s="12">
        <v>14.61856212863816</v>
      </c>
      <c r="G1547" s="12">
        <v>12.54042704209499</v>
      </c>
      <c r="H1547" s="12">
        <v>19.631253233997558</v>
      </c>
      <c r="I1547" s="12">
        <v>20.608463165458939</v>
      </c>
      <c r="J1547" s="12">
        <v>24.013082759667018</v>
      </c>
      <c r="K1547" s="12">
        <v>23.098181573154637</v>
      </c>
      <c r="L1547" s="12">
        <v>20.892549535385129</v>
      </c>
      <c r="M1547" s="12">
        <v>17.070600501310849</v>
      </c>
      <c r="N1547" s="12"/>
      <c r="O1547" s="12"/>
    </row>
    <row r="1548" spans="1:15" x14ac:dyDescent="0.35">
      <c r="A1548" s="11" t="str">
        <f t="shared" si="24"/>
        <v>DISTRIBUCION VOLUMEN X CRITERIO (Consumiciones)EnergeticasNOROESTE</v>
      </c>
      <c r="B1548" s="11" t="s">
        <v>119</v>
      </c>
      <c r="C1548" s="11" t="s">
        <v>182</v>
      </c>
      <c r="D1548" s="11" t="s">
        <v>8</v>
      </c>
      <c r="E1548" s="12">
        <v>3.6420287043292268</v>
      </c>
      <c r="F1548" s="12">
        <v>3.808381342920069</v>
      </c>
      <c r="G1548" s="12">
        <v>2.3836152677897067</v>
      </c>
      <c r="H1548" s="12">
        <v>1.9538481166737514</v>
      </c>
      <c r="I1548" s="12">
        <v>3.442119626598942</v>
      </c>
      <c r="J1548" s="12">
        <v>3.7991353741349156</v>
      </c>
      <c r="K1548" s="12">
        <v>2.8500894548503961</v>
      </c>
      <c r="L1548" s="12">
        <v>4.4684219574224668</v>
      </c>
      <c r="M1548" s="12">
        <v>13.032518521134032</v>
      </c>
      <c r="N1548" s="12"/>
      <c r="O1548" s="12"/>
    </row>
    <row r="1549" spans="1:15" x14ac:dyDescent="0.35">
      <c r="A1549" s="11" t="str">
        <f t="shared" si="24"/>
        <v>DISTRIBUCION VOLUMEN X CRITERIO (Consumiciones)Energeticas&lt;2MIL</v>
      </c>
      <c r="B1549" s="11" t="s">
        <v>119</v>
      </c>
      <c r="C1549" s="11" t="s">
        <v>182</v>
      </c>
      <c r="D1549" s="11" t="s">
        <v>9</v>
      </c>
      <c r="E1549" s="12">
        <v>20.744648225587337</v>
      </c>
      <c r="F1549" s="12">
        <v>20.578068104007947</v>
      </c>
      <c r="G1549" s="12">
        <v>15.136589211786719</v>
      </c>
      <c r="H1549" s="12">
        <v>15.224402428295541</v>
      </c>
      <c r="I1549" s="12">
        <v>14.367311163900744</v>
      </c>
      <c r="J1549" s="12">
        <v>2.8522566801767928</v>
      </c>
      <c r="K1549" s="12">
        <v>3.132756628577877</v>
      </c>
      <c r="L1549" s="12">
        <v>6.0813534022486948</v>
      </c>
      <c r="M1549" s="12">
        <v>4.2093906268104488</v>
      </c>
      <c r="N1549" s="12"/>
      <c r="O1549" s="12"/>
    </row>
    <row r="1550" spans="1:15" x14ac:dyDescent="0.35">
      <c r="A1550" s="11" t="str">
        <f t="shared" si="24"/>
        <v>DISTRIBUCION VOLUMEN X CRITERIO (Consumiciones)Energeticas2-5MIL</v>
      </c>
      <c r="B1550" s="11" t="s">
        <v>119</v>
      </c>
      <c r="C1550" s="11" t="s">
        <v>182</v>
      </c>
      <c r="D1550" s="11" t="s">
        <v>10</v>
      </c>
      <c r="E1550" s="12">
        <v>10.048083427258454</v>
      </c>
      <c r="F1550" s="12">
        <v>4.78779621136621</v>
      </c>
      <c r="G1550" s="12">
        <v>6.2821517627835322</v>
      </c>
      <c r="H1550" s="12">
        <v>6.2845186686764327</v>
      </c>
      <c r="I1550" s="12">
        <v>9.3983416393185397</v>
      </c>
      <c r="J1550" s="12">
        <v>4.6013184460742558</v>
      </c>
      <c r="K1550" s="12">
        <v>4.410533726890062</v>
      </c>
      <c r="L1550" s="12">
        <v>5.5156399402072847</v>
      </c>
      <c r="M1550" s="12">
        <v>5.1525734298623007</v>
      </c>
      <c r="N1550" s="12"/>
      <c r="O1550" s="12"/>
    </row>
    <row r="1551" spans="1:15" x14ac:dyDescent="0.35">
      <c r="A1551" s="11" t="str">
        <f t="shared" si="24"/>
        <v>DISTRIBUCION VOLUMEN X CRITERIO (Consumiciones)Energeticas5-10MIL</v>
      </c>
      <c r="B1551" s="11" t="s">
        <v>119</v>
      </c>
      <c r="C1551" s="11" t="s">
        <v>182</v>
      </c>
      <c r="D1551" s="11" t="s">
        <v>11</v>
      </c>
      <c r="E1551" s="12">
        <v>6.0457356979698691</v>
      </c>
      <c r="F1551" s="12">
        <v>9.3320446718815262</v>
      </c>
      <c r="G1551" s="12">
        <v>17.666882806435289</v>
      </c>
      <c r="H1551" s="12">
        <v>2.8383072265118532</v>
      </c>
      <c r="I1551" s="12">
        <v>9.7174321416235561</v>
      </c>
      <c r="J1551" s="12">
        <v>11.282492243208953</v>
      </c>
      <c r="K1551" s="12">
        <v>4.0987720928558202</v>
      </c>
      <c r="L1551" s="12">
        <v>4.4888536565020631</v>
      </c>
      <c r="M1551" s="12">
        <v>5.9255192943170174</v>
      </c>
      <c r="N1551" s="12"/>
      <c r="O1551" s="12"/>
    </row>
    <row r="1552" spans="1:15" x14ac:dyDescent="0.35">
      <c r="A1552" s="11" t="str">
        <f t="shared" si="24"/>
        <v>DISTRIBUCION VOLUMEN X CRITERIO (Consumiciones)Energeticas10-30MIL</v>
      </c>
      <c r="B1552" s="11" t="s">
        <v>119</v>
      </c>
      <c r="C1552" s="11" t="s">
        <v>182</v>
      </c>
      <c r="D1552" s="11" t="s">
        <v>12</v>
      </c>
      <c r="E1552" s="12">
        <v>12.775353584039095</v>
      </c>
      <c r="F1552" s="12">
        <v>11.274115119565293</v>
      </c>
      <c r="G1552" s="12">
        <v>11.214469060319329</v>
      </c>
      <c r="H1552" s="12">
        <v>19.639127315009418</v>
      </c>
      <c r="I1552" s="12">
        <v>17.698197931777099</v>
      </c>
      <c r="J1552" s="12">
        <v>18.228617348869701</v>
      </c>
      <c r="K1552" s="12">
        <v>14.561248938783717</v>
      </c>
      <c r="L1552" s="12">
        <v>19.39520319556695</v>
      </c>
      <c r="M1552" s="12">
        <v>31.638705786736725</v>
      </c>
      <c r="N1552" s="12"/>
      <c r="O1552" s="12"/>
    </row>
    <row r="1553" spans="1:15" x14ac:dyDescent="0.35">
      <c r="A1553" s="11" t="str">
        <f t="shared" si="24"/>
        <v>DISTRIBUCION VOLUMEN X CRITERIO (Consumiciones)Energeticas30-100MIL</v>
      </c>
      <c r="B1553" s="11" t="s">
        <v>119</v>
      </c>
      <c r="C1553" s="11" t="s">
        <v>182</v>
      </c>
      <c r="D1553" s="11" t="s">
        <v>13</v>
      </c>
      <c r="E1553" s="12">
        <v>15.957066177951528</v>
      </c>
      <c r="F1553" s="12">
        <v>13.989390157951091</v>
      </c>
      <c r="G1553" s="12">
        <v>14.890182875710456</v>
      </c>
      <c r="H1553" s="12">
        <v>13.208408275244718</v>
      </c>
      <c r="I1553" s="12">
        <v>10.927010168719566</v>
      </c>
      <c r="J1553" s="12">
        <v>12.330705221933421</v>
      </c>
      <c r="K1553" s="12">
        <v>19.348416084935149</v>
      </c>
      <c r="L1553" s="12">
        <v>25.978734372447942</v>
      </c>
      <c r="M1553" s="12">
        <v>12.472299971390054</v>
      </c>
      <c r="N1553" s="12"/>
      <c r="O1553" s="12"/>
    </row>
    <row r="1554" spans="1:15" x14ac:dyDescent="0.35">
      <c r="A1554" s="11" t="str">
        <f t="shared" si="24"/>
        <v>DISTRIBUCION VOLUMEN X CRITERIO (Consumiciones)Energeticas100-200MIL</v>
      </c>
      <c r="B1554" s="11" t="s">
        <v>119</v>
      </c>
      <c r="C1554" s="11" t="s">
        <v>182</v>
      </c>
      <c r="D1554" s="11" t="s">
        <v>14</v>
      </c>
      <c r="E1554" s="12">
        <v>11.649916022023502</v>
      </c>
      <c r="F1554" s="12">
        <v>16.700072024029623</v>
      </c>
      <c r="G1554" s="12">
        <v>14.906142530449923</v>
      </c>
      <c r="H1554" s="12">
        <v>23.871682673351149</v>
      </c>
      <c r="I1554" s="12">
        <v>17.101529433362899</v>
      </c>
      <c r="J1554" s="12">
        <v>27.686750683981415</v>
      </c>
      <c r="K1554" s="12">
        <v>25.90003486812304</v>
      </c>
      <c r="L1554" s="12">
        <v>19.582656500143976</v>
      </c>
      <c r="M1554" s="12">
        <v>20.31917018526881</v>
      </c>
      <c r="N1554" s="12"/>
      <c r="O1554" s="12"/>
    </row>
    <row r="1555" spans="1:15" x14ac:dyDescent="0.35">
      <c r="A1555" s="11" t="str">
        <f t="shared" si="24"/>
        <v>DISTRIBUCION VOLUMEN X CRITERIO (Consumiciones)Energeticas200-500MIL</v>
      </c>
      <c r="B1555" s="11" t="s">
        <v>119</v>
      </c>
      <c r="C1555" s="11" t="s">
        <v>182</v>
      </c>
      <c r="D1555" s="11" t="s">
        <v>15</v>
      </c>
      <c r="E1555" s="12">
        <v>9.6350883954660151</v>
      </c>
      <c r="F1555" s="12">
        <v>12.934543048831982</v>
      </c>
      <c r="G1555" s="12">
        <v>11.691777067889433</v>
      </c>
      <c r="H1555" s="12">
        <v>8.8247963691606</v>
      </c>
      <c r="I1555" s="12">
        <v>13.781328200997262</v>
      </c>
      <c r="J1555" s="12">
        <v>12.816844699123203</v>
      </c>
      <c r="K1555" s="12">
        <v>20.30102428284394</v>
      </c>
      <c r="L1555" s="12">
        <v>12.384831125533664</v>
      </c>
      <c r="M1555" s="12">
        <v>13.573622355560419</v>
      </c>
      <c r="N1555" s="12"/>
      <c r="O1555" s="12"/>
    </row>
    <row r="1556" spans="1:15" x14ac:dyDescent="0.35">
      <c r="A1556" s="11" t="str">
        <f t="shared" si="24"/>
        <v>DISTRIBUCION VOLUMEN X CRITERIO (Consumiciones)Energeticas&gt;500MIL</v>
      </c>
      <c r="B1556" s="11" t="s">
        <v>119</v>
      </c>
      <c r="C1556" s="11" t="s">
        <v>182</v>
      </c>
      <c r="D1556" s="11" t="s">
        <v>16</v>
      </c>
      <c r="E1556" s="12">
        <v>13.1441084697042</v>
      </c>
      <c r="F1556" s="12">
        <v>10.403944415667427</v>
      </c>
      <c r="G1556" s="12">
        <v>8.2118140177567494</v>
      </c>
      <c r="H1556" s="12">
        <v>10.10875260347904</v>
      </c>
      <c r="I1556" s="12">
        <v>7.0088394832135652</v>
      </c>
      <c r="J1556" s="12">
        <v>10.201018011093755</v>
      </c>
      <c r="K1556" s="12">
        <v>8.2472226074663944</v>
      </c>
      <c r="L1556" s="12">
        <v>6.5727199060238908</v>
      </c>
      <c r="M1556" s="12">
        <v>6.7087287047212412</v>
      </c>
      <c r="N1556" s="12"/>
      <c r="O1556" s="12"/>
    </row>
    <row r="1557" spans="1:15" x14ac:dyDescent="0.35">
      <c r="A1557" s="11" t="str">
        <f t="shared" si="24"/>
        <v>DISTRIBUCION VOLUMEN X CRITERIO (Consumiciones)EnergeticasDE 15 A 19 AÑOS</v>
      </c>
      <c r="B1557" s="11" t="s">
        <v>119</v>
      </c>
      <c r="C1557" s="11" t="s">
        <v>182</v>
      </c>
      <c r="D1557" s="11" t="s">
        <v>39</v>
      </c>
      <c r="E1557" s="12">
        <v>18.680118948137235</v>
      </c>
      <c r="F1557" s="12">
        <v>9.3999309866211291</v>
      </c>
      <c r="G1557" s="12">
        <v>9.2151886447523186</v>
      </c>
      <c r="H1557" s="12">
        <v>4.8938686366472748</v>
      </c>
      <c r="I1557" s="12">
        <v>17.252504122661588</v>
      </c>
      <c r="J1557" s="12">
        <v>6.8861323080975732</v>
      </c>
      <c r="K1557" s="12">
        <v>5.706134874330532</v>
      </c>
      <c r="L1557" s="12">
        <v>11.916463122877014</v>
      </c>
      <c r="M1557" s="12">
        <v>11.861219297247388</v>
      </c>
      <c r="N1557" s="12"/>
      <c r="O1557" s="12"/>
    </row>
    <row r="1558" spans="1:15" x14ac:dyDescent="0.35">
      <c r="A1558" s="11" t="str">
        <f t="shared" si="24"/>
        <v>DISTRIBUCION VOLUMEN X CRITERIO (Consumiciones)EnergeticasDE 20 A 24 AÑOS</v>
      </c>
      <c r="B1558" s="11" t="s">
        <v>119</v>
      </c>
      <c r="C1558" s="11" t="s">
        <v>182</v>
      </c>
      <c r="D1558" s="11" t="s">
        <v>40</v>
      </c>
      <c r="E1558" s="12">
        <v>15.582471331993803</v>
      </c>
      <c r="F1558" s="12">
        <v>7.2622207331938151</v>
      </c>
      <c r="G1558" s="12">
        <v>17.112133140853054</v>
      </c>
      <c r="H1558" s="12">
        <v>11.26290490833504</v>
      </c>
      <c r="I1558" s="12">
        <v>8.550031853716618</v>
      </c>
      <c r="J1558" s="12">
        <v>9.9729575172933504</v>
      </c>
      <c r="K1558" s="12">
        <v>11.392743830522924</v>
      </c>
      <c r="L1558" s="12">
        <v>18.680923366962503</v>
      </c>
      <c r="M1558" s="12">
        <v>13.440813396371167</v>
      </c>
      <c r="N1558" s="12"/>
      <c r="O1558" s="12"/>
    </row>
    <row r="1559" spans="1:15" x14ac:dyDescent="0.35">
      <c r="A1559" s="11" t="str">
        <f t="shared" si="24"/>
        <v>DISTRIBUCION VOLUMEN X CRITERIO (Consumiciones)EnergeticasDE 25 A 34 AÑOS</v>
      </c>
      <c r="B1559" s="11" t="s">
        <v>119</v>
      </c>
      <c r="C1559" s="11" t="s">
        <v>182</v>
      </c>
      <c r="D1559" s="11" t="s">
        <v>41</v>
      </c>
      <c r="E1559" s="12">
        <v>10.951371944787255</v>
      </c>
      <c r="F1559" s="12">
        <v>9.3990663894809412</v>
      </c>
      <c r="G1559" s="12">
        <v>12.62517187544843</v>
      </c>
      <c r="H1559" s="12">
        <v>11.798500786816065</v>
      </c>
      <c r="I1559" s="12">
        <v>15.91277897824393</v>
      </c>
      <c r="J1559" s="12">
        <v>15.460180694468296</v>
      </c>
      <c r="K1559" s="12">
        <v>22.044234287018423</v>
      </c>
      <c r="L1559" s="12">
        <v>12.807642342661751</v>
      </c>
      <c r="M1559" s="12">
        <v>12.52282039177711</v>
      </c>
      <c r="N1559" s="12"/>
      <c r="O1559" s="12"/>
    </row>
    <row r="1560" spans="1:15" x14ac:dyDescent="0.35">
      <c r="A1560" s="11" t="str">
        <f t="shared" si="24"/>
        <v>DISTRIBUCION VOLUMEN X CRITERIO (Consumiciones)EnergeticasDE 35 A 49 AÑOS</v>
      </c>
      <c r="B1560" s="11" t="s">
        <v>119</v>
      </c>
      <c r="C1560" s="11" t="s">
        <v>182</v>
      </c>
      <c r="D1560" s="11" t="s">
        <v>42</v>
      </c>
      <c r="E1560" s="12">
        <v>43.974085366516775</v>
      </c>
      <c r="F1560" s="12">
        <v>53.994747572373335</v>
      </c>
      <c r="G1560" s="12">
        <v>49.46509490511356</v>
      </c>
      <c r="H1560" s="12">
        <v>61.295606025980909</v>
      </c>
      <c r="I1560" s="12">
        <v>45.139022014047612</v>
      </c>
      <c r="J1560" s="12">
        <v>48.803536863305418</v>
      </c>
      <c r="K1560" s="12">
        <v>46.774537085860281</v>
      </c>
      <c r="L1560" s="12">
        <v>37.298049174012363</v>
      </c>
      <c r="M1560" s="12">
        <v>35.811771206176843</v>
      </c>
      <c r="N1560" s="12"/>
      <c r="O1560" s="12"/>
    </row>
    <row r="1561" spans="1:15" x14ac:dyDescent="0.35">
      <c r="A1561" s="11" t="str">
        <f t="shared" si="24"/>
        <v>DISTRIBUCION VOLUMEN X CRITERIO (Consumiciones)EnergeticasDE 50 A 59 AÑOS</v>
      </c>
      <c r="B1561" s="11" t="s">
        <v>119</v>
      </c>
      <c r="C1561" s="11" t="s">
        <v>182</v>
      </c>
      <c r="D1561" s="11" t="s">
        <v>43</v>
      </c>
      <c r="E1561" s="12">
        <v>8.6631776257092223</v>
      </c>
      <c r="F1561" s="12">
        <v>17.565487443656441</v>
      </c>
      <c r="G1561" s="12">
        <v>9.5879842466074656</v>
      </c>
      <c r="H1561" s="12">
        <v>9.308368549617958</v>
      </c>
      <c r="I1561" s="12">
        <v>12.063100239053506</v>
      </c>
      <c r="J1561" s="12">
        <v>15.68970835132553</v>
      </c>
      <c r="K1561" s="12">
        <v>12.171063334680214</v>
      </c>
      <c r="L1561" s="12">
        <v>16.746498273616808</v>
      </c>
      <c r="M1561" s="12">
        <v>17.931922413308399</v>
      </c>
      <c r="N1561" s="12"/>
      <c r="O1561" s="12"/>
    </row>
    <row r="1562" spans="1:15" x14ac:dyDescent="0.35">
      <c r="A1562" s="11" t="str">
        <f t="shared" si="24"/>
        <v>DISTRIBUCION VOLUMEN X CRITERIO (Consumiciones)EnergeticasDE 60 A 75 AÑOS</v>
      </c>
      <c r="B1562" s="11" t="s">
        <v>119</v>
      </c>
      <c r="C1562" s="11" t="s">
        <v>182</v>
      </c>
      <c r="D1562" s="11" t="s">
        <v>44</v>
      </c>
      <c r="E1562" s="12">
        <v>2.1487878330463013</v>
      </c>
      <c r="F1562" s="12">
        <v>2.3785167681667683</v>
      </c>
      <c r="G1562" s="12">
        <v>1.9944353537151813</v>
      </c>
      <c r="H1562" s="12">
        <v>1.440749316494246</v>
      </c>
      <c r="I1562" s="12">
        <v>1.0825744738173024</v>
      </c>
      <c r="J1562" s="12">
        <v>3.1874951025096827</v>
      </c>
      <c r="K1562" s="12">
        <v>1.9112981256826229</v>
      </c>
      <c r="L1562" s="12">
        <v>2.550431621195103</v>
      </c>
      <c r="M1562" s="12">
        <v>8.4314574369858963</v>
      </c>
      <c r="N1562" s="12"/>
      <c r="O1562" s="12"/>
    </row>
    <row r="1563" spans="1:15" x14ac:dyDescent="0.35">
      <c r="A1563" s="11" t="str">
        <f t="shared" si="24"/>
        <v>DISTRIBUCION VOLUMEN X CRITERIO (Consumiciones)EnergeticasALTA Y MEDIA ALTA</v>
      </c>
      <c r="B1563" s="11" t="s">
        <v>119</v>
      </c>
      <c r="C1563" s="11" t="s">
        <v>182</v>
      </c>
      <c r="D1563" s="11" t="s">
        <v>17</v>
      </c>
      <c r="E1563" s="12">
        <v>19.035475638121696</v>
      </c>
      <c r="F1563" s="12">
        <v>9.3932843961059156</v>
      </c>
      <c r="G1563" s="12">
        <v>8.4806712014796748</v>
      </c>
      <c r="H1563" s="12">
        <v>14.035263746191726</v>
      </c>
      <c r="I1563" s="12">
        <v>7.357468297836002</v>
      </c>
      <c r="J1563" s="12">
        <v>12.687159155514284</v>
      </c>
      <c r="K1563" s="12">
        <v>9.2923524814173231</v>
      </c>
      <c r="L1563" s="12">
        <v>10.518241169450361</v>
      </c>
      <c r="M1563" s="12">
        <v>13.238617813485734</v>
      </c>
      <c r="N1563" s="12"/>
      <c r="O1563" s="12"/>
    </row>
    <row r="1564" spans="1:15" x14ac:dyDescent="0.35">
      <c r="A1564" s="11" t="str">
        <f t="shared" si="24"/>
        <v>DISTRIBUCION VOLUMEN X CRITERIO (Consumiciones)EnergeticasMEDIA</v>
      </c>
      <c r="B1564" s="11" t="s">
        <v>119</v>
      </c>
      <c r="C1564" s="11" t="s">
        <v>182</v>
      </c>
      <c r="D1564" s="11" t="s">
        <v>18</v>
      </c>
      <c r="E1564" s="12">
        <v>21.2094633892128</v>
      </c>
      <c r="F1564" s="12">
        <v>20.543592293042849</v>
      </c>
      <c r="G1564" s="12">
        <v>20.505671393975511</v>
      </c>
      <c r="H1564" s="12">
        <v>13.784736241967549</v>
      </c>
      <c r="I1564" s="12">
        <v>18.910225393480399</v>
      </c>
      <c r="J1564" s="12">
        <v>17.092066149047092</v>
      </c>
      <c r="K1564" s="12">
        <v>22.18495289341962</v>
      </c>
      <c r="L1564" s="12">
        <v>17.201355009604065</v>
      </c>
      <c r="M1564" s="12">
        <v>16.000466374202549</v>
      </c>
      <c r="N1564" s="12"/>
      <c r="O1564" s="12"/>
    </row>
    <row r="1565" spans="1:15" x14ac:dyDescent="0.35">
      <c r="A1565" s="11" t="str">
        <f t="shared" si="24"/>
        <v>DISTRIBUCION VOLUMEN X CRITERIO (Consumiciones)EnergeticasMEDIA BAJA</v>
      </c>
      <c r="B1565" s="11" t="s">
        <v>119</v>
      </c>
      <c r="C1565" s="11" t="s">
        <v>182</v>
      </c>
      <c r="D1565" s="11" t="s">
        <v>19</v>
      </c>
      <c r="E1565" s="12">
        <v>26.077641238950296</v>
      </c>
      <c r="F1565" s="12">
        <v>32.493675703508032</v>
      </c>
      <c r="G1565" s="12">
        <v>33.253037292626573</v>
      </c>
      <c r="H1565" s="12">
        <v>39.507742648982941</v>
      </c>
      <c r="I1565" s="12">
        <v>35.213831829345239</v>
      </c>
      <c r="J1565" s="12">
        <v>28.170155902747098</v>
      </c>
      <c r="K1565" s="12">
        <v>29.31343027333055</v>
      </c>
      <c r="L1565" s="12">
        <v>35.762618445102667</v>
      </c>
      <c r="M1565" s="12">
        <v>28.687822424915982</v>
      </c>
      <c r="N1565" s="12"/>
      <c r="O1565" s="12"/>
    </row>
    <row r="1566" spans="1:15" x14ac:dyDescent="0.35">
      <c r="A1566" s="11" t="str">
        <f t="shared" si="24"/>
        <v>DISTRIBUCION VOLUMEN X CRITERIO (Consumiciones)EnergeticasBAJA</v>
      </c>
      <c r="B1566" s="11" t="s">
        <v>119</v>
      </c>
      <c r="C1566" s="11" t="s">
        <v>182</v>
      </c>
      <c r="D1566" s="11" t="s">
        <v>20</v>
      </c>
      <c r="E1566" s="12">
        <v>33.677419733715212</v>
      </c>
      <c r="F1566" s="12">
        <v>37.569409009256596</v>
      </c>
      <c r="G1566" s="12">
        <v>37.760624778483965</v>
      </c>
      <c r="H1566" s="12">
        <v>32.672255882767367</v>
      </c>
      <c r="I1566" s="12">
        <v>38.518478168245913</v>
      </c>
      <c r="J1566" s="12">
        <v>42.050610456537797</v>
      </c>
      <c r="K1566" s="12">
        <v>39.209273582308498</v>
      </c>
      <c r="L1566" s="12">
        <v>36.517793277168451</v>
      </c>
      <c r="M1566" s="12">
        <v>42.073093387395744</v>
      </c>
      <c r="N1566" s="12"/>
      <c r="O1566" s="12"/>
    </row>
    <row r="1567" spans="1:15" x14ac:dyDescent="0.35">
      <c r="A1567" s="11" t="str">
        <f t="shared" si="24"/>
        <v>DISTRIBUCION VOLUMEN X CRITERIO (Consumiciones)EnergeticasHOMBRE</v>
      </c>
      <c r="B1567" s="11" t="s">
        <v>119</v>
      </c>
      <c r="C1567" s="11" t="s">
        <v>182</v>
      </c>
      <c r="D1567" s="11" t="s">
        <v>21</v>
      </c>
      <c r="E1567" s="12">
        <v>48.156334323262797</v>
      </c>
      <c r="F1567" s="12">
        <v>43.793481709524691</v>
      </c>
      <c r="G1567" s="12">
        <v>50.827720426981436</v>
      </c>
      <c r="H1567" s="12">
        <v>44.40024072190522</v>
      </c>
      <c r="I1567" s="12">
        <v>54.547408548600565</v>
      </c>
      <c r="J1567" s="12">
        <v>54.524155672669252</v>
      </c>
      <c r="K1567" s="12">
        <v>61.475120059647338</v>
      </c>
      <c r="L1567" s="12">
        <v>60.359918923369904</v>
      </c>
      <c r="M1567" s="12">
        <v>55.432726194335771</v>
      </c>
      <c r="N1567" s="12"/>
      <c r="O1567" s="12"/>
    </row>
    <row r="1568" spans="1:15" x14ac:dyDescent="0.35">
      <c r="A1568" s="11" t="str">
        <f t="shared" si="24"/>
        <v>DISTRIBUCION VOLUMEN X CRITERIO (Consumiciones)EnergeticasMUJER</v>
      </c>
      <c r="B1568" s="11" t="s">
        <v>119</v>
      </c>
      <c r="C1568" s="11" t="s">
        <v>182</v>
      </c>
      <c r="D1568" s="11" t="s">
        <v>22</v>
      </c>
      <c r="E1568" s="12">
        <v>51.843676551896046</v>
      </c>
      <c r="F1568" s="12">
        <v>56.206487412006013</v>
      </c>
      <c r="G1568" s="12">
        <v>49.172291239432859</v>
      </c>
      <c r="H1568" s="12">
        <v>55.599759278094787</v>
      </c>
      <c r="I1568" s="12">
        <v>45.452591451399449</v>
      </c>
      <c r="J1568" s="12">
        <v>45.475852663484481</v>
      </c>
      <c r="K1568" s="12">
        <v>38.52489147844765</v>
      </c>
      <c r="L1568" s="12">
        <v>39.640081076630111</v>
      </c>
      <c r="M1568" s="12">
        <v>44.567273805664229</v>
      </c>
      <c r="N1568" s="12"/>
      <c r="O1568" s="12"/>
    </row>
    <row r="1569" spans="1:15" x14ac:dyDescent="0.35">
      <c r="A1569" s="11" t="str">
        <f t="shared" si="24"/>
        <v>DISTRIBUCION VOLUMEN X CRITERIO (Consumiciones)GaseosasT.ESPAÑA</v>
      </c>
      <c r="B1569" s="11" t="s">
        <v>119</v>
      </c>
      <c r="C1569" s="11" t="s">
        <v>168</v>
      </c>
      <c r="D1569" s="11" t="s">
        <v>36</v>
      </c>
      <c r="E1569" s="12">
        <v>100</v>
      </c>
      <c r="F1569" s="12">
        <v>100</v>
      </c>
      <c r="G1569" s="12">
        <v>100</v>
      </c>
      <c r="H1569" s="12">
        <v>100</v>
      </c>
      <c r="I1569" s="12">
        <v>100</v>
      </c>
      <c r="J1569" s="12">
        <v>100</v>
      </c>
      <c r="K1569" s="12">
        <v>100</v>
      </c>
      <c r="L1569" s="12">
        <v>100</v>
      </c>
      <c r="M1569" s="12">
        <v>100</v>
      </c>
      <c r="N1569" s="12"/>
      <c r="O1569" s="12"/>
    </row>
    <row r="1570" spans="1:15" x14ac:dyDescent="0.35">
      <c r="A1570" s="11" t="str">
        <f t="shared" si="24"/>
        <v>DISTRIBUCION VOLUMEN X CRITERIO (Consumiciones)GaseosasBCN AM</v>
      </c>
      <c r="B1570" s="11" t="s">
        <v>119</v>
      </c>
      <c r="C1570" s="11" t="s">
        <v>168</v>
      </c>
      <c r="D1570" s="11" t="s">
        <v>1</v>
      </c>
      <c r="E1570" s="12">
        <v>4.7188305246250772</v>
      </c>
      <c r="F1570" s="12">
        <v>4.6990467138374035</v>
      </c>
      <c r="G1570" s="12">
        <v>4.4064883410841906</v>
      </c>
      <c r="H1570" s="12">
        <v>4.1756602144149797</v>
      </c>
      <c r="I1570" s="12">
        <v>4.7969834674817209</v>
      </c>
      <c r="J1570" s="12">
        <v>8.5435231490908166</v>
      </c>
      <c r="K1570" s="12">
        <v>6.3215439095107673</v>
      </c>
      <c r="L1570" s="12">
        <v>6.9875104610386041</v>
      </c>
      <c r="M1570" s="12">
        <v>7.9190525301359189</v>
      </c>
      <c r="N1570" s="12"/>
      <c r="O1570" s="12"/>
    </row>
    <row r="1571" spans="1:15" x14ac:dyDescent="0.35">
      <c r="A1571" s="11" t="str">
        <f t="shared" si="24"/>
        <v>DISTRIBUCION VOLUMEN X CRITERIO (Consumiciones)GaseosasREST.CAT ARAGON</v>
      </c>
      <c r="B1571" s="11" t="s">
        <v>119</v>
      </c>
      <c r="C1571" s="11" t="s">
        <v>168</v>
      </c>
      <c r="D1571" s="11" t="s">
        <v>2</v>
      </c>
      <c r="E1571" s="12">
        <v>11.183409255717978</v>
      </c>
      <c r="F1571" s="12">
        <v>9.9552710457837001</v>
      </c>
      <c r="G1571" s="12">
        <v>9.4848914649899676</v>
      </c>
      <c r="H1571" s="12">
        <v>6.3468456575191015</v>
      </c>
      <c r="I1571" s="12">
        <v>6.0397469446699645</v>
      </c>
      <c r="J1571" s="12">
        <v>7.1464302839980123</v>
      </c>
      <c r="K1571" s="12">
        <v>9.848121110716372</v>
      </c>
      <c r="L1571" s="12">
        <v>14.853079237480779</v>
      </c>
      <c r="M1571" s="12">
        <v>14.622037281878589</v>
      </c>
      <c r="N1571" s="12"/>
      <c r="O1571" s="12"/>
    </row>
    <row r="1572" spans="1:15" x14ac:dyDescent="0.35">
      <c r="A1572" s="11" t="str">
        <f t="shared" si="24"/>
        <v>DISTRIBUCION VOLUMEN X CRITERIO (Consumiciones)GaseosasLEVANTE</v>
      </c>
      <c r="B1572" s="11" t="s">
        <v>119</v>
      </c>
      <c r="C1572" s="11" t="s">
        <v>168</v>
      </c>
      <c r="D1572" s="11" t="s">
        <v>3</v>
      </c>
      <c r="E1572" s="12">
        <v>16.66914919331883</v>
      </c>
      <c r="F1572" s="12">
        <v>22.688226311094333</v>
      </c>
      <c r="G1572" s="12">
        <v>21.223847285644805</v>
      </c>
      <c r="H1572" s="12">
        <v>19.348677370913713</v>
      </c>
      <c r="I1572" s="12">
        <v>22.534500401853304</v>
      </c>
      <c r="J1572" s="12">
        <v>27.618057521364548</v>
      </c>
      <c r="K1572" s="12">
        <v>28.360031629975136</v>
      </c>
      <c r="L1572" s="12">
        <v>37.059673528721888</v>
      </c>
      <c r="M1572" s="12">
        <v>38.502084900429892</v>
      </c>
      <c r="N1572" s="12"/>
      <c r="O1572" s="12"/>
    </row>
    <row r="1573" spans="1:15" x14ac:dyDescent="0.35">
      <c r="A1573" s="11" t="str">
        <f t="shared" si="24"/>
        <v>DISTRIBUCION VOLUMEN X CRITERIO (Consumiciones)GaseosasANDALUCIA</v>
      </c>
      <c r="B1573" s="11" t="s">
        <v>119</v>
      </c>
      <c r="C1573" s="11" t="s">
        <v>168</v>
      </c>
      <c r="D1573" s="11" t="s">
        <v>4</v>
      </c>
      <c r="E1573" s="12">
        <v>3.0959160570010522</v>
      </c>
      <c r="F1573" s="12">
        <v>10.775500430918296</v>
      </c>
      <c r="G1573" s="12">
        <v>11.362226220828621</v>
      </c>
      <c r="H1573" s="12">
        <v>10.299848182313239</v>
      </c>
      <c r="I1573" s="12">
        <v>10.306706521370881</v>
      </c>
      <c r="J1573" s="12">
        <v>11.574829588501686</v>
      </c>
      <c r="K1573" s="12">
        <v>5.8870993249979948</v>
      </c>
      <c r="L1573" s="12">
        <v>7.2677736303640872</v>
      </c>
      <c r="M1573" s="12">
        <v>10.976635337022254</v>
      </c>
      <c r="N1573" s="12"/>
      <c r="O1573" s="12"/>
    </row>
    <row r="1574" spans="1:15" x14ac:dyDescent="0.35">
      <c r="A1574" s="11" t="str">
        <f t="shared" si="24"/>
        <v>DISTRIBUCION VOLUMEN X CRITERIO (Consumiciones)GaseosasMDD AM</v>
      </c>
      <c r="B1574" s="11" t="s">
        <v>119</v>
      </c>
      <c r="C1574" s="11" t="s">
        <v>168</v>
      </c>
      <c r="D1574" s="11" t="s">
        <v>5</v>
      </c>
      <c r="E1574" s="12">
        <v>38.112103810678413</v>
      </c>
      <c r="F1574" s="12">
        <v>26.162045613210026</v>
      </c>
      <c r="G1574" s="12">
        <v>40.191906829405127</v>
      </c>
      <c r="H1574" s="12">
        <v>44.694026854128502</v>
      </c>
      <c r="I1574" s="12">
        <v>38.906624313900288</v>
      </c>
      <c r="J1574" s="12">
        <v>19.048523615366918</v>
      </c>
      <c r="K1574" s="12">
        <v>33.161370173850266</v>
      </c>
      <c r="L1574" s="12">
        <v>19.785427809422316</v>
      </c>
      <c r="M1574" s="12">
        <v>14.153167922504698</v>
      </c>
      <c r="N1574" s="12"/>
      <c r="O1574" s="12"/>
    </row>
    <row r="1575" spans="1:15" x14ac:dyDescent="0.35">
      <c r="A1575" s="11" t="str">
        <f t="shared" si="24"/>
        <v>DISTRIBUCION VOLUMEN X CRITERIO (Consumiciones)GaseosasRTO CENTRO</v>
      </c>
      <c r="B1575" s="11" t="s">
        <v>119</v>
      </c>
      <c r="C1575" s="11" t="s">
        <v>168</v>
      </c>
      <c r="D1575" s="11" t="s">
        <v>6</v>
      </c>
      <c r="E1575" s="12">
        <v>1.7878445322350482</v>
      </c>
      <c r="F1575" s="12">
        <v>1.507442399544942</v>
      </c>
      <c r="G1575" s="12">
        <v>1.770091519034658</v>
      </c>
      <c r="H1575" s="12">
        <v>1.1450904030319533</v>
      </c>
      <c r="I1575" s="12">
        <v>2.1295796275683205</v>
      </c>
      <c r="J1575" s="12">
        <v>12.107392766153982</v>
      </c>
      <c r="K1575" s="12">
        <v>3.8313251355161073</v>
      </c>
      <c r="L1575" s="12">
        <v>2.1778781973132868</v>
      </c>
      <c r="M1575" s="12">
        <v>3.0667597751871556</v>
      </c>
      <c r="N1575" s="12"/>
      <c r="O1575" s="12"/>
    </row>
    <row r="1576" spans="1:15" x14ac:dyDescent="0.35">
      <c r="A1576" s="11" t="str">
        <f t="shared" si="24"/>
        <v>DISTRIBUCION VOLUMEN X CRITERIO (Consumiciones)GaseosasNORTE-CENTRO</v>
      </c>
      <c r="B1576" s="11" t="s">
        <v>119</v>
      </c>
      <c r="C1576" s="11" t="s">
        <v>168</v>
      </c>
      <c r="D1576" s="11" t="s">
        <v>7</v>
      </c>
      <c r="E1576" s="12">
        <v>8.403495042879582</v>
      </c>
      <c r="F1576" s="12">
        <v>3.6780936049430739</v>
      </c>
      <c r="G1576" s="12">
        <v>4.9323685874211201</v>
      </c>
      <c r="H1576" s="12">
        <v>3.1112257077949583</v>
      </c>
      <c r="I1576" s="12">
        <v>3.1402314952575603</v>
      </c>
      <c r="J1576" s="12">
        <v>6.3760607781237599</v>
      </c>
      <c r="K1576" s="12">
        <v>6.2051914415704967</v>
      </c>
      <c r="L1576" s="12">
        <v>7.683472862111203</v>
      </c>
      <c r="M1576" s="12">
        <v>4.4134226761615665</v>
      </c>
      <c r="N1576" s="12"/>
      <c r="O1576" s="12"/>
    </row>
    <row r="1577" spans="1:15" x14ac:dyDescent="0.35">
      <c r="A1577" s="11" t="str">
        <f t="shared" si="24"/>
        <v>DISTRIBUCION VOLUMEN X CRITERIO (Consumiciones)GaseosasNOROESTE</v>
      </c>
      <c r="B1577" s="11" t="s">
        <v>119</v>
      </c>
      <c r="C1577" s="11" t="s">
        <v>168</v>
      </c>
      <c r="D1577" s="11" t="s">
        <v>8</v>
      </c>
      <c r="E1577" s="12">
        <v>16.029256949908024</v>
      </c>
      <c r="F1577" s="12">
        <v>20.534364756566355</v>
      </c>
      <c r="G1577" s="12">
        <v>6.6281609191626751</v>
      </c>
      <c r="H1577" s="12">
        <v>10.878642111806027</v>
      </c>
      <c r="I1577" s="12">
        <v>12.145627227897966</v>
      </c>
      <c r="J1577" s="12">
        <v>7.5851767793399389</v>
      </c>
      <c r="K1577" s="12">
        <v>6.3853035216997656</v>
      </c>
      <c r="L1577" s="12">
        <v>4.1851741382855199</v>
      </c>
      <c r="M1577" s="12">
        <v>6.3468370345834426</v>
      </c>
      <c r="N1577" s="12"/>
      <c r="O1577" s="12"/>
    </row>
    <row r="1578" spans="1:15" x14ac:dyDescent="0.35">
      <c r="A1578" s="11" t="str">
        <f t="shared" si="24"/>
        <v>DISTRIBUCION VOLUMEN X CRITERIO (Consumiciones)Gaseosas&lt;2MIL</v>
      </c>
      <c r="B1578" s="11" t="s">
        <v>119</v>
      </c>
      <c r="C1578" s="11" t="s">
        <v>168</v>
      </c>
      <c r="D1578" s="11" t="s">
        <v>9</v>
      </c>
      <c r="E1578" s="12">
        <v>3.6526693227835278</v>
      </c>
      <c r="F1578" s="12">
        <v>3.125083094499105</v>
      </c>
      <c r="G1578" s="12">
        <v>1.3013784242994391</v>
      </c>
      <c r="H1578" s="12">
        <v>1.806243777400067</v>
      </c>
      <c r="I1578" s="12">
        <v>1.0991628634486565</v>
      </c>
      <c r="J1578" s="12">
        <v>1.698431380988406</v>
      </c>
      <c r="K1578" s="12">
        <v>2.7097124651898374</v>
      </c>
      <c r="L1578" s="12">
        <v>3.199250569746531</v>
      </c>
      <c r="M1578" s="12">
        <v>0.75964172709018174</v>
      </c>
      <c r="N1578" s="12"/>
      <c r="O1578" s="12"/>
    </row>
    <row r="1579" spans="1:15" x14ac:dyDescent="0.35">
      <c r="A1579" s="11" t="str">
        <f t="shared" si="24"/>
        <v>DISTRIBUCION VOLUMEN X CRITERIO (Consumiciones)Gaseosas2-5MIL</v>
      </c>
      <c r="B1579" s="11" t="s">
        <v>119</v>
      </c>
      <c r="C1579" s="11" t="s">
        <v>168</v>
      </c>
      <c r="D1579" s="11" t="s">
        <v>10</v>
      </c>
      <c r="E1579" s="12">
        <v>1.8024223767112868</v>
      </c>
      <c r="F1579" s="12">
        <v>3.1037144479370928</v>
      </c>
      <c r="G1579" s="12">
        <v>2.212841044884466</v>
      </c>
      <c r="H1579" s="12">
        <v>3.6286764908111793</v>
      </c>
      <c r="I1579" s="12">
        <v>0.80757574087748119</v>
      </c>
      <c r="J1579" s="12">
        <v>0.93618128704342896</v>
      </c>
      <c r="K1579" s="12">
        <v>1.8863143056876652</v>
      </c>
      <c r="L1579" s="12">
        <v>1.2467959540032838</v>
      </c>
      <c r="M1579" s="12">
        <v>0.87640733638876378</v>
      </c>
      <c r="N1579" s="12"/>
      <c r="O1579" s="12"/>
    </row>
    <row r="1580" spans="1:15" x14ac:dyDescent="0.35">
      <c r="A1580" s="11" t="str">
        <f t="shared" si="24"/>
        <v>DISTRIBUCION VOLUMEN X CRITERIO (Consumiciones)Gaseosas5-10MIL</v>
      </c>
      <c r="B1580" s="11" t="s">
        <v>119</v>
      </c>
      <c r="C1580" s="11" t="s">
        <v>168</v>
      </c>
      <c r="D1580" s="11" t="s">
        <v>11</v>
      </c>
      <c r="E1580" s="12">
        <v>4.9028594787254001</v>
      </c>
      <c r="F1580" s="12">
        <v>2.972417318692365</v>
      </c>
      <c r="G1580" s="12">
        <v>3.9043610430625382</v>
      </c>
      <c r="H1580" s="12">
        <v>0.84433378988652186</v>
      </c>
      <c r="I1580" s="12">
        <v>5.4513471779857054</v>
      </c>
      <c r="J1580" s="12">
        <v>3.0065496617153111</v>
      </c>
      <c r="K1580" s="12">
        <v>2.7655691676503285</v>
      </c>
      <c r="L1580" s="12">
        <v>1.4167721216578972</v>
      </c>
      <c r="M1580" s="12">
        <v>3.4238404417553587</v>
      </c>
      <c r="N1580" s="12"/>
      <c r="O1580" s="12"/>
    </row>
    <row r="1581" spans="1:15" x14ac:dyDescent="0.35">
      <c r="A1581" s="11" t="str">
        <f t="shared" si="24"/>
        <v>DISTRIBUCION VOLUMEN X CRITERIO (Consumiciones)Gaseosas10-30MIL</v>
      </c>
      <c r="B1581" s="11" t="s">
        <v>119</v>
      </c>
      <c r="C1581" s="11" t="s">
        <v>168</v>
      </c>
      <c r="D1581" s="11" t="s">
        <v>12</v>
      </c>
      <c r="E1581" s="12">
        <v>23.223455863755948</v>
      </c>
      <c r="F1581" s="12">
        <v>15.80299656360255</v>
      </c>
      <c r="G1581" s="12">
        <v>9.8774271661289568</v>
      </c>
      <c r="H1581" s="12">
        <v>11.315150965087431</v>
      </c>
      <c r="I1581" s="12">
        <v>12.703933917275773</v>
      </c>
      <c r="J1581" s="12">
        <v>19.94342884543968</v>
      </c>
      <c r="K1581" s="12">
        <v>11.342263835249087</v>
      </c>
      <c r="L1581" s="12">
        <v>9.3205175354516996</v>
      </c>
      <c r="M1581" s="12">
        <v>11.125983505352766</v>
      </c>
      <c r="N1581" s="12"/>
      <c r="O1581" s="12"/>
    </row>
    <row r="1582" spans="1:15" x14ac:dyDescent="0.35">
      <c r="A1582" s="11" t="str">
        <f t="shared" si="24"/>
        <v>DISTRIBUCION VOLUMEN X CRITERIO (Consumiciones)Gaseosas30-100MIL</v>
      </c>
      <c r="B1582" s="11" t="s">
        <v>119</v>
      </c>
      <c r="C1582" s="11" t="s">
        <v>168</v>
      </c>
      <c r="D1582" s="11" t="s">
        <v>13</v>
      </c>
      <c r="E1582" s="12">
        <v>4.2689845626040013</v>
      </c>
      <c r="F1582" s="12">
        <v>12.649906386714891</v>
      </c>
      <c r="G1582" s="12">
        <v>10.843841719129214</v>
      </c>
      <c r="H1582" s="12">
        <v>8.0602210157483345</v>
      </c>
      <c r="I1582" s="12">
        <v>6.2538027077850975</v>
      </c>
      <c r="J1582" s="12">
        <v>11.122351400014677</v>
      </c>
      <c r="K1582" s="12">
        <v>9.6355860140501282</v>
      </c>
      <c r="L1582" s="12">
        <v>14.90731447402332</v>
      </c>
      <c r="M1582" s="12">
        <v>13.776482607865603</v>
      </c>
      <c r="N1582" s="12"/>
      <c r="O1582" s="12"/>
    </row>
    <row r="1583" spans="1:15" x14ac:dyDescent="0.35">
      <c r="A1583" s="11" t="str">
        <f t="shared" si="24"/>
        <v>DISTRIBUCION VOLUMEN X CRITERIO (Consumiciones)Gaseosas100-200MIL</v>
      </c>
      <c r="B1583" s="11" t="s">
        <v>119</v>
      </c>
      <c r="C1583" s="11" t="s">
        <v>168</v>
      </c>
      <c r="D1583" s="11" t="s">
        <v>14</v>
      </c>
      <c r="E1583" s="12">
        <v>5.5925469136874009</v>
      </c>
      <c r="F1583" s="12">
        <v>4.7036165854274019</v>
      </c>
      <c r="G1583" s="12">
        <v>3.1654378506855556</v>
      </c>
      <c r="H1583" s="12">
        <v>2.5071571588090009</v>
      </c>
      <c r="I1583" s="12">
        <v>2.0992334786046283</v>
      </c>
      <c r="J1583" s="12">
        <v>5.1297654658815572</v>
      </c>
      <c r="K1583" s="12">
        <v>3.2341878774682269</v>
      </c>
      <c r="L1583" s="12">
        <v>4.397872753229529</v>
      </c>
      <c r="M1583" s="12">
        <v>3.5085558070253891</v>
      </c>
      <c r="N1583" s="12"/>
      <c r="O1583" s="12"/>
    </row>
    <row r="1584" spans="1:15" x14ac:dyDescent="0.35">
      <c r="A1584" s="11" t="str">
        <f t="shared" si="24"/>
        <v>DISTRIBUCION VOLUMEN X CRITERIO (Consumiciones)Gaseosas200-500MIL</v>
      </c>
      <c r="B1584" s="11" t="s">
        <v>119</v>
      </c>
      <c r="C1584" s="11" t="s">
        <v>168</v>
      </c>
      <c r="D1584" s="11" t="s">
        <v>15</v>
      </c>
      <c r="E1584" s="12">
        <v>3.2579079206599415</v>
      </c>
      <c r="F1584" s="12">
        <v>17.852230738629935</v>
      </c>
      <c r="G1584" s="12">
        <v>11.130379313584246</v>
      </c>
      <c r="H1584" s="12">
        <v>11.985676331292595</v>
      </c>
      <c r="I1584" s="12">
        <v>9.9119392268824154</v>
      </c>
      <c r="J1584" s="12">
        <v>13.141808356660933</v>
      </c>
      <c r="K1584" s="12">
        <v>7.9522456136329769</v>
      </c>
      <c r="L1584" s="12">
        <v>7.5219804881721473</v>
      </c>
      <c r="M1584" s="12">
        <v>10.738451065024032</v>
      </c>
      <c r="N1584" s="12"/>
      <c r="O1584" s="12"/>
    </row>
    <row r="1585" spans="1:15" x14ac:dyDescent="0.35">
      <c r="A1585" s="11" t="str">
        <f t="shared" si="24"/>
        <v>DISTRIBUCION VOLUMEN X CRITERIO (Consumiciones)Gaseosas&gt;500MIL</v>
      </c>
      <c r="B1585" s="11" t="s">
        <v>119</v>
      </c>
      <c r="C1585" s="11" t="s">
        <v>168</v>
      </c>
      <c r="D1585" s="11" t="s">
        <v>16</v>
      </c>
      <c r="E1585" s="12">
        <v>53.299147261427791</v>
      </c>
      <c r="F1585" s="12">
        <v>39.790038774826023</v>
      </c>
      <c r="G1585" s="12">
        <v>57.564318766449631</v>
      </c>
      <c r="H1585" s="12">
        <v>59.852555322695089</v>
      </c>
      <c r="I1585" s="12">
        <v>61.673011826201815</v>
      </c>
      <c r="J1585" s="12">
        <v>45.021481808886392</v>
      </c>
      <c r="K1585" s="12">
        <v>60.474128743166901</v>
      </c>
      <c r="L1585" s="12">
        <v>57.989482493506195</v>
      </c>
      <c r="M1585" s="12">
        <v>55.790628866369872</v>
      </c>
      <c r="N1585" s="12"/>
      <c r="O1585" s="12"/>
    </row>
    <row r="1586" spans="1:15" x14ac:dyDescent="0.35">
      <c r="A1586" s="11" t="str">
        <f t="shared" si="24"/>
        <v>DISTRIBUCION VOLUMEN X CRITERIO (Consumiciones)GaseosasDE 15 A 19 AÑOS</v>
      </c>
      <c r="B1586" s="11" t="s">
        <v>119</v>
      </c>
      <c r="C1586" s="11" t="s">
        <v>168</v>
      </c>
      <c r="D1586" s="11" t="s">
        <v>39</v>
      </c>
      <c r="E1586" s="12">
        <v>2.9829494283189093</v>
      </c>
      <c r="F1586" s="12" t="s">
        <v>219</v>
      </c>
      <c r="G1586" s="12" t="s">
        <v>219</v>
      </c>
      <c r="H1586" s="12" t="s">
        <v>219</v>
      </c>
      <c r="I1586" s="12">
        <v>0.55868568459352819</v>
      </c>
      <c r="J1586" s="12" t="s">
        <v>219</v>
      </c>
      <c r="K1586" s="12" t="s">
        <v>219</v>
      </c>
      <c r="L1586" s="12" t="s">
        <v>219</v>
      </c>
      <c r="M1586" s="12" t="s">
        <v>219</v>
      </c>
      <c r="N1586" s="12"/>
      <c r="O1586" s="12"/>
    </row>
    <row r="1587" spans="1:15" x14ac:dyDescent="0.35">
      <c r="A1587" s="11" t="str">
        <f t="shared" si="24"/>
        <v>DISTRIBUCION VOLUMEN X CRITERIO (Consumiciones)GaseosasDE 20 A 24 AÑOS</v>
      </c>
      <c r="B1587" s="11" t="s">
        <v>119</v>
      </c>
      <c r="C1587" s="11" t="s">
        <v>168</v>
      </c>
      <c r="D1587" s="11" t="s">
        <v>40</v>
      </c>
      <c r="E1587" s="12">
        <v>1.3040775500261785</v>
      </c>
      <c r="F1587" s="12">
        <v>1.841398865587381</v>
      </c>
      <c r="G1587" s="12">
        <v>1.3343419631843534</v>
      </c>
      <c r="H1587" s="12">
        <v>2.9973431904816912</v>
      </c>
      <c r="I1587" s="12" t="s">
        <v>219</v>
      </c>
      <c r="J1587" s="12">
        <v>0.41680861876879932</v>
      </c>
      <c r="K1587" s="12">
        <v>0.15123647990465169</v>
      </c>
      <c r="L1587" s="12" t="s">
        <v>219</v>
      </c>
      <c r="M1587" s="12">
        <v>0.5691992980763193</v>
      </c>
      <c r="N1587" s="12"/>
      <c r="O1587" s="12"/>
    </row>
    <row r="1588" spans="1:15" x14ac:dyDescent="0.35">
      <c r="A1588" s="11" t="str">
        <f t="shared" si="24"/>
        <v>DISTRIBUCION VOLUMEN X CRITERIO (Consumiciones)GaseosasDE 25 A 34 AÑOS</v>
      </c>
      <c r="B1588" s="11" t="s">
        <v>119</v>
      </c>
      <c r="C1588" s="11" t="s">
        <v>168</v>
      </c>
      <c r="D1588" s="11" t="s">
        <v>41</v>
      </c>
      <c r="E1588" s="12">
        <v>1.3209167336295566</v>
      </c>
      <c r="F1588" s="12">
        <v>1.3613603149535687</v>
      </c>
      <c r="G1588" s="12">
        <v>1.7558675607252761</v>
      </c>
      <c r="H1588" s="12">
        <v>1.5060551054197815</v>
      </c>
      <c r="I1588" s="12">
        <v>1.6754245787275315</v>
      </c>
      <c r="J1588" s="12">
        <v>1.3550412447419784</v>
      </c>
      <c r="K1588" s="12">
        <v>0.57678130622629187</v>
      </c>
      <c r="L1588" s="12">
        <v>5.8341929001039583</v>
      </c>
      <c r="M1588" s="12">
        <v>0.43700672206572788</v>
      </c>
      <c r="N1588" s="12"/>
      <c r="O1588" s="12"/>
    </row>
    <row r="1589" spans="1:15" x14ac:dyDescent="0.35">
      <c r="A1589" s="11" t="str">
        <f t="shared" si="24"/>
        <v>DISTRIBUCION VOLUMEN X CRITERIO (Consumiciones)GaseosasDE 35 A 49 AÑOS</v>
      </c>
      <c r="B1589" s="11" t="s">
        <v>119</v>
      </c>
      <c r="C1589" s="11" t="s">
        <v>168</v>
      </c>
      <c r="D1589" s="11" t="s">
        <v>42</v>
      </c>
      <c r="E1589" s="12">
        <v>5.4818901547286067</v>
      </c>
      <c r="F1589" s="12">
        <v>17.657770059077254</v>
      </c>
      <c r="G1589" s="12">
        <v>5.7335439061654521</v>
      </c>
      <c r="H1589" s="12">
        <v>6.8685539365336057</v>
      </c>
      <c r="I1589" s="12">
        <v>8.5584487360499359</v>
      </c>
      <c r="J1589" s="12">
        <v>9.5096899898522871</v>
      </c>
      <c r="K1589" s="12">
        <v>10.25638845276705</v>
      </c>
      <c r="L1589" s="12">
        <v>8.253091978953405</v>
      </c>
      <c r="M1589" s="12">
        <v>6.2227573052862128</v>
      </c>
      <c r="N1589" s="12"/>
      <c r="O1589" s="12"/>
    </row>
    <row r="1590" spans="1:15" x14ac:dyDescent="0.35">
      <c r="A1590" s="11" t="str">
        <f t="shared" si="24"/>
        <v>DISTRIBUCION VOLUMEN X CRITERIO (Consumiciones)GaseosasDE 50 A 59 AÑOS</v>
      </c>
      <c r="B1590" s="11" t="s">
        <v>119</v>
      </c>
      <c r="C1590" s="11" t="s">
        <v>168</v>
      </c>
      <c r="D1590" s="11" t="s">
        <v>43</v>
      </c>
      <c r="E1590" s="12">
        <v>13.918822311754949</v>
      </c>
      <c r="F1590" s="12">
        <v>16.109944384688816</v>
      </c>
      <c r="G1590" s="12">
        <v>14.400551746368354</v>
      </c>
      <c r="H1590" s="12">
        <v>11.071764110518876</v>
      </c>
      <c r="I1590" s="12">
        <v>12.873793980894725</v>
      </c>
      <c r="J1590" s="12">
        <v>15.138577808237471</v>
      </c>
      <c r="K1590" s="12">
        <v>18.398922747223782</v>
      </c>
      <c r="L1590" s="12">
        <v>19.220954510046941</v>
      </c>
      <c r="M1590" s="12">
        <v>17.058690144113992</v>
      </c>
      <c r="N1590" s="12"/>
      <c r="O1590" s="12"/>
    </row>
    <row r="1591" spans="1:15" x14ac:dyDescent="0.35">
      <c r="A1591" s="11" t="str">
        <f t="shared" si="24"/>
        <v>DISTRIBUCION VOLUMEN X CRITERIO (Consumiciones)GaseosasDE 60 A 75 AÑOS</v>
      </c>
      <c r="B1591" s="11" t="s">
        <v>119</v>
      </c>
      <c r="C1591" s="11" t="s">
        <v>168</v>
      </c>
      <c r="D1591" s="11" t="s">
        <v>44</v>
      </c>
      <c r="E1591" s="12">
        <v>74.991343821541804</v>
      </c>
      <c r="F1591" s="12">
        <v>63.02953028602235</v>
      </c>
      <c r="G1591" s="12">
        <v>76.775695480501753</v>
      </c>
      <c r="H1591" s="12">
        <v>77.556285307238298</v>
      </c>
      <c r="I1591" s="12">
        <v>76.333657020146546</v>
      </c>
      <c r="J1591" s="12">
        <v>73.579885787187166</v>
      </c>
      <c r="K1591" s="12">
        <v>70.616669913705181</v>
      </c>
      <c r="L1591" s="12">
        <v>66.691763506684936</v>
      </c>
      <c r="M1591" s="12">
        <v>75.712327210524492</v>
      </c>
      <c r="N1591" s="12"/>
      <c r="O1591" s="12"/>
    </row>
    <row r="1592" spans="1:15" x14ac:dyDescent="0.35">
      <c r="A1592" s="11" t="str">
        <f t="shared" si="24"/>
        <v>DISTRIBUCION VOLUMEN X CRITERIO (Consumiciones)GaseosasALTA Y MEDIA ALTA</v>
      </c>
      <c r="B1592" s="11" t="s">
        <v>119</v>
      </c>
      <c r="C1592" s="11" t="s">
        <v>168</v>
      </c>
      <c r="D1592" s="11" t="s">
        <v>17</v>
      </c>
      <c r="E1592" s="12">
        <v>42.048775115750139</v>
      </c>
      <c r="F1592" s="12">
        <v>32.283601069240461</v>
      </c>
      <c r="G1592" s="12">
        <v>45.195486085791345</v>
      </c>
      <c r="H1592" s="12">
        <v>44.762757361232588</v>
      </c>
      <c r="I1592" s="12">
        <v>34.869172157709357</v>
      </c>
      <c r="J1592" s="12">
        <v>32.264498841483238</v>
      </c>
      <c r="K1592" s="12">
        <v>34.849585716086594</v>
      </c>
      <c r="L1592" s="12">
        <v>17.685259564067891</v>
      </c>
      <c r="M1592" s="12">
        <v>14.561393028198715</v>
      </c>
      <c r="N1592" s="12"/>
      <c r="O1592" s="12"/>
    </row>
    <row r="1593" spans="1:15" x14ac:dyDescent="0.35">
      <c r="A1593" s="11" t="str">
        <f t="shared" si="24"/>
        <v>DISTRIBUCION VOLUMEN X CRITERIO (Consumiciones)GaseosasMEDIA</v>
      </c>
      <c r="B1593" s="11" t="s">
        <v>119</v>
      </c>
      <c r="C1593" s="11" t="s">
        <v>168</v>
      </c>
      <c r="D1593" s="11" t="s">
        <v>18</v>
      </c>
      <c r="E1593" s="12">
        <v>24.321621593875438</v>
      </c>
      <c r="F1593" s="12">
        <v>44.905427380751902</v>
      </c>
      <c r="G1593" s="12">
        <v>35.289628521582067</v>
      </c>
      <c r="H1593" s="12">
        <v>16.654361733141911</v>
      </c>
      <c r="I1593" s="12">
        <v>22.330573627729144</v>
      </c>
      <c r="J1593" s="12">
        <v>22.281858659298951</v>
      </c>
      <c r="K1593" s="12">
        <v>22.982019046745894</v>
      </c>
      <c r="L1593" s="12">
        <v>22.113885598950567</v>
      </c>
      <c r="M1593" s="12">
        <v>19.975491647814902</v>
      </c>
      <c r="N1593" s="12"/>
      <c r="O1593" s="12"/>
    </row>
    <row r="1594" spans="1:15" x14ac:dyDescent="0.35">
      <c r="A1594" s="11" t="str">
        <f t="shared" si="24"/>
        <v>DISTRIBUCION VOLUMEN X CRITERIO (Consumiciones)GaseosasMEDIA BAJA</v>
      </c>
      <c r="B1594" s="11" t="s">
        <v>119</v>
      </c>
      <c r="C1594" s="11" t="s">
        <v>168</v>
      </c>
      <c r="D1594" s="11" t="s">
        <v>19</v>
      </c>
      <c r="E1594" s="12">
        <v>26.499898739044447</v>
      </c>
      <c r="F1594" s="12">
        <v>16.242921652119371</v>
      </c>
      <c r="G1594" s="12">
        <v>13.445497965550231</v>
      </c>
      <c r="H1594" s="12">
        <v>33.280334658987776</v>
      </c>
      <c r="I1594" s="12">
        <v>34.032423377453519</v>
      </c>
      <c r="J1594" s="12">
        <v>37.361006957722282</v>
      </c>
      <c r="K1594" s="12">
        <v>33.985033062492121</v>
      </c>
      <c r="L1594" s="12">
        <v>45.193540073379303</v>
      </c>
      <c r="M1594" s="12">
        <v>60.787958394015298</v>
      </c>
      <c r="N1594" s="12"/>
      <c r="O1594" s="12"/>
    </row>
    <row r="1595" spans="1:15" x14ac:dyDescent="0.35">
      <c r="A1595" s="11" t="str">
        <f t="shared" si="24"/>
        <v>DISTRIBUCION VOLUMEN X CRITERIO (Consumiciones)GaseosasBAJA</v>
      </c>
      <c r="B1595" s="11" t="s">
        <v>119</v>
      </c>
      <c r="C1595" s="11" t="s">
        <v>168</v>
      </c>
      <c r="D1595" s="11" t="s">
        <v>20</v>
      </c>
      <c r="E1595" s="12">
        <v>7.1297278833473792</v>
      </c>
      <c r="F1595" s="12">
        <v>6.5680485944451412</v>
      </c>
      <c r="G1595" s="12">
        <v>6.0693808576244281</v>
      </c>
      <c r="H1595" s="12">
        <v>5.3025737498418559</v>
      </c>
      <c r="I1595" s="12">
        <v>8.7678451234112096</v>
      </c>
      <c r="J1595" s="12">
        <v>8.0926410595558753</v>
      </c>
      <c r="K1595" s="12">
        <v>8.1833369623763748</v>
      </c>
      <c r="L1595" s="12">
        <v>15.007300284656081</v>
      </c>
      <c r="M1595" s="12">
        <v>4.6751467615851601</v>
      </c>
      <c r="N1595" s="12"/>
      <c r="O1595" s="12"/>
    </row>
    <row r="1596" spans="1:15" x14ac:dyDescent="0.35">
      <c r="A1596" s="11" t="str">
        <f t="shared" si="24"/>
        <v>DISTRIBUCION VOLUMEN X CRITERIO (Consumiciones)GaseosasHOMBRE</v>
      </c>
      <c r="B1596" s="11" t="s">
        <v>119</v>
      </c>
      <c r="C1596" s="11" t="s">
        <v>168</v>
      </c>
      <c r="D1596" s="11" t="s">
        <v>21</v>
      </c>
      <c r="E1596" s="12">
        <v>77.129933205100571</v>
      </c>
      <c r="F1596" s="12">
        <v>67.403220651544288</v>
      </c>
      <c r="G1596" s="12">
        <v>78.605419228479192</v>
      </c>
      <c r="H1596" s="12">
        <v>74.714021683526127</v>
      </c>
      <c r="I1596" s="12">
        <v>72.344941566978889</v>
      </c>
      <c r="J1596" s="12">
        <v>73.355190370322561</v>
      </c>
      <c r="K1596" s="12">
        <v>72.035297218625018</v>
      </c>
      <c r="L1596" s="12">
        <v>65.992777901653213</v>
      </c>
      <c r="M1596" s="12">
        <v>71.350242172821382</v>
      </c>
      <c r="N1596" s="12"/>
      <c r="O1596" s="12"/>
    </row>
    <row r="1597" spans="1:15" x14ac:dyDescent="0.35">
      <c r="A1597" s="11" t="str">
        <f t="shared" si="24"/>
        <v>DISTRIBUCION VOLUMEN X CRITERIO (Consumiciones)GaseosasMUJER</v>
      </c>
      <c r="B1597" s="11" t="s">
        <v>119</v>
      </c>
      <c r="C1597" s="11" t="s">
        <v>168</v>
      </c>
      <c r="D1597" s="11" t="s">
        <v>22</v>
      </c>
      <c r="E1597" s="12">
        <v>22.870073794504659</v>
      </c>
      <c r="F1597" s="12">
        <v>32.596779348455705</v>
      </c>
      <c r="G1597" s="12">
        <v>21.394561063165057</v>
      </c>
      <c r="H1597" s="12">
        <v>25.285992068075931</v>
      </c>
      <c r="I1597" s="12">
        <v>27.655058433021118</v>
      </c>
      <c r="J1597" s="12">
        <v>26.64480962967745</v>
      </c>
      <c r="K1597" s="12">
        <v>27.964702781374989</v>
      </c>
      <c r="L1597" s="12">
        <v>34.007222098346787</v>
      </c>
      <c r="M1597" s="12">
        <v>28.649732406213797</v>
      </c>
      <c r="N1597" s="12"/>
      <c r="O1597" s="12"/>
    </row>
    <row r="1598" spans="1:15" x14ac:dyDescent="0.35">
      <c r="A1598" s="11" t="str">
        <f t="shared" si="24"/>
        <v>DISTRIBUCION VOLUMEN X CRITERIO (Consumiciones)Bebidas Zumo+LecheT.ESPAÑA</v>
      </c>
      <c r="B1598" s="11" t="s">
        <v>119</v>
      </c>
      <c r="C1598" s="11" t="s">
        <v>169</v>
      </c>
      <c r="D1598" s="11" t="s">
        <v>36</v>
      </c>
      <c r="E1598" s="12">
        <v>100</v>
      </c>
      <c r="F1598" s="12">
        <v>100</v>
      </c>
      <c r="G1598" s="12">
        <v>100</v>
      </c>
      <c r="H1598" s="12">
        <v>100</v>
      </c>
      <c r="I1598" s="12">
        <v>100</v>
      </c>
      <c r="J1598" s="12">
        <v>100</v>
      </c>
      <c r="K1598" s="12">
        <v>100</v>
      </c>
      <c r="L1598" s="12">
        <v>100</v>
      </c>
      <c r="M1598" s="12">
        <v>100</v>
      </c>
      <c r="N1598" s="12"/>
      <c r="O1598" s="12"/>
    </row>
    <row r="1599" spans="1:15" x14ac:dyDescent="0.35">
      <c r="A1599" s="11" t="str">
        <f t="shared" si="24"/>
        <v>DISTRIBUCION VOLUMEN X CRITERIO (Consumiciones)Bebidas Zumo+LecheBCN AM</v>
      </c>
      <c r="B1599" s="11" t="s">
        <v>119</v>
      </c>
      <c r="C1599" s="11" t="s">
        <v>169</v>
      </c>
      <c r="D1599" s="11" t="s">
        <v>1</v>
      </c>
      <c r="E1599" s="12">
        <v>1.0720252934797616</v>
      </c>
      <c r="F1599" s="12">
        <v>6.7826877639284566</v>
      </c>
      <c r="G1599" s="12">
        <v>4.0858596527767448</v>
      </c>
      <c r="H1599" s="12">
        <v>2.1789304533711804</v>
      </c>
      <c r="I1599" s="12">
        <v>0.59297445194367893</v>
      </c>
      <c r="J1599" s="12">
        <v>4.8942484304554075</v>
      </c>
      <c r="K1599" s="12">
        <v>1.0698831887657003</v>
      </c>
      <c r="L1599" s="12">
        <v>7.049666274261682</v>
      </c>
      <c r="M1599" s="12">
        <v>7.4847389566438576</v>
      </c>
      <c r="N1599" s="12"/>
      <c r="O1599" s="12"/>
    </row>
    <row r="1600" spans="1:15" x14ac:dyDescent="0.35">
      <c r="A1600" s="11" t="str">
        <f t="shared" si="24"/>
        <v>DISTRIBUCION VOLUMEN X CRITERIO (Consumiciones)Bebidas Zumo+LecheREST.CAT ARAGON</v>
      </c>
      <c r="B1600" s="11" t="s">
        <v>119</v>
      </c>
      <c r="C1600" s="11" t="s">
        <v>169</v>
      </c>
      <c r="D1600" s="11" t="s">
        <v>2</v>
      </c>
      <c r="E1600" s="12">
        <v>14.284310668385579</v>
      </c>
      <c r="F1600" s="12">
        <v>2.4378597451406017</v>
      </c>
      <c r="G1600" s="12">
        <v>5.3013552715750007</v>
      </c>
      <c r="H1600" s="12">
        <v>1.7465355709145716</v>
      </c>
      <c r="I1600" s="12">
        <v>8.3686717802962995</v>
      </c>
      <c r="J1600" s="12">
        <v>5.2886172972030536</v>
      </c>
      <c r="K1600" s="12">
        <v>6.1257928205624745</v>
      </c>
      <c r="L1600" s="12">
        <v>4.0256150430865025</v>
      </c>
      <c r="M1600" s="12">
        <v>4.0281226822386182</v>
      </c>
      <c r="N1600" s="12"/>
      <c r="O1600" s="12"/>
    </row>
    <row r="1601" spans="1:15" x14ac:dyDescent="0.35">
      <c r="A1601" s="11" t="str">
        <f t="shared" si="24"/>
        <v>DISTRIBUCION VOLUMEN X CRITERIO (Consumiciones)Bebidas Zumo+LecheLEVANTE</v>
      </c>
      <c r="B1601" s="11" t="s">
        <v>119</v>
      </c>
      <c r="C1601" s="11" t="s">
        <v>169</v>
      </c>
      <c r="D1601" s="11" t="s">
        <v>3</v>
      </c>
      <c r="E1601" s="12">
        <v>13.522232892176406</v>
      </c>
      <c r="F1601" s="12">
        <v>15.121036152521125</v>
      </c>
      <c r="G1601" s="12">
        <v>14.613302786414556</v>
      </c>
      <c r="H1601" s="12">
        <v>14.321919635918986</v>
      </c>
      <c r="I1601" s="12">
        <v>5.5502664228857332</v>
      </c>
      <c r="J1601" s="12">
        <v>16.033463368079122</v>
      </c>
      <c r="K1601" s="12">
        <v>8.8650721041040992</v>
      </c>
      <c r="L1601" s="12">
        <v>10.919180545134378</v>
      </c>
      <c r="M1601" s="12">
        <v>11.134231117885472</v>
      </c>
      <c r="N1601" s="12"/>
      <c r="O1601" s="12"/>
    </row>
    <row r="1602" spans="1:15" x14ac:dyDescent="0.35">
      <c r="A1602" s="11" t="str">
        <f t="shared" si="24"/>
        <v>DISTRIBUCION VOLUMEN X CRITERIO (Consumiciones)Bebidas Zumo+LecheANDALUCIA</v>
      </c>
      <c r="B1602" s="11" t="s">
        <v>119</v>
      </c>
      <c r="C1602" s="11" t="s">
        <v>169</v>
      </c>
      <c r="D1602" s="11" t="s">
        <v>4</v>
      </c>
      <c r="E1602" s="12">
        <v>15.470433798277879</v>
      </c>
      <c r="F1602" s="12">
        <v>23.034637622604258</v>
      </c>
      <c r="G1602" s="12">
        <v>37.640399291866885</v>
      </c>
      <c r="H1602" s="12">
        <v>51.073452523730069</v>
      </c>
      <c r="I1602" s="12">
        <v>43.869975946467108</v>
      </c>
      <c r="J1602" s="12">
        <v>39.431905198868719</v>
      </c>
      <c r="K1602" s="12">
        <v>48.273886117711264</v>
      </c>
      <c r="L1602" s="12">
        <v>27.195974164433302</v>
      </c>
      <c r="M1602" s="12">
        <v>19.582879571417187</v>
      </c>
      <c r="N1602" s="12"/>
      <c r="O1602" s="12"/>
    </row>
    <row r="1603" spans="1:15" x14ac:dyDescent="0.35">
      <c r="A1603" s="11" t="str">
        <f t="shared" si="24"/>
        <v>DISTRIBUCION VOLUMEN X CRITERIO (Consumiciones)Bebidas Zumo+LecheMDD AM</v>
      </c>
      <c r="B1603" s="11" t="s">
        <v>119</v>
      </c>
      <c r="C1603" s="11" t="s">
        <v>169</v>
      </c>
      <c r="D1603" s="11" t="s">
        <v>5</v>
      </c>
      <c r="E1603" s="12">
        <v>14.451723800910033</v>
      </c>
      <c r="F1603" s="12">
        <v>11.319886698395038</v>
      </c>
      <c r="G1603" s="12">
        <v>3.8698748865648107</v>
      </c>
      <c r="H1603" s="12">
        <v>7.3813965626951843</v>
      </c>
      <c r="I1603" s="12">
        <v>2.4797111103211757</v>
      </c>
      <c r="J1603" s="12">
        <v>7.3197411941022974</v>
      </c>
      <c r="K1603" s="12">
        <v>4.404888764434987</v>
      </c>
      <c r="L1603" s="12">
        <v>12.793549602567438</v>
      </c>
      <c r="M1603" s="12">
        <v>13.222639263192809</v>
      </c>
      <c r="N1603" s="12"/>
      <c r="O1603" s="12"/>
    </row>
    <row r="1604" spans="1:15" x14ac:dyDescent="0.35">
      <c r="A1604" s="11" t="str">
        <f t="shared" ref="A1604:A1667" si="25">B1604&amp;C1604&amp;D1604</f>
        <v>DISTRIBUCION VOLUMEN X CRITERIO (Consumiciones)Bebidas Zumo+LecheRTO CENTRO</v>
      </c>
      <c r="B1604" s="11" t="s">
        <v>119</v>
      </c>
      <c r="C1604" s="11" t="s">
        <v>169</v>
      </c>
      <c r="D1604" s="11" t="s">
        <v>6</v>
      </c>
      <c r="E1604" s="12">
        <v>17.428940949301857</v>
      </c>
      <c r="F1604" s="12">
        <v>9.1912596151932817</v>
      </c>
      <c r="G1604" s="12">
        <v>12.410925482378495</v>
      </c>
      <c r="H1604" s="12">
        <v>8.3914457382639878</v>
      </c>
      <c r="I1604" s="12">
        <v>11.894793999444641</v>
      </c>
      <c r="J1604" s="12">
        <v>12.469815749179045</v>
      </c>
      <c r="K1604" s="12">
        <v>10.004637680521576</v>
      </c>
      <c r="L1604" s="12">
        <v>5.1483356184298934</v>
      </c>
      <c r="M1604" s="12">
        <v>13.18272864662827</v>
      </c>
      <c r="N1604" s="12"/>
      <c r="O1604" s="12"/>
    </row>
    <row r="1605" spans="1:15" x14ac:dyDescent="0.35">
      <c r="A1605" s="11" t="str">
        <f t="shared" si="25"/>
        <v>DISTRIBUCION VOLUMEN X CRITERIO (Consumiciones)Bebidas Zumo+LecheNORTE-CENTRO</v>
      </c>
      <c r="B1605" s="11" t="s">
        <v>119</v>
      </c>
      <c r="C1605" s="11" t="s">
        <v>169</v>
      </c>
      <c r="D1605" s="11" t="s">
        <v>7</v>
      </c>
      <c r="E1605" s="12">
        <v>11.271546541771318</v>
      </c>
      <c r="F1605" s="12">
        <v>25.54623728103833</v>
      </c>
      <c r="G1605" s="12">
        <v>13.512911527990598</v>
      </c>
      <c r="H1605" s="12">
        <v>9.2938658096374738</v>
      </c>
      <c r="I1605" s="12">
        <v>16.533545379470368</v>
      </c>
      <c r="J1605" s="12">
        <v>4.6592169302140789</v>
      </c>
      <c r="K1605" s="12">
        <v>7.4376787611286455</v>
      </c>
      <c r="L1605" s="12">
        <v>13.639004474723638</v>
      </c>
      <c r="M1605" s="12">
        <v>15.018405877349089</v>
      </c>
      <c r="N1605" s="12"/>
      <c r="O1605" s="12"/>
    </row>
    <row r="1606" spans="1:15" x14ac:dyDescent="0.35">
      <c r="A1606" s="11" t="str">
        <f t="shared" si="25"/>
        <v>DISTRIBUCION VOLUMEN X CRITERIO (Consumiciones)Bebidas Zumo+LecheNOROESTE</v>
      </c>
      <c r="B1606" s="11" t="s">
        <v>119</v>
      </c>
      <c r="C1606" s="11" t="s">
        <v>169</v>
      </c>
      <c r="D1606" s="11" t="s">
        <v>8</v>
      </c>
      <c r="E1606" s="12">
        <v>12.498780884475421</v>
      </c>
      <c r="F1606" s="12">
        <v>6.566375655035718</v>
      </c>
      <c r="G1606" s="12">
        <v>8.565363959594757</v>
      </c>
      <c r="H1606" s="12">
        <v>5.6124519460564235</v>
      </c>
      <c r="I1606" s="12">
        <v>10.710066060923596</v>
      </c>
      <c r="J1606" s="12">
        <v>9.9029796819570635</v>
      </c>
      <c r="K1606" s="12">
        <v>13.818158912351139</v>
      </c>
      <c r="L1606" s="12">
        <v>19.228684622915505</v>
      </c>
      <c r="M1606" s="12">
        <v>16.346223917628848</v>
      </c>
      <c r="N1606" s="12"/>
      <c r="O1606" s="12"/>
    </row>
    <row r="1607" spans="1:15" x14ac:dyDescent="0.35">
      <c r="A1607" s="11" t="str">
        <f t="shared" si="25"/>
        <v>DISTRIBUCION VOLUMEN X CRITERIO (Consumiciones)Bebidas Zumo+Leche&lt;2MIL</v>
      </c>
      <c r="B1607" s="11" t="s">
        <v>119</v>
      </c>
      <c r="C1607" s="11" t="s">
        <v>169</v>
      </c>
      <c r="D1607" s="11" t="s">
        <v>9</v>
      </c>
      <c r="E1607" s="12">
        <v>4.0005450467711157</v>
      </c>
      <c r="F1607" s="12">
        <v>2.0034515634773631</v>
      </c>
      <c r="G1607" s="12">
        <v>5.026082506434193</v>
      </c>
      <c r="H1607" s="12">
        <v>0.95038047287133109</v>
      </c>
      <c r="I1607" s="12">
        <v>1.0142981741673609</v>
      </c>
      <c r="J1607" s="12">
        <v>5.2357954277948737</v>
      </c>
      <c r="K1607" s="12">
        <v>3.4391536865709162</v>
      </c>
      <c r="L1607" s="12">
        <v>7.7766264569532462</v>
      </c>
      <c r="M1607" s="12">
        <v>0.81332047475925939</v>
      </c>
      <c r="N1607" s="12"/>
      <c r="O1607" s="12"/>
    </row>
    <row r="1608" spans="1:15" x14ac:dyDescent="0.35">
      <c r="A1608" s="11" t="str">
        <f t="shared" si="25"/>
        <v>DISTRIBUCION VOLUMEN X CRITERIO (Consumiciones)Bebidas Zumo+Leche2-5MIL</v>
      </c>
      <c r="B1608" s="11" t="s">
        <v>119</v>
      </c>
      <c r="C1608" s="11" t="s">
        <v>169</v>
      </c>
      <c r="D1608" s="11" t="s">
        <v>10</v>
      </c>
      <c r="E1608" s="12">
        <v>5.2755304509977607</v>
      </c>
      <c r="F1608" s="12">
        <v>2.750360123648941</v>
      </c>
      <c r="G1608" s="12">
        <v>3.5658679837545932</v>
      </c>
      <c r="H1608" s="12">
        <v>29.02697472018016</v>
      </c>
      <c r="I1608" s="12">
        <v>5.9641427715501676</v>
      </c>
      <c r="J1608" s="12">
        <v>10.803815810536246</v>
      </c>
      <c r="K1608" s="12">
        <v>5.5115064539678578</v>
      </c>
      <c r="L1608" s="12">
        <v>7.9832434722287253</v>
      </c>
      <c r="M1608" s="12">
        <v>6.3146373207853266</v>
      </c>
      <c r="N1608" s="12"/>
      <c r="O1608" s="12"/>
    </row>
    <row r="1609" spans="1:15" x14ac:dyDescent="0.35">
      <c r="A1609" s="11" t="str">
        <f t="shared" si="25"/>
        <v>DISTRIBUCION VOLUMEN X CRITERIO (Consumiciones)Bebidas Zumo+Leche5-10MIL</v>
      </c>
      <c r="B1609" s="11" t="s">
        <v>119</v>
      </c>
      <c r="C1609" s="11" t="s">
        <v>169</v>
      </c>
      <c r="D1609" s="11" t="s">
        <v>11</v>
      </c>
      <c r="E1609" s="12">
        <v>5.6917569174140379</v>
      </c>
      <c r="F1609" s="12">
        <v>3.4053923812111058</v>
      </c>
      <c r="G1609" s="12">
        <v>13.083848316696173</v>
      </c>
      <c r="H1609" s="12">
        <v>3.3420766341273165</v>
      </c>
      <c r="I1609" s="12">
        <v>24.376625055960911</v>
      </c>
      <c r="J1609" s="12">
        <v>19.325025203534295</v>
      </c>
      <c r="K1609" s="12">
        <v>20.289153604049911</v>
      </c>
      <c r="L1609" s="12">
        <v>16.085368230877879</v>
      </c>
      <c r="M1609" s="12">
        <v>7.275228651736283</v>
      </c>
      <c r="N1609" s="12"/>
      <c r="O1609" s="12"/>
    </row>
    <row r="1610" spans="1:15" x14ac:dyDescent="0.35">
      <c r="A1610" s="11" t="str">
        <f t="shared" si="25"/>
        <v>DISTRIBUCION VOLUMEN X CRITERIO (Consumiciones)Bebidas Zumo+Leche10-30MIL</v>
      </c>
      <c r="B1610" s="11" t="s">
        <v>119</v>
      </c>
      <c r="C1610" s="11" t="s">
        <v>169</v>
      </c>
      <c r="D1610" s="11" t="s">
        <v>12</v>
      </c>
      <c r="E1610" s="12">
        <v>14.811790799258862</v>
      </c>
      <c r="F1610" s="12">
        <v>15.068256949629408</v>
      </c>
      <c r="G1610" s="12">
        <v>12.516675344768593</v>
      </c>
      <c r="H1610" s="12">
        <v>12.914313697316604</v>
      </c>
      <c r="I1610" s="12">
        <v>19.057868091435363</v>
      </c>
      <c r="J1610" s="12">
        <v>11.605596505919905</v>
      </c>
      <c r="K1610" s="12">
        <v>15.468617536593939</v>
      </c>
      <c r="L1610" s="12">
        <v>17.758434619920742</v>
      </c>
      <c r="M1610" s="12">
        <v>20.085031407475817</v>
      </c>
      <c r="N1610" s="12"/>
      <c r="O1610" s="12"/>
    </row>
    <row r="1611" spans="1:15" x14ac:dyDescent="0.35">
      <c r="A1611" s="11" t="str">
        <f t="shared" si="25"/>
        <v>DISTRIBUCION VOLUMEN X CRITERIO (Consumiciones)Bebidas Zumo+Leche30-100MIL</v>
      </c>
      <c r="B1611" s="11" t="s">
        <v>119</v>
      </c>
      <c r="C1611" s="11" t="s">
        <v>169</v>
      </c>
      <c r="D1611" s="11" t="s">
        <v>13</v>
      </c>
      <c r="E1611" s="12">
        <v>15.107522627973516</v>
      </c>
      <c r="F1611" s="12">
        <v>17.136677414861577</v>
      </c>
      <c r="G1611" s="12">
        <v>27.173483687647838</v>
      </c>
      <c r="H1611" s="12">
        <v>17.679335411394536</v>
      </c>
      <c r="I1611" s="12">
        <v>17.417555215196433</v>
      </c>
      <c r="J1611" s="12">
        <v>28.719198759977001</v>
      </c>
      <c r="K1611" s="12">
        <v>32.355160506106827</v>
      </c>
      <c r="L1611" s="12">
        <v>11.578910972710611</v>
      </c>
      <c r="M1611" s="12">
        <v>27.172612054504551</v>
      </c>
      <c r="N1611" s="12"/>
      <c r="O1611" s="12"/>
    </row>
    <row r="1612" spans="1:15" x14ac:dyDescent="0.35">
      <c r="A1612" s="11" t="str">
        <f t="shared" si="25"/>
        <v>DISTRIBUCION VOLUMEN X CRITERIO (Consumiciones)Bebidas Zumo+Leche100-200MIL</v>
      </c>
      <c r="B1612" s="11" t="s">
        <v>119</v>
      </c>
      <c r="C1612" s="11" t="s">
        <v>169</v>
      </c>
      <c r="D1612" s="11" t="s">
        <v>14</v>
      </c>
      <c r="E1612" s="12">
        <v>8.3085502531571613</v>
      </c>
      <c r="F1612" s="12">
        <v>15.882811222534354</v>
      </c>
      <c r="G1612" s="12">
        <v>10.744349067971855</v>
      </c>
      <c r="H1612" s="12">
        <v>7.9493641191356588</v>
      </c>
      <c r="I1612" s="12">
        <v>7.0503795038553152</v>
      </c>
      <c r="J1612" s="12">
        <v>3.7297585776306827</v>
      </c>
      <c r="K1612" s="12">
        <v>5.6433035029066643</v>
      </c>
      <c r="L1612" s="12">
        <v>2.7946478646235469</v>
      </c>
      <c r="M1612" s="12">
        <v>4.4100795419950263</v>
      </c>
      <c r="N1612" s="12"/>
      <c r="O1612" s="12"/>
    </row>
    <row r="1613" spans="1:15" x14ac:dyDescent="0.35">
      <c r="A1613" s="11" t="str">
        <f t="shared" si="25"/>
        <v>DISTRIBUCION VOLUMEN X CRITERIO (Consumiciones)Bebidas Zumo+Leche200-500MIL</v>
      </c>
      <c r="B1613" s="11" t="s">
        <v>119</v>
      </c>
      <c r="C1613" s="11" t="s">
        <v>169</v>
      </c>
      <c r="D1613" s="11" t="s">
        <v>15</v>
      </c>
      <c r="E1613" s="12">
        <v>24.660010270046371</v>
      </c>
      <c r="F1613" s="12">
        <v>29.565628155137375</v>
      </c>
      <c r="G1613" s="12">
        <v>15.318752138532259</v>
      </c>
      <c r="H1613" s="12">
        <v>17.382188298149977</v>
      </c>
      <c r="I1613" s="12">
        <v>21.738963786785444</v>
      </c>
      <c r="J1613" s="12">
        <v>12.486032883208384</v>
      </c>
      <c r="K1613" s="12">
        <v>14.104281244790865</v>
      </c>
      <c r="L1613" s="12">
        <v>16.736364834269697</v>
      </c>
      <c r="M1613" s="12">
        <v>19.75865655143668</v>
      </c>
      <c r="N1613" s="12"/>
      <c r="O1613" s="12"/>
    </row>
    <row r="1614" spans="1:15" x14ac:dyDescent="0.35">
      <c r="A1614" s="11" t="str">
        <f t="shared" si="25"/>
        <v>DISTRIBUCION VOLUMEN X CRITERIO (Consumiciones)Bebidas Zumo+Leche&gt;500MIL</v>
      </c>
      <c r="B1614" s="11" t="s">
        <v>119</v>
      </c>
      <c r="C1614" s="11" t="s">
        <v>169</v>
      </c>
      <c r="D1614" s="11" t="s">
        <v>16</v>
      </c>
      <c r="E1614" s="12">
        <v>22.144283291937704</v>
      </c>
      <c r="F1614" s="12">
        <v>14.187400993032851</v>
      </c>
      <c r="G1614" s="12">
        <v>12.570933813356341</v>
      </c>
      <c r="H1614" s="12">
        <v>10.75536840623653</v>
      </c>
      <c r="I1614" s="12">
        <v>3.3801668858737401</v>
      </c>
      <c r="J1614" s="12">
        <v>8.0947707564280016</v>
      </c>
      <c r="K1614" s="12">
        <v>3.1888201641727907</v>
      </c>
      <c r="L1614" s="12">
        <v>19.286412804962382</v>
      </c>
      <c r="M1614" s="12">
        <v>14.170400624948492</v>
      </c>
      <c r="N1614" s="12"/>
      <c r="O1614" s="12"/>
    </row>
    <row r="1615" spans="1:15" x14ac:dyDescent="0.35">
      <c r="A1615" s="11" t="str">
        <f t="shared" si="25"/>
        <v>DISTRIBUCION VOLUMEN X CRITERIO (Consumiciones)Bebidas Zumo+LecheDE 15 A 19 AÑOS</v>
      </c>
      <c r="B1615" s="11" t="s">
        <v>119</v>
      </c>
      <c r="C1615" s="11" t="s">
        <v>169</v>
      </c>
      <c r="D1615" s="11" t="s">
        <v>39</v>
      </c>
      <c r="E1615" s="12">
        <v>3.2558854967398037</v>
      </c>
      <c r="F1615" s="12" t="s">
        <v>219</v>
      </c>
      <c r="G1615" s="12">
        <v>5.7488269685654361</v>
      </c>
      <c r="H1615" s="12">
        <v>25.972353770860028</v>
      </c>
      <c r="I1615" s="12">
        <v>8.1257924039468605</v>
      </c>
      <c r="J1615" s="12">
        <v>1.6951922986382646</v>
      </c>
      <c r="K1615" s="12" t="s">
        <v>219</v>
      </c>
      <c r="L1615" s="12">
        <v>9.9597775815147855</v>
      </c>
      <c r="M1615" s="12">
        <v>8.8139804301765121</v>
      </c>
      <c r="N1615" s="12"/>
      <c r="O1615" s="12"/>
    </row>
    <row r="1616" spans="1:15" x14ac:dyDescent="0.35">
      <c r="A1616" s="11" t="str">
        <f t="shared" si="25"/>
        <v>DISTRIBUCION VOLUMEN X CRITERIO (Consumiciones)Bebidas Zumo+LecheDE 20 A 24 AÑOS</v>
      </c>
      <c r="B1616" s="11" t="s">
        <v>119</v>
      </c>
      <c r="C1616" s="11" t="s">
        <v>169</v>
      </c>
      <c r="D1616" s="11" t="s">
        <v>40</v>
      </c>
      <c r="E1616" s="12">
        <v>5.3771863279102732</v>
      </c>
      <c r="F1616" s="12">
        <v>7.4683415624651239</v>
      </c>
      <c r="G1616" s="12">
        <v>10.159044317826806</v>
      </c>
      <c r="H1616" s="12">
        <v>8.7252120824695112</v>
      </c>
      <c r="I1616" s="12">
        <v>5.9517321995356216</v>
      </c>
      <c r="J1616" s="12">
        <v>9.8267843631471621</v>
      </c>
      <c r="K1616" s="12">
        <v>10.675538958441871</v>
      </c>
      <c r="L1616" s="12">
        <v>14.904156625128367</v>
      </c>
      <c r="M1616" s="12">
        <v>9.0961743698924131</v>
      </c>
      <c r="N1616" s="12"/>
      <c r="O1616" s="12"/>
    </row>
    <row r="1617" spans="1:15" x14ac:dyDescent="0.35">
      <c r="A1617" s="11" t="str">
        <f t="shared" si="25"/>
        <v>DISTRIBUCION VOLUMEN X CRITERIO (Consumiciones)Bebidas Zumo+LecheDE 25 A 34 AÑOS</v>
      </c>
      <c r="B1617" s="11" t="s">
        <v>119</v>
      </c>
      <c r="C1617" s="11" t="s">
        <v>169</v>
      </c>
      <c r="D1617" s="11" t="s">
        <v>41</v>
      </c>
      <c r="E1617" s="12">
        <v>13.105292797160379</v>
      </c>
      <c r="F1617" s="12">
        <v>13.791347169579524</v>
      </c>
      <c r="G1617" s="12">
        <v>9.1325964385069707</v>
      </c>
      <c r="H1617" s="12">
        <v>9.0563920908560416</v>
      </c>
      <c r="I1617" s="12">
        <v>14.073511388206708</v>
      </c>
      <c r="J1617" s="12">
        <v>4.7830066062267838</v>
      </c>
      <c r="K1617" s="12">
        <v>11.419537343230719</v>
      </c>
      <c r="L1617" s="12">
        <v>6.8468498882135851</v>
      </c>
      <c r="M1617" s="12">
        <v>5.3896747284749988</v>
      </c>
      <c r="N1617" s="12"/>
      <c r="O1617" s="12"/>
    </row>
    <row r="1618" spans="1:15" x14ac:dyDescent="0.35">
      <c r="A1618" s="11" t="str">
        <f t="shared" si="25"/>
        <v>DISTRIBUCION VOLUMEN X CRITERIO (Consumiciones)Bebidas Zumo+LecheDE 35 A 49 AÑOS</v>
      </c>
      <c r="B1618" s="11" t="s">
        <v>119</v>
      </c>
      <c r="C1618" s="11" t="s">
        <v>169</v>
      </c>
      <c r="D1618" s="11" t="s">
        <v>42</v>
      </c>
      <c r="E1618" s="12">
        <v>33.606353156177619</v>
      </c>
      <c r="F1618" s="12">
        <v>26.394835675470844</v>
      </c>
      <c r="G1618" s="12">
        <v>22.921495410523811</v>
      </c>
      <c r="H1618" s="12">
        <v>15.797145647067795</v>
      </c>
      <c r="I1618" s="12">
        <v>20.482925288768612</v>
      </c>
      <c r="J1618" s="12">
        <v>26.321988021980459</v>
      </c>
      <c r="K1618" s="12">
        <v>21.513930370975931</v>
      </c>
      <c r="L1618" s="12">
        <v>23.88288725852664</v>
      </c>
      <c r="M1618" s="12">
        <v>24.558296402391637</v>
      </c>
      <c r="N1618" s="12"/>
      <c r="O1618" s="12"/>
    </row>
    <row r="1619" spans="1:15" x14ac:dyDescent="0.35">
      <c r="A1619" s="11" t="str">
        <f t="shared" si="25"/>
        <v>DISTRIBUCION VOLUMEN X CRITERIO (Consumiciones)Bebidas Zumo+LecheDE 50 A 59 AÑOS</v>
      </c>
      <c r="B1619" s="11" t="s">
        <v>119</v>
      </c>
      <c r="C1619" s="11" t="s">
        <v>169</v>
      </c>
      <c r="D1619" s="11" t="s">
        <v>43</v>
      </c>
      <c r="E1619" s="12">
        <v>19.887913768843283</v>
      </c>
      <c r="F1619" s="12">
        <v>17.259478497698236</v>
      </c>
      <c r="G1619" s="12">
        <v>20.391466698403725</v>
      </c>
      <c r="H1619" s="12">
        <v>18.429466634215284</v>
      </c>
      <c r="I1619" s="12">
        <v>22.10532036946309</v>
      </c>
      <c r="J1619" s="12">
        <v>30.372225598893383</v>
      </c>
      <c r="K1619" s="12">
        <v>26.719432431525448</v>
      </c>
      <c r="L1619" s="12">
        <v>19.182723145396395</v>
      </c>
      <c r="M1619" s="12">
        <v>22.184840640177185</v>
      </c>
      <c r="N1619" s="12"/>
      <c r="O1619" s="12"/>
    </row>
    <row r="1620" spans="1:15" x14ac:dyDescent="0.35">
      <c r="A1620" s="11" t="str">
        <f t="shared" si="25"/>
        <v>DISTRIBUCION VOLUMEN X CRITERIO (Consumiciones)Bebidas Zumo+LecheDE 60 A 75 AÑOS</v>
      </c>
      <c r="B1620" s="11" t="s">
        <v>119</v>
      </c>
      <c r="C1620" s="11" t="s">
        <v>169</v>
      </c>
      <c r="D1620" s="11" t="s">
        <v>44</v>
      </c>
      <c r="E1620" s="12">
        <v>24.767354490869952</v>
      </c>
      <c r="F1620" s="12">
        <v>35.085975465738287</v>
      </c>
      <c r="G1620" s="12">
        <v>31.646570166173255</v>
      </c>
      <c r="H1620" s="12">
        <v>22.019429774531336</v>
      </c>
      <c r="I1620" s="12">
        <v>29.260733805336908</v>
      </c>
      <c r="J1620" s="12">
        <v>27.000796124897747</v>
      </c>
      <c r="K1620" s="12">
        <v>29.671549893025272</v>
      </c>
      <c r="L1620" s="12">
        <v>25.223616391275321</v>
      </c>
      <c r="M1620" s="12">
        <v>29.956997332254527</v>
      </c>
      <c r="N1620" s="12"/>
      <c r="O1620" s="12"/>
    </row>
    <row r="1621" spans="1:15" x14ac:dyDescent="0.35">
      <c r="A1621" s="11" t="str">
        <f t="shared" si="25"/>
        <v>DISTRIBUCION VOLUMEN X CRITERIO (Consumiciones)Bebidas Zumo+LecheALTA Y MEDIA ALTA</v>
      </c>
      <c r="B1621" s="11" t="s">
        <v>119</v>
      </c>
      <c r="C1621" s="11" t="s">
        <v>169</v>
      </c>
      <c r="D1621" s="11" t="s">
        <v>17</v>
      </c>
      <c r="E1621" s="12">
        <v>27.693030072205772</v>
      </c>
      <c r="F1621" s="12">
        <v>25.894123214630234</v>
      </c>
      <c r="G1621" s="12">
        <v>22.129403888781447</v>
      </c>
      <c r="H1621" s="12">
        <v>17.532377581570746</v>
      </c>
      <c r="I1621" s="12">
        <v>18.654223123435475</v>
      </c>
      <c r="J1621" s="12">
        <v>15.100533169795124</v>
      </c>
      <c r="K1621" s="12">
        <v>17.017014180959762</v>
      </c>
      <c r="L1621" s="12">
        <v>33.278265954747468</v>
      </c>
      <c r="M1621" s="12">
        <v>28.154106741148325</v>
      </c>
      <c r="N1621" s="12"/>
      <c r="O1621" s="12"/>
    </row>
    <row r="1622" spans="1:15" x14ac:dyDescent="0.35">
      <c r="A1622" s="11" t="str">
        <f t="shared" si="25"/>
        <v>DISTRIBUCION VOLUMEN X CRITERIO (Consumiciones)Bebidas Zumo+LecheMEDIA</v>
      </c>
      <c r="B1622" s="11" t="s">
        <v>119</v>
      </c>
      <c r="C1622" s="11" t="s">
        <v>169</v>
      </c>
      <c r="D1622" s="11" t="s">
        <v>18</v>
      </c>
      <c r="E1622" s="12">
        <v>36.204307731131635</v>
      </c>
      <c r="F1622" s="12">
        <v>42.840802420376988</v>
      </c>
      <c r="G1622" s="12">
        <v>36.132742230619321</v>
      </c>
      <c r="H1622" s="12">
        <v>27.626834553681128</v>
      </c>
      <c r="I1622" s="12">
        <v>24.175536696706537</v>
      </c>
      <c r="J1622" s="12">
        <v>24.828966796336914</v>
      </c>
      <c r="K1622" s="12">
        <v>22.353174500569121</v>
      </c>
      <c r="L1622" s="12">
        <v>20.820086488817545</v>
      </c>
      <c r="M1622" s="12">
        <v>21.925455685934779</v>
      </c>
      <c r="N1622" s="12"/>
      <c r="O1622" s="12"/>
    </row>
    <row r="1623" spans="1:15" x14ac:dyDescent="0.35">
      <c r="A1623" s="11" t="str">
        <f t="shared" si="25"/>
        <v>DISTRIBUCION VOLUMEN X CRITERIO (Consumiciones)Bebidas Zumo+LecheMEDIA BAJA</v>
      </c>
      <c r="B1623" s="11" t="s">
        <v>119</v>
      </c>
      <c r="C1623" s="11" t="s">
        <v>169</v>
      </c>
      <c r="D1623" s="11" t="s">
        <v>19</v>
      </c>
      <c r="E1623" s="12">
        <v>12.075211283192132</v>
      </c>
      <c r="F1623" s="12">
        <v>13.179431121431531</v>
      </c>
      <c r="G1623" s="12">
        <v>28.761945283327627</v>
      </c>
      <c r="H1623" s="12">
        <v>37.635426349542406</v>
      </c>
      <c r="I1623" s="12">
        <v>20.494640374182097</v>
      </c>
      <c r="J1623" s="12">
        <v>25.950661518736574</v>
      </c>
      <c r="K1623" s="12">
        <v>32.502675055935491</v>
      </c>
      <c r="L1623" s="12">
        <v>23.989609798435971</v>
      </c>
      <c r="M1623" s="12">
        <v>28.779770357308994</v>
      </c>
      <c r="N1623" s="12"/>
      <c r="O1623" s="12"/>
    </row>
    <row r="1624" spans="1:15" x14ac:dyDescent="0.35">
      <c r="A1624" s="11" t="str">
        <f t="shared" si="25"/>
        <v>DISTRIBUCION VOLUMEN X CRITERIO (Consumiciones)Bebidas Zumo+LecheBAJA</v>
      </c>
      <c r="B1624" s="11" t="s">
        <v>119</v>
      </c>
      <c r="C1624" s="11" t="s">
        <v>169</v>
      </c>
      <c r="D1624" s="11" t="s">
        <v>20</v>
      </c>
      <c r="E1624" s="12">
        <v>24.027440571026986</v>
      </c>
      <c r="F1624" s="12">
        <v>18.08562594032286</v>
      </c>
      <c r="G1624" s="12">
        <v>12.975908597271605</v>
      </c>
      <c r="H1624" s="12">
        <v>17.205355650498642</v>
      </c>
      <c r="I1624" s="12">
        <v>36.67560495742849</v>
      </c>
      <c r="J1624" s="12">
        <v>34.119829402675471</v>
      </c>
      <c r="K1624" s="12">
        <v>28.127136262535622</v>
      </c>
      <c r="L1624" s="12">
        <v>21.912043203026563</v>
      </c>
      <c r="M1624" s="12">
        <v>21.140639972866229</v>
      </c>
      <c r="N1624" s="12"/>
      <c r="O1624" s="12"/>
    </row>
    <row r="1625" spans="1:15" x14ac:dyDescent="0.35">
      <c r="A1625" s="11" t="str">
        <f t="shared" si="25"/>
        <v>DISTRIBUCION VOLUMEN X CRITERIO (Consumiciones)Bebidas Zumo+LecheHOMBRE</v>
      </c>
      <c r="B1625" s="11" t="s">
        <v>119</v>
      </c>
      <c r="C1625" s="11" t="s">
        <v>169</v>
      </c>
      <c r="D1625" s="11" t="s">
        <v>21</v>
      </c>
      <c r="E1625" s="12">
        <v>47.696463763439361</v>
      </c>
      <c r="F1625" s="12">
        <v>28.668567715790843</v>
      </c>
      <c r="G1625" s="12">
        <v>40.992862137193356</v>
      </c>
      <c r="H1625" s="12">
        <v>28.906660254586935</v>
      </c>
      <c r="I1625" s="12">
        <v>55.439709812079521</v>
      </c>
      <c r="J1625" s="12">
        <v>51.115592414427205</v>
      </c>
      <c r="K1625" s="12">
        <v>54.221681128931365</v>
      </c>
      <c r="L1625" s="12">
        <v>34.611780425997175</v>
      </c>
      <c r="M1625" s="12">
        <v>34.44118666658494</v>
      </c>
      <c r="N1625" s="12"/>
      <c r="O1625" s="12"/>
    </row>
    <row r="1626" spans="1:15" x14ac:dyDescent="0.35">
      <c r="A1626" s="11" t="str">
        <f t="shared" si="25"/>
        <v>DISTRIBUCION VOLUMEN X CRITERIO (Consumiciones)Bebidas Zumo+LecheMUJER</v>
      </c>
      <c r="B1626" s="11" t="s">
        <v>119</v>
      </c>
      <c r="C1626" s="11" t="s">
        <v>169</v>
      </c>
      <c r="D1626" s="11" t="s">
        <v>22</v>
      </c>
      <c r="E1626" s="12">
        <v>52.303546579004113</v>
      </c>
      <c r="F1626" s="12">
        <v>71.331432284209143</v>
      </c>
      <c r="G1626" s="12">
        <v>59.007131912108193</v>
      </c>
      <c r="H1626" s="12">
        <v>71.093328015998907</v>
      </c>
      <c r="I1626" s="12">
        <v>44.560321098436084</v>
      </c>
      <c r="J1626" s="12">
        <v>48.884407585572795</v>
      </c>
      <c r="K1626" s="12">
        <v>45.778313369668247</v>
      </c>
      <c r="L1626" s="12">
        <v>65.38824679914056</v>
      </c>
      <c r="M1626" s="12">
        <v>65.558779279987959</v>
      </c>
      <c r="N1626" s="12"/>
      <c r="O1626" s="12"/>
    </row>
    <row r="1627" spans="1:15" x14ac:dyDescent="0.35">
      <c r="A1627" s="11" t="str">
        <f t="shared" si="25"/>
        <v>DISTRIBUCION VOLUMEN X CRITERIO (Consumiciones)RestoT.ESPAÑA</v>
      </c>
      <c r="B1627" s="11" t="s">
        <v>119</v>
      </c>
      <c r="C1627" s="11" t="s">
        <v>78</v>
      </c>
      <c r="D1627" s="11" t="s">
        <v>36</v>
      </c>
      <c r="E1627" s="12">
        <v>100</v>
      </c>
      <c r="F1627" s="12">
        <v>100</v>
      </c>
      <c r="G1627" s="12">
        <v>100</v>
      </c>
      <c r="H1627" s="12">
        <v>100</v>
      </c>
      <c r="I1627" s="12">
        <v>100</v>
      </c>
      <c r="J1627" s="12">
        <v>100</v>
      </c>
      <c r="K1627" s="12">
        <v>100</v>
      </c>
      <c r="L1627" s="12">
        <v>100</v>
      </c>
      <c r="M1627" s="12">
        <v>100</v>
      </c>
      <c r="N1627" s="12"/>
      <c r="O1627" s="12"/>
    </row>
    <row r="1628" spans="1:15" x14ac:dyDescent="0.35">
      <c r="A1628" s="11" t="str">
        <f t="shared" si="25"/>
        <v>DISTRIBUCION VOLUMEN X CRITERIO (Consumiciones)RestoBCN AM</v>
      </c>
      <c r="B1628" s="11" t="s">
        <v>119</v>
      </c>
      <c r="C1628" s="11" t="s">
        <v>78</v>
      </c>
      <c r="D1628" s="11" t="s">
        <v>1</v>
      </c>
      <c r="E1628" s="12">
        <v>5.1989677139918067</v>
      </c>
      <c r="F1628" s="12">
        <v>5.1330979450026541</v>
      </c>
      <c r="G1628" s="12">
        <v>5.0904134682796638</v>
      </c>
      <c r="H1628" s="12">
        <v>7.3543814041675457</v>
      </c>
      <c r="I1628" s="12">
        <v>10.044436345606121</v>
      </c>
      <c r="J1628" s="12">
        <v>10.927224988335803</v>
      </c>
      <c r="K1628" s="12">
        <v>12.466000137319833</v>
      </c>
      <c r="L1628" s="12">
        <v>7.2048793944290797</v>
      </c>
      <c r="M1628" s="12">
        <v>13.299367203450371</v>
      </c>
      <c r="N1628" s="12"/>
      <c r="O1628" s="12"/>
    </row>
    <row r="1629" spans="1:15" x14ac:dyDescent="0.35">
      <c r="A1629" s="11" t="str">
        <f t="shared" si="25"/>
        <v>DISTRIBUCION VOLUMEN X CRITERIO (Consumiciones)RestoREST.CAT ARAGON</v>
      </c>
      <c r="B1629" s="11" t="s">
        <v>119</v>
      </c>
      <c r="C1629" s="11" t="s">
        <v>78</v>
      </c>
      <c r="D1629" s="11" t="s">
        <v>2</v>
      </c>
      <c r="E1629" s="12">
        <v>11.437967745921041</v>
      </c>
      <c r="F1629" s="12">
        <v>16.165501057241123</v>
      </c>
      <c r="G1629" s="12">
        <v>12.287721273239107</v>
      </c>
      <c r="H1629" s="12">
        <v>6.7099493036191076</v>
      </c>
      <c r="I1629" s="12">
        <v>8.7617403007207848</v>
      </c>
      <c r="J1629" s="12">
        <v>13.060979464172103</v>
      </c>
      <c r="K1629" s="12">
        <v>9.3031150476130122</v>
      </c>
      <c r="L1629" s="12">
        <v>10.32173502118699</v>
      </c>
      <c r="M1629" s="12">
        <v>11.803019709702838</v>
      </c>
      <c r="N1629" s="12"/>
      <c r="O1629" s="12"/>
    </row>
    <row r="1630" spans="1:15" x14ac:dyDescent="0.35">
      <c r="A1630" s="11" t="str">
        <f t="shared" si="25"/>
        <v>DISTRIBUCION VOLUMEN X CRITERIO (Consumiciones)RestoLEVANTE</v>
      </c>
      <c r="B1630" s="11" t="s">
        <v>119</v>
      </c>
      <c r="C1630" s="11" t="s">
        <v>78</v>
      </c>
      <c r="D1630" s="11" t="s">
        <v>3</v>
      </c>
      <c r="E1630" s="12">
        <v>9.3355734698608845</v>
      </c>
      <c r="F1630" s="12">
        <v>9.9052662906348612</v>
      </c>
      <c r="G1630" s="12">
        <v>14.477441032592933</v>
      </c>
      <c r="H1630" s="12">
        <v>11.67703924247979</v>
      </c>
      <c r="I1630" s="12">
        <v>11.086979619489158</v>
      </c>
      <c r="J1630" s="12">
        <v>10.262341815017466</v>
      </c>
      <c r="K1630" s="12">
        <v>10.998222764459515</v>
      </c>
      <c r="L1630" s="12">
        <v>10.793177844530529</v>
      </c>
      <c r="M1630" s="12">
        <v>10.05631978114147</v>
      </c>
      <c r="N1630" s="12"/>
      <c r="O1630" s="12"/>
    </row>
    <row r="1631" spans="1:15" x14ac:dyDescent="0.35">
      <c r="A1631" s="11" t="str">
        <f t="shared" si="25"/>
        <v>DISTRIBUCION VOLUMEN X CRITERIO (Consumiciones)RestoANDALUCIA</v>
      </c>
      <c r="B1631" s="11" t="s">
        <v>119</v>
      </c>
      <c r="C1631" s="11" t="s">
        <v>78</v>
      </c>
      <c r="D1631" s="11" t="s">
        <v>4</v>
      </c>
      <c r="E1631" s="12">
        <v>29.57203721005132</v>
      </c>
      <c r="F1631" s="12">
        <v>27.303929236367608</v>
      </c>
      <c r="G1631" s="12">
        <v>28.015449650424269</v>
      </c>
      <c r="H1631" s="12">
        <v>29.431867248804799</v>
      </c>
      <c r="I1631" s="12">
        <v>28.14688043029966</v>
      </c>
      <c r="J1631" s="12">
        <v>27.483143354007357</v>
      </c>
      <c r="K1631" s="12">
        <v>27.399063320287947</v>
      </c>
      <c r="L1631" s="12">
        <v>33.657759014560121</v>
      </c>
      <c r="M1631" s="12">
        <v>24.619820857796519</v>
      </c>
      <c r="N1631" s="12"/>
      <c r="O1631" s="12"/>
    </row>
    <row r="1632" spans="1:15" x14ac:dyDescent="0.35">
      <c r="A1632" s="11" t="str">
        <f t="shared" si="25"/>
        <v>DISTRIBUCION VOLUMEN X CRITERIO (Consumiciones)RestoMDD AM</v>
      </c>
      <c r="B1632" s="11" t="s">
        <v>119</v>
      </c>
      <c r="C1632" s="11" t="s">
        <v>78</v>
      </c>
      <c r="D1632" s="11" t="s">
        <v>5</v>
      </c>
      <c r="E1632" s="12">
        <v>22.252774025707197</v>
      </c>
      <c r="F1632" s="12">
        <v>19.431389676674822</v>
      </c>
      <c r="G1632" s="12">
        <v>18.751789413831354</v>
      </c>
      <c r="H1632" s="12">
        <v>19.360055399405272</v>
      </c>
      <c r="I1632" s="12">
        <v>13.420701773226689</v>
      </c>
      <c r="J1632" s="12">
        <v>13.953711266998599</v>
      </c>
      <c r="K1632" s="12">
        <v>17.677928213416148</v>
      </c>
      <c r="L1632" s="12">
        <v>17.881034686787579</v>
      </c>
      <c r="M1632" s="12">
        <v>14.219212550866716</v>
      </c>
      <c r="N1632" s="12"/>
      <c r="O1632" s="12"/>
    </row>
    <row r="1633" spans="1:15" x14ac:dyDescent="0.35">
      <c r="A1633" s="11" t="str">
        <f t="shared" si="25"/>
        <v>DISTRIBUCION VOLUMEN X CRITERIO (Consumiciones)RestoRTO CENTRO</v>
      </c>
      <c r="B1633" s="11" t="s">
        <v>119</v>
      </c>
      <c r="C1633" s="11" t="s">
        <v>78</v>
      </c>
      <c r="D1633" s="11" t="s">
        <v>6</v>
      </c>
      <c r="E1633" s="12">
        <v>11.338133361468078</v>
      </c>
      <c r="F1633" s="12">
        <v>9.5787643710297719</v>
      </c>
      <c r="G1633" s="12">
        <v>10.918722120413319</v>
      </c>
      <c r="H1633" s="12">
        <v>11.593910509222741</v>
      </c>
      <c r="I1633" s="12">
        <v>8.913374546011239</v>
      </c>
      <c r="J1633" s="12">
        <v>9.0110676468696855</v>
      </c>
      <c r="K1633" s="12">
        <v>8.3377434126091305</v>
      </c>
      <c r="L1633" s="12">
        <v>7.8505649210552502</v>
      </c>
      <c r="M1633" s="12">
        <v>7.8525585308258332</v>
      </c>
      <c r="N1633" s="12"/>
      <c r="O1633" s="12"/>
    </row>
    <row r="1634" spans="1:15" x14ac:dyDescent="0.35">
      <c r="A1634" s="11" t="str">
        <f t="shared" si="25"/>
        <v>DISTRIBUCION VOLUMEN X CRITERIO (Consumiciones)RestoNORTE-CENTRO</v>
      </c>
      <c r="B1634" s="11" t="s">
        <v>119</v>
      </c>
      <c r="C1634" s="11" t="s">
        <v>78</v>
      </c>
      <c r="D1634" s="11" t="s">
        <v>7</v>
      </c>
      <c r="E1634" s="12">
        <v>7.2525102624721827</v>
      </c>
      <c r="F1634" s="12">
        <v>6.9365495558324008</v>
      </c>
      <c r="G1634" s="12">
        <v>4.6054001448001909</v>
      </c>
      <c r="H1634" s="12">
        <v>6.1119253144916108</v>
      </c>
      <c r="I1634" s="12">
        <v>9.2918860683859315</v>
      </c>
      <c r="J1634" s="12">
        <v>6.3668968036679621</v>
      </c>
      <c r="K1634" s="12">
        <v>5.9542559905777468</v>
      </c>
      <c r="L1634" s="12">
        <v>6.3956312562743962</v>
      </c>
      <c r="M1634" s="12">
        <v>6.2568846919573806</v>
      </c>
      <c r="N1634" s="12"/>
      <c r="O1634" s="12"/>
    </row>
    <row r="1635" spans="1:15" x14ac:dyDescent="0.35">
      <c r="A1635" s="11" t="str">
        <f t="shared" si="25"/>
        <v>DISTRIBUCION VOLUMEN X CRITERIO (Consumiciones)RestoNOROESTE</v>
      </c>
      <c r="B1635" s="11" t="s">
        <v>119</v>
      </c>
      <c r="C1635" s="11" t="s">
        <v>78</v>
      </c>
      <c r="D1635" s="11" t="s">
        <v>8</v>
      </c>
      <c r="E1635" s="12">
        <v>3.6120424575514716</v>
      </c>
      <c r="F1635" s="12">
        <v>5.5454944362476732</v>
      </c>
      <c r="G1635" s="12">
        <v>5.8530886768685644</v>
      </c>
      <c r="H1635" s="12">
        <v>7.7608863904843384</v>
      </c>
      <c r="I1635" s="12">
        <v>10.334000916260425</v>
      </c>
      <c r="J1635" s="12">
        <v>8.9346278197597648</v>
      </c>
      <c r="K1635" s="12">
        <v>7.8636598904610233</v>
      </c>
      <c r="L1635" s="12">
        <v>5.8952006200534637</v>
      </c>
      <c r="M1635" s="12">
        <v>11.89279383419893</v>
      </c>
      <c r="N1635" s="12"/>
      <c r="O1635" s="12"/>
    </row>
    <row r="1636" spans="1:15" x14ac:dyDescent="0.35">
      <c r="A1636" s="11" t="str">
        <f t="shared" si="25"/>
        <v>DISTRIBUCION VOLUMEN X CRITERIO (Consumiciones)Resto&lt;2MIL</v>
      </c>
      <c r="B1636" s="11" t="s">
        <v>119</v>
      </c>
      <c r="C1636" s="11" t="s">
        <v>78</v>
      </c>
      <c r="D1636" s="11" t="s">
        <v>9</v>
      </c>
      <c r="E1636" s="12">
        <v>7.7888658597362648</v>
      </c>
      <c r="F1636" s="12">
        <v>5.3999254673800889</v>
      </c>
      <c r="G1636" s="12">
        <v>5.5949032051543712</v>
      </c>
      <c r="H1636" s="12">
        <v>4.4027973737126853</v>
      </c>
      <c r="I1636" s="12">
        <v>3.6849315146744477</v>
      </c>
      <c r="J1636" s="12">
        <v>4.10385445271314</v>
      </c>
      <c r="K1636" s="12">
        <v>2.4476501143451688</v>
      </c>
      <c r="L1636" s="12">
        <v>1.7242462690602569</v>
      </c>
      <c r="M1636" s="12">
        <v>2.6769984100780491</v>
      </c>
      <c r="N1636" s="12"/>
      <c r="O1636" s="12"/>
    </row>
    <row r="1637" spans="1:15" x14ac:dyDescent="0.35">
      <c r="A1637" s="11" t="str">
        <f t="shared" si="25"/>
        <v>DISTRIBUCION VOLUMEN X CRITERIO (Consumiciones)Resto2-5MIL</v>
      </c>
      <c r="B1637" s="11" t="s">
        <v>119</v>
      </c>
      <c r="C1637" s="11" t="s">
        <v>78</v>
      </c>
      <c r="D1637" s="11" t="s">
        <v>10</v>
      </c>
      <c r="E1637" s="12">
        <v>4.2401716959837179</v>
      </c>
      <c r="F1637" s="12">
        <v>3.4088998487426241</v>
      </c>
      <c r="G1637" s="12">
        <v>4.2737310827001016</v>
      </c>
      <c r="H1637" s="12">
        <v>4.4526827606382779</v>
      </c>
      <c r="I1637" s="12">
        <v>4.3838514241451767</v>
      </c>
      <c r="J1637" s="12">
        <v>5.5398470861399245</v>
      </c>
      <c r="K1637" s="12">
        <v>8.5452482055994796</v>
      </c>
      <c r="L1637" s="12">
        <v>7.7027748019426037</v>
      </c>
      <c r="M1637" s="12">
        <v>5.9700693703376144</v>
      </c>
      <c r="N1637" s="12"/>
      <c r="O1637" s="12"/>
    </row>
    <row r="1638" spans="1:15" x14ac:dyDescent="0.35">
      <c r="A1638" s="11" t="str">
        <f t="shared" si="25"/>
        <v>DISTRIBUCION VOLUMEN X CRITERIO (Consumiciones)Resto5-10MIL</v>
      </c>
      <c r="B1638" s="11" t="s">
        <v>119</v>
      </c>
      <c r="C1638" s="11" t="s">
        <v>78</v>
      </c>
      <c r="D1638" s="11" t="s">
        <v>11</v>
      </c>
      <c r="E1638" s="12">
        <v>9.0415746387484841</v>
      </c>
      <c r="F1638" s="12">
        <v>6.538944408548736</v>
      </c>
      <c r="G1638" s="12">
        <v>9.1319221401783306</v>
      </c>
      <c r="H1638" s="12">
        <v>15.989216372449905</v>
      </c>
      <c r="I1638" s="12">
        <v>10.554200459958164</v>
      </c>
      <c r="J1638" s="12">
        <v>8.5680026105909555</v>
      </c>
      <c r="K1638" s="12">
        <v>5.525616750907103</v>
      </c>
      <c r="L1638" s="12">
        <v>11.976020733233597</v>
      </c>
      <c r="M1638" s="12">
        <v>9.0487368812405702</v>
      </c>
      <c r="N1638" s="12"/>
      <c r="O1638" s="12"/>
    </row>
    <row r="1639" spans="1:15" x14ac:dyDescent="0.35">
      <c r="A1639" s="11" t="str">
        <f t="shared" si="25"/>
        <v>DISTRIBUCION VOLUMEN X CRITERIO (Consumiciones)Resto10-30MIL</v>
      </c>
      <c r="B1639" s="11" t="s">
        <v>119</v>
      </c>
      <c r="C1639" s="11" t="s">
        <v>78</v>
      </c>
      <c r="D1639" s="11" t="s">
        <v>12</v>
      </c>
      <c r="E1639" s="12">
        <v>15.513720547017185</v>
      </c>
      <c r="F1639" s="12">
        <v>17.528017540059427</v>
      </c>
      <c r="G1639" s="12">
        <v>18.34366341618167</v>
      </c>
      <c r="H1639" s="12">
        <v>16.61562218790619</v>
      </c>
      <c r="I1639" s="12">
        <v>19.979087098436306</v>
      </c>
      <c r="J1639" s="12">
        <v>20.025206295519443</v>
      </c>
      <c r="K1639" s="12">
        <v>16.641368128066588</v>
      </c>
      <c r="L1639" s="12">
        <v>21.011481803954329</v>
      </c>
      <c r="M1639" s="12">
        <v>20.200269258928877</v>
      </c>
      <c r="N1639" s="12"/>
      <c r="O1639" s="12"/>
    </row>
    <row r="1640" spans="1:15" x14ac:dyDescent="0.35">
      <c r="A1640" s="11" t="str">
        <f t="shared" si="25"/>
        <v>DISTRIBUCION VOLUMEN X CRITERIO (Consumiciones)Resto30-100MIL</v>
      </c>
      <c r="B1640" s="11" t="s">
        <v>119</v>
      </c>
      <c r="C1640" s="11" t="s">
        <v>78</v>
      </c>
      <c r="D1640" s="11" t="s">
        <v>13</v>
      </c>
      <c r="E1640" s="12">
        <v>15.13994027845068</v>
      </c>
      <c r="F1640" s="12">
        <v>21.95269147842474</v>
      </c>
      <c r="G1640" s="12">
        <v>24.048654869246572</v>
      </c>
      <c r="H1640" s="12">
        <v>21.430178603831298</v>
      </c>
      <c r="I1640" s="12">
        <v>17.859263769897531</v>
      </c>
      <c r="J1640" s="12">
        <v>20.127608367573398</v>
      </c>
      <c r="K1640" s="12">
        <v>21.806805518144703</v>
      </c>
      <c r="L1640" s="12">
        <v>24.989737613624875</v>
      </c>
      <c r="M1640" s="12">
        <v>23.421396568154105</v>
      </c>
      <c r="N1640" s="12"/>
      <c r="O1640" s="12"/>
    </row>
    <row r="1641" spans="1:15" x14ac:dyDescent="0.35">
      <c r="A1641" s="11" t="str">
        <f t="shared" si="25"/>
        <v>DISTRIBUCION VOLUMEN X CRITERIO (Consumiciones)Resto100-200MIL</v>
      </c>
      <c r="B1641" s="11" t="s">
        <v>119</v>
      </c>
      <c r="C1641" s="11" t="s">
        <v>78</v>
      </c>
      <c r="D1641" s="11" t="s">
        <v>14</v>
      </c>
      <c r="E1641" s="12">
        <v>13.301107944409814</v>
      </c>
      <c r="F1641" s="12">
        <v>10.945657694638445</v>
      </c>
      <c r="G1641" s="12">
        <v>7.337581378494952</v>
      </c>
      <c r="H1641" s="12">
        <v>8.2888990108836129</v>
      </c>
      <c r="I1641" s="12">
        <v>9.4881908655005098</v>
      </c>
      <c r="J1641" s="12">
        <v>8.100791660338583</v>
      </c>
      <c r="K1641" s="12">
        <v>12.203620226155202</v>
      </c>
      <c r="L1641" s="12">
        <v>9.4048129377383862</v>
      </c>
      <c r="M1641" s="12">
        <v>7.9697724495583628</v>
      </c>
      <c r="N1641" s="12"/>
      <c r="O1641" s="12"/>
    </row>
    <row r="1642" spans="1:15" x14ac:dyDescent="0.35">
      <c r="A1642" s="11" t="str">
        <f t="shared" si="25"/>
        <v>DISTRIBUCION VOLUMEN X CRITERIO (Consumiciones)Resto200-500MIL</v>
      </c>
      <c r="B1642" s="11" t="s">
        <v>119</v>
      </c>
      <c r="C1642" s="11" t="s">
        <v>78</v>
      </c>
      <c r="D1642" s="11" t="s">
        <v>15</v>
      </c>
      <c r="E1642" s="12">
        <v>18.3745729464991</v>
      </c>
      <c r="F1642" s="12">
        <v>13.052474902830792</v>
      </c>
      <c r="G1642" s="12">
        <v>13.475798961191115</v>
      </c>
      <c r="H1642" s="12">
        <v>14.09072022930021</v>
      </c>
      <c r="I1642" s="12">
        <v>21.824089423361446</v>
      </c>
      <c r="J1642" s="12">
        <v>17.522391153544618</v>
      </c>
      <c r="K1642" s="12">
        <v>16.741142870723937</v>
      </c>
      <c r="L1642" s="12">
        <v>9.6521525149703891</v>
      </c>
      <c r="M1642" s="12">
        <v>15.480643683644868</v>
      </c>
      <c r="N1642" s="12"/>
      <c r="O1642" s="12"/>
    </row>
    <row r="1643" spans="1:15" x14ac:dyDescent="0.35">
      <c r="A1643" s="11" t="str">
        <f t="shared" si="25"/>
        <v>DISTRIBUCION VOLUMEN X CRITERIO (Consumiciones)Resto&gt;500MIL</v>
      </c>
      <c r="B1643" s="11" t="s">
        <v>119</v>
      </c>
      <c r="C1643" s="11" t="s">
        <v>78</v>
      </c>
      <c r="D1643" s="11" t="s">
        <v>16</v>
      </c>
      <c r="E1643" s="12">
        <v>16.600057194975172</v>
      </c>
      <c r="F1643" s="12">
        <v>21.173379742212251</v>
      </c>
      <c r="G1643" s="12">
        <v>17.793773591796665</v>
      </c>
      <c r="H1643" s="12">
        <v>14.729901977121823</v>
      </c>
      <c r="I1643" s="12">
        <v>12.226387157730462</v>
      </c>
      <c r="J1643" s="12">
        <v>16.01228811182305</v>
      </c>
      <c r="K1643" s="12">
        <v>16.088530360887084</v>
      </c>
      <c r="L1643" s="12">
        <v>13.538748247479074</v>
      </c>
      <c r="M1643" s="12">
        <v>15.232086731320955</v>
      </c>
      <c r="N1643" s="12"/>
      <c r="O1643" s="12"/>
    </row>
    <row r="1644" spans="1:15" x14ac:dyDescent="0.35">
      <c r="A1644" s="11" t="str">
        <f t="shared" si="25"/>
        <v>DISTRIBUCION VOLUMEN X CRITERIO (Consumiciones)RestoDE 15 A 19 AÑOS</v>
      </c>
      <c r="B1644" s="11" t="s">
        <v>119</v>
      </c>
      <c r="C1644" s="11" t="s">
        <v>78</v>
      </c>
      <c r="D1644" s="11" t="s">
        <v>39</v>
      </c>
      <c r="E1644" s="12">
        <v>14.278475670618024</v>
      </c>
      <c r="F1644" s="12">
        <v>7.9386231677552415</v>
      </c>
      <c r="G1644" s="12">
        <v>8.3945081913797335</v>
      </c>
      <c r="H1644" s="12">
        <v>8.4916252837553099</v>
      </c>
      <c r="I1644" s="12">
        <v>2.044908185450196</v>
      </c>
      <c r="J1644" s="12">
        <v>5.3078185009899181</v>
      </c>
      <c r="K1644" s="12">
        <v>5.5770859410897913</v>
      </c>
      <c r="L1644" s="12">
        <v>6.3136552041936671</v>
      </c>
      <c r="M1644" s="12">
        <v>6.4324333926751924</v>
      </c>
      <c r="N1644" s="12"/>
      <c r="O1644" s="12"/>
    </row>
    <row r="1645" spans="1:15" x14ac:dyDescent="0.35">
      <c r="A1645" s="11" t="str">
        <f t="shared" si="25"/>
        <v>DISTRIBUCION VOLUMEN X CRITERIO (Consumiciones)RestoDE 20 A 24 AÑOS</v>
      </c>
      <c r="B1645" s="11" t="s">
        <v>119</v>
      </c>
      <c r="C1645" s="11" t="s">
        <v>78</v>
      </c>
      <c r="D1645" s="11" t="s">
        <v>40</v>
      </c>
      <c r="E1645" s="12">
        <v>5.9039589473348117</v>
      </c>
      <c r="F1645" s="12">
        <v>6.4794632165172601</v>
      </c>
      <c r="G1645" s="12">
        <v>8.8452363816566368</v>
      </c>
      <c r="H1645" s="12">
        <v>9.0417606345750059</v>
      </c>
      <c r="I1645" s="12">
        <v>8.2065059059953374</v>
      </c>
      <c r="J1645" s="12">
        <v>7.9196853334865756</v>
      </c>
      <c r="K1645" s="12">
        <v>8.5162591964677112</v>
      </c>
      <c r="L1645" s="12">
        <v>9.1990636503061474</v>
      </c>
      <c r="M1645" s="12">
        <v>8.0194559243943253</v>
      </c>
      <c r="N1645" s="12"/>
      <c r="O1645" s="12"/>
    </row>
    <row r="1646" spans="1:15" x14ac:dyDescent="0.35">
      <c r="A1646" s="11" t="str">
        <f t="shared" si="25"/>
        <v>DISTRIBUCION VOLUMEN X CRITERIO (Consumiciones)RestoDE 25 A 34 AÑOS</v>
      </c>
      <c r="B1646" s="11" t="s">
        <v>119</v>
      </c>
      <c r="C1646" s="11" t="s">
        <v>78</v>
      </c>
      <c r="D1646" s="11" t="s">
        <v>41</v>
      </c>
      <c r="E1646" s="12">
        <v>12.992650723335966</v>
      </c>
      <c r="F1646" s="12">
        <v>12.856241586749691</v>
      </c>
      <c r="G1646" s="12">
        <v>16.10201037376639</v>
      </c>
      <c r="H1646" s="12">
        <v>21.015216320605539</v>
      </c>
      <c r="I1646" s="12">
        <v>18.190602732558208</v>
      </c>
      <c r="J1646" s="12">
        <v>17.562148620340995</v>
      </c>
      <c r="K1646" s="12">
        <v>19.746724129735551</v>
      </c>
      <c r="L1646" s="12">
        <v>15.882882621653751</v>
      </c>
      <c r="M1646" s="12">
        <v>15.723503309905354</v>
      </c>
      <c r="N1646" s="12"/>
      <c r="O1646" s="12"/>
    </row>
    <row r="1647" spans="1:15" x14ac:dyDescent="0.35">
      <c r="A1647" s="11" t="str">
        <f t="shared" si="25"/>
        <v>DISTRIBUCION VOLUMEN X CRITERIO (Consumiciones)RestoDE 35 A 49 AÑOS</v>
      </c>
      <c r="B1647" s="11" t="s">
        <v>119</v>
      </c>
      <c r="C1647" s="11" t="s">
        <v>78</v>
      </c>
      <c r="D1647" s="11" t="s">
        <v>42</v>
      </c>
      <c r="E1647" s="12">
        <v>35.670909552810258</v>
      </c>
      <c r="F1647" s="12">
        <v>33.521736884989778</v>
      </c>
      <c r="G1647" s="12">
        <v>30.943657543968193</v>
      </c>
      <c r="H1647" s="12">
        <v>33.580401349434709</v>
      </c>
      <c r="I1647" s="12">
        <v>32.547061168951799</v>
      </c>
      <c r="J1647" s="12">
        <v>31.102099008166988</v>
      </c>
      <c r="K1647" s="12">
        <v>33.034880558152302</v>
      </c>
      <c r="L1647" s="12">
        <v>32.529445094469601</v>
      </c>
      <c r="M1647" s="12">
        <v>34.968258661141064</v>
      </c>
      <c r="N1647" s="12"/>
      <c r="O1647" s="12"/>
    </row>
    <row r="1648" spans="1:15" x14ac:dyDescent="0.35">
      <c r="A1648" s="11" t="str">
        <f t="shared" si="25"/>
        <v>DISTRIBUCION VOLUMEN X CRITERIO (Consumiciones)RestoDE 50 A 59 AÑOS</v>
      </c>
      <c r="B1648" s="11" t="s">
        <v>119</v>
      </c>
      <c r="C1648" s="11" t="s">
        <v>78</v>
      </c>
      <c r="D1648" s="11" t="s">
        <v>43</v>
      </c>
      <c r="E1648" s="12">
        <v>19.591062868661176</v>
      </c>
      <c r="F1648" s="12">
        <v>21.569011967204162</v>
      </c>
      <c r="G1648" s="12">
        <v>23.635888390705574</v>
      </c>
      <c r="H1648" s="12">
        <v>18.199474890663943</v>
      </c>
      <c r="I1648" s="12">
        <v>20.965083851538395</v>
      </c>
      <c r="J1648" s="12">
        <v>22.223189107760764</v>
      </c>
      <c r="K1648" s="12">
        <v>19.699903347963176</v>
      </c>
      <c r="L1648" s="12">
        <v>21.348185254294801</v>
      </c>
      <c r="M1648" s="12">
        <v>22.643489504358008</v>
      </c>
      <c r="N1648" s="12"/>
      <c r="O1648" s="12"/>
    </row>
    <row r="1649" spans="1:15" x14ac:dyDescent="0.35">
      <c r="A1649" s="11" t="str">
        <f t="shared" si="25"/>
        <v>DISTRIBUCION VOLUMEN X CRITERIO (Consumiciones)RestoDE 60 A 75 AÑOS</v>
      </c>
      <c r="B1649" s="11" t="s">
        <v>119</v>
      </c>
      <c r="C1649" s="11" t="s">
        <v>78</v>
      </c>
      <c r="D1649" s="11" t="s">
        <v>44</v>
      </c>
      <c r="E1649" s="12">
        <v>11.562949872491298</v>
      </c>
      <c r="F1649" s="12">
        <v>17.634919461299329</v>
      </c>
      <c r="G1649" s="12">
        <v>12.078734924703186</v>
      </c>
      <c r="H1649" s="12">
        <v>9.6715363336406952</v>
      </c>
      <c r="I1649" s="12">
        <v>18.045829015751227</v>
      </c>
      <c r="J1649" s="12">
        <v>15.88504916749787</v>
      </c>
      <c r="K1649" s="12">
        <v>13.42513296256978</v>
      </c>
      <c r="L1649" s="12">
        <v>14.726739962335984</v>
      </c>
      <c r="M1649" s="12">
        <v>12.212840174142768</v>
      </c>
      <c r="N1649" s="12"/>
      <c r="O1649" s="12"/>
    </row>
    <row r="1650" spans="1:15" x14ac:dyDescent="0.35">
      <c r="A1650" s="11" t="str">
        <f t="shared" si="25"/>
        <v>DISTRIBUCION VOLUMEN X CRITERIO (Consumiciones)RestoALTA Y MEDIA ALTA</v>
      </c>
      <c r="B1650" s="11" t="s">
        <v>119</v>
      </c>
      <c r="C1650" s="11" t="s">
        <v>78</v>
      </c>
      <c r="D1650" s="11" t="s">
        <v>17</v>
      </c>
      <c r="E1650" s="12">
        <v>22.516155498144634</v>
      </c>
      <c r="F1650" s="12">
        <v>20.696073736020022</v>
      </c>
      <c r="G1650" s="12">
        <v>19.450962362692252</v>
      </c>
      <c r="H1650" s="12">
        <v>19.612263413803191</v>
      </c>
      <c r="I1650" s="12">
        <v>18.222294832496857</v>
      </c>
      <c r="J1650" s="12">
        <v>20.3017811673501</v>
      </c>
      <c r="K1650" s="12">
        <v>17.564870417610738</v>
      </c>
      <c r="L1650" s="12">
        <v>18.53419110530486</v>
      </c>
      <c r="M1650" s="12">
        <v>17.991368995126187</v>
      </c>
      <c r="N1650" s="12"/>
      <c r="O1650" s="12"/>
    </row>
    <row r="1651" spans="1:15" x14ac:dyDescent="0.35">
      <c r="A1651" s="11" t="str">
        <f t="shared" si="25"/>
        <v>DISTRIBUCION VOLUMEN X CRITERIO (Consumiciones)RestoMEDIA</v>
      </c>
      <c r="B1651" s="11" t="s">
        <v>119</v>
      </c>
      <c r="C1651" s="11" t="s">
        <v>78</v>
      </c>
      <c r="D1651" s="11" t="s">
        <v>18</v>
      </c>
      <c r="E1651" s="12">
        <v>28.555778288954009</v>
      </c>
      <c r="F1651" s="12">
        <v>32.88946544952347</v>
      </c>
      <c r="G1651" s="12">
        <v>32.703688824246797</v>
      </c>
      <c r="H1651" s="12">
        <v>33.98823132954869</v>
      </c>
      <c r="I1651" s="12">
        <v>30.709199277502382</v>
      </c>
      <c r="J1651" s="12">
        <v>31.868710398169853</v>
      </c>
      <c r="K1651" s="12">
        <v>34.350067867687059</v>
      </c>
      <c r="L1651" s="12">
        <v>35.221912839855833</v>
      </c>
      <c r="M1651" s="12">
        <v>38.608317080938825</v>
      </c>
      <c r="N1651" s="12"/>
      <c r="O1651" s="12"/>
    </row>
    <row r="1652" spans="1:15" x14ac:dyDescent="0.35">
      <c r="A1652" s="11" t="str">
        <f t="shared" si="25"/>
        <v>DISTRIBUCION VOLUMEN X CRITERIO (Consumiciones)RestoMEDIA BAJA</v>
      </c>
      <c r="B1652" s="11" t="s">
        <v>119</v>
      </c>
      <c r="C1652" s="11" t="s">
        <v>78</v>
      </c>
      <c r="D1652" s="11" t="s">
        <v>19</v>
      </c>
      <c r="E1652" s="12">
        <v>26.171351703285794</v>
      </c>
      <c r="F1652" s="12">
        <v>30.702085390008843</v>
      </c>
      <c r="G1652" s="12">
        <v>27.638066838679553</v>
      </c>
      <c r="H1652" s="12">
        <v>24.474420361503334</v>
      </c>
      <c r="I1652" s="12">
        <v>23.93065439502249</v>
      </c>
      <c r="J1652" s="12">
        <v>25.064601180238867</v>
      </c>
      <c r="K1652" s="12">
        <v>20.12249193245977</v>
      </c>
      <c r="L1652" s="12">
        <v>27.675661569302651</v>
      </c>
      <c r="M1652" s="12">
        <v>21.064518093768598</v>
      </c>
      <c r="N1652" s="12"/>
      <c r="O1652" s="12"/>
    </row>
    <row r="1653" spans="1:15" x14ac:dyDescent="0.35">
      <c r="A1653" s="11" t="str">
        <f t="shared" si="25"/>
        <v>DISTRIBUCION VOLUMEN X CRITERIO (Consumiciones)RestoBAJA</v>
      </c>
      <c r="B1653" s="11" t="s">
        <v>119</v>
      </c>
      <c r="C1653" s="11" t="s">
        <v>78</v>
      </c>
      <c r="D1653" s="11" t="s">
        <v>20</v>
      </c>
      <c r="E1653" s="12">
        <v>22.756714509615556</v>
      </c>
      <c r="F1653" s="12">
        <v>15.712367993478582</v>
      </c>
      <c r="G1653" s="12">
        <v>20.207303458089225</v>
      </c>
      <c r="H1653" s="12">
        <v>21.925107114157584</v>
      </c>
      <c r="I1653" s="12">
        <v>27.137851494978278</v>
      </c>
      <c r="J1653" s="12">
        <v>22.764893571898661</v>
      </c>
      <c r="K1653" s="12">
        <v>27.962556578412261</v>
      </c>
      <c r="L1653" s="12">
        <v>18.568210974914951</v>
      </c>
      <c r="M1653" s="12">
        <v>22.335776796783104</v>
      </c>
      <c r="N1653" s="12"/>
      <c r="O1653" s="12"/>
    </row>
    <row r="1654" spans="1:15" x14ac:dyDescent="0.35">
      <c r="A1654" s="11" t="str">
        <f t="shared" si="25"/>
        <v>DISTRIBUCION VOLUMEN X CRITERIO (Consumiciones)RestoHOMBRE</v>
      </c>
      <c r="B1654" s="11" t="s">
        <v>119</v>
      </c>
      <c r="C1654" s="11" t="s">
        <v>78</v>
      </c>
      <c r="D1654" s="11" t="s">
        <v>21</v>
      </c>
      <c r="E1654" s="12">
        <v>42.970806962794114</v>
      </c>
      <c r="F1654" s="12">
        <v>50.936952314356745</v>
      </c>
      <c r="G1654" s="12">
        <v>41.116522618405668</v>
      </c>
      <c r="H1654" s="12">
        <v>38.360177603975721</v>
      </c>
      <c r="I1654" s="12">
        <v>45.470148989428729</v>
      </c>
      <c r="J1654" s="12">
        <v>44.291760903800821</v>
      </c>
      <c r="K1654" s="12">
        <v>44.49927775048986</v>
      </c>
      <c r="L1654" s="12">
        <v>37.702518536165989</v>
      </c>
      <c r="M1654" s="12">
        <v>43.977323627153787</v>
      </c>
      <c r="N1654" s="12"/>
      <c r="O1654" s="12"/>
    </row>
    <row r="1655" spans="1:15" x14ac:dyDescent="0.35">
      <c r="A1655" s="11" t="str">
        <f t="shared" si="25"/>
        <v>DISTRIBUCION VOLUMEN X CRITERIO (Consumiciones)RestoMUJER</v>
      </c>
      <c r="B1655" s="11" t="s">
        <v>119</v>
      </c>
      <c r="C1655" s="11" t="s">
        <v>78</v>
      </c>
      <c r="D1655" s="11" t="s">
        <v>22</v>
      </c>
      <c r="E1655" s="12">
        <v>57.029199978343648</v>
      </c>
      <c r="F1655" s="12">
        <v>49.063047685643255</v>
      </c>
      <c r="G1655" s="12">
        <v>58.8835060265381</v>
      </c>
      <c r="H1655" s="12">
        <v>61.639837208699475</v>
      </c>
      <c r="I1655" s="12">
        <v>54.529851010571271</v>
      </c>
      <c r="J1655" s="12">
        <v>55.708239096199186</v>
      </c>
      <c r="K1655" s="12">
        <v>55.500709045679962</v>
      </c>
      <c r="L1655" s="12">
        <v>62.297457953212302</v>
      </c>
      <c r="M1655" s="12">
        <v>56.022650995001833</v>
      </c>
      <c r="N1655" s="12"/>
      <c r="O1655" s="12"/>
    </row>
    <row r="1656" spans="1:15" x14ac:dyDescent="0.35">
      <c r="A1656" s="11" t="str">
        <f t="shared" si="25"/>
        <v>DISTRIBUCION VOLUMEN X CRITERIO (kg ó litros)TOTAL BEBIDAST.ESPAÑA</v>
      </c>
      <c r="B1656" s="11" t="s">
        <v>120</v>
      </c>
      <c r="C1656" s="11" t="s">
        <v>122</v>
      </c>
      <c r="D1656" s="11" t="s">
        <v>36</v>
      </c>
      <c r="E1656" s="12">
        <v>100</v>
      </c>
      <c r="F1656" s="12">
        <v>100</v>
      </c>
      <c r="G1656" s="12">
        <v>100</v>
      </c>
      <c r="H1656" s="12">
        <v>100</v>
      </c>
      <c r="I1656" s="12">
        <v>100</v>
      </c>
      <c r="J1656" s="12">
        <v>100</v>
      </c>
      <c r="K1656" s="12">
        <v>100</v>
      </c>
      <c r="L1656" s="12">
        <v>100</v>
      </c>
      <c r="M1656" s="12">
        <v>100</v>
      </c>
      <c r="N1656" s="12"/>
      <c r="O1656" s="12"/>
    </row>
    <row r="1657" spans="1:15" x14ac:dyDescent="0.35">
      <c r="A1657" s="11" t="str">
        <f t="shared" si="25"/>
        <v>DISTRIBUCION VOLUMEN X CRITERIO (kg ó litros)TOTAL BEBIDASBCN AM</v>
      </c>
      <c r="B1657" s="11" t="s">
        <v>120</v>
      </c>
      <c r="C1657" s="11" t="s">
        <v>122</v>
      </c>
      <c r="D1657" s="11" t="s">
        <v>1</v>
      </c>
      <c r="E1657" s="12">
        <v>9.2298993367053352</v>
      </c>
      <c r="F1657" s="12">
        <v>8.1903559176269738</v>
      </c>
      <c r="G1657" s="12">
        <v>7.8648781415527527</v>
      </c>
      <c r="H1657" s="12">
        <v>8.5086120098457254</v>
      </c>
      <c r="I1657" s="12">
        <v>8.2636452915114518</v>
      </c>
      <c r="J1657" s="12">
        <v>8.8179040827961099</v>
      </c>
      <c r="K1657" s="12">
        <v>9.0357688636348037</v>
      </c>
      <c r="L1657" s="12">
        <v>9.8567522406853634</v>
      </c>
      <c r="M1657" s="12">
        <v>8.5012114169176751</v>
      </c>
      <c r="N1657" s="12"/>
      <c r="O1657" s="12"/>
    </row>
    <row r="1658" spans="1:15" x14ac:dyDescent="0.35">
      <c r="A1658" s="11" t="str">
        <f t="shared" si="25"/>
        <v>DISTRIBUCION VOLUMEN X CRITERIO (kg ó litros)TOTAL BEBIDASREST.CAT ARAGON</v>
      </c>
      <c r="B1658" s="11" t="s">
        <v>120</v>
      </c>
      <c r="C1658" s="11" t="s">
        <v>122</v>
      </c>
      <c r="D1658" s="11" t="s">
        <v>2</v>
      </c>
      <c r="E1658" s="12">
        <v>12.17884558961039</v>
      </c>
      <c r="F1658" s="12">
        <v>12.486483438895233</v>
      </c>
      <c r="G1658" s="12">
        <v>12.307048979622106</v>
      </c>
      <c r="H1658" s="12">
        <v>12.639633395259537</v>
      </c>
      <c r="I1658" s="12">
        <v>12.305951351843698</v>
      </c>
      <c r="J1658" s="12">
        <v>12.517421106868982</v>
      </c>
      <c r="K1658" s="12">
        <v>11.674023000235506</v>
      </c>
      <c r="L1658" s="12">
        <v>12.631364994835407</v>
      </c>
      <c r="M1658" s="12">
        <v>13.133379763785882</v>
      </c>
      <c r="N1658" s="12"/>
      <c r="O1658" s="12"/>
    </row>
    <row r="1659" spans="1:15" x14ac:dyDescent="0.35">
      <c r="A1659" s="11" t="str">
        <f t="shared" si="25"/>
        <v>DISTRIBUCION VOLUMEN X CRITERIO (kg ó litros)TOTAL BEBIDASLEVANTE</v>
      </c>
      <c r="B1659" s="11" t="s">
        <v>120</v>
      </c>
      <c r="C1659" s="11" t="s">
        <v>122</v>
      </c>
      <c r="D1659" s="11" t="s">
        <v>3</v>
      </c>
      <c r="E1659" s="12">
        <v>14.566969956768967</v>
      </c>
      <c r="F1659" s="12">
        <v>15.944145382560833</v>
      </c>
      <c r="G1659" s="12">
        <v>16.057259716349122</v>
      </c>
      <c r="H1659" s="12">
        <v>15.137977029223467</v>
      </c>
      <c r="I1659" s="12">
        <v>14.383104535785355</v>
      </c>
      <c r="J1659" s="12">
        <v>14.722363726049464</v>
      </c>
      <c r="K1659" s="12">
        <v>14.990585028956914</v>
      </c>
      <c r="L1659" s="12">
        <v>14.735913890169511</v>
      </c>
      <c r="M1659" s="12">
        <v>13.813117635064806</v>
      </c>
      <c r="N1659" s="12"/>
      <c r="O1659" s="12"/>
    </row>
    <row r="1660" spans="1:15" x14ac:dyDescent="0.35">
      <c r="A1660" s="11" t="str">
        <f t="shared" si="25"/>
        <v>DISTRIBUCION VOLUMEN X CRITERIO (kg ó litros)TOTAL BEBIDASANDALUCIA</v>
      </c>
      <c r="B1660" s="11" t="s">
        <v>120</v>
      </c>
      <c r="C1660" s="11" t="s">
        <v>122</v>
      </c>
      <c r="D1660" s="11" t="s">
        <v>4</v>
      </c>
      <c r="E1660" s="12">
        <v>20.827767396373194</v>
      </c>
      <c r="F1660" s="12">
        <v>20.654468087070573</v>
      </c>
      <c r="G1660" s="12">
        <v>20.91394046407358</v>
      </c>
      <c r="H1660" s="12">
        <v>20.762557710660133</v>
      </c>
      <c r="I1660" s="12">
        <v>21.654797730999071</v>
      </c>
      <c r="J1660" s="12">
        <v>20.705928233306462</v>
      </c>
      <c r="K1660" s="12">
        <v>21.420611594346152</v>
      </c>
      <c r="L1660" s="12">
        <v>19.316613022485956</v>
      </c>
      <c r="M1660" s="12">
        <v>20.237692811857329</v>
      </c>
      <c r="N1660" s="12"/>
      <c r="O1660" s="12"/>
    </row>
    <row r="1661" spans="1:15" x14ac:dyDescent="0.35">
      <c r="A1661" s="11" t="str">
        <f t="shared" si="25"/>
        <v>DISTRIBUCION VOLUMEN X CRITERIO (kg ó litros)TOTAL BEBIDASMDD AM</v>
      </c>
      <c r="B1661" s="11" t="s">
        <v>120</v>
      </c>
      <c r="C1661" s="11" t="s">
        <v>122</v>
      </c>
      <c r="D1661" s="11" t="s">
        <v>5</v>
      </c>
      <c r="E1661" s="12">
        <v>13.362530227227893</v>
      </c>
      <c r="F1661" s="12">
        <v>13.470507111400421</v>
      </c>
      <c r="G1661" s="12">
        <v>13.676386797526016</v>
      </c>
      <c r="H1661" s="12">
        <v>13.732486303174982</v>
      </c>
      <c r="I1661" s="12">
        <v>13.767860574160132</v>
      </c>
      <c r="J1661" s="12">
        <v>14.022733922272129</v>
      </c>
      <c r="K1661" s="12">
        <v>13.035848086748626</v>
      </c>
      <c r="L1661" s="12">
        <v>13.396909010986349</v>
      </c>
      <c r="M1661" s="12">
        <v>13.592653196356363</v>
      </c>
      <c r="N1661" s="12"/>
      <c r="O1661" s="12"/>
    </row>
    <row r="1662" spans="1:15" x14ac:dyDescent="0.35">
      <c r="A1662" s="11" t="str">
        <f t="shared" si="25"/>
        <v>DISTRIBUCION VOLUMEN X CRITERIO (kg ó litros)TOTAL BEBIDASRTO CENTRO</v>
      </c>
      <c r="B1662" s="11" t="s">
        <v>120</v>
      </c>
      <c r="C1662" s="11" t="s">
        <v>122</v>
      </c>
      <c r="D1662" s="11" t="s">
        <v>6</v>
      </c>
      <c r="E1662" s="12">
        <v>10.243568060910452</v>
      </c>
      <c r="F1662" s="12">
        <v>10.341852779954362</v>
      </c>
      <c r="G1662" s="12">
        <v>9.7949375260559961</v>
      </c>
      <c r="H1662" s="12">
        <v>9.7215338939244464</v>
      </c>
      <c r="I1662" s="12">
        <v>9.3710012911119716</v>
      </c>
      <c r="J1662" s="12">
        <v>9.4473468853440341</v>
      </c>
      <c r="K1662" s="12">
        <v>9.5100658927304753</v>
      </c>
      <c r="L1662" s="12">
        <v>8.4738336407989578</v>
      </c>
      <c r="M1662" s="12">
        <v>8.7163108585776303</v>
      </c>
      <c r="N1662" s="12"/>
      <c r="O1662" s="12"/>
    </row>
    <row r="1663" spans="1:15" x14ac:dyDescent="0.35">
      <c r="A1663" s="11" t="str">
        <f t="shared" si="25"/>
        <v>DISTRIBUCION VOLUMEN X CRITERIO (kg ó litros)TOTAL BEBIDASNORTE-CENTRO</v>
      </c>
      <c r="B1663" s="11" t="s">
        <v>120</v>
      </c>
      <c r="C1663" s="11" t="s">
        <v>122</v>
      </c>
      <c r="D1663" s="11" t="s">
        <v>7</v>
      </c>
      <c r="E1663" s="12">
        <v>8.9810194345238337</v>
      </c>
      <c r="F1663" s="12">
        <v>8.9243766843065142</v>
      </c>
      <c r="G1663" s="12">
        <v>9.0069556222399285</v>
      </c>
      <c r="H1663" s="12">
        <v>9.231287872189041</v>
      </c>
      <c r="I1663" s="12">
        <v>9.6484102867654915</v>
      </c>
      <c r="J1663" s="12">
        <v>9.7016936969353988</v>
      </c>
      <c r="K1663" s="12">
        <v>9.8950885061492588</v>
      </c>
      <c r="L1663" s="12">
        <v>9.9538564742685605</v>
      </c>
      <c r="M1663" s="12">
        <v>8.9824911558756284</v>
      </c>
      <c r="N1663" s="12"/>
      <c r="O1663" s="12"/>
    </row>
    <row r="1664" spans="1:15" x14ac:dyDescent="0.35">
      <c r="A1664" s="11" t="str">
        <f t="shared" si="25"/>
        <v>DISTRIBUCION VOLUMEN X CRITERIO (kg ó litros)TOTAL BEBIDASNOROESTE</v>
      </c>
      <c r="B1664" s="11" t="s">
        <v>120</v>
      </c>
      <c r="C1664" s="11" t="s">
        <v>122</v>
      </c>
      <c r="D1664" s="11" t="s">
        <v>8</v>
      </c>
      <c r="E1664" s="12">
        <v>10.609401289867314</v>
      </c>
      <c r="F1664" s="12">
        <v>9.9878042389518509</v>
      </c>
      <c r="G1664" s="12">
        <v>10.378594536911116</v>
      </c>
      <c r="H1664" s="12">
        <v>10.26591213425875</v>
      </c>
      <c r="I1664" s="12">
        <v>10.605228724311592</v>
      </c>
      <c r="J1664" s="12">
        <v>10.064619277317522</v>
      </c>
      <c r="K1664" s="12">
        <v>10.438011398385791</v>
      </c>
      <c r="L1664" s="12">
        <v>11.634758794958865</v>
      </c>
      <c r="M1664" s="12">
        <v>13.023142237915822</v>
      </c>
      <c r="N1664" s="12"/>
      <c r="O1664" s="12"/>
    </row>
    <row r="1665" spans="1:15" x14ac:dyDescent="0.35">
      <c r="A1665" s="11" t="str">
        <f t="shared" si="25"/>
        <v>DISTRIBUCION VOLUMEN X CRITERIO (kg ó litros)TOTAL BEBIDAS&lt;2MIL</v>
      </c>
      <c r="B1665" s="11" t="s">
        <v>120</v>
      </c>
      <c r="C1665" s="11" t="s">
        <v>122</v>
      </c>
      <c r="D1665" s="11" t="s">
        <v>9</v>
      </c>
      <c r="E1665" s="12">
        <v>5.7858921180417466</v>
      </c>
      <c r="F1665" s="12">
        <v>5.76487080787666</v>
      </c>
      <c r="G1665" s="12">
        <v>5.7489499482770787</v>
      </c>
      <c r="H1665" s="12">
        <v>6.0467873914480093</v>
      </c>
      <c r="I1665" s="12">
        <v>5.9290982673511481</v>
      </c>
      <c r="J1665" s="12">
        <v>5.4196841019779951</v>
      </c>
      <c r="K1665" s="12">
        <v>5.2295134006438282</v>
      </c>
      <c r="L1665" s="12">
        <v>5.6316723030634002</v>
      </c>
      <c r="M1665" s="12">
        <v>5.6151306253224504</v>
      </c>
      <c r="N1665" s="12"/>
      <c r="O1665" s="12"/>
    </row>
    <row r="1666" spans="1:15" x14ac:dyDescent="0.35">
      <c r="A1666" s="11" t="str">
        <f t="shared" si="25"/>
        <v>DISTRIBUCION VOLUMEN X CRITERIO (kg ó litros)TOTAL BEBIDAS2-5MIL</v>
      </c>
      <c r="B1666" s="11" t="s">
        <v>120</v>
      </c>
      <c r="C1666" s="11" t="s">
        <v>122</v>
      </c>
      <c r="D1666" s="11" t="s">
        <v>10</v>
      </c>
      <c r="E1666" s="12">
        <v>4.6638378495377726</v>
      </c>
      <c r="F1666" s="12">
        <v>4.5564880667788774</v>
      </c>
      <c r="G1666" s="12">
        <v>4.719240623363171</v>
      </c>
      <c r="H1666" s="12">
        <v>5.3832946433510447</v>
      </c>
      <c r="I1666" s="12">
        <v>5.0098047268479213</v>
      </c>
      <c r="J1666" s="12">
        <v>4.8189115029197414</v>
      </c>
      <c r="K1666" s="12">
        <v>5.0430361108060344</v>
      </c>
      <c r="L1666" s="12">
        <v>5.2389876344990034</v>
      </c>
      <c r="M1666" s="12">
        <v>4.8529588078280117</v>
      </c>
      <c r="N1666" s="12"/>
      <c r="O1666" s="12"/>
    </row>
    <row r="1667" spans="1:15" x14ac:dyDescent="0.35">
      <c r="A1667" s="11" t="str">
        <f t="shared" si="25"/>
        <v>DISTRIBUCION VOLUMEN X CRITERIO (kg ó litros)TOTAL BEBIDAS5-10MIL</v>
      </c>
      <c r="B1667" s="11" t="s">
        <v>120</v>
      </c>
      <c r="C1667" s="11" t="s">
        <v>122</v>
      </c>
      <c r="D1667" s="11" t="s">
        <v>11</v>
      </c>
      <c r="E1667" s="12">
        <v>7.8711581567918119</v>
      </c>
      <c r="F1667" s="12">
        <v>8.7924823960851821</v>
      </c>
      <c r="G1667" s="12">
        <v>7.915030497288897</v>
      </c>
      <c r="H1667" s="12">
        <v>7.8254996842419118</v>
      </c>
      <c r="I1667" s="12">
        <v>8.7824220266061985</v>
      </c>
      <c r="J1667" s="12">
        <v>8.624608877929667</v>
      </c>
      <c r="K1667" s="12">
        <v>7.8791080826038753</v>
      </c>
      <c r="L1667" s="12">
        <v>7.4998639791506907</v>
      </c>
      <c r="M1667" s="12">
        <v>8.9242292589767889</v>
      </c>
      <c r="N1667" s="12"/>
      <c r="O1667" s="12"/>
    </row>
    <row r="1668" spans="1:15" x14ac:dyDescent="0.35">
      <c r="A1668" s="11" t="str">
        <f t="shared" ref="A1668:A1731" si="26">B1668&amp;C1668&amp;D1668</f>
        <v>DISTRIBUCION VOLUMEN X CRITERIO (kg ó litros)TOTAL BEBIDAS10-30MIL</v>
      </c>
      <c r="B1668" s="11" t="s">
        <v>120</v>
      </c>
      <c r="C1668" s="11" t="s">
        <v>122</v>
      </c>
      <c r="D1668" s="11" t="s">
        <v>12</v>
      </c>
      <c r="E1668" s="12">
        <v>18.483077667610299</v>
      </c>
      <c r="F1668" s="12">
        <v>18.667184389890203</v>
      </c>
      <c r="G1668" s="12">
        <v>19.181230590884695</v>
      </c>
      <c r="H1668" s="12">
        <v>18.193479829348576</v>
      </c>
      <c r="I1668" s="12">
        <v>18.090606286579376</v>
      </c>
      <c r="J1668" s="12">
        <v>17.992454666310941</v>
      </c>
      <c r="K1668" s="12">
        <v>18.846996263406673</v>
      </c>
      <c r="L1668" s="12">
        <v>18.3277838057409</v>
      </c>
      <c r="M1668" s="12">
        <v>18.827619679579811</v>
      </c>
      <c r="N1668" s="12"/>
      <c r="O1668" s="12"/>
    </row>
    <row r="1669" spans="1:15" x14ac:dyDescent="0.35">
      <c r="A1669" s="11" t="str">
        <f t="shared" si="26"/>
        <v>DISTRIBUCION VOLUMEN X CRITERIO (kg ó litros)TOTAL BEBIDAS30-100MIL</v>
      </c>
      <c r="B1669" s="11" t="s">
        <v>120</v>
      </c>
      <c r="C1669" s="11" t="s">
        <v>122</v>
      </c>
      <c r="D1669" s="11" t="s">
        <v>13</v>
      </c>
      <c r="E1669" s="12">
        <v>20.285888809132452</v>
      </c>
      <c r="F1669" s="12">
        <v>19.81803678976237</v>
      </c>
      <c r="G1669" s="12">
        <v>20.10259411935693</v>
      </c>
      <c r="H1669" s="12">
        <v>19.508185157233044</v>
      </c>
      <c r="I1669" s="12">
        <v>19.589794993467518</v>
      </c>
      <c r="J1669" s="12">
        <v>19.200078629034152</v>
      </c>
      <c r="K1669" s="12">
        <v>19.311756632803881</v>
      </c>
      <c r="L1669" s="12">
        <v>18.790620349087391</v>
      </c>
      <c r="M1669" s="12">
        <v>18.712592995095704</v>
      </c>
      <c r="N1669" s="12"/>
      <c r="O1669" s="12"/>
    </row>
    <row r="1670" spans="1:15" x14ac:dyDescent="0.35">
      <c r="A1670" s="11" t="str">
        <f t="shared" si="26"/>
        <v>DISTRIBUCION VOLUMEN X CRITERIO (kg ó litros)TOTAL BEBIDAS100-200MIL</v>
      </c>
      <c r="B1670" s="11" t="s">
        <v>120</v>
      </c>
      <c r="C1670" s="11" t="s">
        <v>122</v>
      </c>
      <c r="D1670" s="11" t="s">
        <v>14</v>
      </c>
      <c r="E1670" s="12">
        <v>10.105776725532071</v>
      </c>
      <c r="F1670" s="12">
        <v>10.232073127680987</v>
      </c>
      <c r="G1670" s="12">
        <v>10.358444063481027</v>
      </c>
      <c r="H1670" s="12">
        <v>10.437147579423115</v>
      </c>
      <c r="I1670" s="12">
        <v>9.8965296256126223</v>
      </c>
      <c r="J1670" s="12">
        <v>11.036549222852193</v>
      </c>
      <c r="K1670" s="12">
        <v>10.230227395262908</v>
      </c>
      <c r="L1670" s="12">
        <v>9.7461493106404298</v>
      </c>
      <c r="M1670" s="12">
        <v>9.993477713816949</v>
      </c>
      <c r="N1670" s="12"/>
      <c r="O1670" s="12"/>
    </row>
    <row r="1671" spans="1:15" x14ac:dyDescent="0.35">
      <c r="A1671" s="11" t="str">
        <f t="shared" si="26"/>
        <v>DISTRIBUCION VOLUMEN X CRITERIO (kg ó litros)TOTAL BEBIDAS200-500MIL</v>
      </c>
      <c r="B1671" s="11" t="s">
        <v>120</v>
      </c>
      <c r="C1671" s="11" t="s">
        <v>122</v>
      </c>
      <c r="D1671" s="11" t="s">
        <v>15</v>
      </c>
      <c r="E1671" s="12">
        <v>13.078870501033569</v>
      </c>
      <c r="F1671" s="12">
        <v>13.26159203217976</v>
      </c>
      <c r="G1671" s="12">
        <v>12.398586622853687</v>
      </c>
      <c r="H1671" s="12">
        <v>13.201287134254812</v>
      </c>
      <c r="I1671" s="12">
        <v>13.64630610199008</v>
      </c>
      <c r="J1671" s="12">
        <v>13.233061669394635</v>
      </c>
      <c r="K1671" s="12">
        <v>13.518924785343481</v>
      </c>
      <c r="L1671" s="12">
        <v>14.327645987360317</v>
      </c>
      <c r="M1671" s="12">
        <v>13.518464755623732</v>
      </c>
      <c r="N1671" s="12"/>
      <c r="O1671" s="12"/>
    </row>
    <row r="1672" spans="1:15" x14ac:dyDescent="0.35">
      <c r="A1672" s="11" t="str">
        <f t="shared" si="26"/>
        <v>DISTRIBUCION VOLUMEN X CRITERIO (kg ó litros)TOTAL BEBIDAS&gt;500MIL</v>
      </c>
      <c r="B1672" s="11" t="s">
        <v>120</v>
      </c>
      <c r="C1672" s="11" t="s">
        <v>122</v>
      </c>
      <c r="D1672" s="11" t="s">
        <v>16</v>
      </c>
      <c r="E1672" s="12">
        <v>19.725498647004304</v>
      </c>
      <c r="F1672" s="12">
        <v>18.907268327676057</v>
      </c>
      <c r="G1672" s="12">
        <v>19.575925525246333</v>
      </c>
      <c r="H1672" s="12">
        <v>19.404320859976618</v>
      </c>
      <c r="I1672" s="12">
        <v>19.055433665943859</v>
      </c>
      <c r="J1672" s="12">
        <v>19.674660168167428</v>
      </c>
      <c r="K1672" s="12">
        <v>19.940440506700753</v>
      </c>
      <c r="L1672" s="12">
        <v>20.437276963519498</v>
      </c>
      <c r="M1672" s="12">
        <v>19.555526086694957</v>
      </c>
      <c r="N1672" s="12"/>
      <c r="O1672" s="12"/>
    </row>
    <row r="1673" spans="1:15" x14ac:dyDescent="0.35">
      <c r="A1673" s="11" t="str">
        <f t="shared" si="26"/>
        <v>DISTRIBUCION VOLUMEN X CRITERIO (kg ó litros)TOTAL BEBIDASDE 15 A 19 AÑOS</v>
      </c>
      <c r="B1673" s="11" t="s">
        <v>120</v>
      </c>
      <c r="C1673" s="11" t="s">
        <v>122</v>
      </c>
      <c r="D1673" s="11" t="s">
        <v>39</v>
      </c>
      <c r="E1673" s="12">
        <v>2.972068259020435</v>
      </c>
      <c r="F1673" s="12">
        <v>2.642261954467044</v>
      </c>
      <c r="G1673" s="12">
        <v>2.0370984293582866</v>
      </c>
      <c r="H1673" s="12">
        <v>2.3271052926777074</v>
      </c>
      <c r="I1673" s="12">
        <v>1.8254943640878454</v>
      </c>
      <c r="J1673" s="12">
        <v>2.2282753104606656</v>
      </c>
      <c r="K1673" s="12">
        <v>1.6633610447175178</v>
      </c>
      <c r="L1673" s="12">
        <v>1.6181882794939064</v>
      </c>
      <c r="M1673" s="12">
        <v>1.4541383585707099</v>
      </c>
      <c r="N1673" s="12"/>
      <c r="O1673" s="12"/>
    </row>
    <row r="1674" spans="1:15" x14ac:dyDescent="0.35">
      <c r="A1674" s="11" t="str">
        <f t="shared" si="26"/>
        <v>DISTRIBUCION VOLUMEN X CRITERIO (kg ó litros)TOTAL BEBIDASDE 20 A 24 AÑOS</v>
      </c>
      <c r="B1674" s="11" t="s">
        <v>120</v>
      </c>
      <c r="C1674" s="11" t="s">
        <v>122</v>
      </c>
      <c r="D1674" s="11" t="s">
        <v>40</v>
      </c>
      <c r="E1674" s="12">
        <v>2.8473084466782415</v>
      </c>
      <c r="F1674" s="12">
        <v>2.5896921881794013</v>
      </c>
      <c r="G1674" s="12">
        <v>2.9416765732776904</v>
      </c>
      <c r="H1674" s="12">
        <v>2.7833064726522165</v>
      </c>
      <c r="I1674" s="12">
        <v>2.3717340533962799</v>
      </c>
      <c r="J1674" s="12">
        <v>2.1406902848138989</v>
      </c>
      <c r="K1674" s="12">
        <v>2.1945159950224777</v>
      </c>
      <c r="L1674" s="12">
        <v>2.6487920274893906</v>
      </c>
      <c r="M1674" s="12">
        <v>2.2853022822729687</v>
      </c>
      <c r="N1674" s="12"/>
      <c r="O1674" s="12"/>
    </row>
    <row r="1675" spans="1:15" x14ac:dyDescent="0.35">
      <c r="A1675" s="11" t="str">
        <f t="shared" si="26"/>
        <v>DISTRIBUCION VOLUMEN X CRITERIO (kg ó litros)TOTAL BEBIDASDE 25 A 34 AÑOS</v>
      </c>
      <c r="B1675" s="11" t="s">
        <v>120</v>
      </c>
      <c r="C1675" s="11" t="s">
        <v>122</v>
      </c>
      <c r="D1675" s="11" t="s">
        <v>41</v>
      </c>
      <c r="E1675" s="12">
        <v>8.6865624336344851</v>
      </c>
      <c r="F1675" s="12">
        <v>8.6449635348028071</v>
      </c>
      <c r="G1675" s="12">
        <v>8.9017032379285315</v>
      </c>
      <c r="H1675" s="12">
        <v>7.6783039031298488</v>
      </c>
      <c r="I1675" s="12">
        <v>6.8068163298896396</v>
      </c>
      <c r="J1675" s="12">
        <v>7.2166110199497675</v>
      </c>
      <c r="K1675" s="12">
        <v>7.7502938090278199</v>
      </c>
      <c r="L1675" s="12">
        <v>7.4782441932904202</v>
      </c>
      <c r="M1675" s="12">
        <v>7.6510367101013808</v>
      </c>
      <c r="N1675" s="12"/>
      <c r="O1675" s="12"/>
    </row>
    <row r="1676" spans="1:15" x14ac:dyDescent="0.35">
      <c r="A1676" s="11" t="str">
        <f t="shared" si="26"/>
        <v>DISTRIBUCION VOLUMEN X CRITERIO (kg ó litros)TOTAL BEBIDASDE 35 A 49 AÑOS</v>
      </c>
      <c r="B1676" s="11" t="s">
        <v>120</v>
      </c>
      <c r="C1676" s="11" t="s">
        <v>122</v>
      </c>
      <c r="D1676" s="11" t="s">
        <v>42</v>
      </c>
      <c r="E1676" s="12">
        <v>26.916898455015481</v>
      </c>
      <c r="F1676" s="12">
        <v>27.262325800062197</v>
      </c>
      <c r="G1676" s="12">
        <v>26.964278449151525</v>
      </c>
      <c r="H1676" s="12">
        <v>26.593872481465635</v>
      </c>
      <c r="I1676" s="12">
        <v>26.672515138949048</v>
      </c>
      <c r="J1676" s="12">
        <v>26.36578097511682</v>
      </c>
      <c r="K1676" s="12">
        <v>25.218105791310393</v>
      </c>
      <c r="L1676" s="12">
        <v>24.450246956320974</v>
      </c>
      <c r="M1676" s="12">
        <v>23.369372988348612</v>
      </c>
      <c r="N1676" s="12"/>
      <c r="O1676" s="12"/>
    </row>
    <row r="1677" spans="1:15" x14ac:dyDescent="0.35">
      <c r="A1677" s="11" t="str">
        <f t="shared" si="26"/>
        <v>DISTRIBUCION VOLUMEN X CRITERIO (kg ó litros)TOTAL BEBIDASDE 50 A 59 AÑOS</v>
      </c>
      <c r="B1677" s="11" t="s">
        <v>120</v>
      </c>
      <c r="C1677" s="11" t="s">
        <v>122</v>
      </c>
      <c r="D1677" s="11" t="s">
        <v>43</v>
      </c>
      <c r="E1677" s="12">
        <v>25.421695785138894</v>
      </c>
      <c r="F1677" s="12">
        <v>26.059740118267698</v>
      </c>
      <c r="G1677" s="12">
        <v>26.970107768111028</v>
      </c>
      <c r="H1677" s="12">
        <v>24.300663350263559</v>
      </c>
      <c r="I1677" s="12">
        <v>24.497831280716991</v>
      </c>
      <c r="J1677" s="12">
        <v>24.905490451589753</v>
      </c>
      <c r="K1677" s="12">
        <v>25.3546768677204</v>
      </c>
      <c r="L1677" s="12">
        <v>24.793942407167012</v>
      </c>
      <c r="M1677" s="12">
        <v>24.929338790054075</v>
      </c>
      <c r="N1677" s="12"/>
      <c r="O1677" s="12"/>
    </row>
    <row r="1678" spans="1:15" x14ac:dyDescent="0.35">
      <c r="A1678" s="11" t="str">
        <f t="shared" si="26"/>
        <v>DISTRIBUCION VOLUMEN X CRITERIO (kg ó litros)TOTAL BEBIDASDE 60 A 75 AÑOS</v>
      </c>
      <c r="B1678" s="11" t="s">
        <v>120</v>
      </c>
      <c r="C1678" s="11" t="s">
        <v>122</v>
      </c>
      <c r="D1678" s="11" t="s">
        <v>44</v>
      </c>
      <c r="E1678" s="12">
        <v>33.155465013475762</v>
      </c>
      <c r="F1678" s="12">
        <v>32.80101233806478</v>
      </c>
      <c r="G1678" s="12">
        <v>32.185136914312388</v>
      </c>
      <c r="H1678" s="12">
        <v>36.316751240732344</v>
      </c>
      <c r="I1678" s="12">
        <v>37.825607547122964</v>
      </c>
      <c r="J1678" s="12">
        <v>37.143161345066531</v>
      </c>
      <c r="K1678" s="12">
        <v>37.819050015965324</v>
      </c>
      <c r="L1678" s="12">
        <v>39.01058852480665</v>
      </c>
      <c r="M1678" s="12">
        <v>40.310811746621475</v>
      </c>
      <c r="N1678" s="12"/>
      <c r="O1678" s="12"/>
    </row>
    <row r="1679" spans="1:15" x14ac:dyDescent="0.35">
      <c r="A1679" s="11" t="str">
        <f t="shared" si="26"/>
        <v>DISTRIBUCION VOLUMEN X CRITERIO (kg ó litros)TOTAL BEBIDASALTA Y MEDIA ALTA</v>
      </c>
      <c r="B1679" s="11" t="s">
        <v>120</v>
      </c>
      <c r="C1679" s="11" t="s">
        <v>122</v>
      </c>
      <c r="D1679" s="11" t="s">
        <v>17</v>
      </c>
      <c r="E1679" s="12">
        <v>27.351246998629353</v>
      </c>
      <c r="F1679" s="12">
        <v>29.166273487632377</v>
      </c>
      <c r="G1679" s="12">
        <v>27.726681625221559</v>
      </c>
      <c r="H1679" s="12">
        <v>25.940110016235284</v>
      </c>
      <c r="I1679" s="12">
        <v>27.163582054220754</v>
      </c>
      <c r="J1679" s="12">
        <v>26.387215695806582</v>
      </c>
      <c r="K1679" s="12">
        <v>26.409459237543935</v>
      </c>
      <c r="L1679" s="12">
        <v>25.269592039174654</v>
      </c>
      <c r="M1679" s="12">
        <v>26.235957751544912</v>
      </c>
      <c r="N1679" s="12"/>
      <c r="O1679" s="12"/>
    </row>
    <row r="1680" spans="1:15" x14ac:dyDescent="0.35">
      <c r="A1680" s="11" t="str">
        <f t="shared" si="26"/>
        <v>DISTRIBUCION VOLUMEN X CRITERIO (kg ó litros)TOTAL BEBIDASMEDIA</v>
      </c>
      <c r="B1680" s="11" t="s">
        <v>120</v>
      </c>
      <c r="C1680" s="11" t="s">
        <v>122</v>
      </c>
      <c r="D1680" s="11" t="s">
        <v>18</v>
      </c>
      <c r="E1680" s="12">
        <v>31.651298585683325</v>
      </c>
      <c r="F1680" s="12">
        <v>32.017240948473201</v>
      </c>
      <c r="G1680" s="12">
        <v>33.265073317230041</v>
      </c>
      <c r="H1680" s="12">
        <v>31.943507817743189</v>
      </c>
      <c r="I1680" s="12">
        <v>33.050542927064434</v>
      </c>
      <c r="J1680" s="12">
        <v>33.563167786289796</v>
      </c>
      <c r="K1680" s="12">
        <v>33.805550981650832</v>
      </c>
      <c r="L1680" s="12">
        <v>34.368536523128377</v>
      </c>
      <c r="M1680" s="12">
        <v>33.223038755107801</v>
      </c>
      <c r="N1680" s="12"/>
      <c r="O1680" s="12"/>
    </row>
    <row r="1681" spans="1:15" x14ac:dyDescent="0.35">
      <c r="A1681" s="11" t="str">
        <f t="shared" si="26"/>
        <v>DISTRIBUCION VOLUMEN X CRITERIO (kg ó litros)TOTAL BEBIDASMEDIA BAJA</v>
      </c>
      <c r="B1681" s="11" t="s">
        <v>120</v>
      </c>
      <c r="C1681" s="11" t="s">
        <v>122</v>
      </c>
      <c r="D1681" s="11" t="s">
        <v>19</v>
      </c>
      <c r="E1681" s="12">
        <v>24.123291323767663</v>
      </c>
      <c r="F1681" s="12">
        <v>22.738198204965006</v>
      </c>
      <c r="G1681" s="12">
        <v>22.6157720589738</v>
      </c>
      <c r="H1681" s="12">
        <v>25.859072188601782</v>
      </c>
      <c r="I1681" s="12">
        <v>24.072513177804833</v>
      </c>
      <c r="J1681" s="12">
        <v>24.521371764108498</v>
      </c>
      <c r="K1681" s="12">
        <v>24.07494626207377</v>
      </c>
      <c r="L1681" s="12">
        <v>24.250670541158698</v>
      </c>
      <c r="M1681" s="12">
        <v>25.212672245157691</v>
      </c>
      <c r="N1681" s="12"/>
      <c r="O1681" s="12"/>
    </row>
    <row r="1682" spans="1:15" x14ac:dyDescent="0.35">
      <c r="A1682" s="11" t="str">
        <f t="shared" si="26"/>
        <v>DISTRIBUCION VOLUMEN X CRITERIO (kg ó litros)TOTAL BEBIDASBAJA</v>
      </c>
      <c r="B1682" s="11" t="s">
        <v>120</v>
      </c>
      <c r="C1682" s="11" t="s">
        <v>122</v>
      </c>
      <c r="D1682" s="11" t="s">
        <v>20</v>
      </c>
      <c r="E1682" s="12">
        <v>16.874162863217016</v>
      </c>
      <c r="F1682" s="12">
        <v>16.078280182534119</v>
      </c>
      <c r="G1682" s="12">
        <v>16.392469590022994</v>
      </c>
      <c r="H1682" s="12">
        <v>16.25730884613089</v>
      </c>
      <c r="I1682" s="12">
        <v>15.713362827890393</v>
      </c>
      <c r="J1682" s="12">
        <v>15.528253288083491</v>
      </c>
      <c r="K1682" s="12">
        <v>15.710045890205842</v>
      </c>
      <c r="L1682" s="12">
        <v>16.111200367549589</v>
      </c>
      <c r="M1682" s="12">
        <v>15.328333041158986</v>
      </c>
      <c r="N1682" s="12"/>
      <c r="O1682" s="12"/>
    </row>
    <row r="1683" spans="1:15" x14ac:dyDescent="0.35">
      <c r="A1683" s="11" t="str">
        <f t="shared" si="26"/>
        <v>DISTRIBUCION VOLUMEN X CRITERIO (kg ó litros)TOTAL BEBIDASHOMBRE</v>
      </c>
      <c r="B1683" s="11" t="s">
        <v>120</v>
      </c>
      <c r="C1683" s="11" t="s">
        <v>122</v>
      </c>
      <c r="D1683" s="11" t="s">
        <v>21</v>
      </c>
      <c r="E1683" s="12">
        <v>58.153070310344532</v>
      </c>
      <c r="F1683" s="12">
        <v>56.818001816455386</v>
      </c>
      <c r="G1683" s="12">
        <v>59.114667705566745</v>
      </c>
      <c r="H1683" s="12">
        <v>59.323697809564003</v>
      </c>
      <c r="I1683" s="12">
        <v>59.147899621664912</v>
      </c>
      <c r="J1683" s="12">
        <v>57.515724585865357</v>
      </c>
      <c r="K1683" s="12">
        <v>58.088723800208484</v>
      </c>
      <c r="L1683" s="12">
        <v>57.920923148108429</v>
      </c>
      <c r="M1683" s="12">
        <v>58.140358200736955</v>
      </c>
      <c r="N1683" s="12"/>
      <c r="O1683" s="12"/>
    </row>
    <row r="1684" spans="1:15" x14ac:dyDescent="0.35">
      <c r="A1684" s="11" t="str">
        <f t="shared" si="26"/>
        <v>DISTRIBUCION VOLUMEN X CRITERIO (kg ó litros)TOTAL BEBIDASMUJER</v>
      </c>
      <c r="B1684" s="11" t="s">
        <v>120</v>
      </c>
      <c r="C1684" s="11" t="s">
        <v>122</v>
      </c>
      <c r="D1684" s="11" t="s">
        <v>22</v>
      </c>
      <c r="E1684" s="12">
        <v>41.846928961141089</v>
      </c>
      <c r="F1684" s="12">
        <v>43.181990934011864</v>
      </c>
      <c r="G1684" s="12">
        <v>40.885335169764062</v>
      </c>
      <c r="H1684" s="12">
        <v>40.676298179199556</v>
      </c>
      <c r="I1684" s="12">
        <v>40.852095942711856</v>
      </c>
      <c r="J1684" s="12">
        <v>42.484283093662825</v>
      </c>
      <c r="K1684" s="12">
        <v>41.911273552977072</v>
      </c>
      <c r="L1684" s="12">
        <v>42.079076305594135</v>
      </c>
      <c r="M1684" s="12">
        <v>41.859640143881677</v>
      </c>
      <c r="N1684" s="12"/>
      <c r="O1684" s="12"/>
    </row>
    <row r="1685" spans="1:15" x14ac:dyDescent="0.35">
      <c r="A1685" s="11" t="str">
        <f t="shared" si="26"/>
        <v>DISTRIBUCION VOLUMEN X CRITERIO (kg ó litros).Total Bebidas CalienteT.ESPAÑA</v>
      </c>
      <c r="B1685" s="11" t="s">
        <v>120</v>
      </c>
      <c r="C1685" s="11" t="s">
        <v>123</v>
      </c>
      <c r="D1685" s="11" t="s">
        <v>36</v>
      </c>
      <c r="E1685" s="12">
        <v>100</v>
      </c>
      <c r="F1685" s="12">
        <v>100</v>
      </c>
      <c r="G1685" s="12">
        <v>100</v>
      </c>
      <c r="H1685" s="12">
        <v>100</v>
      </c>
      <c r="I1685" s="12">
        <v>100</v>
      </c>
      <c r="J1685" s="12">
        <v>100</v>
      </c>
      <c r="K1685" s="12">
        <v>100</v>
      </c>
      <c r="L1685" s="12">
        <v>100</v>
      </c>
      <c r="M1685" s="12">
        <v>100</v>
      </c>
      <c r="N1685" s="12"/>
      <c r="O1685" s="12"/>
    </row>
    <row r="1686" spans="1:15" x14ac:dyDescent="0.35">
      <c r="A1686" s="11" t="str">
        <f t="shared" si="26"/>
        <v>DISTRIBUCION VOLUMEN X CRITERIO (kg ó litros).Total Bebidas CalienteBCN AM</v>
      </c>
      <c r="B1686" s="11" t="s">
        <v>120</v>
      </c>
      <c r="C1686" s="11" t="s">
        <v>123</v>
      </c>
      <c r="D1686" s="11" t="s">
        <v>1</v>
      </c>
      <c r="E1686" s="12">
        <v>10.290878866542407</v>
      </c>
      <c r="F1686" s="12">
        <v>8.891604825005512</v>
      </c>
      <c r="G1686" s="12">
        <v>9.8859871968693795</v>
      </c>
      <c r="H1686" s="12">
        <v>9.694822219959299</v>
      </c>
      <c r="I1686" s="12">
        <v>9.2073172719143805</v>
      </c>
      <c r="J1686" s="12">
        <v>8.7246852982212353</v>
      </c>
      <c r="K1686" s="12">
        <v>8.615950590487973</v>
      </c>
      <c r="L1686" s="12">
        <v>9.4904574028745685</v>
      </c>
      <c r="M1686" s="12">
        <v>9.9262842810790879</v>
      </c>
      <c r="N1686" s="12"/>
      <c r="O1686" s="12"/>
    </row>
    <row r="1687" spans="1:15" x14ac:dyDescent="0.35">
      <c r="A1687" s="11" t="str">
        <f t="shared" si="26"/>
        <v>DISTRIBUCION VOLUMEN X CRITERIO (kg ó litros).Total Bebidas CalienteREST.CAT ARAGON</v>
      </c>
      <c r="B1687" s="11" t="s">
        <v>120</v>
      </c>
      <c r="C1687" s="11" t="s">
        <v>123</v>
      </c>
      <c r="D1687" s="11" t="s">
        <v>2</v>
      </c>
      <c r="E1687" s="12">
        <v>12.197537828884375</v>
      </c>
      <c r="F1687" s="12">
        <v>11.725127577471502</v>
      </c>
      <c r="G1687" s="12">
        <v>12.102991958996503</v>
      </c>
      <c r="H1687" s="12">
        <v>12.700198551486178</v>
      </c>
      <c r="I1687" s="12">
        <v>12.870796465327578</v>
      </c>
      <c r="J1687" s="12">
        <v>13.238386592131205</v>
      </c>
      <c r="K1687" s="12">
        <v>13.699910665195183</v>
      </c>
      <c r="L1687" s="12">
        <v>13.731533840132155</v>
      </c>
      <c r="M1687" s="12">
        <v>13.672200866650172</v>
      </c>
      <c r="N1687" s="12"/>
      <c r="O1687" s="12"/>
    </row>
    <row r="1688" spans="1:15" x14ac:dyDescent="0.35">
      <c r="A1688" s="11" t="str">
        <f t="shared" si="26"/>
        <v>DISTRIBUCION VOLUMEN X CRITERIO (kg ó litros).Total Bebidas CalienteLEVANTE</v>
      </c>
      <c r="B1688" s="11" t="s">
        <v>120</v>
      </c>
      <c r="C1688" s="11" t="s">
        <v>123</v>
      </c>
      <c r="D1688" s="11" t="s">
        <v>3</v>
      </c>
      <c r="E1688" s="12">
        <v>15.213628638619767</v>
      </c>
      <c r="F1688" s="12">
        <v>13.775359834806359</v>
      </c>
      <c r="G1688" s="12">
        <v>14.793089935319461</v>
      </c>
      <c r="H1688" s="12">
        <v>15.092453040133607</v>
      </c>
      <c r="I1688" s="12">
        <v>14.179249369361713</v>
      </c>
      <c r="J1688" s="12">
        <v>14.681585334018029</v>
      </c>
      <c r="K1688" s="12">
        <v>13.796121118574739</v>
      </c>
      <c r="L1688" s="12">
        <v>14.026304388224364</v>
      </c>
      <c r="M1688" s="12">
        <v>12.974836854719291</v>
      </c>
      <c r="N1688" s="12"/>
      <c r="O1688" s="12"/>
    </row>
    <row r="1689" spans="1:15" x14ac:dyDescent="0.35">
      <c r="A1689" s="11" t="str">
        <f t="shared" si="26"/>
        <v>DISTRIBUCION VOLUMEN X CRITERIO (kg ó litros).Total Bebidas CalienteANDALUCIA</v>
      </c>
      <c r="B1689" s="11" t="s">
        <v>120</v>
      </c>
      <c r="C1689" s="11" t="s">
        <v>123</v>
      </c>
      <c r="D1689" s="11" t="s">
        <v>4</v>
      </c>
      <c r="E1689" s="12">
        <v>19.325508249710161</v>
      </c>
      <c r="F1689" s="12">
        <v>19.691174190606144</v>
      </c>
      <c r="G1689" s="12">
        <v>18.987119636182459</v>
      </c>
      <c r="H1689" s="12">
        <v>17.992150548842094</v>
      </c>
      <c r="I1689" s="12">
        <v>19.332004236507359</v>
      </c>
      <c r="J1689" s="12">
        <v>20.198172032927186</v>
      </c>
      <c r="K1689" s="12">
        <v>19.556155844269689</v>
      </c>
      <c r="L1689" s="12">
        <v>18.240420871018472</v>
      </c>
      <c r="M1689" s="12">
        <v>18.031298361886268</v>
      </c>
      <c r="N1689" s="12"/>
      <c r="O1689" s="12"/>
    </row>
    <row r="1690" spans="1:15" x14ac:dyDescent="0.35">
      <c r="A1690" s="11" t="str">
        <f t="shared" si="26"/>
        <v>DISTRIBUCION VOLUMEN X CRITERIO (kg ó litros).Total Bebidas CalienteMDD AM</v>
      </c>
      <c r="B1690" s="11" t="s">
        <v>120</v>
      </c>
      <c r="C1690" s="11" t="s">
        <v>123</v>
      </c>
      <c r="D1690" s="11" t="s">
        <v>5</v>
      </c>
      <c r="E1690" s="12">
        <v>10.373397102656762</v>
      </c>
      <c r="F1690" s="12">
        <v>11.28830659325577</v>
      </c>
      <c r="G1690" s="12">
        <v>11.605153160056098</v>
      </c>
      <c r="H1690" s="12">
        <v>11.595690069776909</v>
      </c>
      <c r="I1690" s="12">
        <v>11.019967550189174</v>
      </c>
      <c r="J1690" s="12">
        <v>10.607636933651532</v>
      </c>
      <c r="K1690" s="12">
        <v>10.980447862000585</v>
      </c>
      <c r="L1690" s="12">
        <v>11.400501546485316</v>
      </c>
      <c r="M1690" s="12">
        <v>11.720521043540048</v>
      </c>
      <c r="N1690" s="12"/>
      <c r="O1690" s="12"/>
    </row>
    <row r="1691" spans="1:15" x14ac:dyDescent="0.35">
      <c r="A1691" s="11" t="str">
        <f t="shared" si="26"/>
        <v>DISTRIBUCION VOLUMEN X CRITERIO (kg ó litros).Total Bebidas CalienteRTO CENTRO</v>
      </c>
      <c r="B1691" s="11" t="s">
        <v>120</v>
      </c>
      <c r="C1691" s="11" t="s">
        <v>123</v>
      </c>
      <c r="D1691" s="11" t="s">
        <v>6</v>
      </c>
      <c r="E1691" s="12">
        <v>8.1913548255416568</v>
      </c>
      <c r="F1691" s="12">
        <v>8.3755897218141513</v>
      </c>
      <c r="G1691" s="12">
        <v>8.3496896675237515</v>
      </c>
      <c r="H1691" s="12">
        <v>8.5165361500652494</v>
      </c>
      <c r="I1691" s="12">
        <v>7.8379995979632007</v>
      </c>
      <c r="J1691" s="12">
        <v>7.787284300821594</v>
      </c>
      <c r="K1691" s="12">
        <v>8.0095104659950351</v>
      </c>
      <c r="L1691" s="12">
        <v>8.0646906910007061</v>
      </c>
      <c r="M1691" s="12">
        <v>8.6515381231220889</v>
      </c>
      <c r="N1691" s="12"/>
      <c r="O1691" s="12"/>
    </row>
    <row r="1692" spans="1:15" x14ac:dyDescent="0.35">
      <c r="A1692" s="11" t="str">
        <f t="shared" si="26"/>
        <v>DISTRIBUCION VOLUMEN X CRITERIO (kg ó litros).Total Bebidas CalienteNORTE-CENTRO</v>
      </c>
      <c r="B1692" s="11" t="s">
        <v>120</v>
      </c>
      <c r="C1692" s="11" t="s">
        <v>123</v>
      </c>
      <c r="D1692" s="11" t="s">
        <v>7</v>
      </c>
      <c r="E1692" s="12">
        <v>10.379374130479651</v>
      </c>
      <c r="F1692" s="12">
        <v>11.133713654418399</v>
      </c>
      <c r="G1692" s="12">
        <v>11.387448341841774</v>
      </c>
      <c r="H1692" s="12">
        <v>11.597907067065737</v>
      </c>
      <c r="I1692" s="12">
        <v>12.030742204614727</v>
      </c>
      <c r="J1692" s="12">
        <v>11.324047513768445</v>
      </c>
      <c r="K1692" s="12">
        <v>11.631227708937748</v>
      </c>
      <c r="L1692" s="12">
        <v>11.605226506948732</v>
      </c>
      <c r="M1692" s="12">
        <v>11.826516718311133</v>
      </c>
      <c r="N1692" s="12"/>
      <c r="O1692" s="12"/>
    </row>
    <row r="1693" spans="1:15" x14ac:dyDescent="0.35">
      <c r="A1693" s="11" t="str">
        <f t="shared" si="26"/>
        <v>DISTRIBUCION VOLUMEN X CRITERIO (kg ó litros).Total Bebidas CalienteNOROESTE</v>
      </c>
      <c r="B1693" s="11" t="s">
        <v>120</v>
      </c>
      <c r="C1693" s="11" t="s">
        <v>123</v>
      </c>
      <c r="D1693" s="11" t="s">
        <v>8</v>
      </c>
      <c r="E1693" s="12">
        <v>14.028321194153792</v>
      </c>
      <c r="F1693" s="12">
        <v>15.119119177258487</v>
      </c>
      <c r="G1693" s="12">
        <v>12.888531974116571</v>
      </c>
      <c r="H1693" s="12">
        <v>12.810244548301963</v>
      </c>
      <c r="I1693" s="12">
        <v>13.521914822440943</v>
      </c>
      <c r="J1693" s="12">
        <v>13.438194879804726</v>
      </c>
      <c r="K1693" s="12">
        <v>13.71067682497484</v>
      </c>
      <c r="L1693" s="12">
        <v>13.440859359982287</v>
      </c>
      <c r="M1693" s="12">
        <v>13.196807467532212</v>
      </c>
      <c r="N1693" s="12"/>
      <c r="O1693" s="12"/>
    </row>
    <row r="1694" spans="1:15" x14ac:dyDescent="0.35">
      <c r="A1694" s="11" t="str">
        <f t="shared" si="26"/>
        <v>DISTRIBUCION VOLUMEN X CRITERIO (kg ó litros).Total Bebidas Caliente&lt;2MIL</v>
      </c>
      <c r="B1694" s="11" t="s">
        <v>120</v>
      </c>
      <c r="C1694" s="11" t="s">
        <v>123</v>
      </c>
      <c r="D1694" s="11" t="s">
        <v>9</v>
      </c>
      <c r="E1694" s="12">
        <v>4.3300016139728923</v>
      </c>
      <c r="F1694" s="12">
        <v>4.6001432436742578</v>
      </c>
      <c r="G1694" s="12">
        <v>4.6042250801513056</v>
      </c>
      <c r="H1694" s="12">
        <v>4.8590083477300858</v>
      </c>
      <c r="I1694" s="12">
        <v>4.986377176382188</v>
      </c>
      <c r="J1694" s="12">
        <v>5.0164576875618385</v>
      </c>
      <c r="K1694" s="12">
        <v>4.9228731653863935</v>
      </c>
      <c r="L1694" s="12">
        <v>5.1334076003572484</v>
      </c>
      <c r="M1694" s="12">
        <v>5.1614727785718015</v>
      </c>
      <c r="N1694" s="12"/>
      <c r="O1694" s="12"/>
    </row>
    <row r="1695" spans="1:15" x14ac:dyDescent="0.35">
      <c r="A1695" s="11" t="str">
        <f t="shared" si="26"/>
        <v>DISTRIBUCION VOLUMEN X CRITERIO (kg ó litros).Total Bebidas Caliente2-5MIL</v>
      </c>
      <c r="B1695" s="11" t="s">
        <v>120</v>
      </c>
      <c r="C1695" s="11" t="s">
        <v>123</v>
      </c>
      <c r="D1695" s="11" t="s">
        <v>10</v>
      </c>
      <c r="E1695" s="12">
        <v>5.172833958123296</v>
      </c>
      <c r="F1695" s="12">
        <v>5.4599505185223478</v>
      </c>
      <c r="G1695" s="12">
        <v>5.0394186478774614</v>
      </c>
      <c r="H1695" s="12">
        <v>4.8142645429482167</v>
      </c>
      <c r="I1695" s="12">
        <v>4.9749674120471052</v>
      </c>
      <c r="J1695" s="12">
        <v>4.8898187100735662</v>
      </c>
      <c r="K1695" s="12">
        <v>5.1136153332673677</v>
      </c>
      <c r="L1695" s="12">
        <v>4.8941389831123363</v>
      </c>
      <c r="M1695" s="12">
        <v>4.9612758337144705</v>
      </c>
      <c r="N1695" s="12"/>
      <c r="O1695" s="12"/>
    </row>
    <row r="1696" spans="1:15" x14ac:dyDescent="0.35">
      <c r="A1696" s="11" t="str">
        <f t="shared" si="26"/>
        <v>DISTRIBUCION VOLUMEN X CRITERIO (kg ó litros).Total Bebidas Caliente5-10MIL</v>
      </c>
      <c r="B1696" s="11" t="s">
        <v>120</v>
      </c>
      <c r="C1696" s="11" t="s">
        <v>123</v>
      </c>
      <c r="D1696" s="11" t="s">
        <v>11</v>
      </c>
      <c r="E1696" s="12">
        <v>7.9112101308674978</v>
      </c>
      <c r="F1696" s="12">
        <v>7.7516326965034867</v>
      </c>
      <c r="G1696" s="12">
        <v>8.2820665466267656</v>
      </c>
      <c r="H1696" s="12">
        <v>7.1133859589336792</v>
      </c>
      <c r="I1696" s="12">
        <v>7.5668571999609666</v>
      </c>
      <c r="J1696" s="12">
        <v>7.6595740781875383</v>
      </c>
      <c r="K1696" s="12">
        <v>7.3298363625574448</v>
      </c>
      <c r="L1696" s="12">
        <v>7.1343020191883948</v>
      </c>
      <c r="M1696" s="12">
        <v>7.9805209978360585</v>
      </c>
      <c r="N1696" s="12"/>
      <c r="O1696" s="12"/>
    </row>
    <row r="1697" spans="1:15" x14ac:dyDescent="0.35">
      <c r="A1697" s="11" t="str">
        <f t="shared" si="26"/>
        <v>DISTRIBUCION VOLUMEN X CRITERIO (kg ó litros).Total Bebidas Caliente10-30MIL</v>
      </c>
      <c r="B1697" s="11" t="s">
        <v>120</v>
      </c>
      <c r="C1697" s="11" t="s">
        <v>123</v>
      </c>
      <c r="D1697" s="11" t="s">
        <v>12</v>
      </c>
      <c r="E1697" s="12">
        <v>20.096855420750828</v>
      </c>
      <c r="F1697" s="12">
        <v>19.242803697416342</v>
      </c>
      <c r="G1697" s="12">
        <v>18.10201650920984</v>
      </c>
      <c r="H1697" s="12">
        <v>18.649570600768577</v>
      </c>
      <c r="I1697" s="12">
        <v>19.007530680554048</v>
      </c>
      <c r="J1697" s="12">
        <v>19.231234487486404</v>
      </c>
      <c r="K1697" s="12">
        <v>19.658013796072719</v>
      </c>
      <c r="L1697" s="12">
        <v>17.888156863664413</v>
      </c>
      <c r="M1697" s="12">
        <v>17.839343527557389</v>
      </c>
      <c r="N1697" s="12"/>
      <c r="O1697" s="12"/>
    </row>
    <row r="1698" spans="1:15" x14ac:dyDescent="0.35">
      <c r="A1698" s="11" t="str">
        <f t="shared" si="26"/>
        <v>DISTRIBUCION VOLUMEN X CRITERIO (kg ó litros).Total Bebidas Caliente30-100MIL</v>
      </c>
      <c r="B1698" s="11" t="s">
        <v>120</v>
      </c>
      <c r="C1698" s="11" t="s">
        <v>123</v>
      </c>
      <c r="D1698" s="11" t="s">
        <v>13</v>
      </c>
      <c r="E1698" s="12">
        <v>20.914179285702776</v>
      </c>
      <c r="F1698" s="12">
        <v>20.629205533662891</v>
      </c>
      <c r="G1698" s="12">
        <v>21.68659853075787</v>
      </c>
      <c r="H1698" s="12">
        <v>20.713000107139187</v>
      </c>
      <c r="I1698" s="12">
        <v>21.913674129162565</v>
      </c>
      <c r="J1698" s="12">
        <v>22.540920817701608</v>
      </c>
      <c r="K1698" s="12">
        <v>22.549952754419049</v>
      </c>
      <c r="L1698" s="12">
        <v>22.432514802263967</v>
      </c>
      <c r="M1698" s="12">
        <v>21.408689388690895</v>
      </c>
      <c r="N1698" s="12"/>
      <c r="O1698" s="12"/>
    </row>
    <row r="1699" spans="1:15" x14ac:dyDescent="0.35">
      <c r="A1699" s="11" t="str">
        <f t="shared" si="26"/>
        <v>DISTRIBUCION VOLUMEN X CRITERIO (kg ó litros).Total Bebidas Caliente100-200MIL</v>
      </c>
      <c r="B1699" s="11" t="s">
        <v>120</v>
      </c>
      <c r="C1699" s="11" t="s">
        <v>123</v>
      </c>
      <c r="D1699" s="11" t="s">
        <v>14</v>
      </c>
      <c r="E1699" s="12">
        <v>10.806357003762674</v>
      </c>
      <c r="F1699" s="12">
        <v>11.587430675748616</v>
      </c>
      <c r="G1699" s="12">
        <v>11.389617194536388</v>
      </c>
      <c r="H1699" s="12">
        <v>11.451750223582824</v>
      </c>
      <c r="I1699" s="12">
        <v>11.728634680959765</v>
      </c>
      <c r="J1699" s="12">
        <v>11.459038560079104</v>
      </c>
      <c r="K1699" s="12">
        <v>10.624456668786213</v>
      </c>
      <c r="L1699" s="12">
        <v>10.755070307082878</v>
      </c>
      <c r="M1699" s="12">
        <v>11.563814777895244</v>
      </c>
      <c r="N1699" s="12"/>
      <c r="O1699" s="12"/>
    </row>
    <row r="1700" spans="1:15" x14ac:dyDescent="0.35">
      <c r="A1700" s="11" t="str">
        <f t="shared" si="26"/>
        <v>DISTRIBUCION VOLUMEN X CRITERIO (kg ó litros).Total Bebidas Caliente200-500MIL</v>
      </c>
      <c r="B1700" s="11" t="s">
        <v>120</v>
      </c>
      <c r="C1700" s="11" t="s">
        <v>123</v>
      </c>
      <c r="D1700" s="11" t="s">
        <v>15</v>
      </c>
      <c r="E1700" s="12">
        <v>12.764472079452762</v>
      </c>
      <c r="F1700" s="12">
        <v>13.54016452599676</v>
      </c>
      <c r="G1700" s="12">
        <v>13.376150258410476</v>
      </c>
      <c r="H1700" s="12">
        <v>15.475729001959019</v>
      </c>
      <c r="I1700" s="12">
        <v>13.843686866124042</v>
      </c>
      <c r="J1700" s="12">
        <v>13.307218300643248</v>
      </c>
      <c r="K1700" s="12">
        <v>13.099689877902321</v>
      </c>
      <c r="L1700" s="12">
        <v>13.854631632662272</v>
      </c>
      <c r="M1700" s="12">
        <v>12.903908696637517</v>
      </c>
      <c r="N1700" s="12"/>
      <c r="O1700" s="12"/>
    </row>
    <row r="1701" spans="1:15" x14ac:dyDescent="0.35">
      <c r="A1701" s="11" t="str">
        <f t="shared" si="26"/>
        <v>DISTRIBUCION VOLUMEN X CRITERIO (kg ó litros).Total Bebidas Caliente&gt;500MIL</v>
      </c>
      <c r="B1701" s="11" t="s">
        <v>120</v>
      </c>
      <c r="C1701" s="11" t="s">
        <v>123</v>
      </c>
      <c r="D1701" s="11" t="s">
        <v>16</v>
      </c>
      <c r="E1701" s="12">
        <v>18.004092783185445</v>
      </c>
      <c r="F1701" s="12">
        <v>17.188667824549832</v>
      </c>
      <c r="G1701" s="12">
        <v>17.519916547421232</v>
      </c>
      <c r="H1701" s="12">
        <v>16.923290820235362</v>
      </c>
      <c r="I1701" s="12">
        <v>15.978264360011751</v>
      </c>
      <c r="J1701" s="12">
        <v>15.895731492743742</v>
      </c>
      <c r="K1701" s="12">
        <v>16.701566284933552</v>
      </c>
      <c r="L1701" s="12">
        <v>17.907772659387501</v>
      </c>
      <c r="M1701" s="12">
        <v>18.180975313099598</v>
      </c>
      <c r="N1701" s="12"/>
      <c r="O1701" s="12"/>
    </row>
    <row r="1702" spans="1:15" x14ac:dyDescent="0.35">
      <c r="A1702" s="11" t="str">
        <f t="shared" si="26"/>
        <v>DISTRIBUCION VOLUMEN X CRITERIO (kg ó litros).Total Bebidas CalienteDE 15 A 19 AÑOS</v>
      </c>
      <c r="B1702" s="11" t="s">
        <v>120</v>
      </c>
      <c r="C1702" s="11" t="s">
        <v>123</v>
      </c>
      <c r="D1702" s="11" t="s">
        <v>39</v>
      </c>
      <c r="E1702" s="12">
        <v>1.3040885433067886</v>
      </c>
      <c r="F1702" s="12">
        <v>1.1701119053642022</v>
      </c>
      <c r="G1702" s="12">
        <v>1.3950725403379469</v>
      </c>
      <c r="H1702" s="12">
        <v>0.49222291260558315</v>
      </c>
      <c r="I1702" s="12">
        <v>0.58630790404452815</v>
      </c>
      <c r="J1702" s="12">
        <v>0.75225449056512039</v>
      </c>
      <c r="K1702" s="12">
        <v>0.73781156127278269</v>
      </c>
      <c r="L1702" s="12">
        <v>0.89111924156347633</v>
      </c>
      <c r="M1702" s="12">
        <v>0.71550128543600688</v>
      </c>
      <c r="N1702" s="12"/>
      <c r="O1702" s="12"/>
    </row>
    <row r="1703" spans="1:15" x14ac:dyDescent="0.35">
      <c r="A1703" s="11" t="str">
        <f t="shared" si="26"/>
        <v>DISTRIBUCION VOLUMEN X CRITERIO (kg ó litros).Total Bebidas CalienteDE 20 A 24 AÑOS</v>
      </c>
      <c r="B1703" s="11" t="s">
        <v>120</v>
      </c>
      <c r="C1703" s="11" t="s">
        <v>123</v>
      </c>
      <c r="D1703" s="11" t="s">
        <v>40</v>
      </c>
      <c r="E1703" s="12">
        <v>1.4881459335710185</v>
      </c>
      <c r="F1703" s="12">
        <v>1.2916626587837039</v>
      </c>
      <c r="G1703" s="12">
        <v>1.3689573551195278</v>
      </c>
      <c r="H1703" s="12">
        <v>1.6584598118328155</v>
      </c>
      <c r="I1703" s="12">
        <v>1.570893777171702</v>
      </c>
      <c r="J1703" s="12">
        <v>1.5488952929108886</v>
      </c>
      <c r="K1703" s="12">
        <v>1.5988504241054511</v>
      </c>
      <c r="L1703" s="12">
        <v>1.547981463818916</v>
      </c>
      <c r="M1703" s="12">
        <v>1.5921218280040648</v>
      </c>
      <c r="N1703" s="12"/>
      <c r="O1703" s="12"/>
    </row>
    <row r="1704" spans="1:15" x14ac:dyDescent="0.35">
      <c r="A1704" s="11" t="str">
        <f t="shared" si="26"/>
        <v>DISTRIBUCION VOLUMEN X CRITERIO (kg ó litros).Total Bebidas CalienteDE 25 A 34 AÑOS</v>
      </c>
      <c r="B1704" s="11" t="s">
        <v>120</v>
      </c>
      <c r="C1704" s="11" t="s">
        <v>123</v>
      </c>
      <c r="D1704" s="11" t="s">
        <v>41</v>
      </c>
      <c r="E1704" s="12">
        <v>5.7693823188818261</v>
      </c>
      <c r="F1704" s="12">
        <v>6.4572150213629484</v>
      </c>
      <c r="G1704" s="12">
        <v>8.1324111681600346</v>
      </c>
      <c r="H1704" s="12">
        <v>6.415860710879544</v>
      </c>
      <c r="I1704" s="12">
        <v>6.1017326067890565</v>
      </c>
      <c r="J1704" s="12">
        <v>6.2933360006840573</v>
      </c>
      <c r="K1704" s="12">
        <v>6.246330636867536</v>
      </c>
      <c r="L1704" s="12">
        <v>6.0274024756282936</v>
      </c>
      <c r="M1704" s="12">
        <v>6.3138468835566677</v>
      </c>
      <c r="N1704" s="12"/>
      <c r="O1704" s="12"/>
    </row>
    <row r="1705" spans="1:15" x14ac:dyDescent="0.35">
      <c r="A1705" s="11" t="str">
        <f t="shared" si="26"/>
        <v>DISTRIBUCION VOLUMEN X CRITERIO (kg ó litros).Total Bebidas CalienteDE 35 A 49 AÑOS</v>
      </c>
      <c r="B1705" s="11" t="s">
        <v>120</v>
      </c>
      <c r="C1705" s="11" t="s">
        <v>123</v>
      </c>
      <c r="D1705" s="11" t="s">
        <v>42</v>
      </c>
      <c r="E1705" s="12">
        <v>29.186691911209607</v>
      </c>
      <c r="F1705" s="12">
        <v>27.835626820484606</v>
      </c>
      <c r="G1705" s="12">
        <v>28.387103003402871</v>
      </c>
      <c r="H1705" s="12">
        <v>28.041330050511061</v>
      </c>
      <c r="I1705" s="12">
        <v>25.962040872531944</v>
      </c>
      <c r="J1705" s="12">
        <v>26.294581055530351</v>
      </c>
      <c r="K1705" s="12">
        <v>27.532966562170685</v>
      </c>
      <c r="L1705" s="12">
        <v>26.492615632699785</v>
      </c>
      <c r="M1705" s="12">
        <v>25.420220720951981</v>
      </c>
      <c r="N1705" s="12"/>
      <c r="O1705" s="12"/>
    </row>
    <row r="1706" spans="1:15" x14ac:dyDescent="0.35">
      <c r="A1706" s="11" t="str">
        <f t="shared" si="26"/>
        <v>DISTRIBUCION VOLUMEN X CRITERIO (kg ó litros).Total Bebidas CalienteDE 50 A 59 AÑOS</v>
      </c>
      <c r="B1706" s="11" t="s">
        <v>120</v>
      </c>
      <c r="C1706" s="11" t="s">
        <v>123</v>
      </c>
      <c r="D1706" s="11" t="s">
        <v>43</v>
      </c>
      <c r="E1706" s="12">
        <v>26.463844775911692</v>
      </c>
      <c r="F1706" s="12">
        <v>26.522510080871186</v>
      </c>
      <c r="G1706" s="12">
        <v>26.205089983441926</v>
      </c>
      <c r="H1706" s="12">
        <v>25.921732646989199</v>
      </c>
      <c r="I1706" s="12">
        <v>26.210771413560032</v>
      </c>
      <c r="J1706" s="12">
        <v>25.537142211106818</v>
      </c>
      <c r="K1706" s="12">
        <v>25.716342863530915</v>
      </c>
      <c r="L1706" s="12">
        <v>25.274020026769517</v>
      </c>
      <c r="M1706" s="12">
        <v>25.23742948773328</v>
      </c>
      <c r="N1706" s="12"/>
      <c r="O1706" s="12"/>
    </row>
    <row r="1707" spans="1:15" x14ac:dyDescent="0.35">
      <c r="A1707" s="11" t="str">
        <f t="shared" si="26"/>
        <v>DISTRIBUCION VOLUMEN X CRITERIO (kg ó litros).Total Bebidas CalienteDE 60 A 75 AÑOS</v>
      </c>
      <c r="B1707" s="11" t="s">
        <v>120</v>
      </c>
      <c r="C1707" s="11" t="s">
        <v>123</v>
      </c>
      <c r="D1707" s="11" t="s">
        <v>44</v>
      </c>
      <c r="E1707" s="12">
        <v>35.787839837982119</v>
      </c>
      <c r="F1707" s="12">
        <v>36.722858992977393</v>
      </c>
      <c r="G1707" s="12">
        <v>34.511373821219301</v>
      </c>
      <c r="H1707" s="12">
        <v>37.470388815166721</v>
      </c>
      <c r="I1707" s="12">
        <v>39.568247984524561</v>
      </c>
      <c r="J1707" s="12">
        <v>39.573779057605165</v>
      </c>
      <c r="K1707" s="12">
        <v>38.167697778599866</v>
      </c>
      <c r="L1707" s="12">
        <v>39.766853061966032</v>
      </c>
      <c r="M1707" s="12">
        <v>40.720882138032401</v>
      </c>
      <c r="N1707" s="12"/>
      <c r="O1707" s="12"/>
    </row>
    <row r="1708" spans="1:15" x14ac:dyDescent="0.35">
      <c r="A1708" s="11" t="str">
        <f t="shared" si="26"/>
        <v>DISTRIBUCION VOLUMEN X CRITERIO (kg ó litros).Total Bebidas CalienteALTA Y MEDIA ALTA</v>
      </c>
      <c r="B1708" s="11" t="s">
        <v>120</v>
      </c>
      <c r="C1708" s="11" t="s">
        <v>123</v>
      </c>
      <c r="D1708" s="11" t="s">
        <v>17</v>
      </c>
      <c r="E1708" s="12">
        <v>26.144233808780569</v>
      </c>
      <c r="F1708" s="12">
        <v>26.744944417644547</v>
      </c>
      <c r="G1708" s="12">
        <v>27.059406521887208</v>
      </c>
      <c r="H1708" s="12">
        <v>24.902391687845004</v>
      </c>
      <c r="I1708" s="12">
        <v>25.231030667953185</v>
      </c>
      <c r="J1708" s="12">
        <v>24.532732270225694</v>
      </c>
      <c r="K1708" s="12">
        <v>25.425343555063023</v>
      </c>
      <c r="L1708" s="12">
        <v>24.566780600032644</v>
      </c>
      <c r="M1708" s="12">
        <v>25.67604430415177</v>
      </c>
      <c r="N1708" s="12"/>
      <c r="O1708" s="12"/>
    </row>
    <row r="1709" spans="1:15" x14ac:dyDescent="0.35">
      <c r="A1709" s="11" t="str">
        <f t="shared" si="26"/>
        <v>DISTRIBUCION VOLUMEN X CRITERIO (kg ó litros).Total Bebidas CalienteMEDIA</v>
      </c>
      <c r="B1709" s="11" t="s">
        <v>120</v>
      </c>
      <c r="C1709" s="11" t="s">
        <v>123</v>
      </c>
      <c r="D1709" s="11" t="s">
        <v>18</v>
      </c>
      <c r="E1709" s="12">
        <v>31.887071053436699</v>
      </c>
      <c r="F1709" s="12">
        <v>32.366455518934707</v>
      </c>
      <c r="G1709" s="12">
        <v>32.718078734701145</v>
      </c>
      <c r="H1709" s="12">
        <v>31.595526295621841</v>
      </c>
      <c r="I1709" s="12">
        <v>32.389462458592931</v>
      </c>
      <c r="J1709" s="12">
        <v>32.094462178876412</v>
      </c>
      <c r="K1709" s="12">
        <v>32.071225065371884</v>
      </c>
      <c r="L1709" s="12">
        <v>32.192157948344693</v>
      </c>
      <c r="M1709" s="12">
        <v>31.521304231292323</v>
      </c>
      <c r="N1709" s="12"/>
      <c r="O1709" s="12"/>
    </row>
    <row r="1710" spans="1:15" x14ac:dyDescent="0.35">
      <c r="A1710" s="11" t="str">
        <f t="shared" si="26"/>
        <v>DISTRIBUCION VOLUMEN X CRITERIO (kg ó litros).Total Bebidas CalienteMEDIA BAJA</v>
      </c>
      <c r="B1710" s="11" t="s">
        <v>120</v>
      </c>
      <c r="C1710" s="11" t="s">
        <v>123</v>
      </c>
      <c r="D1710" s="11" t="s">
        <v>19</v>
      </c>
      <c r="E1710" s="12">
        <v>25.383955000484182</v>
      </c>
      <c r="F1710" s="12">
        <v>26.327514780975452</v>
      </c>
      <c r="G1710" s="12">
        <v>26.743525302123178</v>
      </c>
      <c r="H1710" s="12">
        <v>29.526347098986054</v>
      </c>
      <c r="I1710" s="12">
        <v>27.86889226686008</v>
      </c>
      <c r="J1710" s="12">
        <v>29.071329720267613</v>
      </c>
      <c r="K1710" s="12">
        <v>28.232489611821116</v>
      </c>
      <c r="L1710" s="12">
        <v>28.571050883162485</v>
      </c>
      <c r="M1710" s="12">
        <v>27.260230688993303</v>
      </c>
      <c r="N1710" s="12"/>
      <c r="O1710" s="12"/>
    </row>
    <row r="1711" spans="1:15" x14ac:dyDescent="0.35">
      <c r="A1711" s="11" t="str">
        <f t="shared" si="26"/>
        <v>DISTRIBUCION VOLUMEN X CRITERIO (kg ó litros).Total Bebidas CalienteBAJA</v>
      </c>
      <c r="B1711" s="11" t="s">
        <v>120</v>
      </c>
      <c r="C1711" s="11" t="s">
        <v>123</v>
      </c>
      <c r="D1711" s="11" t="s">
        <v>20</v>
      </c>
      <c r="E1711" s="12">
        <v>16.584739484168136</v>
      </c>
      <c r="F1711" s="12">
        <v>14.56108507574989</v>
      </c>
      <c r="G1711" s="12">
        <v>13.478987203452707</v>
      </c>
      <c r="H1711" s="12">
        <v>13.975735267125305</v>
      </c>
      <c r="I1711" s="12">
        <v>14.510603441716489</v>
      </c>
      <c r="J1711" s="12">
        <v>14.301479790396204</v>
      </c>
      <c r="K1711" s="12">
        <v>14.270946772001924</v>
      </c>
      <c r="L1711" s="12">
        <v>14.6700043799472</v>
      </c>
      <c r="M1711" s="12">
        <v>15.542423391713575</v>
      </c>
      <c r="N1711" s="12"/>
      <c r="O1711" s="12"/>
    </row>
    <row r="1712" spans="1:15" x14ac:dyDescent="0.35">
      <c r="A1712" s="11" t="str">
        <f t="shared" si="26"/>
        <v>DISTRIBUCION VOLUMEN X CRITERIO (kg ó litros).Total Bebidas CalienteHOMBRE</v>
      </c>
      <c r="B1712" s="11" t="s">
        <v>120</v>
      </c>
      <c r="C1712" s="11" t="s">
        <v>123</v>
      </c>
      <c r="D1712" s="11" t="s">
        <v>21</v>
      </c>
      <c r="E1712" s="12">
        <v>63.00176490272635</v>
      </c>
      <c r="F1712" s="12">
        <v>62.472355402205238</v>
      </c>
      <c r="G1712" s="12">
        <v>61.494213217588559</v>
      </c>
      <c r="H1712" s="12">
        <v>61.472178161028964</v>
      </c>
      <c r="I1712" s="12">
        <v>62.003761579049907</v>
      </c>
      <c r="J1712" s="12">
        <v>62.544732391476835</v>
      </c>
      <c r="K1712" s="12">
        <v>59.707919948544465</v>
      </c>
      <c r="L1712" s="12">
        <v>58.826098236323666</v>
      </c>
      <c r="M1712" s="12">
        <v>59.10321343795799</v>
      </c>
      <c r="N1712" s="12"/>
      <c r="O1712" s="12"/>
    </row>
    <row r="1713" spans="1:15" x14ac:dyDescent="0.35">
      <c r="A1713" s="11" t="str">
        <f t="shared" si="26"/>
        <v>DISTRIBUCION VOLUMEN X CRITERIO (kg ó litros).Total Bebidas CalienteMUJER</v>
      </c>
      <c r="B1713" s="11" t="s">
        <v>120</v>
      </c>
      <c r="C1713" s="11" t="s">
        <v>123</v>
      </c>
      <c r="D1713" s="11" t="s">
        <v>22</v>
      </c>
      <c r="E1713" s="12">
        <v>36.998237001732463</v>
      </c>
      <c r="F1713" s="12">
        <v>37.527643156961837</v>
      </c>
      <c r="G1713" s="12">
        <v>38.505802982920095</v>
      </c>
      <c r="H1713" s="12">
        <v>38.527826832053137</v>
      </c>
      <c r="I1713" s="12">
        <v>37.996219925325022</v>
      </c>
      <c r="J1713" s="12">
        <v>37.455259423688723</v>
      </c>
      <c r="K1713" s="12">
        <v>40.292078440822735</v>
      </c>
      <c r="L1713" s="12">
        <v>41.173888358541525</v>
      </c>
      <c r="M1713" s="12">
        <v>40.8967855471493</v>
      </c>
      <c r="N1713" s="12"/>
      <c r="O1713" s="12"/>
    </row>
    <row r="1714" spans="1:15" x14ac:dyDescent="0.35">
      <c r="A1714" s="11" t="str">
        <f t="shared" si="26"/>
        <v>DISTRIBUCION VOLUMEN X CRITERIO (kg ó litros)CafeT.ESPAÑA</v>
      </c>
      <c r="B1714" s="11" t="s">
        <v>120</v>
      </c>
      <c r="C1714" s="11" t="s">
        <v>124</v>
      </c>
      <c r="D1714" s="11" t="s">
        <v>36</v>
      </c>
      <c r="E1714" s="12">
        <v>100</v>
      </c>
      <c r="F1714" s="12">
        <v>100</v>
      </c>
      <c r="G1714" s="12">
        <v>100</v>
      </c>
      <c r="H1714" s="12">
        <v>100</v>
      </c>
      <c r="I1714" s="12">
        <v>100</v>
      </c>
      <c r="J1714" s="12">
        <v>100</v>
      </c>
      <c r="K1714" s="12">
        <v>100</v>
      </c>
      <c r="L1714" s="12">
        <v>100</v>
      </c>
      <c r="M1714" s="12">
        <v>100</v>
      </c>
      <c r="N1714" s="12"/>
      <c r="O1714" s="12"/>
    </row>
    <row r="1715" spans="1:15" x14ac:dyDescent="0.35">
      <c r="A1715" s="11" t="str">
        <f t="shared" si="26"/>
        <v>DISTRIBUCION VOLUMEN X CRITERIO (kg ó litros)CafeBCN AM</v>
      </c>
      <c r="B1715" s="11" t="s">
        <v>120</v>
      </c>
      <c r="C1715" s="11" t="s">
        <v>124</v>
      </c>
      <c r="D1715" s="11" t="s">
        <v>1</v>
      </c>
      <c r="E1715" s="12">
        <v>10.896559058214759</v>
      </c>
      <c r="F1715" s="12">
        <v>10.45023678145505</v>
      </c>
      <c r="G1715" s="12">
        <v>10.985113661701035</v>
      </c>
      <c r="H1715" s="12">
        <v>11.475278159366761</v>
      </c>
      <c r="I1715" s="12">
        <v>10.668803336887983</v>
      </c>
      <c r="J1715" s="12">
        <v>9.7269467804571352</v>
      </c>
      <c r="K1715" s="12">
        <v>9.4600697404917451</v>
      </c>
      <c r="L1715" s="12">
        <v>9.6781178649909574</v>
      </c>
      <c r="M1715" s="12">
        <v>9.9242884008791616</v>
      </c>
      <c r="N1715" s="12"/>
      <c r="O1715" s="12"/>
    </row>
    <row r="1716" spans="1:15" x14ac:dyDescent="0.35">
      <c r="A1716" s="11" t="str">
        <f t="shared" si="26"/>
        <v>DISTRIBUCION VOLUMEN X CRITERIO (kg ó litros)CafeREST.CAT ARAGON</v>
      </c>
      <c r="B1716" s="11" t="s">
        <v>120</v>
      </c>
      <c r="C1716" s="11" t="s">
        <v>124</v>
      </c>
      <c r="D1716" s="11" t="s">
        <v>2</v>
      </c>
      <c r="E1716" s="12">
        <v>21.654617325984589</v>
      </c>
      <c r="F1716" s="12">
        <v>21.177470093485592</v>
      </c>
      <c r="G1716" s="12">
        <v>21.243076674292251</v>
      </c>
      <c r="H1716" s="12">
        <v>21.770782118803737</v>
      </c>
      <c r="I1716" s="12">
        <v>21.546261967230528</v>
      </c>
      <c r="J1716" s="12">
        <v>21.752181376627064</v>
      </c>
      <c r="K1716" s="12">
        <v>22.173172950252493</v>
      </c>
      <c r="L1716" s="12">
        <v>22.919831639640186</v>
      </c>
      <c r="M1716" s="12">
        <v>25.125374726440697</v>
      </c>
      <c r="N1716" s="12"/>
      <c r="O1716" s="12"/>
    </row>
    <row r="1717" spans="1:15" x14ac:dyDescent="0.35">
      <c r="A1717" s="11" t="str">
        <f t="shared" si="26"/>
        <v>DISTRIBUCION VOLUMEN X CRITERIO (kg ó litros)CafeLEVANTE</v>
      </c>
      <c r="B1717" s="11" t="s">
        <v>120</v>
      </c>
      <c r="C1717" s="11" t="s">
        <v>124</v>
      </c>
      <c r="D1717" s="11" t="s">
        <v>3</v>
      </c>
      <c r="E1717" s="12">
        <v>22.325009033211103</v>
      </c>
      <c r="F1717" s="12">
        <v>19.949427261842544</v>
      </c>
      <c r="G1717" s="12">
        <v>21.23349702835343</v>
      </c>
      <c r="H1717" s="12">
        <v>20.435032697334108</v>
      </c>
      <c r="I1717" s="12">
        <v>19.756827008227841</v>
      </c>
      <c r="J1717" s="12">
        <v>23.323632775695661</v>
      </c>
      <c r="K1717" s="12">
        <v>24.151230140700491</v>
      </c>
      <c r="L1717" s="12">
        <v>24.280530978723739</v>
      </c>
      <c r="M1717" s="12">
        <v>19.610037133172739</v>
      </c>
      <c r="N1717" s="12"/>
      <c r="O1717" s="12"/>
    </row>
    <row r="1718" spans="1:15" x14ac:dyDescent="0.35">
      <c r="A1718" s="11" t="str">
        <f t="shared" si="26"/>
        <v>DISTRIBUCION VOLUMEN X CRITERIO (kg ó litros)CafeANDALUCIA</v>
      </c>
      <c r="B1718" s="11" t="s">
        <v>120</v>
      </c>
      <c r="C1718" s="11" t="s">
        <v>124</v>
      </c>
      <c r="D1718" s="11" t="s">
        <v>4</v>
      </c>
      <c r="E1718" s="12">
        <v>13.869357470135732</v>
      </c>
      <c r="F1718" s="12">
        <v>15.388400181418824</v>
      </c>
      <c r="G1718" s="12">
        <v>15.496360437684439</v>
      </c>
      <c r="H1718" s="12">
        <v>15.037898054085439</v>
      </c>
      <c r="I1718" s="12">
        <v>15.059436297888453</v>
      </c>
      <c r="J1718" s="12">
        <v>13.834006630608512</v>
      </c>
      <c r="K1718" s="12">
        <v>14.754680401561021</v>
      </c>
      <c r="L1718" s="12">
        <v>13.597737414568797</v>
      </c>
      <c r="M1718" s="12">
        <v>12.991768560508742</v>
      </c>
      <c r="N1718" s="12"/>
      <c r="O1718" s="12"/>
    </row>
    <row r="1719" spans="1:15" x14ac:dyDescent="0.35">
      <c r="A1719" s="11" t="str">
        <f t="shared" si="26"/>
        <v>DISTRIBUCION VOLUMEN X CRITERIO (kg ó litros)CafeMDD AM</v>
      </c>
      <c r="B1719" s="11" t="s">
        <v>120</v>
      </c>
      <c r="C1719" s="11" t="s">
        <v>124</v>
      </c>
      <c r="D1719" s="11" t="s">
        <v>5</v>
      </c>
      <c r="E1719" s="12">
        <v>6.1140470172664196</v>
      </c>
      <c r="F1719" s="12">
        <v>6.8059602468245188</v>
      </c>
      <c r="G1719" s="12">
        <v>5.2682042049714513</v>
      </c>
      <c r="H1719" s="12">
        <v>4.97371396506973</v>
      </c>
      <c r="I1719" s="12">
        <v>4.9591003332337236</v>
      </c>
      <c r="J1719" s="12">
        <v>5.2600708813277066</v>
      </c>
      <c r="K1719" s="12">
        <v>5.0933140777141794</v>
      </c>
      <c r="L1719" s="12">
        <v>5.0110240362601903</v>
      </c>
      <c r="M1719" s="12">
        <v>5.5999001467858811</v>
      </c>
      <c r="N1719" s="12"/>
      <c r="O1719" s="12"/>
    </row>
    <row r="1720" spans="1:15" x14ac:dyDescent="0.35">
      <c r="A1720" s="11" t="str">
        <f t="shared" si="26"/>
        <v>DISTRIBUCION VOLUMEN X CRITERIO (kg ó litros)CafeRTO CENTRO</v>
      </c>
      <c r="B1720" s="11" t="s">
        <v>120</v>
      </c>
      <c r="C1720" s="11" t="s">
        <v>124</v>
      </c>
      <c r="D1720" s="11" t="s">
        <v>6</v>
      </c>
      <c r="E1720" s="12">
        <v>7.1519768726680324</v>
      </c>
      <c r="F1720" s="12">
        <v>8.0300321642845525</v>
      </c>
      <c r="G1720" s="12">
        <v>6.9625064165907817</v>
      </c>
      <c r="H1720" s="12">
        <v>7.083252293409446</v>
      </c>
      <c r="I1720" s="12">
        <v>6.7198983514857185</v>
      </c>
      <c r="J1720" s="12">
        <v>6.5958300946421504</v>
      </c>
      <c r="K1720" s="12">
        <v>6.4965160366883783</v>
      </c>
      <c r="L1720" s="12">
        <v>5.4897025034389486</v>
      </c>
      <c r="M1720" s="12">
        <v>7.8725960547698888</v>
      </c>
      <c r="N1720" s="12"/>
      <c r="O1720" s="12"/>
    </row>
    <row r="1721" spans="1:15" x14ac:dyDescent="0.35">
      <c r="A1721" s="11" t="str">
        <f t="shared" si="26"/>
        <v>DISTRIBUCION VOLUMEN X CRITERIO (kg ó litros)CafeNORTE-CENTRO</v>
      </c>
      <c r="B1721" s="11" t="s">
        <v>120</v>
      </c>
      <c r="C1721" s="11" t="s">
        <v>124</v>
      </c>
      <c r="D1721" s="11" t="s">
        <v>7</v>
      </c>
      <c r="E1721" s="12">
        <v>9.2355973980923665</v>
      </c>
      <c r="F1721" s="12">
        <v>9.7192250359847652</v>
      </c>
      <c r="G1721" s="12">
        <v>10.623885770280872</v>
      </c>
      <c r="H1721" s="12">
        <v>10.623023266772105</v>
      </c>
      <c r="I1721" s="12">
        <v>11.67545226746932</v>
      </c>
      <c r="J1721" s="12">
        <v>10.634769684939958</v>
      </c>
      <c r="K1721" s="12">
        <v>10.074970392275315</v>
      </c>
      <c r="L1721" s="12">
        <v>11.28359056360096</v>
      </c>
      <c r="M1721" s="12">
        <v>10.690057037702337</v>
      </c>
      <c r="N1721" s="12"/>
      <c r="O1721" s="12"/>
    </row>
    <row r="1722" spans="1:15" x14ac:dyDescent="0.35">
      <c r="A1722" s="11" t="str">
        <f t="shared" si="26"/>
        <v>DISTRIBUCION VOLUMEN X CRITERIO (kg ó litros)CafeNOROESTE</v>
      </c>
      <c r="B1722" s="11" t="s">
        <v>120</v>
      </c>
      <c r="C1722" s="11" t="s">
        <v>124</v>
      </c>
      <c r="D1722" s="11" t="s">
        <v>8</v>
      </c>
      <c r="E1722" s="12">
        <v>8.7528536752780326</v>
      </c>
      <c r="F1722" s="12">
        <v>8.4792534450957184</v>
      </c>
      <c r="G1722" s="12">
        <v>8.1873526323540577</v>
      </c>
      <c r="H1722" s="12">
        <v>8.6010232394239488</v>
      </c>
      <c r="I1722" s="12">
        <v>9.6142068741581355</v>
      </c>
      <c r="J1722" s="12">
        <v>8.8725529098010814</v>
      </c>
      <c r="K1722" s="12">
        <v>7.7960571832936951</v>
      </c>
      <c r="L1722" s="12">
        <v>7.7394712593353159</v>
      </c>
      <c r="M1722" s="12">
        <v>8.1859794195646227</v>
      </c>
      <c r="N1722" s="12"/>
      <c r="O1722" s="12"/>
    </row>
    <row r="1723" spans="1:15" x14ac:dyDescent="0.35">
      <c r="A1723" s="11" t="str">
        <f t="shared" si="26"/>
        <v>DISTRIBUCION VOLUMEN X CRITERIO (kg ó litros)Cafe&lt;2MIL</v>
      </c>
      <c r="B1723" s="11" t="s">
        <v>120</v>
      </c>
      <c r="C1723" s="11" t="s">
        <v>124</v>
      </c>
      <c r="D1723" s="11" t="s">
        <v>9</v>
      </c>
      <c r="E1723" s="12">
        <v>5.7853528403942764</v>
      </c>
      <c r="F1723" s="12">
        <v>5.6046062908267764</v>
      </c>
      <c r="G1723" s="12">
        <v>5.0282231766035874</v>
      </c>
      <c r="H1723" s="12">
        <v>4.6253584790857252</v>
      </c>
      <c r="I1723" s="12">
        <v>5.6326535427152882</v>
      </c>
      <c r="J1723" s="12">
        <v>5.6945916456829293</v>
      </c>
      <c r="K1723" s="12">
        <v>5.5586798311690755</v>
      </c>
      <c r="L1723" s="12">
        <v>6.3250796792375299</v>
      </c>
      <c r="M1723" s="12">
        <v>7.7064708693219064</v>
      </c>
      <c r="N1723" s="12"/>
      <c r="O1723" s="12"/>
    </row>
    <row r="1724" spans="1:15" x14ac:dyDescent="0.35">
      <c r="A1724" s="11" t="str">
        <f t="shared" si="26"/>
        <v>DISTRIBUCION VOLUMEN X CRITERIO (kg ó litros)Cafe2-5MIL</v>
      </c>
      <c r="B1724" s="11" t="s">
        <v>120</v>
      </c>
      <c r="C1724" s="11" t="s">
        <v>124</v>
      </c>
      <c r="D1724" s="11" t="s">
        <v>10</v>
      </c>
      <c r="E1724" s="12">
        <v>6.706023631119189</v>
      </c>
      <c r="F1724" s="12">
        <v>6.5452329185922391</v>
      </c>
      <c r="G1724" s="12">
        <v>7.1552092384521151</v>
      </c>
      <c r="H1724" s="12">
        <v>7.250572070608964</v>
      </c>
      <c r="I1724" s="12">
        <v>6.0832013773912816</v>
      </c>
      <c r="J1724" s="12">
        <v>5.6579110831665611</v>
      </c>
      <c r="K1724" s="12">
        <v>5.4019155220023825</v>
      </c>
      <c r="L1724" s="12">
        <v>6.1253295936119727</v>
      </c>
      <c r="M1724" s="12">
        <v>5.7914557565954734</v>
      </c>
      <c r="N1724" s="12"/>
      <c r="O1724" s="12"/>
    </row>
    <row r="1725" spans="1:15" x14ac:dyDescent="0.35">
      <c r="A1725" s="11" t="str">
        <f t="shared" si="26"/>
        <v>DISTRIBUCION VOLUMEN X CRITERIO (kg ó litros)Cafe5-10MIL</v>
      </c>
      <c r="B1725" s="11" t="s">
        <v>120</v>
      </c>
      <c r="C1725" s="11" t="s">
        <v>124</v>
      </c>
      <c r="D1725" s="11" t="s">
        <v>11</v>
      </c>
      <c r="E1725" s="12">
        <v>10.137803576798371</v>
      </c>
      <c r="F1725" s="12">
        <v>9.0056138254128051</v>
      </c>
      <c r="G1725" s="12">
        <v>8.7491591642118145</v>
      </c>
      <c r="H1725" s="12">
        <v>9.0091675277072323</v>
      </c>
      <c r="I1725" s="12">
        <v>9.4498418739593379</v>
      </c>
      <c r="J1725" s="12">
        <v>8.7981096418487006</v>
      </c>
      <c r="K1725" s="12">
        <v>9.1879483652822298</v>
      </c>
      <c r="L1725" s="12">
        <v>7.7115400685953839</v>
      </c>
      <c r="M1725" s="12">
        <v>9.4564812427650224</v>
      </c>
      <c r="N1725" s="12"/>
      <c r="O1725" s="12"/>
    </row>
    <row r="1726" spans="1:15" x14ac:dyDescent="0.35">
      <c r="A1726" s="11" t="str">
        <f t="shared" si="26"/>
        <v>DISTRIBUCION VOLUMEN X CRITERIO (kg ó litros)Cafe10-30MIL</v>
      </c>
      <c r="B1726" s="11" t="s">
        <v>120</v>
      </c>
      <c r="C1726" s="11" t="s">
        <v>124</v>
      </c>
      <c r="D1726" s="11" t="s">
        <v>12</v>
      </c>
      <c r="E1726" s="12">
        <v>20.418997854573405</v>
      </c>
      <c r="F1726" s="12">
        <v>20.166337872266649</v>
      </c>
      <c r="G1726" s="12">
        <v>20.540802395817767</v>
      </c>
      <c r="H1726" s="12">
        <v>20.731975180217017</v>
      </c>
      <c r="I1726" s="12">
        <v>20.265821072079223</v>
      </c>
      <c r="J1726" s="12">
        <v>19.274123718253506</v>
      </c>
      <c r="K1726" s="12">
        <v>19.412341225829028</v>
      </c>
      <c r="L1726" s="12">
        <v>18.203047980440513</v>
      </c>
      <c r="M1726" s="12">
        <v>18.643449635857777</v>
      </c>
      <c r="N1726" s="12"/>
      <c r="O1726" s="12"/>
    </row>
    <row r="1727" spans="1:15" x14ac:dyDescent="0.35">
      <c r="A1727" s="11" t="str">
        <f t="shared" si="26"/>
        <v>DISTRIBUCION VOLUMEN X CRITERIO (kg ó litros)Cafe30-100MIL</v>
      </c>
      <c r="B1727" s="11" t="s">
        <v>120</v>
      </c>
      <c r="C1727" s="11" t="s">
        <v>124</v>
      </c>
      <c r="D1727" s="11" t="s">
        <v>13</v>
      </c>
      <c r="E1727" s="12">
        <v>19.229438977853981</v>
      </c>
      <c r="F1727" s="12">
        <v>20.568359395782053</v>
      </c>
      <c r="G1727" s="12">
        <v>21.675922635556958</v>
      </c>
      <c r="H1727" s="12">
        <v>21.60123227675529</v>
      </c>
      <c r="I1727" s="12">
        <v>21.230827446794585</v>
      </c>
      <c r="J1727" s="12">
        <v>23.949587631400092</v>
      </c>
      <c r="K1727" s="12">
        <v>23.089073895924699</v>
      </c>
      <c r="L1727" s="12">
        <v>24.662855784424803</v>
      </c>
      <c r="M1727" s="12">
        <v>20.321766178857029</v>
      </c>
      <c r="N1727" s="12"/>
      <c r="O1727" s="12"/>
    </row>
    <row r="1728" spans="1:15" x14ac:dyDescent="0.35">
      <c r="A1728" s="11" t="str">
        <f t="shared" si="26"/>
        <v>DISTRIBUCION VOLUMEN X CRITERIO (kg ó litros)Cafe100-200MIL</v>
      </c>
      <c r="B1728" s="11" t="s">
        <v>120</v>
      </c>
      <c r="C1728" s="11" t="s">
        <v>124</v>
      </c>
      <c r="D1728" s="11" t="s">
        <v>14</v>
      </c>
      <c r="E1728" s="12">
        <v>9.2577866351122413</v>
      </c>
      <c r="F1728" s="12">
        <v>9.5761717143748566</v>
      </c>
      <c r="G1728" s="12">
        <v>9.79316054315189</v>
      </c>
      <c r="H1728" s="12">
        <v>10.992573693450272</v>
      </c>
      <c r="I1728" s="12">
        <v>11.335547406272688</v>
      </c>
      <c r="J1728" s="12">
        <v>10.823579881876253</v>
      </c>
      <c r="K1728" s="12">
        <v>10.535079095298968</v>
      </c>
      <c r="L1728" s="12">
        <v>10.678408048565082</v>
      </c>
      <c r="M1728" s="12">
        <v>10.247939996081461</v>
      </c>
      <c r="N1728" s="12"/>
      <c r="O1728" s="12"/>
    </row>
    <row r="1729" spans="1:15" x14ac:dyDescent="0.35">
      <c r="A1729" s="11" t="str">
        <f t="shared" si="26"/>
        <v>DISTRIBUCION VOLUMEN X CRITERIO (kg ó litros)Cafe200-500MIL</v>
      </c>
      <c r="B1729" s="11" t="s">
        <v>120</v>
      </c>
      <c r="C1729" s="11" t="s">
        <v>124</v>
      </c>
      <c r="D1729" s="11" t="s">
        <v>15</v>
      </c>
      <c r="E1729" s="12">
        <v>11.585136027744374</v>
      </c>
      <c r="F1729" s="12">
        <v>11.732783241219916</v>
      </c>
      <c r="G1729" s="12">
        <v>11.298897396589901</v>
      </c>
      <c r="H1729" s="12">
        <v>10.540762092505954</v>
      </c>
      <c r="I1729" s="12">
        <v>11.08110585967588</v>
      </c>
      <c r="J1729" s="12">
        <v>11.638078165688686</v>
      </c>
      <c r="K1729" s="12">
        <v>11.027769902861678</v>
      </c>
      <c r="L1729" s="12">
        <v>10.666734406642615</v>
      </c>
      <c r="M1729" s="12">
        <v>11.193270036963812</v>
      </c>
      <c r="N1729" s="12"/>
      <c r="O1729" s="12"/>
    </row>
    <row r="1730" spans="1:15" x14ac:dyDescent="0.35">
      <c r="A1730" s="11" t="str">
        <f t="shared" si="26"/>
        <v>DISTRIBUCION VOLUMEN X CRITERIO (kg ó litros)Cafe&gt;500MIL</v>
      </c>
      <c r="B1730" s="11" t="s">
        <v>120</v>
      </c>
      <c r="C1730" s="11" t="s">
        <v>124</v>
      </c>
      <c r="D1730" s="11" t="s">
        <v>16</v>
      </c>
      <c r="E1730" s="12">
        <v>16.879474887335494</v>
      </c>
      <c r="F1730" s="12">
        <v>16.800899391156634</v>
      </c>
      <c r="G1730" s="12">
        <v>15.758621750508913</v>
      </c>
      <c r="H1730" s="12">
        <v>15.248360550730029</v>
      </c>
      <c r="I1730" s="12">
        <v>14.920983508884413</v>
      </c>
      <c r="J1730" s="12">
        <v>14.164008730408719</v>
      </c>
      <c r="K1730" s="12">
        <v>15.787206896530634</v>
      </c>
      <c r="L1730" s="12">
        <v>15.627011340839319</v>
      </c>
      <c r="M1730" s="12">
        <v>16.639161989287267</v>
      </c>
      <c r="N1730" s="12"/>
      <c r="O1730" s="12"/>
    </row>
    <row r="1731" spans="1:15" x14ac:dyDescent="0.35">
      <c r="A1731" s="11" t="str">
        <f t="shared" si="26"/>
        <v>DISTRIBUCION VOLUMEN X CRITERIO (kg ó litros)CafeDE 15 A 19 AÑOS</v>
      </c>
      <c r="B1731" s="11" t="s">
        <v>120</v>
      </c>
      <c r="C1731" s="11" t="s">
        <v>124</v>
      </c>
      <c r="D1731" s="11" t="s">
        <v>39</v>
      </c>
      <c r="E1731" s="12">
        <v>0.94691884649374525</v>
      </c>
      <c r="F1731" s="12">
        <v>1.1359594295640878</v>
      </c>
      <c r="G1731" s="12">
        <v>1.1303850019126094</v>
      </c>
      <c r="H1731" s="12">
        <v>0.2232438335168169</v>
      </c>
      <c r="I1731" s="12">
        <v>0.70317649052585196</v>
      </c>
      <c r="J1731" s="12">
        <v>0.29416581695962507</v>
      </c>
      <c r="K1731" s="12">
        <v>0.38615337845803899</v>
      </c>
      <c r="L1731" s="12">
        <v>0.33424736890619339</v>
      </c>
      <c r="M1731" s="12">
        <v>0.2458979340256556</v>
      </c>
      <c r="N1731" s="12"/>
      <c r="O1731" s="12"/>
    </row>
    <row r="1732" spans="1:15" x14ac:dyDescent="0.35">
      <c r="A1732" s="11" t="str">
        <f t="shared" ref="A1732:A1795" si="27">B1732&amp;C1732&amp;D1732</f>
        <v>DISTRIBUCION VOLUMEN X CRITERIO (kg ó litros)CafeDE 20 A 24 AÑOS</v>
      </c>
      <c r="B1732" s="11" t="s">
        <v>120</v>
      </c>
      <c r="C1732" s="11" t="s">
        <v>124</v>
      </c>
      <c r="D1732" s="11" t="s">
        <v>40</v>
      </c>
      <c r="E1732" s="12">
        <v>0.86777435638630618</v>
      </c>
      <c r="F1732" s="12">
        <v>0.9525150940954894</v>
      </c>
      <c r="G1732" s="12">
        <v>0.93097314532514974</v>
      </c>
      <c r="H1732" s="12">
        <v>1.0774459510284824</v>
      </c>
      <c r="I1732" s="12">
        <v>0.90911651536491089</v>
      </c>
      <c r="J1732" s="12">
        <v>1.1527764003648875</v>
      </c>
      <c r="K1732" s="12">
        <v>1.3607826229220619</v>
      </c>
      <c r="L1732" s="12">
        <v>1.0727814637172628</v>
      </c>
      <c r="M1732" s="12">
        <v>1.1412669370691411</v>
      </c>
      <c r="N1732" s="12"/>
      <c r="O1732" s="12"/>
    </row>
    <row r="1733" spans="1:15" x14ac:dyDescent="0.35">
      <c r="A1733" s="11" t="str">
        <f t="shared" si="27"/>
        <v>DISTRIBUCION VOLUMEN X CRITERIO (kg ó litros)CafeDE 25 A 34 AÑOS</v>
      </c>
      <c r="B1733" s="11" t="s">
        <v>120</v>
      </c>
      <c r="C1733" s="11" t="s">
        <v>124</v>
      </c>
      <c r="D1733" s="11" t="s">
        <v>41</v>
      </c>
      <c r="E1733" s="12">
        <v>4.4143809077862892</v>
      </c>
      <c r="F1733" s="12">
        <v>4.5283240694206777</v>
      </c>
      <c r="G1733" s="12">
        <v>4.5938063382359235</v>
      </c>
      <c r="H1733" s="12">
        <v>4.2137003882867656</v>
      </c>
      <c r="I1733" s="12">
        <v>3.8909989786624375</v>
      </c>
      <c r="J1733" s="12">
        <v>4.4440574530395747</v>
      </c>
      <c r="K1733" s="12">
        <v>4.1116982455109792</v>
      </c>
      <c r="L1733" s="12">
        <v>3.6003050490718849</v>
      </c>
      <c r="M1733" s="12">
        <v>3.9388504597527603</v>
      </c>
      <c r="N1733" s="12"/>
      <c r="O1733" s="12"/>
    </row>
    <row r="1734" spans="1:15" x14ac:dyDescent="0.35">
      <c r="A1734" s="11" t="str">
        <f t="shared" si="27"/>
        <v>DISTRIBUCION VOLUMEN X CRITERIO (kg ó litros)CafeDE 35 A 49 AÑOS</v>
      </c>
      <c r="B1734" s="11" t="s">
        <v>120</v>
      </c>
      <c r="C1734" s="11" t="s">
        <v>124</v>
      </c>
      <c r="D1734" s="11" t="s">
        <v>42</v>
      </c>
      <c r="E1734" s="12">
        <v>28.213469725470897</v>
      </c>
      <c r="F1734" s="12">
        <v>27.182309540222754</v>
      </c>
      <c r="G1734" s="12">
        <v>26.805700382418351</v>
      </c>
      <c r="H1734" s="12">
        <v>25.551149238784195</v>
      </c>
      <c r="I1734" s="12">
        <v>24.839128735639861</v>
      </c>
      <c r="J1734" s="12">
        <v>29.404956047826907</v>
      </c>
      <c r="K1734" s="12">
        <v>27.769709979692347</v>
      </c>
      <c r="L1734" s="12">
        <v>28.803350286733604</v>
      </c>
      <c r="M1734" s="12">
        <v>24.808385228121846</v>
      </c>
      <c r="N1734" s="12"/>
      <c r="O1734" s="12"/>
    </row>
    <row r="1735" spans="1:15" x14ac:dyDescent="0.35">
      <c r="A1735" s="11" t="str">
        <f t="shared" si="27"/>
        <v>DISTRIBUCION VOLUMEN X CRITERIO (kg ó litros)CafeDE 50 A 59 AÑOS</v>
      </c>
      <c r="B1735" s="11" t="s">
        <v>120</v>
      </c>
      <c r="C1735" s="11" t="s">
        <v>124</v>
      </c>
      <c r="D1735" s="11" t="s">
        <v>43</v>
      </c>
      <c r="E1735" s="12">
        <v>28.624566377297437</v>
      </c>
      <c r="F1735" s="12">
        <v>28.641294531738904</v>
      </c>
      <c r="G1735" s="12">
        <v>29.278935796367499</v>
      </c>
      <c r="H1735" s="12">
        <v>26.972004352565186</v>
      </c>
      <c r="I1735" s="12">
        <v>28.11100141569851</v>
      </c>
      <c r="J1735" s="12">
        <v>27.405832204689268</v>
      </c>
      <c r="K1735" s="12">
        <v>27.483727961001215</v>
      </c>
      <c r="L1735" s="12">
        <v>25.042540166027607</v>
      </c>
      <c r="M1735" s="12">
        <v>26.600806247076981</v>
      </c>
      <c r="N1735" s="12"/>
      <c r="O1735" s="12"/>
    </row>
    <row r="1736" spans="1:15" x14ac:dyDescent="0.35">
      <c r="A1736" s="11" t="str">
        <f t="shared" si="27"/>
        <v>DISTRIBUCION VOLUMEN X CRITERIO (kg ó litros)CafeDE 60 A 75 AÑOS</v>
      </c>
      <c r="B1736" s="11" t="s">
        <v>120</v>
      </c>
      <c r="C1736" s="11" t="s">
        <v>124</v>
      </c>
      <c r="D1736" s="11" t="s">
        <v>44</v>
      </c>
      <c r="E1736" s="12">
        <v>36.932907090696709</v>
      </c>
      <c r="F1736" s="12">
        <v>37.559600629420906</v>
      </c>
      <c r="G1736" s="12">
        <v>37.260193378313005</v>
      </c>
      <c r="H1736" s="12">
        <v>41.962456330905226</v>
      </c>
      <c r="I1736" s="12">
        <v>41.546565608373953</v>
      </c>
      <c r="J1736" s="12">
        <v>37.298203034227022</v>
      </c>
      <c r="K1736" s="12">
        <v>38.887938846599454</v>
      </c>
      <c r="L1736" s="12">
        <v>41.146779607152709</v>
      </c>
      <c r="M1736" s="12">
        <v>43.264792362286315</v>
      </c>
      <c r="N1736" s="12"/>
      <c r="O1736" s="12"/>
    </row>
    <row r="1737" spans="1:15" x14ac:dyDescent="0.35">
      <c r="A1737" s="11" t="str">
        <f t="shared" si="27"/>
        <v>DISTRIBUCION VOLUMEN X CRITERIO (kg ó litros)CafeALTA Y MEDIA ALTA</v>
      </c>
      <c r="B1737" s="11" t="s">
        <v>120</v>
      </c>
      <c r="C1737" s="11" t="s">
        <v>124</v>
      </c>
      <c r="D1737" s="11" t="s">
        <v>17</v>
      </c>
      <c r="E1737" s="12">
        <v>23.718127478191857</v>
      </c>
      <c r="F1737" s="12">
        <v>23.817092161962165</v>
      </c>
      <c r="G1737" s="12">
        <v>23.298383413435218</v>
      </c>
      <c r="H1737" s="12">
        <v>26.655844974258841</v>
      </c>
      <c r="I1737" s="12">
        <v>26.294934000619453</v>
      </c>
      <c r="J1737" s="12">
        <v>23.926776602671374</v>
      </c>
      <c r="K1737" s="12">
        <v>25.288751407375891</v>
      </c>
      <c r="L1737" s="12">
        <v>23.613833445199958</v>
      </c>
      <c r="M1737" s="12">
        <v>25.426975197564776</v>
      </c>
      <c r="N1737" s="12"/>
      <c r="O1737" s="12"/>
    </row>
    <row r="1738" spans="1:15" x14ac:dyDescent="0.35">
      <c r="A1738" s="11" t="str">
        <f t="shared" si="27"/>
        <v>DISTRIBUCION VOLUMEN X CRITERIO (kg ó litros)CafeMEDIA</v>
      </c>
      <c r="B1738" s="11" t="s">
        <v>120</v>
      </c>
      <c r="C1738" s="11" t="s">
        <v>124</v>
      </c>
      <c r="D1738" s="11" t="s">
        <v>18</v>
      </c>
      <c r="E1738" s="12">
        <v>36.912264041124118</v>
      </c>
      <c r="F1738" s="12">
        <v>37.353374733001893</v>
      </c>
      <c r="G1738" s="12">
        <v>38.619487774449617</v>
      </c>
      <c r="H1738" s="12">
        <v>35.568842661548331</v>
      </c>
      <c r="I1738" s="12">
        <v>34.661878974640366</v>
      </c>
      <c r="J1738" s="12">
        <v>34.262565664751179</v>
      </c>
      <c r="K1738" s="12">
        <v>34.7436837497563</v>
      </c>
      <c r="L1738" s="12">
        <v>35.626198921285088</v>
      </c>
      <c r="M1738" s="12">
        <v>37.116052038733073</v>
      </c>
      <c r="N1738" s="12"/>
      <c r="O1738" s="12"/>
    </row>
    <row r="1739" spans="1:15" x14ac:dyDescent="0.35">
      <c r="A1739" s="11" t="str">
        <f t="shared" si="27"/>
        <v>DISTRIBUCION VOLUMEN X CRITERIO (kg ó litros)CafeMEDIA BAJA</v>
      </c>
      <c r="B1739" s="11" t="s">
        <v>120</v>
      </c>
      <c r="C1739" s="11" t="s">
        <v>124</v>
      </c>
      <c r="D1739" s="11" t="s">
        <v>19</v>
      </c>
      <c r="E1739" s="12">
        <v>27.959553349266898</v>
      </c>
      <c r="F1739" s="12">
        <v>27.526646421468254</v>
      </c>
      <c r="G1739" s="12">
        <v>26.56739162709728</v>
      </c>
      <c r="H1739" s="12">
        <v>28.142359894730085</v>
      </c>
      <c r="I1739" s="12">
        <v>28.24782394872819</v>
      </c>
      <c r="J1739" s="12">
        <v>31.906573178107177</v>
      </c>
      <c r="K1739" s="12">
        <v>30.315884842930092</v>
      </c>
      <c r="L1739" s="12">
        <v>29.227114362759128</v>
      </c>
      <c r="M1739" s="12">
        <v>25.431572692725592</v>
      </c>
      <c r="N1739" s="12"/>
      <c r="O1739" s="12"/>
    </row>
    <row r="1740" spans="1:15" x14ac:dyDescent="0.35">
      <c r="A1740" s="11" t="str">
        <f t="shared" si="27"/>
        <v>DISTRIBUCION VOLUMEN X CRITERIO (kg ó litros)CafeBAJA</v>
      </c>
      <c r="B1740" s="11" t="s">
        <v>120</v>
      </c>
      <c r="C1740" s="11" t="s">
        <v>124</v>
      </c>
      <c r="D1740" s="11" t="s">
        <v>20</v>
      </c>
      <c r="E1740" s="12">
        <v>11.41006539052691</v>
      </c>
      <c r="F1740" s="12">
        <v>11.302889487365835</v>
      </c>
      <c r="G1740" s="12">
        <v>11.514725652507643</v>
      </c>
      <c r="H1740" s="12">
        <v>9.632957683893606</v>
      </c>
      <c r="I1740" s="12">
        <v>10.795348052853612</v>
      </c>
      <c r="J1740" s="12">
        <v>9.9040765432544688</v>
      </c>
      <c r="K1740" s="12">
        <v>9.6516911515067552</v>
      </c>
      <c r="L1740" s="12">
        <v>11.532855662362067</v>
      </c>
      <c r="M1740" s="12">
        <v>12.025398804321309</v>
      </c>
      <c r="N1740" s="12"/>
      <c r="O1740" s="12"/>
    </row>
    <row r="1741" spans="1:15" x14ac:dyDescent="0.35">
      <c r="A1741" s="11" t="str">
        <f t="shared" si="27"/>
        <v>DISTRIBUCION VOLUMEN X CRITERIO (kg ó litros)CafeHOMBRE</v>
      </c>
      <c r="B1741" s="11" t="s">
        <v>120</v>
      </c>
      <c r="C1741" s="11" t="s">
        <v>124</v>
      </c>
      <c r="D1741" s="11" t="s">
        <v>21</v>
      </c>
      <c r="E1741" s="12">
        <v>71.083793266107335</v>
      </c>
      <c r="F1741" s="12">
        <v>68.963262524392277</v>
      </c>
      <c r="G1741" s="12">
        <v>70.860783207461481</v>
      </c>
      <c r="H1741" s="12">
        <v>71.030594716084707</v>
      </c>
      <c r="I1741" s="12">
        <v>70.369803285000302</v>
      </c>
      <c r="J1741" s="12">
        <v>69.425880411947432</v>
      </c>
      <c r="K1741" s="12">
        <v>68.545272136001998</v>
      </c>
      <c r="L1741" s="12">
        <v>68.230650597785313</v>
      </c>
      <c r="M1741" s="12">
        <v>65.607585778349474</v>
      </c>
      <c r="N1741" s="12"/>
      <c r="O1741" s="12"/>
    </row>
    <row r="1742" spans="1:15" x14ac:dyDescent="0.35">
      <c r="A1742" s="11" t="str">
        <f t="shared" si="27"/>
        <v>DISTRIBUCION VOLUMEN X CRITERIO (kg ó litros)CafeMUJER</v>
      </c>
      <c r="B1742" s="11" t="s">
        <v>120</v>
      </c>
      <c r="C1742" s="11" t="s">
        <v>124</v>
      </c>
      <c r="D1742" s="11" t="s">
        <v>22</v>
      </c>
      <c r="E1742" s="12">
        <v>28.916221181056766</v>
      </c>
      <c r="F1742" s="12">
        <v>31.036726377240022</v>
      </c>
      <c r="G1742" s="12">
        <v>29.139212751497201</v>
      </c>
      <c r="H1742" s="12">
        <v>28.969417553164391</v>
      </c>
      <c r="I1742" s="12">
        <v>29.630196258830921</v>
      </c>
      <c r="J1742" s="12">
        <v>30.574094087234847</v>
      </c>
      <c r="K1742" s="12">
        <v>31.454722303658883</v>
      </c>
      <c r="L1742" s="12">
        <v>31.769373469644474</v>
      </c>
      <c r="M1742" s="12">
        <v>34.392412368008692</v>
      </c>
      <c r="N1742" s="12"/>
      <c r="O1742" s="12"/>
    </row>
    <row r="1743" spans="1:15" x14ac:dyDescent="0.35">
      <c r="A1743" s="11" t="str">
        <f t="shared" si="27"/>
        <v>DISTRIBUCION VOLUMEN X CRITERIO (kg ó litros)Leche+bebidas vegetalesT.ESPAÑA</v>
      </c>
      <c r="B1743" s="11" t="s">
        <v>120</v>
      </c>
      <c r="C1743" s="11" t="s">
        <v>175</v>
      </c>
      <c r="D1743" s="11" t="s">
        <v>36</v>
      </c>
      <c r="E1743" s="12">
        <v>100</v>
      </c>
      <c r="F1743" s="12">
        <v>100</v>
      </c>
      <c r="G1743" s="12">
        <v>100</v>
      </c>
      <c r="H1743" s="12">
        <v>100</v>
      </c>
      <c r="I1743" s="12">
        <v>100</v>
      </c>
      <c r="J1743" s="12">
        <v>100</v>
      </c>
      <c r="K1743" s="12">
        <v>100</v>
      </c>
      <c r="L1743" s="12">
        <v>100</v>
      </c>
      <c r="M1743" s="12">
        <v>100</v>
      </c>
      <c r="N1743" s="12"/>
      <c r="O1743" s="12"/>
    </row>
    <row r="1744" spans="1:15" x14ac:dyDescent="0.35">
      <c r="A1744" s="11" t="str">
        <f t="shared" si="27"/>
        <v>DISTRIBUCION VOLUMEN X CRITERIO (kg ó litros)Leche+bebidas vegetalesBCN AM</v>
      </c>
      <c r="B1744" s="11" t="s">
        <v>120</v>
      </c>
      <c r="C1744" s="11" t="s">
        <v>175</v>
      </c>
      <c r="D1744" s="11" t="s">
        <v>1</v>
      </c>
      <c r="E1744" s="12">
        <v>9.9607289003151447</v>
      </c>
      <c r="F1744" s="12">
        <v>8.1452760724883646</v>
      </c>
      <c r="G1744" s="12">
        <v>9.3972519628525344</v>
      </c>
      <c r="H1744" s="12">
        <v>8.7130484195675209</v>
      </c>
      <c r="I1744" s="12">
        <v>8.5657452537362424</v>
      </c>
      <c r="J1744" s="12">
        <v>8.2670053318802417</v>
      </c>
      <c r="K1744" s="12">
        <v>7.719636239508902</v>
      </c>
      <c r="L1744" s="12">
        <v>9.1285439304849803</v>
      </c>
      <c r="M1744" s="12">
        <v>9.9843527826845033</v>
      </c>
      <c r="N1744" s="12"/>
      <c r="O1744" s="12"/>
    </row>
    <row r="1745" spans="1:15" x14ac:dyDescent="0.35">
      <c r="A1745" s="11" t="str">
        <f t="shared" si="27"/>
        <v>DISTRIBUCION VOLUMEN X CRITERIO (kg ó litros)Leche+bebidas vegetalesREST.CAT ARAGON</v>
      </c>
      <c r="B1745" s="11" t="s">
        <v>120</v>
      </c>
      <c r="C1745" s="11" t="s">
        <v>175</v>
      </c>
      <c r="D1745" s="11" t="s">
        <v>2</v>
      </c>
      <c r="E1745" s="12">
        <v>8.7186535631275124</v>
      </c>
      <c r="F1745" s="12">
        <v>8.1211502090836643</v>
      </c>
      <c r="G1745" s="12">
        <v>8.7750248160099318</v>
      </c>
      <c r="H1745" s="12">
        <v>9.5407463640209009</v>
      </c>
      <c r="I1745" s="12">
        <v>9.6104071841447336</v>
      </c>
      <c r="J1745" s="12">
        <v>9.8444580825932597</v>
      </c>
      <c r="K1745" s="12">
        <v>10.444733953622718</v>
      </c>
      <c r="L1745" s="12">
        <v>10.254833564854675</v>
      </c>
      <c r="M1745" s="12">
        <v>9.3338961162332605</v>
      </c>
      <c r="N1745" s="12"/>
      <c r="O1745" s="12"/>
    </row>
    <row r="1746" spans="1:15" x14ac:dyDescent="0.35">
      <c r="A1746" s="11" t="str">
        <f t="shared" si="27"/>
        <v>DISTRIBUCION VOLUMEN X CRITERIO (kg ó litros)Leche+bebidas vegetalesLEVANTE</v>
      </c>
      <c r="B1746" s="11" t="s">
        <v>120</v>
      </c>
      <c r="C1746" s="11" t="s">
        <v>175</v>
      </c>
      <c r="D1746" s="11" t="s">
        <v>3</v>
      </c>
      <c r="E1746" s="12">
        <v>12.641521304908492</v>
      </c>
      <c r="F1746" s="12">
        <v>11.253067581101858</v>
      </c>
      <c r="G1746" s="12">
        <v>12.490534870365892</v>
      </c>
      <c r="H1746" s="12">
        <v>12.831910093858955</v>
      </c>
      <c r="I1746" s="12">
        <v>11.446525479884137</v>
      </c>
      <c r="J1746" s="12">
        <v>10.790918218814969</v>
      </c>
      <c r="K1746" s="12">
        <v>10.023362511231868</v>
      </c>
      <c r="L1746" s="12">
        <v>10.215310219121157</v>
      </c>
      <c r="M1746" s="12">
        <v>10.417917423373174</v>
      </c>
      <c r="N1746" s="12"/>
      <c r="O1746" s="12"/>
    </row>
    <row r="1747" spans="1:15" x14ac:dyDescent="0.35">
      <c r="A1747" s="11" t="str">
        <f t="shared" si="27"/>
        <v>DISTRIBUCION VOLUMEN X CRITERIO (kg ó litros)Leche+bebidas vegetalesANDALUCIA</v>
      </c>
      <c r="B1747" s="11" t="s">
        <v>120</v>
      </c>
      <c r="C1747" s="11" t="s">
        <v>175</v>
      </c>
      <c r="D1747" s="11" t="s">
        <v>4</v>
      </c>
      <c r="E1747" s="12">
        <v>21.150646369428625</v>
      </c>
      <c r="F1747" s="12">
        <v>21.250012627280533</v>
      </c>
      <c r="G1747" s="12">
        <v>20.093264768672675</v>
      </c>
      <c r="H1747" s="12">
        <v>18.791896745868897</v>
      </c>
      <c r="I1747" s="12">
        <v>21.119069722325651</v>
      </c>
      <c r="J1747" s="12">
        <v>22.743685659063278</v>
      </c>
      <c r="K1747" s="12">
        <v>21.67163130325957</v>
      </c>
      <c r="L1747" s="12">
        <v>19.865668839658966</v>
      </c>
      <c r="M1747" s="12">
        <v>19.991214645044145</v>
      </c>
      <c r="N1747" s="12"/>
      <c r="O1747" s="12"/>
    </row>
    <row r="1748" spans="1:15" x14ac:dyDescent="0.35">
      <c r="A1748" s="11" t="str">
        <f t="shared" si="27"/>
        <v>DISTRIBUCION VOLUMEN X CRITERIO (kg ó litros)Leche+bebidas vegetalesMDD AM</v>
      </c>
      <c r="B1748" s="11" t="s">
        <v>120</v>
      </c>
      <c r="C1748" s="11" t="s">
        <v>175</v>
      </c>
      <c r="D1748" s="11" t="s">
        <v>5</v>
      </c>
      <c r="E1748" s="12">
        <v>11.835231945749937</v>
      </c>
      <c r="F1748" s="12">
        <v>13.13062721299452</v>
      </c>
      <c r="G1748" s="12">
        <v>13.768609581296406</v>
      </c>
      <c r="H1748" s="12">
        <v>13.888980102033255</v>
      </c>
      <c r="I1748" s="12">
        <v>13.265887650577577</v>
      </c>
      <c r="J1748" s="12">
        <v>12.775972238798422</v>
      </c>
      <c r="K1748" s="12">
        <v>12.667766109569845</v>
      </c>
      <c r="L1748" s="12">
        <v>13.602906567811166</v>
      </c>
      <c r="M1748" s="12">
        <v>13.752407599787928</v>
      </c>
      <c r="N1748" s="12"/>
      <c r="O1748" s="12"/>
    </row>
    <row r="1749" spans="1:15" x14ac:dyDescent="0.35">
      <c r="A1749" s="11" t="str">
        <f t="shared" si="27"/>
        <v>DISTRIBUCION VOLUMEN X CRITERIO (kg ó litros)Leche+bebidas vegetalesRTO CENTRO</v>
      </c>
      <c r="B1749" s="11" t="s">
        <v>120</v>
      </c>
      <c r="C1749" s="11" t="s">
        <v>175</v>
      </c>
      <c r="D1749" s="11" t="s">
        <v>6</v>
      </c>
      <c r="E1749" s="12">
        <v>8.4491125632236326</v>
      </c>
      <c r="F1749" s="12">
        <v>8.3983418146225368</v>
      </c>
      <c r="G1749" s="12">
        <v>8.8138220630973425</v>
      </c>
      <c r="H1749" s="12">
        <v>9.2841309492602004</v>
      </c>
      <c r="I1749" s="12">
        <v>8.4903057822106955</v>
      </c>
      <c r="J1749" s="12">
        <v>8.566163369052477</v>
      </c>
      <c r="K1749" s="12">
        <v>8.7926677436440244</v>
      </c>
      <c r="L1749" s="12">
        <v>9.3323164346667244</v>
      </c>
      <c r="M1749" s="12">
        <v>9.1402612688945268</v>
      </c>
      <c r="N1749" s="12"/>
      <c r="O1749" s="12"/>
    </row>
    <row r="1750" spans="1:15" x14ac:dyDescent="0.35">
      <c r="A1750" s="11" t="str">
        <f t="shared" si="27"/>
        <v>DISTRIBUCION VOLUMEN X CRITERIO (kg ó litros)Leche+bebidas vegetalesNORTE-CENTRO</v>
      </c>
      <c r="B1750" s="11" t="s">
        <v>120</v>
      </c>
      <c r="C1750" s="11" t="s">
        <v>175</v>
      </c>
      <c r="D1750" s="11" t="s">
        <v>7</v>
      </c>
      <c r="E1750" s="12">
        <v>10.912381696589515</v>
      </c>
      <c r="F1750" s="12">
        <v>11.855926858763279</v>
      </c>
      <c r="G1750" s="12">
        <v>12.111590259240749</v>
      </c>
      <c r="H1750" s="12">
        <v>12.249285551878723</v>
      </c>
      <c r="I1750" s="12">
        <v>12.500114254183481</v>
      </c>
      <c r="J1750" s="12">
        <v>11.709931395490733</v>
      </c>
      <c r="K1750" s="12">
        <v>12.769420378196598</v>
      </c>
      <c r="L1750" s="12">
        <v>12.273748429779875</v>
      </c>
      <c r="M1750" s="12">
        <v>12.516664196601532</v>
      </c>
      <c r="N1750" s="12"/>
      <c r="O1750" s="12"/>
    </row>
    <row r="1751" spans="1:15" x14ac:dyDescent="0.35">
      <c r="A1751" s="11" t="str">
        <f t="shared" si="27"/>
        <v>DISTRIBUCION VOLUMEN X CRITERIO (kg ó litros)Leche+bebidas vegetalesNOROESTE</v>
      </c>
      <c r="B1751" s="11" t="s">
        <v>120</v>
      </c>
      <c r="C1751" s="11" t="s">
        <v>175</v>
      </c>
      <c r="D1751" s="11" t="s">
        <v>8</v>
      </c>
      <c r="E1751" s="12">
        <v>16.331718658765549</v>
      </c>
      <c r="F1751" s="12">
        <v>17.845589000156593</v>
      </c>
      <c r="G1751" s="12">
        <v>14.549920517836714</v>
      </c>
      <c r="H1751" s="12">
        <v>14.700003783264687</v>
      </c>
      <c r="I1751" s="12">
        <v>15.00193576272199</v>
      </c>
      <c r="J1751" s="12">
        <v>15.30185975206671</v>
      </c>
      <c r="K1751" s="12">
        <v>15.910781778497135</v>
      </c>
      <c r="L1751" s="12">
        <v>15.326662605560982</v>
      </c>
      <c r="M1751" s="12">
        <v>14.863291708364256</v>
      </c>
      <c r="N1751" s="12"/>
      <c r="O1751" s="12"/>
    </row>
    <row r="1752" spans="1:15" x14ac:dyDescent="0.35">
      <c r="A1752" s="11" t="str">
        <f t="shared" si="27"/>
        <v>DISTRIBUCION VOLUMEN X CRITERIO (kg ó litros)Leche+bebidas vegetales&lt;2MIL</v>
      </c>
      <c r="B1752" s="11" t="s">
        <v>120</v>
      </c>
      <c r="C1752" s="11" t="s">
        <v>175</v>
      </c>
      <c r="D1752" s="11" t="s">
        <v>9</v>
      </c>
      <c r="E1752" s="12">
        <v>3.4615612270569738</v>
      </c>
      <c r="F1752" s="12">
        <v>3.8591780929257373</v>
      </c>
      <c r="G1752" s="12">
        <v>4.3614310730791823</v>
      </c>
      <c r="H1752" s="12">
        <v>4.9374471940548963</v>
      </c>
      <c r="I1752" s="12">
        <v>4.8065609754948078</v>
      </c>
      <c r="J1752" s="12">
        <v>4.7273086767841015</v>
      </c>
      <c r="K1752" s="12">
        <v>4.7137171093871171</v>
      </c>
      <c r="L1752" s="12">
        <v>4.749723250980959</v>
      </c>
      <c r="M1752" s="12">
        <v>4.3446867159230855</v>
      </c>
      <c r="N1752" s="12"/>
      <c r="O1752" s="12"/>
    </row>
    <row r="1753" spans="1:15" x14ac:dyDescent="0.35">
      <c r="A1753" s="11" t="str">
        <f t="shared" si="27"/>
        <v>DISTRIBUCION VOLUMEN X CRITERIO (kg ó litros)Leche+bebidas vegetales2-5MIL</v>
      </c>
      <c r="B1753" s="11" t="s">
        <v>120</v>
      </c>
      <c r="C1753" s="11" t="s">
        <v>175</v>
      </c>
      <c r="D1753" s="11" t="s">
        <v>10</v>
      </c>
      <c r="E1753" s="12">
        <v>4.6800884777864269</v>
      </c>
      <c r="F1753" s="12">
        <v>4.8505868858258134</v>
      </c>
      <c r="G1753" s="12">
        <v>4.3114002815027241</v>
      </c>
      <c r="H1753" s="12">
        <v>4.0171350456554729</v>
      </c>
      <c r="I1753" s="12">
        <v>4.4171957981559311</v>
      </c>
      <c r="J1753" s="12">
        <v>4.4624185188322061</v>
      </c>
      <c r="K1753" s="12">
        <v>5.108204791911926</v>
      </c>
      <c r="L1753" s="12">
        <v>4.4836096427009515</v>
      </c>
      <c r="M1753" s="12">
        <v>4.613709011386435</v>
      </c>
      <c r="N1753" s="12"/>
      <c r="O1753" s="12"/>
    </row>
    <row r="1754" spans="1:15" x14ac:dyDescent="0.35">
      <c r="A1754" s="11" t="str">
        <f t="shared" si="27"/>
        <v>DISTRIBUCION VOLUMEN X CRITERIO (kg ó litros)Leche+bebidas vegetales5-10MIL</v>
      </c>
      <c r="B1754" s="11" t="s">
        <v>120</v>
      </c>
      <c r="C1754" s="11" t="s">
        <v>175</v>
      </c>
      <c r="D1754" s="11" t="s">
        <v>11</v>
      </c>
      <c r="E1754" s="12">
        <v>7.2596221727186698</v>
      </c>
      <c r="F1754" s="12">
        <v>7.4913147073854436</v>
      </c>
      <c r="G1754" s="12">
        <v>8.4411715761294523</v>
      </c>
      <c r="H1754" s="12">
        <v>6.6933944827423986</v>
      </c>
      <c r="I1754" s="12">
        <v>7.1928650059645047</v>
      </c>
      <c r="J1754" s="12">
        <v>7.3986756855040774</v>
      </c>
      <c r="K1754" s="12">
        <v>7.0617961804044436</v>
      </c>
      <c r="L1754" s="12">
        <v>7.1892074549188427</v>
      </c>
      <c r="M1754" s="12">
        <v>7.6058303437099521</v>
      </c>
      <c r="N1754" s="12"/>
      <c r="O1754" s="12"/>
    </row>
    <row r="1755" spans="1:15" x14ac:dyDescent="0.35">
      <c r="A1755" s="11" t="str">
        <f t="shared" si="27"/>
        <v>DISTRIBUCION VOLUMEN X CRITERIO (kg ó litros)Leche+bebidas vegetales10-30MIL</v>
      </c>
      <c r="B1755" s="11" t="s">
        <v>120</v>
      </c>
      <c r="C1755" s="11" t="s">
        <v>175</v>
      </c>
      <c r="D1755" s="11" t="s">
        <v>12</v>
      </c>
      <c r="E1755" s="12">
        <v>20.415187107334905</v>
      </c>
      <c r="F1755" s="12">
        <v>19.165122543825213</v>
      </c>
      <c r="G1755" s="12">
        <v>17.596981019088229</v>
      </c>
      <c r="H1755" s="12">
        <v>18.363131634394819</v>
      </c>
      <c r="I1755" s="12">
        <v>18.780799913305813</v>
      </c>
      <c r="J1755" s="12">
        <v>19.332786292165899</v>
      </c>
      <c r="K1755" s="12">
        <v>19.875244782032343</v>
      </c>
      <c r="L1755" s="12">
        <v>17.858552086152688</v>
      </c>
      <c r="M1755" s="12">
        <v>17.209717081308703</v>
      </c>
      <c r="N1755" s="12"/>
      <c r="O1755" s="12"/>
    </row>
    <row r="1756" spans="1:15" x14ac:dyDescent="0.35">
      <c r="A1756" s="11" t="str">
        <f t="shared" si="27"/>
        <v>DISTRIBUCION VOLUMEN X CRITERIO (kg ó litros)Leche+bebidas vegetales30-100MIL</v>
      </c>
      <c r="B1756" s="11" t="s">
        <v>120</v>
      </c>
      <c r="C1756" s="11" t="s">
        <v>175</v>
      </c>
      <c r="D1756" s="11" t="s">
        <v>13</v>
      </c>
      <c r="E1756" s="12">
        <v>21.337558930109687</v>
      </c>
      <c r="F1756" s="12">
        <v>20.58560545795325</v>
      </c>
      <c r="G1756" s="12">
        <v>21.436767394060453</v>
      </c>
      <c r="H1756" s="12">
        <v>19.634461212461211</v>
      </c>
      <c r="I1756" s="12">
        <v>21.881342430368779</v>
      </c>
      <c r="J1756" s="12">
        <v>22.041484726643954</v>
      </c>
      <c r="K1756" s="12">
        <v>22.078055755212166</v>
      </c>
      <c r="L1756" s="12">
        <v>21.335157541607018</v>
      </c>
      <c r="M1756" s="12">
        <v>21.736584535305809</v>
      </c>
      <c r="N1756" s="12"/>
      <c r="O1756" s="12"/>
    </row>
    <row r="1757" spans="1:15" x14ac:dyDescent="0.35">
      <c r="A1757" s="11" t="str">
        <f t="shared" si="27"/>
        <v>DISTRIBUCION VOLUMEN X CRITERIO (kg ó litros)Leche+bebidas vegetales100-200MIL</v>
      </c>
      <c r="B1757" s="11" t="s">
        <v>120</v>
      </c>
      <c r="C1757" s="11" t="s">
        <v>175</v>
      </c>
      <c r="D1757" s="11" t="s">
        <v>14</v>
      </c>
      <c r="E1757" s="12">
        <v>11.357791196495901</v>
      </c>
      <c r="F1757" s="12">
        <v>12.293426394334666</v>
      </c>
      <c r="G1757" s="12">
        <v>12.046941777215673</v>
      </c>
      <c r="H1757" s="12">
        <v>11.670230671392495</v>
      </c>
      <c r="I1757" s="12">
        <v>11.836214835346764</v>
      </c>
      <c r="J1757" s="12">
        <v>11.606379462762867</v>
      </c>
      <c r="K1757" s="12">
        <v>10.894160572385122</v>
      </c>
      <c r="L1757" s="12">
        <v>11.2279317366577</v>
      </c>
      <c r="M1757" s="12">
        <v>12.373037997761987</v>
      </c>
      <c r="N1757" s="12"/>
      <c r="O1757" s="12"/>
    </row>
    <row r="1758" spans="1:15" x14ac:dyDescent="0.35">
      <c r="A1758" s="11" t="str">
        <f t="shared" si="27"/>
        <v>DISTRIBUCION VOLUMEN X CRITERIO (kg ó litros)Leche+bebidas vegetales200-500MIL</v>
      </c>
      <c r="B1758" s="11" t="s">
        <v>120</v>
      </c>
      <c r="C1758" s="11" t="s">
        <v>175</v>
      </c>
      <c r="D1758" s="11" t="s">
        <v>15</v>
      </c>
      <c r="E1758" s="12">
        <v>13.065351044652692</v>
      </c>
      <c r="F1758" s="12">
        <v>14.223789830089489</v>
      </c>
      <c r="G1758" s="12">
        <v>13.888480817936047</v>
      </c>
      <c r="H1758" s="12">
        <v>17.394400410502914</v>
      </c>
      <c r="I1758" s="12">
        <v>14.589464753599218</v>
      </c>
      <c r="J1758" s="12">
        <v>13.877571015907151</v>
      </c>
      <c r="K1758" s="12">
        <v>13.69468464369945</v>
      </c>
      <c r="L1758" s="12">
        <v>14.756418982959479</v>
      </c>
      <c r="M1758" s="12">
        <v>13.311501307552442</v>
      </c>
      <c r="N1758" s="12"/>
      <c r="O1758" s="12"/>
    </row>
    <row r="1759" spans="1:15" x14ac:dyDescent="0.35">
      <c r="A1759" s="11" t="str">
        <f t="shared" si="27"/>
        <v>DISTRIBUCION VOLUMEN X CRITERIO (kg ó litros)Leche+bebidas vegetales&gt;500MIL</v>
      </c>
      <c r="B1759" s="11" t="s">
        <v>120</v>
      </c>
      <c r="C1759" s="11" t="s">
        <v>175</v>
      </c>
      <c r="D1759" s="11" t="s">
        <v>16</v>
      </c>
      <c r="E1759" s="12">
        <v>18.422838234799482</v>
      </c>
      <c r="F1759" s="12">
        <v>17.530971991940124</v>
      </c>
      <c r="G1759" s="12">
        <v>17.916841575513352</v>
      </c>
      <c r="H1759" s="12">
        <v>17.28979838938298</v>
      </c>
      <c r="I1759" s="12">
        <v>16.495550313869703</v>
      </c>
      <c r="J1759" s="12">
        <v>16.553371831895074</v>
      </c>
      <c r="K1759" s="12">
        <v>16.574139456349606</v>
      </c>
      <c r="L1759" s="12">
        <v>18.399389135269534</v>
      </c>
      <c r="M1759" s="12">
        <v>18.804937909414186</v>
      </c>
      <c r="N1759" s="12"/>
      <c r="O1759" s="12"/>
    </row>
    <row r="1760" spans="1:15" x14ac:dyDescent="0.35">
      <c r="A1760" s="11" t="str">
        <f t="shared" si="27"/>
        <v>DISTRIBUCION VOLUMEN X CRITERIO (kg ó litros)Leche+bebidas vegetalesDE 15 A 19 AÑOS</v>
      </c>
      <c r="B1760" s="11" t="s">
        <v>120</v>
      </c>
      <c r="C1760" s="11" t="s">
        <v>175</v>
      </c>
      <c r="D1760" s="11" t="s">
        <v>39</v>
      </c>
      <c r="E1760" s="12">
        <v>1.3384392420524307</v>
      </c>
      <c r="F1760" s="12">
        <v>1.0283302791531876</v>
      </c>
      <c r="G1760" s="12">
        <v>1.4247331869619366</v>
      </c>
      <c r="H1760" s="12">
        <v>0.44414888479860454</v>
      </c>
      <c r="I1760" s="12">
        <v>0.42729211243057158</v>
      </c>
      <c r="J1760" s="12">
        <v>0.92912337130066602</v>
      </c>
      <c r="K1760" s="12">
        <v>0.91518730888960242</v>
      </c>
      <c r="L1760" s="12">
        <v>1.1373314389865004</v>
      </c>
      <c r="M1760" s="12">
        <v>0.79651249225480225</v>
      </c>
      <c r="N1760" s="12"/>
      <c r="O1760" s="12"/>
    </row>
    <row r="1761" spans="1:15" x14ac:dyDescent="0.35">
      <c r="A1761" s="11" t="str">
        <f t="shared" si="27"/>
        <v>DISTRIBUCION VOLUMEN X CRITERIO (kg ó litros)Leche+bebidas vegetalesDE 20 A 24 AÑOS</v>
      </c>
      <c r="B1761" s="11" t="s">
        <v>120</v>
      </c>
      <c r="C1761" s="11" t="s">
        <v>175</v>
      </c>
      <c r="D1761" s="11" t="s">
        <v>40</v>
      </c>
      <c r="E1761" s="12">
        <v>1.6385918292681954</v>
      </c>
      <c r="F1761" s="12">
        <v>1.3209179874581904</v>
      </c>
      <c r="G1761" s="12">
        <v>1.3404164238648126</v>
      </c>
      <c r="H1761" s="12">
        <v>1.6226810614222709</v>
      </c>
      <c r="I1761" s="12">
        <v>1.7057591711614468</v>
      </c>
      <c r="J1761" s="12">
        <v>1.5832285182072212</v>
      </c>
      <c r="K1761" s="12">
        <v>1.5648111949558705</v>
      </c>
      <c r="L1761" s="12">
        <v>1.5441761756077941</v>
      </c>
      <c r="M1761" s="12">
        <v>1.7312556658197074</v>
      </c>
      <c r="N1761" s="12"/>
      <c r="O1761" s="12"/>
    </row>
    <row r="1762" spans="1:15" x14ac:dyDescent="0.35">
      <c r="A1762" s="11" t="str">
        <f t="shared" si="27"/>
        <v>DISTRIBUCION VOLUMEN X CRITERIO (kg ó litros)Leche+bebidas vegetalesDE 25 A 34 AÑOS</v>
      </c>
      <c r="B1762" s="11" t="s">
        <v>120</v>
      </c>
      <c r="C1762" s="11" t="s">
        <v>175</v>
      </c>
      <c r="D1762" s="11" t="s">
        <v>41</v>
      </c>
      <c r="E1762" s="12">
        <v>5.9880744180146639</v>
      </c>
      <c r="F1762" s="12">
        <v>6.9949624926115019</v>
      </c>
      <c r="G1762" s="12">
        <v>9.1432360150647014</v>
      </c>
      <c r="H1762" s="12">
        <v>6.8306162802207391</v>
      </c>
      <c r="I1762" s="12">
        <v>6.6132724075258622</v>
      </c>
      <c r="J1762" s="12">
        <v>6.425221390250857</v>
      </c>
      <c r="K1762" s="12">
        <v>6.5411785208509627</v>
      </c>
      <c r="L1762" s="12">
        <v>6.7577415927706097</v>
      </c>
      <c r="M1762" s="12">
        <v>6.820576927873943</v>
      </c>
      <c r="N1762" s="12"/>
      <c r="O1762" s="12"/>
    </row>
    <row r="1763" spans="1:15" x14ac:dyDescent="0.35">
      <c r="A1763" s="11" t="str">
        <f t="shared" si="27"/>
        <v>DISTRIBUCION VOLUMEN X CRITERIO (kg ó litros)Leche+bebidas vegetalesDE 35 A 49 AÑOS</v>
      </c>
      <c r="B1763" s="11" t="s">
        <v>120</v>
      </c>
      <c r="C1763" s="11" t="s">
        <v>175</v>
      </c>
      <c r="D1763" s="11" t="s">
        <v>42</v>
      </c>
      <c r="E1763" s="12">
        <v>29.536658835823388</v>
      </c>
      <c r="F1763" s="12">
        <v>28.072822963191619</v>
      </c>
      <c r="G1763" s="12">
        <v>28.762016882866813</v>
      </c>
      <c r="H1763" s="12">
        <v>29.289687763732303</v>
      </c>
      <c r="I1763" s="12">
        <v>26.601508161665326</v>
      </c>
      <c r="J1763" s="12">
        <v>25.461092424325926</v>
      </c>
      <c r="K1763" s="12">
        <v>27.496172754719712</v>
      </c>
      <c r="L1763" s="12">
        <v>25.80956168309806</v>
      </c>
      <c r="M1763" s="12">
        <v>25.780799737622345</v>
      </c>
      <c r="N1763" s="12"/>
      <c r="O1763" s="12"/>
    </row>
    <row r="1764" spans="1:15" x14ac:dyDescent="0.35">
      <c r="A1764" s="11" t="str">
        <f t="shared" si="27"/>
        <v>DISTRIBUCION VOLUMEN X CRITERIO (kg ó litros)Leche+bebidas vegetalesDE 50 A 59 AÑOS</v>
      </c>
      <c r="B1764" s="11" t="s">
        <v>120</v>
      </c>
      <c r="C1764" s="11" t="s">
        <v>175</v>
      </c>
      <c r="D1764" s="11" t="s">
        <v>43</v>
      </c>
      <c r="E1764" s="12">
        <v>25.655542956840659</v>
      </c>
      <c r="F1764" s="12">
        <v>26.063968623026305</v>
      </c>
      <c r="G1764" s="12">
        <v>25.225850514268483</v>
      </c>
      <c r="H1764" s="12">
        <v>25.498034100267596</v>
      </c>
      <c r="I1764" s="12">
        <v>25.280050856895791</v>
      </c>
      <c r="J1764" s="12">
        <v>25.151847084307455</v>
      </c>
      <c r="K1764" s="12">
        <v>25.474171429432186</v>
      </c>
      <c r="L1764" s="12">
        <v>25.233942254779151</v>
      </c>
      <c r="M1764" s="12">
        <v>25.000829074716219</v>
      </c>
      <c r="N1764" s="12"/>
      <c r="O1764" s="12"/>
    </row>
    <row r="1765" spans="1:15" x14ac:dyDescent="0.35">
      <c r="A1765" s="11" t="str">
        <f t="shared" si="27"/>
        <v>DISTRIBUCION VOLUMEN X CRITERIO (kg ó litros)Leche+bebidas vegetalesDE 60 A 75 AÑOS</v>
      </c>
      <c r="B1765" s="11" t="s">
        <v>120</v>
      </c>
      <c r="C1765" s="11" t="s">
        <v>175</v>
      </c>
      <c r="D1765" s="11" t="s">
        <v>44</v>
      </c>
      <c r="E1765" s="12">
        <v>35.842677171715003</v>
      </c>
      <c r="F1765" s="12">
        <v>36.518974720311128</v>
      </c>
      <c r="G1765" s="12">
        <v>34.10376115684646</v>
      </c>
      <c r="H1765" s="12">
        <v>36.314824693779904</v>
      </c>
      <c r="I1765" s="12">
        <v>39.372112165106145</v>
      </c>
      <c r="J1765" s="12">
        <v>40.449474167257151</v>
      </c>
      <c r="K1765" s="12">
        <v>38.00847720243523</v>
      </c>
      <c r="L1765" s="12">
        <v>39.517233451799036</v>
      </c>
      <c r="M1765" s="12">
        <v>39.87003123023554</v>
      </c>
      <c r="N1765" s="12"/>
      <c r="O1765" s="12"/>
    </row>
    <row r="1766" spans="1:15" x14ac:dyDescent="0.35">
      <c r="A1766" s="11" t="str">
        <f t="shared" si="27"/>
        <v>DISTRIBUCION VOLUMEN X CRITERIO (kg ó litros)Leche+bebidas vegetalesALTA Y MEDIA ALTA</v>
      </c>
      <c r="B1766" s="11" t="s">
        <v>120</v>
      </c>
      <c r="C1766" s="11" t="s">
        <v>175</v>
      </c>
      <c r="D1766" s="11" t="s">
        <v>17</v>
      </c>
      <c r="E1766" s="12">
        <v>26.877381322474765</v>
      </c>
      <c r="F1766" s="12">
        <v>28.150713457150943</v>
      </c>
      <c r="G1766" s="12">
        <v>28.274532058453545</v>
      </c>
      <c r="H1766" s="12">
        <v>24.56377466787151</v>
      </c>
      <c r="I1766" s="12">
        <v>25.561697268286252</v>
      </c>
      <c r="J1766" s="12">
        <v>25.439902884355998</v>
      </c>
      <c r="K1766" s="12">
        <v>25.979331517955639</v>
      </c>
      <c r="L1766" s="12">
        <v>25.536922383556171</v>
      </c>
      <c r="M1766" s="12">
        <v>26.195698237929399</v>
      </c>
      <c r="N1766" s="12"/>
      <c r="O1766" s="12"/>
    </row>
    <row r="1767" spans="1:15" x14ac:dyDescent="0.35">
      <c r="A1767" s="11" t="str">
        <f t="shared" si="27"/>
        <v>DISTRIBUCION VOLUMEN X CRITERIO (kg ó litros)Leche+bebidas vegetalesMEDIA</v>
      </c>
      <c r="B1767" s="11" t="s">
        <v>120</v>
      </c>
      <c r="C1767" s="11" t="s">
        <v>175</v>
      </c>
      <c r="D1767" s="11" t="s">
        <v>18</v>
      </c>
      <c r="E1767" s="12">
        <v>29.930342132277683</v>
      </c>
      <c r="F1767" s="12">
        <v>30.347411811706575</v>
      </c>
      <c r="G1767" s="12">
        <v>30.132614934411698</v>
      </c>
      <c r="H1767" s="12">
        <v>29.65435781104452</v>
      </c>
      <c r="I1767" s="12">
        <v>30.768626782443505</v>
      </c>
      <c r="J1767" s="12">
        <v>30.996691530302513</v>
      </c>
      <c r="K1767" s="12">
        <v>30.211602281288986</v>
      </c>
      <c r="L1767" s="12">
        <v>30.571013885976722</v>
      </c>
      <c r="M1767" s="12">
        <v>29.183921451500439</v>
      </c>
      <c r="N1767" s="12"/>
      <c r="O1767" s="12"/>
    </row>
    <row r="1768" spans="1:15" x14ac:dyDescent="0.35">
      <c r="A1768" s="11" t="str">
        <f t="shared" si="27"/>
        <v>DISTRIBUCION VOLUMEN X CRITERIO (kg ó litros)Leche+bebidas vegetalesMEDIA BAJA</v>
      </c>
      <c r="B1768" s="11" t="s">
        <v>120</v>
      </c>
      <c r="C1768" s="11" t="s">
        <v>175</v>
      </c>
      <c r="D1768" s="11" t="s">
        <v>19</v>
      </c>
      <c r="E1768" s="12">
        <v>24.930866455858279</v>
      </c>
      <c r="F1768" s="12">
        <v>26.062022031097097</v>
      </c>
      <c r="G1768" s="12">
        <v>27.290536242293793</v>
      </c>
      <c r="H1768" s="12">
        <v>30.38501015125037</v>
      </c>
      <c r="I1768" s="12">
        <v>28.094719580791295</v>
      </c>
      <c r="J1768" s="12">
        <v>28.167756585516042</v>
      </c>
      <c r="K1768" s="12">
        <v>28.001356882166306</v>
      </c>
      <c r="L1768" s="12">
        <v>28.427937627789539</v>
      </c>
      <c r="M1768" s="12">
        <v>27.892675006672391</v>
      </c>
      <c r="N1768" s="12"/>
      <c r="O1768" s="12"/>
    </row>
    <row r="1769" spans="1:15" x14ac:dyDescent="0.35">
      <c r="A1769" s="11" t="str">
        <f t="shared" si="27"/>
        <v>DISTRIBUCION VOLUMEN X CRITERIO (kg ó litros)Leche+bebidas vegetalesBAJA</v>
      </c>
      <c r="B1769" s="11" t="s">
        <v>120</v>
      </c>
      <c r="C1769" s="11" t="s">
        <v>175</v>
      </c>
      <c r="D1769" s="11" t="s">
        <v>20</v>
      </c>
      <c r="E1769" s="12">
        <v>18.261405609394458</v>
      </c>
      <c r="F1769" s="12">
        <v>15.439851039618244</v>
      </c>
      <c r="G1769" s="12">
        <v>14.302317750298227</v>
      </c>
      <c r="H1769" s="12">
        <v>15.396856201372472</v>
      </c>
      <c r="I1769" s="12">
        <v>15.5749445081353</v>
      </c>
      <c r="J1769" s="12">
        <v>15.395659738013462</v>
      </c>
      <c r="K1769" s="12">
        <v>15.807714433160319</v>
      </c>
      <c r="L1769" s="12">
        <v>15.464116424993266</v>
      </c>
      <c r="M1769" s="12">
        <v>16.727711058263335</v>
      </c>
      <c r="N1769" s="12"/>
      <c r="O1769" s="12"/>
    </row>
    <row r="1770" spans="1:15" x14ac:dyDescent="0.35">
      <c r="A1770" s="11" t="str">
        <f t="shared" si="27"/>
        <v>DISTRIBUCION VOLUMEN X CRITERIO (kg ó litros)Leche+bebidas vegetalesHOMBRE</v>
      </c>
      <c r="B1770" s="11" t="s">
        <v>120</v>
      </c>
      <c r="C1770" s="11" t="s">
        <v>175</v>
      </c>
      <c r="D1770" s="11" t="s">
        <v>21</v>
      </c>
      <c r="E1770" s="12">
        <v>61.971523886417536</v>
      </c>
      <c r="F1770" s="12">
        <v>61.64245067004002</v>
      </c>
      <c r="G1770" s="12">
        <v>60.156653857728756</v>
      </c>
      <c r="H1770" s="12">
        <v>60.286831500869035</v>
      </c>
      <c r="I1770" s="12">
        <v>60.65707339296624</v>
      </c>
      <c r="J1770" s="12">
        <v>61.486944711996948</v>
      </c>
      <c r="K1770" s="12">
        <v>58.858490193862565</v>
      </c>
      <c r="L1770" s="12">
        <v>57.597202270215696</v>
      </c>
      <c r="M1770" s="12">
        <v>58.237819489067299</v>
      </c>
      <c r="N1770" s="12"/>
      <c r="O1770" s="12"/>
    </row>
    <row r="1771" spans="1:15" x14ac:dyDescent="0.35">
      <c r="A1771" s="11" t="str">
        <f t="shared" si="27"/>
        <v>DISTRIBUCION VOLUMEN X CRITERIO (kg ó litros)Leche+bebidas vegetalesMUJER</v>
      </c>
      <c r="B1771" s="11" t="s">
        <v>120</v>
      </c>
      <c r="C1771" s="11" t="s">
        <v>175</v>
      </c>
      <c r="D1771" s="11" t="s">
        <v>22</v>
      </c>
      <c r="E1771" s="12">
        <v>38.028474612432362</v>
      </c>
      <c r="F1771" s="12">
        <v>38.357551293906056</v>
      </c>
      <c r="G1771" s="12">
        <v>39.843372792463512</v>
      </c>
      <c r="H1771" s="12">
        <v>39.713170751074237</v>
      </c>
      <c r="I1771" s="12">
        <v>39.342897796109739</v>
      </c>
      <c r="J1771" s="12">
        <v>38.513054457633487</v>
      </c>
      <c r="K1771" s="12">
        <v>41.141509893790754</v>
      </c>
      <c r="L1771" s="12">
        <v>42.402771443672357</v>
      </c>
      <c r="M1771" s="12">
        <v>41.762180733970119</v>
      </c>
      <c r="N1771" s="12"/>
      <c r="O1771" s="12"/>
    </row>
    <row r="1772" spans="1:15" x14ac:dyDescent="0.35">
      <c r="A1772" s="11" t="str">
        <f t="shared" si="27"/>
        <v>DISTRIBUCION VOLUMEN X CRITERIO (kg ó litros)LecheT.ESPAÑA</v>
      </c>
      <c r="B1772" s="11" t="s">
        <v>120</v>
      </c>
      <c r="C1772" s="11" t="s">
        <v>125</v>
      </c>
      <c r="D1772" s="11" t="s">
        <v>36</v>
      </c>
      <c r="E1772" s="12">
        <v>100</v>
      </c>
      <c r="F1772" s="12">
        <v>100</v>
      </c>
      <c r="G1772" s="12">
        <v>100</v>
      </c>
      <c r="H1772" s="12">
        <v>100</v>
      </c>
      <c r="I1772" s="12">
        <v>100</v>
      </c>
      <c r="J1772" s="12">
        <v>100</v>
      </c>
      <c r="K1772" s="12">
        <v>100</v>
      </c>
      <c r="L1772" s="12">
        <v>100</v>
      </c>
      <c r="M1772" s="12">
        <v>100</v>
      </c>
      <c r="N1772" s="12"/>
      <c r="O1772" s="12"/>
    </row>
    <row r="1773" spans="1:15" x14ac:dyDescent="0.35">
      <c r="A1773" s="11" t="str">
        <f t="shared" si="27"/>
        <v>DISTRIBUCION VOLUMEN X CRITERIO (kg ó litros)LecheBCN AM</v>
      </c>
      <c r="B1773" s="11" t="s">
        <v>120</v>
      </c>
      <c r="C1773" s="11" t="s">
        <v>125</v>
      </c>
      <c r="D1773" s="11" t="s">
        <v>1</v>
      </c>
      <c r="E1773" s="12">
        <v>9.0249088857722377</v>
      </c>
      <c r="F1773" s="12">
        <v>7.6910560184655585</v>
      </c>
      <c r="G1773" s="12">
        <v>9.1213586372346036</v>
      </c>
      <c r="H1773" s="12">
        <v>8.238670192611556</v>
      </c>
      <c r="I1773" s="12">
        <v>8.396172785819827</v>
      </c>
      <c r="J1773" s="12">
        <v>7.8466294721632304</v>
      </c>
      <c r="K1773" s="12">
        <v>7.3844367106669253</v>
      </c>
      <c r="L1773" s="12">
        <v>8.7389177162757701</v>
      </c>
      <c r="M1773" s="12">
        <v>9.1849274570504313</v>
      </c>
      <c r="N1773" s="12"/>
      <c r="O1773" s="12"/>
    </row>
    <row r="1774" spans="1:15" x14ac:dyDescent="0.35">
      <c r="A1774" s="11" t="str">
        <f t="shared" si="27"/>
        <v>DISTRIBUCION VOLUMEN X CRITERIO (kg ó litros)LecheREST.CAT ARAGON</v>
      </c>
      <c r="B1774" s="11" t="s">
        <v>120</v>
      </c>
      <c r="C1774" s="11" t="s">
        <v>125</v>
      </c>
      <c r="D1774" s="11" t="s">
        <v>2</v>
      </c>
      <c r="E1774" s="12">
        <v>8.4480179452794832</v>
      </c>
      <c r="F1774" s="12">
        <v>7.8142537483646413</v>
      </c>
      <c r="G1774" s="12">
        <v>8.3680503644849988</v>
      </c>
      <c r="H1774" s="12">
        <v>8.9445110044769454</v>
      </c>
      <c r="I1774" s="12">
        <v>8.9273105030638753</v>
      </c>
      <c r="J1774" s="12">
        <v>9.1637717282981654</v>
      </c>
      <c r="K1774" s="12">
        <v>9.750290892424001</v>
      </c>
      <c r="L1774" s="12">
        <v>9.5763156404755527</v>
      </c>
      <c r="M1774" s="12">
        <v>8.4379656348833674</v>
      </c>
      <c r="N1774" s="12"/>
      <c r="O1774" s="12"/>
    </row>
    <row r="1775" spans="1:15" x14ac:dyDescent="0.35">
      <c r="A1775" s="11" t="str">
        <f t="shared" si="27"/>
        <v>DISTRIBUCION VOLUMEN X CRITERIO (kg ó litros)LecheLEVANTE</v>
      </c>
      <c r="B1775" s="11" t="s">
        <v>120</v>
      </c>
      <c r="C1775" s="11" t="s">
        <v>125</v>
      </c>
      <c r="D1775" s="11" t="s">
        <v>3</v>
      </c>
      <c r="E1775" s="12">
        <v>12.824660839172875</v>
      </c>
      <c r="F1775" s="12">
        <v>11.383192059424861</v>
      </c>
      <c r="G1775" s="12">
        <v>12.545344460431654</v>
      </c>
      <c r="H1775" s="12">
        <v>12.866086585073552</v>
      </c>
      <c r="I1775" s="12">
        <v>11.509037840869658</v>
      </c>
      <c r="J1775" s="12">
        <v>10.595481589439252</v>
      </c>
      <c r="K1775" s="12">
        <v>9.9150532787307704</v>
      </c>
      <c r="L1775" s="12">
        <v>10.366288932264389</v>
      </c>
      <c r="M1775" s="12">
        <v>10.433141939417217</v>
      </c>
      <c r="N1775" s="12"/>
      <c r="O1775" s="12"/>
    </row>
    <row r="1776" spans="1:15" x14ac:dyDescent="0.35">
      <c r="A1776" s="11" t="str">
        <f t="shared" si="27"/>
        <v>DISTRIBUCION VOLUMEN X CRITERIO (kg ó litros)LecheANDALUCIA</v>
      </c>
      <c r="B1776" s="11" t="s">
        <v>120</v>
      </c>
      <c r="C1776" s="11" t="s">
        <v>125</v>
      </c>
      <c r="D1776" s="11" t="s">
        <v>4</v>
      </c>
      <c r="E1776" s="12">
        <v>21.602182080036535</v>
      </c>
      <c r="F1776" s="12">
        <v>21.592140832386857</v>
      </c>
      <c r="G1776" s="12">
        <v>20.697768922267066</v>
      </c>
      <c r="H1776" s="12">
        <v>19.480970526650651</v>
      </c>
      <c r="I1776" s="12">
        <v>21.72171704463161</v>
      </c>
      <c r="J1776" s="12">
        <v>23.396412790082522</v>
      </c>
      <c r="K1776" s="12">
        <v>22.493902047146324</v>
      </c>
      <c r="L1776" s="12">
        <v>20.933171502568506</v>
      </c>
      <c r="M1776" s="12">
        <v>20.915474843285054</v>
      </c>
      <c r="N1776" s="12"/>
      <c r="O1776" s="12"/>
    </row>
    <row r="1777" spans="1:15" x14ac:dyDescent="0.35">
      <c r="A1777" s="11" t="str">
        <f t="shared" si="27"/>
        <v>DISTRIBUCION VOLUMEN X CRITERIO (kg ó litros)LecheMDD AM</v>
      </c>
      <c r="B1777" s="11" t="s">
        <v>120</v>
      </c>
      <c r="C1777" s="11" t="s">
        <v>125</v>
      </c>
      <c r="D1777" s="11" t="s">
        <v>5</v>
      </c>
      <c r="E1777" s="12">
        <v>11.946270516830047</v>
      </c>
      <c r="F1777" s="12">
        <v>13.204403620182454</v>
      </c>
      <c r="G1777" s="12">
        <v>13.813860980522898</v>
      </c>
      <c r="H1777" s="12">
        <v>14.032895711751268</v>
      </c>
      <c r="I1777" s="12">
        <v>13.37761676594412</v>
      </c>
      <c r="J1777" s="12">
        <v>12.895055928711477</v>
      </c>
      <c r="K1777" s="12">
        <v>12.787306430613683</v>
      </c>
      <c r="L1777" s="12">
        <v>13.664765969399378</v>
      </c>
      <c r="M1777" s="12">
        <v>14.085474285613216</v>
      </c>
      <c r="N1777" s="12"/>
      <c r="O1777" s="12"/>
    </row>
    <row r="1778" spans="1:15" x14ac:dyDescent="0.35">
      <c r="A1778" s="11" t="str">
        <f t="shared" si="27"/>
        <v>DISTRIBUCION VOLUMEN X CRITERIO (kg ó litros)LecheRTO CENTRO</v>
      </c>
      <c r="B1778" s="11" t="s">
        <v>120</v>
      </c>
      <c r="C1778" s="11" t="s">
        <v>125</v>
      </c>
      <c r="D1778" s="11" t="s">
        <v>6</v>
      </c>
      <c r="E1778" s="12">
        <v>8.6624688939018331</v>
      </c>
      <c r="F1778" s="12">
        <v>8.6103020455685986</v>
      </c>
      <c r="G1778" s="12">
        <v>9.0694440203544495</v>
      </c>
      <c r="H1778" s="12">
        <v>9.5958733324347296</v>
      </c>
      <c r="I1778" s="12">
        <v>8.7977833106895211</v>
      </c>
      <c r="J1778" s="12">
        <v>8.8715396840481802</v>
      </c>
      <c r="K1778" s="12">
        <v>9.1261799332245825</v>
      </c>
      <c r="L1778" s="12">
        <v>9.8272835467077719</v>
      </c>
      <c r="M1778" s="12">
        <v>9.6513207467035897</v>
      </c>
      <c r="N1778" s="12"/>
      <c r="O1778" s="12"/>
    </row>
    <row r="1779" spans="1:15" x14ac:dyDescent="0.35">
      <c r="A1779" s="11" t="str">
        <f t="shared" si="27"/>
        <v>DISTRIBUCION VOLUMEN X CRITERIO (kg ó litros)LecheNORTE-CENTRO</v>
      </c>
      <c r="B1779" s="11" t="s">
        <v>120</v>
      </c>
      <c r="C1779" s="11" t="s">
        <v>125</v>
      </c>
      <c r="D1779" s="11" t="s">
        <v>7</v>
      </c>
      <c r="E1779" s="12">
        <v>10.848378298887727</v>
      </c>
      <c r="F1779" s="12">
        <v>11.501569478170209</v>
      </c>
      <c r="G1779" s="12">
        <v>11.697415816108089</v>
      </c>
      <c r="H1779" s="12">
        <v>12.035507981884601</v>
      </c>
      <c r="I1779" s="12">
        <v>12.069891463837999</v>
      </c>
      <c r="J1779" s="12">
        <v>11.639590318640543</v>
      </c>
      <c r="K1779" s="12">
        <v>12.806221861516494</v>
      </c>
      <c r="L1779" s="12">
        <v>12.140224642292136</v>
      </c>
      <c r="M1779" s="12">
        <v>12.362033649573222</v>
      </c>
      <c r="N1779" s="12"/>
      <c r="O1779" s="12"/>
    </row>
    <row r="1780" spans="1:15" x14ac:dyDescent="0.35">
      <c r="A1780" s="11" t="str">
        <f t="shared" si="27"/>
        <v>DISTRIBUCION VOLUMEN X CRITERIO (kg ó litros)LecheNOROESTE</v>
      </c>
      <c r="B1780" s="11" t="s">
        <v>120</v>
      </c>
      <c r="C1780" s="11" t="s">
        <v>125</v>
      </c>
      <c r="D1780" s="11" t="s">
        <v>8</v>
      </c>
      <c r="E1780" s="12">
        <v>16.643107080392902</v>
      </c>
      <c r="F1780" s="12">
        <v>18.203073587260789</v>
      </c>
      <c r="G1780" s="12">
        <v>14.686777012668889</v>
      </c>
      <c r="H1780" s="12">
        <v>14.805486596697016</v>
      </c>
      <c r="I1780" s="12">
        <v>15.20046095443427</v>
      </c>
      <c r="J1780" s="12">
        <v>15.591512057848304</v>
      </c>
      <c r="K1780" s="12">
        <v>15.736608785386114</v>
      </c>
      <c r="L1780" s="12">
        <v>14.753022086362508</v>
      </c>
      <c r="M1780" s="12">
        <v>14.929667444805695</v>
      </c>
      <c r="N1780" s="12"/>
      <c r="O1780" s="12"/>
    </row>
    <row r="1781" spans="1:15" x14ac:dyDescent="0.35">
      <c r="A1781" s="11" t="str">
        <f t="shared" si="27"/>
        <v>DISTRIBUCION VOLUMEN X CRITERIO (kg ó litros)Leche&lt;2MIL</v>
      </c>
      <c r="B1781" s="11" t="s">
        <v>120</v>
      </c>
      <c r="C1781" s="11" t="s">
        <v>125</v>
      </c>
      <c r="D1781" s="11" t="s">
        <v>9</v>
      </c>
      <c r="E1781" s="12">
        <v>3.5100212961415669</v>
      </c>
      <c r="F1781" s="12">
        <v>3.9144957807466492</v>
      </c>
      <c r="G1781" s="12">
        <v>4.4286308890682582</v>
      </c>
      <c r="H1781" s="12">
        <v>5.1175016755788683</v>
      </c>
      <c r="I1781" s="12">
        <v>4.9498911671891346</v>
      </c>
      <c r="J1781" s="12">
        <v>4.9174009563044425</v>
      </c>
      <c r="K1781" s="12">
        <v>4.8362489205137917</v>
      </c>
      <c r="L1781" s="12">
        <v>4.9074328287963684</v>
      </c>
      <c r="M1781" s="12">
        <v>4.5094372120782316</v>
      </c>
      <c r="N1781" s="12"/>
      <c r="O1781" s="12"/>
    </row>
    <row r="1782" spans="1:15" x14ac:dyDescent="0.35">
      <c r="A1782" s="11" t="str">
        <f t="shared" si="27"/>
        <v>DISTRIBUCION VOLUMEN X CRITERIO (kg ó litros)Leche2-5MIL</v>
      </c>
      <c r="B1782" s="11" t="s">
        <v>120</v>
      </c>
      <c r="C1782" s="11" t="s">
        <v>125</v>
      </c>
      <c r="D1782" s="11" t="s">
        <v>10</v>
      </c>
      <c r="E1782" s="12">
        <v>4.779003038797156</v>
      </c>
      <c r="F1782" s="12">
        <v>4.9126065649323971</v>
      </c>
      <c r="G1782" s="12">
        <v>4.4085849615722053</v>
      </c>
      <c r="H1782" s="12">
        <v>4.0660573019580415</v>
      </c>
      <c r="I1782" s="12">
        <v>4.4632568810160347</v>
      </c>
      <c r="J1782" s="12">
        <v>4.5057928061549601</v>
      </c>
      <c r="K1782" s="12">
        <v>5.2494563742061331</v>
      </c>
      <c r="L1782" s="12">
        <v>4.718283210852432</v>
      </c>
      <c r="M1782" s="12">
        <v>4.7263006024495589</v>
      </c>
      <c r="N1782" s="12"/>
      <c r="O1782" s="12"/>
    </row>
    <row r="1783" spans="1:15" x14ac:dyDescent="0.35">
      <c r="A1783" s="11" t="str">
        <f t="shared" si="27"/>
        <v>DISTRIBUCION VOLUMEN X CRITERIO (kg ó litros)Leche5-10MIL</v>
      </c>
      <c r="B1783" s="11" t="s">
        <v>120</v>
      </c>
      <c r="C1783" s="11" t="s">
        <v>125</v>
      </c>
      <c r="D1783" s="11" t="s">
        <v>11</v>
      </c>
      <c r="E1783" s="12">
        <v>7.2987234440222277</v>
      </c>
      <c r="F1783" s="12">
        <v>7.4810895902133439</v>
      </c>
      <c r="G1783" s="12">
        <v>8.2122173518161077</v>
      </c>
      <c r="H1783" s="12">
        <v>5.9371366466010933</v>
      </c>
      <c r="I1783" s="12">
        <v>6.6774247003072924</v>
      </c>
      <c r="J1783" s="12">
        <v>6.9360404768030293</v>
      </c>
      <c r="K1783" s="12">
        <v>6.5006174099364182</v>
      </c>
      <c r="L1783" s="12">
        <v>6.9656284385140879</v>
      </c>
      <c r="M1783" s="12">
        <v>7.3571434778163098</v>
      </c>
      <c r="N1783" s="12"/>
      <c r="O1783" s="12"/>
    </row>
    <row r="1784" spans="1:15" x14ac:dyDescent="0.35">
      <c r="A1784" s="11" t="str">
        <f t="shared" si="27"/>
        <v>DISTRIBUCION VOLUMEN X CRITERIO (kg ó litros)Leche10-30MIL</v>
      </c>
      <c r="B1784" s="11" t="s">
        <v>120</v>
      </c>
      <c r="C1784" s="11" t="s">
        <v>125</v>
      </c>
      <c r="D1784" s="11" t="s">
        <v>12</v>
      </c>
      <c r="E1784" s="12">
        <v>20.513837212176401</v>
      </c>
      <c r="F1784" s="12">
        <v>19.179143934528291</v>
      </c>
      <c r="G1784" s="12">
        <v>17.739071584488507</v>
      </c>
      <c r="H1784" s="12">
        <v>18.667033516397364</v>
      </c>
      <c r="I1784" s="12">
        <v>19.213539596667381</v>
      </c>
      <c r="J1784" s="12">
        <v>19.796030389859258</v>
      </c>
      <c r="K1784" s="12">
        <v>20.349931865829976</v>
      </c>
      <c r="L1784" s="12">
        <v>18.234943382793475</v>
      </c>
      <c r="M1784" s="12">
        <v>17.557829696446912</v>
      </c>
      <c r="N1784" s="12"/>
      <c r="O1784" s="12"/>
    </row>
    <row r="1785" spans="1:15" x14ac:dyDescent="0.35">
      <c r="A1785" s="11" t="str">
        <f t="shared" si="27"/>
        <v>DISTRIBUCION VOLUMEN X CRITERIO (kg ó litros)Leche30-100MIL</v>
      </c>
      <c r="B1785" s="11" t="s">
        <v>120</v>
      </c>
      <c r="C1785" s="11" t="s">
        <v>125</v>
      </c>
      <c r="D1785" s="11" t="s">
        <v>13</v>
      </c>
      <c r="E1785" s="12">
        <v>21.047227440104372</v>
      </c>
      <c r="F1785" s="12">
        <v>20.613088140498604</v>
      </c>
      <c r="G1785" s="12">
        <v>21.707291940340411</v>
      </c>
      <c r="H1785" s="12">
        <v>19.901021844447634</v>
      </c>
      <c r="I1785" s="12">
        <v>22.036261243456128</v>
      </c>
      <c r="J1785" s="12">
        <v>21.640534165800325</v>
      </c>
      <c r="K1785" s="12">
        <v>21.830135320958039</v>
      </c>
      <c r="L1785" s="12">
        <v>21.016054106293225</v>
      </c>
      <c r="M1785" s="12">
        <v>21.108384263986736</v>
      </c>
      <c r="N1785" s="12"/>
      <c r="O1785" s="12"/>
    </row>
    <row r="1786" spans="1:15" x14ac:dyDescent="0.35">
      <c r="A1786" s="11" t="str">
        <f t="shared" si="27"/>
        <v>DISTRIBUCION VOLUMEN X CRITERIO (kg ó litros)Leche100-200MIL</v>
      </c>
      <c r="B1786" s="11" t="s">
        <v>120</v>
      </c>
      <c r="C1786" s="11" t="s">
        <v>125</v>
      </c>
      <c r="D1786" s="11" t="s">
        <v>14</v>
      </c>
      <c r="E1786" s="12">
        <v>11.303116501264993</v>
      </c>
      <c r="F1786" s="12">
        <v>12.112680394316829</v>
      </c>
      <c r="G1786" s="12">
        <v>11.98799971363397</v>
      </c>
      <c r="H1786" s="12">
        <v>11.558793106758541</v>
      </c>
      <c r="I1786" s="12">
        <v>11.561472292493152</v>
      </c>
      <c r="J1786" s="12">
        <v>11.548822761076485</v>
      </c>
      <c r="K1786" s="12">
        <v>11.01286606456642</v>
      </c>
      <c r="L1786" s="12">
        <v>11.246785758747706</v>
      </c>
      <c r="M1786" s="12">
        <v>12.365385114478359</v>
      </c>
      <c r="N1786" s="12"/>
      <c r="O1786" s="12"/>
    </row>
    <row r="1787" spans="1:15" x14ac:dyDescent="0.35">
      <c r="A1787" s="11" t="str">
        <f t="shared" si="27"/>
        <v>DISTRIBUCION VOLUMEN X CRITERIO (kg ó litros)Leche200-500MIL</v>
      </c>
      <c r="B1787" s="11" t="s">
        <v>120</v>
      </c>
      <c r="C1787" s="11" t="s">
        <v>125</v>
      </c>
      <c r="D1787" s="11" t="s">
        <v>15</v>
      </c>
      <c r="E1787" s="12">
        <v>12.971705067779268</v>
      </c>
      <c r="F1787" s="12">
        <v>14.125383716705162</v>
      </c>
      <c r="G1787" s="12">
        <v>13.517630169503422</v>
      </c>
      <c r="H1787" s="12">
        <v>17.243010704004426</v>
      </c>
      <c r="I1787" s="12">
        <v>14.335520174366104</v>
      </c>
      <c r="J1787" s="12">
        <v>13.923841894447062</v>
      </c>
      <c r="K1787" s="12">
        <v>13.570315496529686</v>
      </c>
      <c r="L1787" s="12">
        <v>14.218238045912409</v>
      </c>
      <c r="M1787" s="12">
        <v>13.361211419028319</v>
      </c>
      <c r="N1787" s="12"/>
      <c r="O1787" s="12"/>
    </row>
    <row r="1788" spans="1:15" x14ac:dyDescent="0.35">
      <c r="A1788" s="11" t="str">
        <f t="shared" si="27"/>
        <v>DISTRIBUCION VOLUMEN X CRITERIO (kg ó litros)Leche&gt;500MIL</v>
      </c>
      <c r="B1788" s="11" t="s">
        <v>120</v>
      </c>
      <c r="C1788" s="11" t="s">
        <v>125</v>
      </c>
      <c r="D1788" s="11" t="s">
        <v>16</v>
      </c>
      <c r="E1788" s="12">
        <v>18.576364341862998</v>
      </c>
      <c r="F1788" s="12">
        <v>17.661507871600243</v>
      </c>
      <c r="G1788" s="12">
        <v>17.998590023512897</v>
      </c>
      <c r="H1788" s="12">
        <v>17.509444466497644</v>
      </c>
      <c r="I1788" s="12">
        <v>16.762627756262464</v>
      </c>
      <c r="J1788" s="12">
        <v>16.731532641900639</v>
      </c>
      <c r="K1788" s="12">
        <v>16.650431538826076</v>
      </c>
      <c r="L1788" s="12">
        <v>18.692624033355653</v>
      </c>
      <c r="M1788" s="12">
        <v>19.014314142915975</v>
      </c>
      <c r="N1788" s="12"/>
      <c r="O1788" s="12"/>
    </row>
    <row r="1789" spans="1:15" x14ac:dyDescent="0.35">
      <c r="A1789" s="11" t="str">
        <f t="shared" si="27"/>
        <v>DISTRIBUCION VOLUMEN X CRITERIO (kg ó litros)LecheDE 15 A 19 AÑOS</v>
      </c>
      <c r="B1789" s="11" t="s">
        <v>120</v>
      </c>
      <c r="C1789" s="11" t="s">
        <v>125</v>
      </c>
      <c r="D1789" s="11" t="s">
        <v>39</v>
      </c>
      <c r="E1789" s="12">
        <v>1.2272082580388612</v>
      </c>
      <c r="F1789" s="12">
        <v>1.0227506781339026</v>
      </c>
      <c r="G1789" s="12">
        <v>1.4663659741007193</v>
      </c>
      <c r="H1789" s="12">
        <v>0.46738635374981841</v>
      </c>
      <c r="I1789" s="12">
        <v>0.37625626636886778</v>
      </c>
      <c r="J1789" s="12">
        <v>0.97657252255240401</v>
      </c>
      <c r="K1789" s="12">
        <v>0.9684596434567041</v>
      </c>
      <c r="L1789" s="12">
        <v>1.2193952094642806</v>
      </c>
      <c r="M1789" s="12">
        <v>0.83940316832137751</v>
      </c>
      <c r="N1789" s="12"/>
      <c r="O1789" s="12"/>
    </row>
    <row r="1790" spans="1:15" x14ac:dyDescent="0.35">
      <c r="A1790" s="11" t="str">
        <f t="shared" si="27"/>
        <v>DISTRIBUCION VOLUMEN X CRITERIO (kg ó litros)LecheDE 20 A 24 AÑOS</v>
      </c>
      <c r="B1790" s="11" t="s">
        <v>120</v>
      </c>
      <c r="C1790" s="11" t="s">
        <v>125</v>
      </c>
      <c r="D1790" s="11" t="s">
        <v>40</v>
      </c>
      <c r="E1790" s="12">
        <v>1.5961358244568944</v>
      </c>
      <c r="F1790" s="12">
        <v>1.3257497701220258</v>
      </c>
      <c r="G1790" s="12">
        <v>1.2863442338655904</v>
      </c>
      <c r="H1790" s="12">
        <v>1.6290966549651946</v>
      </c>
      <c r="I1790" s="12">
        <v>1.7108338118907385</v>
      </c>
      <c r="J1790" s="12">
        <v>1.5219529837958701</v>
      </c>
      <c r="K1790" s="12">
        <v>1.5255579747878123</v>
      </c>
      <c r="L1790" s="12">
        <v>1.5610081421766215</v>
      </c>
      <c r="M1790" s="12">
        <v>1.699368794058485</v>
      </c>
      <c r="N1790" s="12"/>
      <c r="O1790" s="12"/>
    </row>
    <row r="1791" spans="1:15" x14ac:dyDescent="0.35">
      <c r="A1791" s="11" t="str">
        <f t="shared" si="27"/>
        <v>DISTRIBUCION VOLUMEN X CRITERIO (kg ó litros)LecheDE 25 A 34 AÑOS</v>
      </c>
      <c r="B1791" s="11" t="s">
        <v>120</v>
      </c>
      <c r="C1791" s="11" t="s">
        <v>125</v>
      </c>
      <c r="D1791" s="11" t="s">
        <v>41</v>
      </c>
      <c r="E1791" s="12">
        <v>5.8145091319003965</v>
      </c>
      <c r="F1791" s="12">
        <v>6.7075911251543578</v>
      </c>
      <c r="G1791" s="12">
        <v>8.6707200898403247</v>
      </c>
      <c r="H1791" s="12">
        <v>6.5017583685471889</v>
      </c>
      <c r="I1791" s="12">
        <v>6.265414839072438</v>
      </c>
      <c r="J1791" s="12">
        <v>6.2643923476261039</v>
      </c>
      <c r="K1791" s="12">
        <v>6.2595935936384173</v>
      </c>
      <c r="L1791" s="12">
        <v>6.0348939306277032</v>
      </c>
      <c r="M1791" s="12">
        <v>6.1781370510968339</v>
      </c>
      <c r="N1791" s="12"/>
      <c r="O1791" s="12"/>
    </row>
    <row r="1792" spans="1:15" x14ac:dyDescent="0.35">
      <c r="A1792" s="11" t="str">
        <f t="shared" si="27"/>
        <v>DISTRIBUCION VOLUMEN X CRITERIO (kg ó litros)LecheDE 35 A 49 AÑOS</v>
      </c>
      <c r="B1792" s="11" t="s">
        <v>120</v>
      </c>
      <c r="C1792" s="11" t="s">
        <v>125</v>
      </c>
      <c r="D1792" s="11" t="s">
        <v>42</v>
      </c>
      <c r="E1792" s="12">
        <v>29.693349315276418</v>
      </c>
      <c r="F1792" s="12">
        <v>28.021554123343929</v>
      </c>
      <c r="G1792" s="12">
        <v>28.780735584488504</v>
      </c>
      <c r="H1792" s="12">
        <v>29.476492859640558</v>
      </c>
      <c r="I1792" s="12">
        <v>26.536614896669501</v>
      </c>
      <c r="J1792" s="12">
        <v>25.128884786332872</v>
      </c>
      <c r="K1792" s="12">
        <v>26.887774907598949</v>
      </c>
      <c r="L1792" s="12">
        <v>25.6285448564972</v>
      </c>
      <c r="M1792" s="12">
        <v>25.364911533420532</v>
      </c>
      <c r="N1792" s="12"/>
      <c r="O1792" s="12"/>
    </row>
    <row r="1793" spans="1:15" x14ac:dyDescent="0.35">
      <c r="A1793" s="11" t="str">
        <f t="shared" si="27"/>
        <v>DISTRIBUCION VOLUMEN X CRITERIO (kg ó litros)LecheDE 50 A 59 AÑOS</v>
      </c>
      <c r="B1793" s="11" t="s">
        <v>120</v>
      </c>
      <c r="C1793" s="11" t="s">
        <v>125</v>
      </c>
      <c r="D1793" s="11" t="s">
        <v>43</v>
      </c>
      <c r="E1793" s="12">
        <v>25.63772448056319</v>
      </c>
      <c r="F1793" s="12">
        <v>25.973526561461913</v>
      </c>
      <c r="G1793" s="12">
        <v>24.937267074223545</v>
      </c>
      <c r="H1793" s="12">
        <v>25.70937307761368</v>
      </c>
      <c r="I1793" s="12">
        <v>25.294587770045222</v>
      </c>
      <c r="J1793" s="12">
        <v>25.107978223625295</v>
      </c>
      <c r="K1793" s="12">
        <v>25.68442247153034</v>
      </c>
      <c r="L1793" s="12">
        <v>25.740672914290052</v>
      </c>
      <c r="M1793" s="12">
        <v>25.061947569412769</v>
      </c>
      <c r="N1793" s="12"/>
      <c r="O1793" s="12"/>
    </row>
    <row r="1794" spans="1:15" x14ac:dyDescent="0.35">
      <c r="A1794" s="11" t="str">
        <f t="shared" si="27"/>
        <v>DISTRIBUCION VOLUMEN X CRITERIO (kg ó litros)LecheDE 60 A 75 AÑOS</v>
      </c>
      <c r="B1794" s="11" t="s">
        <v>120</v>
      </c>
      <c r="C1794" s="11" t="s">
        <v>125</v>
      </c>
      <c r="D1794" s="11" t="s">
        <v>44</v>
      </c>
      <c r="E1794" s="12">
        <v>36.031056732128484</v>
      </c>
      <c r="F1794" s="12">
        <v>36.948804056565912</v>
      </c>
      <c r="G1794" s="12">
        <v>34.85858193226882</v>
      </c>
      <c r="H1794" s="12">
        <v>36.215885239733211</v>
      </c>
      <c r="I1794" s="12">
        <v>39.816287329991582</v>
      </c>
      <c r="J1794" s="12">
        <v>41.000205286707661</v>
      </c>
      <c r="K1794" s="12">
        <v>38.674189713880089</v>
      </c>
      <c r="L1794" s="12">
        <v>39.815470771731995</v>
      </c>
      <c r="M1794" s="12">
        <v>40.85623799562326</v>
      </c>
      <c r="N1794" s="12"/>
      <c r="O1794" s="12"/>
    </row>
    <row r="1795" spans="1:15" x14ac:dyDescent="0.35">
      <c r="A1795" s="11" t="str">
        <f t="shared" si="27"/>
        <v>DISTRIBUCION VOLUMEN X CRITERIO (kg ó litros)LecheALTA Y MEDIA ALTA</v>
      </c>
      <c r="B1795" s="11" t="s">
        <v>120</v>
      </c>
      <c r="C1795" s="11" t="s">
        <v>125</v>
      </c>
      <c r="D1795" s="11" t="s">
        <v>17</v>
      </c>
      <c r="E1795" s="12">
        <v>27.243543671811544</v>
      </c>
      <c r="F1795" s="12">
        <v>28.403737616203799</v>
      </c>
      <c r="G1795" s="12">
        <v>28.644352202140727</v>
      </c>
      <c r="H1795" s="12">
        <v>25.161855655988692</v>
      </c>
      <c r="I1795" s="12">
        <v>25.922449227792448</v>
      </c>
      <c r="J1795" s="12">
        <v>25.753746417948481</v>
      </c>
      <c r="K1795" s="12">
        <v>26.214693552991776</v>
      </c>
      <c r="L1795" s="12">
        <v>25.96687905606581</v>
      </c>
      <c r="M1795" s="12">
        <v>26.750072147020354</v>
      </c>
      <c r="N1795" s="12"/>
      <c r="O1795" s="12"/>
    </row>
    <row r="1796" spans="1:15" x14ac:dyDescent="0.35">
      <c r="A1796" s="11" t="str">
        <f t="shared" ref="A1796:A1859" si="28">B1796&amp;C1796&amp;D1796</f>
        <v>DISTRIBUCION VOLUMEN X CRITERIO (kg ó litros)LecheMEDIA</v>
      </c>
      <c r="B1796" s="11" t="s">
        <v>120</v>
      </c>
      <c r="C1796" s="11" t="s">
        <v>125</v>
      </c>
      <c r="D1796" s="11" t="s">
        <v>18</v>
      </c>
      <c r="E1796" s="12">
        <v>30.281346749098066</v>
      </c>
      <c r="F1796" s="12">
        <v>30.368777363462151</v>
      </c>
      <c r="G1796" s="12">
        <v>30.325193377083696</v>
      </c>
      <c r="H1796" s="12">
        <v>29.686933305294417</v>
      </c>
      <c r="I1796" s="12">
        <v>31.117691971072748</v>
      </c>
      <c r="J1796" s="12">
        <v>31.388025465453783</v>
      </c>
      <c r="K1796" s="12">
        <v>30.693975075910856</v>
      </c>
      <c r="L1796" s="12">
        <v>31.326369323682755</v>
      </c>
      <c r="M1796" s="12">
        <v>29.674413179028509</v>
      </c>
      <c r="N1796" s="12"/>
      <c r="O1796" s="12"/>
    </row>
    <row r="1797" spans="1:15" x14ac:dyDescent="0.35">
      <c r="A1797" s="11" t="str">
        <f t="shared" si="28"/>
        <v>DISTRIBUCION VOLUMEN X CRITERIO (kg ó litros)LecheMEDIA BAJA</v>
      </c>
      <c r="B1797" s="11" t="s">
        <v>120</v>
      </c>
      <c r="C1797" s="11" t="s">
        <v>125</v>
      </c>
      <c r="D1797" s="11" t="s">
        <v>19</v>
      </c>
      <c r="E1797" s="12">
        <v>24.851938395384188</v>
      </c>
      <c r="F1797" s="12">
        <v>25.902351270282526</v>
      </c>
      <c r="G1797" s="12">
        <v>26.566883565537818</v>
      </c>
      <c r="H1797" s="12">
        <v>29.568004607677565</v>
      </c>
      <c r="I1797" s="12">
        <v>27.015201470411458</v>
      </c>
      <c r="J1797" s="12">
        <v>27.413050849979463</v>
      </c>
      <c r="K1797" s="12">
        <v>27.09619250403663</v>
      </c>
      <c r="L1797" s="12">
        <v>27.288165217084149</v>
      </c>
      <c r="M1797" s="12">
        <v>27.073273005810933</v>
      </c>
      <c r="N1797" s="12"/>
      <c r="O1797" s="12"/>
    </row>
    <row r="1798" spans="1:15" x14ac:dyDescent="0.35">
      <c r="A1798" s="11" t="str">
        <f t="shared" si="28"/>
        <v>DISTRIBUCION VOLUMEN X CRITERIO (kg ó litros)LecheBAJA</v>
      </c>
      <c r="B1798" s="11" t="s">
        <v>120</v>
      </c>
      <c r="C1798" s="11" t="s">
        <v>125</v>
      </c>
      <c r="D1798" s="11" t="s">
        <v>20</v>
      </c>
      <c r="E1798" s="12">
        <v>17.623166443516354</v>
      </c>
      <c r="F1798" s="12">
        <v>15.325132210532743</v>
      </c>
      <c r="G1798" s="12">
        <v>14.463571933321633</v>
      </c>
      <c r="H1798" s="12">
        <v>15.583205246157867</v>
      </c>
      <c r="I1798" s="12">
        <v>15.944645389349507</v>
      </c>
      <c r="J1798" s="12">
        <v>15.445188711878366</v>
      </c>
      <c r="K1798" s="12">
        <v>15.995144339638273</v>
      </c>
      <c r="L1798" s="12">
        <v>15.418576389672372</v>
      </c>
      <c r="M1798" s="12">
        <v>16.502248737016593</v>
      </c>
      <c r="N1798" s="12"/>
      <c r="O1798" s="12"/>
    </row>
    <row r="1799" spans="1:15" x14ac:dyDescent="0.35">
      <c r="A1799" s="11" t="str">
        <f t="shared" si="28"/>
        <v>DISTRIBUCION VOLUMEN X CRITERIO (kg ó litros)LecheHOMBRE</v>
      </c>
      <c r="B1799" s="11" t="s">
        <v>120</v>
      </c>
      <c r="C1799" s="11" t="s">
        <v>125</v>
      </c>
      <c r="D1799" s="11" t="s">
        <v>21</v>
      </c>
      <c r="E1799" s="12">
        <v>63.383368897559798</v>
      </c>
      <c r="F1799" s="12">
        <v>62.822312906513631</v>
      </c>
      <c r="G1799" s="12">
        <v>61.734969587646958</v>
      </c>
      <c r="H1799" s="12">
        <v>61.549368157270479</v>
      </c>
      <c r="I1799" s="12">
        <v>61.901132608850006</v>
      </c>
      <c r="J1799" s="12">
        <v>63.175210863098229</v>
      </c>
      <c r="K1799" s="12">
        <v>60.602777516290864</v>
      </c>
      <c r="L1799" s="12">
        <v>59.535217334796961</v>
      </c>
      <c r="M1799" s="12">
        <v>60.794881158266264</v>
      </c>
      <c r="N1799" s="12"/>
      <c r="O1799" s="12"/>
    </row>
    <row r="1800" spans="1:15" x14ac:dyDescent="0.35">
      <c r="A1800" s="11" t="str">
        <f t="shared" si="28"/>
        <v>DISTRIBUCION VOLUMEN X CRITERIO (kg ó litros)LecheMUJER</v>
      </c>
      <c r="B1800" s="11" t="s">
        <v>120</v>
      </c>
      <c r="C1800" s="11" t="s">
        <v>125</v>
      </c>
      <c r="D1800" s="11" t="s">
        <v>22</v>
      </c>
      <c r="E1800" s="12">
        <v>36.616629157746928</v>
      </c>
      <c r="F1800" s="12">
        <v>37.177689319296611</v>
      </c>
      <c r="G1800" s="12">
        <v>38.265058756974909</v>
      </c>
      <c r="H1800" s="12">
        <v>38.450634078354895</v>
      </c>
      <c r="I1800" s="12">
        <v>38.098837320160008</v>
      </c>
      <c r="J1800" s="12">
        <v>36.824787946753403</v>
      </c>
      <c r="K1800" s="12">
        <v>39.397222483709143</v>
      </c>
      <c r="L1800" s="12">
        <v>40.46475525269431</v>
      </c>
      <c r="M1800" s="12">
        <v>39.205119803485609</v>
      </c>
      <c r="N1800" s="12"/>
      <c r="O1800" s="12"/>
    </row>
    <row r="1801" spans="1:15" x14ac:dyDescent="0.35">
      <c r="A1801" s="11" t="str">
        <f t="shared" si="28"/>
        <v>DISTRIBUCION VOLUMEN X CRITERIO (kg ó litros)Leche SolaT.ESPAÑA</v>
      </c>
      <c r="B1801" s="11" t="s">
        <v>120</v>
      </c>
      <c r="C1801" s="11" t="s">
        <v>126</v>
      </c>
      <c r="D1801" s="11" t="s">
        <v>36</v>
      </c>
      <c r="E1801" s="12">
        <v>100</v>
      </c>
      <c r="F1801" s="12">
        <v>100</v>
      </c>
      <c r="G1801" s="12">
        <v>100</v>
      </c>
      <c r="H1801" s="12">
        <v>100</v>
      </c>
      <c r="I1801" s="12">
        <v>100</v>
      </c>
      <c r="J1801" s="12">
        <v>100</v>
      </c>
      <c r="K1801" s="12">
        <v>100</v>
      </c>
      <c r="L1801" s="12">
        <v>100</v>
      </c>
      <c r="M1801" s="12">
        <v>100</v>
      </c>
      <c r="N1801" s="12"/>
      <c r="O1801" s="12"/>
    </row>
    <row r="1802" spans="1:15" x14ac:dyDescent="0.35">
      <c r="A1802" s="11" t="str">
        <f t="shared" si="28"/>
        <v>DISTRIBUCION VOLUMEN X CRITERIO (kg ó litros)Leche SolaBCN AM</v>
      </c>
      <c r="B1802" s="11" t="s">
        <v>120</v>
      </c>
      <c r="C1802" s="11" t="s">
        <v>126</v>
      </c>
      <c r="D1802" s="11" t="s">
        <v>1</v>
      </c>
      <c r="E1802" s="12">
        <v>11.816275216216145</v>
      </c>
      <c r="F1802" s="12">
        <v>4.1834197158356199</v>
      </c>
      <c r="G1802" s="12">
        <v>2.604087572553234</v>
      </c>
      <c r="H1802" s="12">
        <v>2.9061453390622982</v>
      </c>
      <c r="I1802" s="12">
        <v>2.5677458007190594</v>
      </c>
      <c r="J1802" s="12">
        <v>4.8455752804679957</v>
      </c>
      <c r="K1802" s="12">
        <v>4.2075559389996737</v>
      </c>
      <c r="L1802" s="12">
        <v>1.3336931216711354</v>
      </c>
      <c r="M1802" s="12">
        <v>2.7217887171166408</v>
      </c>
      <c r="N1802" s="12"/>
      <c r="O1802" s="12"/>
    </row>
    <row r="1803" spans="1:15" x14ac:dyDescent="0.35">
      <c r="A1803" s="11" t="str">
        <f t="shared" si="28"/>
        <v>DISTRIBUCION VOLUMEN X CRITERIO (kg ó litros)Leche SolaREST.CAT ARAGON</v>
      </c>
      <c r="B1803" s="11" t="s">
        <v>120</v>
      </c>
      <c r="C1803" s="11" t="s">
        <v>126</v>
      </c>
      <c r="D1803" s="11" t="s">
        <v>2</v>
      </c>
      <c r="E1803" s="12">
        <v>9.6848817976192301</v>
      </c>
      <c r="F1803" s="12">
        <v>8.4859180799106309</v>
      </c>
      <c r="G1803" s="12">
        <v>2.6092308936132942</v>
      </c>
      <c r="H1803" s="12">
        <v>3.4084283778413771</v>
      </c>
      <c r="I1803" s="12">
        <v>9.8577943268608763</v>
      </c>
      <c r="J1803" s="12">
        <v>10.840514616413364</v>
      </c>
      <c r="K1803" s="12">
        <v>17.300856888569051</v>
      </c>
      <c r="L1803" s="12">
        <v>27.171322618635784</v>
      </c>
      <c r="M1803" s="12">
        <v>18.263834688175123</v>
      </c>
      <c r="N1803" s="12"/>
      <c r="O1803" s="12"/>
    </row>
    <row r="1804" spans="1:15" x14ac:dyDescent="0.35">
      <c r="A1804" s="11" t="str">
        <f t="shared" si="28"/>
        <v>DISTRIBUCION VOLUMEN X CRITERIO (kg ó litros)Leche SolaLEVANTE</v>
      </c>
      <c r="B1804" s="11" t="s">
        <v>120</v>
      </c>
      <c r="C1804" s="11" t="s">
        <v>126</v>
      </c>
      <c r="D1804" s="11" t="s">
        <v>3</v>
      </c>
      <c r="E1804" s="12">
        <v>2.2483600124993992</v>
      </c>
      <c r="F1804" s="12">
        <v>48.691043923561352</v>
      </c>
      <c r="G1804" s="12">
        <v>74.926828610986647</v>
      </c>
      <c r="H1804" s="12">
        <v>77.671301654288854</v>
      </c>
      <c r="I1804" s="12">
        <v>42.259549163915764</v>
      </c>
      <c r="J1804" s="12">
        <v>4.3287972466321536</v>
      </c>
      <c r="K1804" s="12">
        <v>2.0621190375916076</v>
      </c>
      <c r="L1804" s="12">
        <v>7.1081397696315776</v>
      </c>
      <c r="M1804" s="12">
        <v>4.6511018313452865</v>
      </c>
      <c r="N1804" s="12"/>
      <c r="O1804" s="12"/>
    </row>
    <row r="1805" spans="1:15" x14ac:dyDescent="0.35">
      <c r="A1805" s="11" t="str">
        <f t="shared" si="28"/>
        <v>DISTRIBUCION VOLUMEN X CRITERIO (kg ó litros)Leche SolaANDALUCIA</v>
      </c>
      <c r="B1805" s="11" t="s">
        <v>120</v>
      </c>
      <c r="C1805" s="11" t="s">
        <v>126</v>
      </c>
      <c r="D1805" s="11" t="s">
        <v>4</v>
      </c>
      <c r="E1805" s="12">
        <v>42.653641865390107</v>
      </c>
      <c r="F1805" s="12">
        <v>12.62207591913948</v>
      </c>
      <c r="G1805" s="12">
        <v>8.3340234663181185</v>
      </c>
      <c r="H1805" s="12">
        <v>6.3021275921820203</v>
      </c>
      <c r="I1805" s="12">
        <v>13.834149855817198</v>
      </c>
      <c r="J1805" s="12">
        <v>40.374698970984248</v>
      </c>
      <c r="K1805" s="12">
        <v>31.462489488224765</v>
      </c>
      <c r="L1805" s="12">
        <v>20.251408593850904</v>
      </c>
      <c r="M1805" s="12">
        <v>13.337524016826718</v>
      </c>
      <c r="N1805" s="12"/>
      <c r="O1805" s="12"/>
    </row>
    <row r="1806" spans="1:15" x14ac:dyDescent="0.35">
      <c r="A1806" s="11" t="str">
        <f t="shared" si="28"/>
        <v>DISTRIBUCION VOLUMEN X CRITERIO (kg ó litros)Leche SolaMDD AM</v>
      </c>
      <c r="B1806" s="11" t="s">
        <v>120</v>
      </c>
      <c r="C1806" s="11" t="s">
        <v>126</v>
      </c>
      <c r="D1806" s="11" t="s">
        <v>5</v>
      </c>
      <c r="E1806" s="12">
        <v>5.8150923171525202</v>
      </c>
      <c r="F1806" s="12">
        <v>10.252274461046355</v>
      </c>
      <c r="G1806" s="12">
        <v>2.8068397950486941</v>
      </c>
      <c r="H1806" s="12">
        <v>3.1259914133224438</v>
      </c>
      <c r="I1806" s="12">
        <v>9.0344655680651602</v>
      </c>
      <c r="J1806" s="12">
        <v>6.4441644688684452</v>
      </c>
      <c r="K1806" s="12">
        <v>12.68279040099441</v>
      </c>
      <c r="L1806" s="12">
        <v>15.469174034709358</v>
      </c>
      <c r="M1806" s="12">
        <v>21.814286774945359</v>
      </c>
      <c r="N1806" s="12"/>
      <c r="O1806" s="12"/>
    </row>
    <row r="1807" spans="1:15" x14ac:dyDescent="0.35">
      <c r="A1807" s="11" t="str">
        <f t="shared" si="28"/>
        <v>DISTRIBUCION VOLUMEN X CRITERIO (kg ó litros)Leche SolaRTO CENTRO</v>
      </c>
      <c r="B1807" s="11" t="s">
        <v>120</v>
      </c>
      <c r="C1807" s="11" t="s">
        <v>126</v>
      </c>
      <c r="D1807" s="11" t="s">
        <v>6</v>
      </c>
      <c r="E1807" s="12">
        <v>9.1478098675979886</v>
      </c>
      <c r="F1807" s="12">
        <v>5.2918488686969569</v>
      </c>
      <c r="G1807" s="12">
        <v>1.9129152335683557</v>
      </c>
      <c r="H1807" s="12">
        <v>2.2694139295770581</v>
      </c>
      <c r="I1807" s="12">
        <v>4.4042330084636285</v>
      </c>
      <c r="J1807" s="12">
        <v>8.3767888389233995</v>
      </c>
      <c r="K1807" s="12">
        <v>10.131249650743285</v>
      </c>
      <c r="L1807" s="12">
        <v>6.8206380685149188</v>
      </c>
      <c r="M1807" s="12">
        <v>12.534628597091361</v>
      </c>
      <c r="N1807" s="12"/>
      <c r="O1807" s="12"/>
    </row>
    <row r="1808" spans="1:15" x14ac:dyDescent="0.35">
      <c r="A1808" s="11" t="str">
        <f t="shared" si="28"/>
        <v>DISTRIBUCION VOLUMEN X CRITERIO (kg ó litros)Leche SolaNORTE-CENTRO</v>
      </c>
      <c r="B1808" s="11" t="s">
        <v>120</v>
      </c>
      <c r="C1808" s="11" t="s">
        <v>126</v>
      </c>
      <c r="D1808" s="11" t="s">
        <v>7</v>
      </c>
      <c r="E1808" s="12">
        <v>8.5118936105945444</v>
      </c>
      <c r="F1808" s="12">
        <v>4.1353277684314094</v>
      </c>
      <c r="G1808" s="12">
        <v>5.7777282205550931</v>
      </c>
      <c r="H1808" s="12">
        <v>2.2952298156679971</v>
      </c>
      <c r="I1808" s="12">
        <v>10.274230223506922</v>
      </c>
      <c r="J1808" s="12">
        <v>11.781458662701588</v>
      </c>
      <c r="K1808" s="12">
        <v>15.973062596343739</v>
      </c>
      <c r="L1808" s="12">
        <v>16.02025965013614</v>
      </c>
      <c r="M1808" s="12">
        <v>13.507950678809236</v>
      </c>
      <c r="N1808" s="12"/>
      <c r="O1808" s="12"/>
    </row>
    <row r="1809" spans="1:15" x14ac:dyDescent="0.35">
      <c r="A1809" s="11" t="str">
        <f t="shared" si="28"/>
        <v>DISTRIBUCION VOLUMEN X CRITERIO (kg ó litros)Leche SolaNOROESTE</v>
      </c>
      <c r="B1809" s="11" t="s">
        <v>120</v>
      </c>
      <c r="C1809" s="11" t="s">
        <v>126</v>
      </c>
      <c r="D1809" s="11" t="s">
        <v>8</v>
      </c>
      <c r="E1809" s="12">
        <v>10.122036746595533</v>
      </c>
      <c r="F1809" s="12">
        <v>6.3380808316087371</v>
      </c>
      <c r="G1809" s="12">
        <v>1.028353214238793</v>
      </c>
      <c r="H1809" s="12">
        <v>2.0213630870064514</v>
      </c>
      <c r="I1809" s="12">
        <v>7.7678289093594044</v>
      </c>
      <c r="J1809" s="12">
        <v>13.007995885384069</v>
      </c>
      <c r="K1809" s="12">
        <v>6.1798825407079994</v>
      </c>
      <c r="L1809" s="12">
        <v>5.8253506378018765</v>
      </c>
      <c r="M1809" s="12">
        <v>13.16889012833723</v>
      </c>
      <c r="N1809" s="12"/>
      <c r="O1809" s="12"/>
    </row>
    <row r="1810" spans="1:15" x14ac:dyDescent="0.35">
      <c r="A1810" s="11" t="str">
        <f t="shared" si="28"/>
        <v>DISTRIBUCION VOLUMEN X CRITERIO (kg ó litros)Leche Sola&lt;2MIL</v>
      </c>
      <c r="B1810" s="11" t="s">
        <v>120</v>
      </c>
      <c r="C1810" s="11" t="s">
        <v>126</v>
      </c>
      <c r="D1810" s="11" t="s">
        <v>9</v>
      </c>
      <c r="E1810" s="12">
        <v>2.8424185518499745</v>
      </c>
      <c r="F1810" s="12">
        <v>1.7156520206113881</v>
      </c>
      <c r="G1810" s="12">
        <v>0.92471212830679361</v>
      </c>
      <c r="H1810" s="12">
        <v>0.20573160061999715</v>
      </c>
      <c r="I1810" s="12" t="s">
        <v>219</v>
      </c>
      <c r="J1810" s="12">
        <v>3.9502423306187975</v>
      </c>
      <c r="K1810" s="12">
        <v>3.047579327273644</v>
      </c>
      <c r="L1810" s="12">
        <v>17.663006798579822</v>
      </c>
      <c r="M1810" s="12">
        <v>2.8188936595577467</v>
      </c>
      <c r="N1810" s="12"/>
      <c r="O1810" s="12"/>
    </row>
    <row r="1811" spans="1:15" x14ac:dyDescent="0.35">
      <c r="A1811" s="11" t="str">
        <f t="shared" si="28"/>
        <v>DISTRIBUCION VOLUMEN X CRITERIO (kg ó litros)Leche Sola2-5MIL</v>
      </c>
      <c r="B1811" s="11" t="s">
        <v>120</v>
      </c>
      <c r="C1811" s="11" t="s">
        <v>126</v>
      </c>
      <c r="D1811" s="11" t="s">
        <v>10</v>
      </c>
      <c r="E1811" s="12">
        <v>4.2302198680114067</v>
      </c>
      <c r="F1811" s="12">
        <v>3.1180126704271705</v>
      </c>
      <c r="G1811" s="12">
        <v>1.8242229266534387</v>
      </c>
      <c r="H1811" s="12">
        <v>0.95026011131272348</v>
      </c>
      <c r="I1811" s="12">
        <v>3.5664765394115379</v>
      </c>
      <c r="J1811" s="12">
        <v>11.517930898088489</v>
      </c>
      <c r="K1811" s="12">
        <v>8.9130504115436651</v>
      </c>
      <c r="L1811" s="12">
        <v>2.3213723622303273</v>
      </c>
      <c r="M1811" s="12">
        <v>0.91942071685587379</v>
      </c>
      <c r="N1811" s="12"/>
      <c r="O1811" s="12"/>
    </row>
    <row r="1812" spans="1:15" x14ac:dyDescent="0.35">
      <c r="A1812" s="11" t="str">
        <f t="shared" si="28"/>
        <v>DISTRIBUCION VOLUMEN X CRITERIO (kg ó litros)Leche Sola5-10MIL</v>
      </c>
      <c r="B1812" s="11" t="s">
        <v>120</v>
      </c>
      <c r="C1812" s="11" t="s">
        <v>126</v>
      </c>
      <c r="D1812" s="11" t="s">
        <v>11</v>
      </c>
      <c r="E1812" s="12">
        <v>5.3983662137806991</v>
      </c>
      <c r="F1812" s="12">
        <v>44.994471907319387</v>
      </c>
      <c r="G1812" s="12">
        <v>76.184685246133583</v>
      </c>
      <c r="H1812" s="12">
        <v>1.9973944742107717</v>
      </c>
      <c r="I1812" s="12">
        <v>9.2709542845898856</v>
      </c>
      <c r="J1812" s="12">
        <v>11.013917579853336</v>
      </c>
      <c r="K1812" s="12">
        <v>2.9573518367836487</v>
      </c>
      <c r="L1812" s="12">
        <v>8.798895633333089</v>
      </c>
      <c r="M1812" s="12">
        <v>9.6456284395445984</v>
      </c>
      <c r="N1812" s="12"/>
      <c r="O1812" s="12"/>
    </row>
    <row r="1813" spans="1:15" x14ac:dyDescent="0.35">
      <c r="A1813" s="11" t="str">
        <f t="shared" si="28"/>
        <v>DISTRIBUCION VOLUMEN X CRITERIO (kg ó litros)Leche Sola10-30MIL</v>
      </c>
      <c r="B1813" s="11" t="s">
        <v>120</v>
      </c>
      <c r="C1813" s="11" t="s">
        <v>126</v>
      </c>
      <c r="D1813" s="11" t="s">
        <v>12</v>
      </c>
      <c r="E1813" s="12">
        <v>9.9310298335635689</v>
      </c>
      <c r="F1813" s="12">
        <v>5.2061131361162607</v>
      </c>
      <c r="G1813" s="12">
        <v>1.8606775789874379</v>
      </c>
      <c r="H1813" s="12">
        <v>2.3898820199256479</v>
      </c>
      <c r="I1813" s="12">
        <v>10.434267792132843</v>
      </c>
      <c r="J1813" s="12">
        <v>15.221612828147254</v>
      </c>
      <c r="K1813" s="12">
        <v>19.09078493827867</v>
      </c>
      <c r="L1813" s="12">
        <v>19.84289473438167</v>
      </c>
      <c r="M1813" s="12">
        <v>16.661362290548826</v>
      </c>
      <c r="N1813" s="12"/>
      <c r="O1813" s="12"/>
    </row>
    <row r="1814" spans="1:15" x14ac:dyDescent="0.35">
      <c r="A1814" s="11" t="str">
        <f t="shared" si="28"/>
        <v>DISTRIBUCION VOLUMEN X CRITERIO (kg ó litros)Leche Sola30-100MIL</v>
      </c>
      <c r="B1814" s="11" t="s">
        <v>120</v>
      </c>
      <c r="C1814" s="11" t="s">
        <v>126</v>
      </c>
      <c r="D1814" s="11" t="s">
        <v>13</v>
      </c>
      <c r="E1814" s="12">
        <v>25.843350047617641</v>
      </c>
      <c r="F1814" s="12">
        <v>15.613825432683717</v>
      </c>
      <c r="G1814" s="12">
        <v>7.0121683942449247</v>
      </c>
      <c r="H1814" s="12">
        <v>5.9127555067301563</v>
      </c>
      <c r="I1814" s="12">
        <v>12.748107895383701</v>
      </c>
      <c r="J1814" s="12">
        <v>16.713420376996261</v>
      </c>
      <c r="K1814" s="12">
        <v>32.826096734228244</v>
      </c>
      <c r="L1814" s="12">
        <v>11.325704019898824</v>
      </c>
      <c r="M1814" s="12">
        <v>33.53304045330006</v>
      </c>
      <c r="N1814" s="12"/>
      <c r="O1814" s="12"/>
    </row>
    <row r="1815" spans="1:15" x14ac:dyDescent="0.35">
      <c r="A1815" s="11" t="str">
        <f t="shared" si="28"/>
        <v>DISTRIBUCION VOLUMEN X CRITERIO (kg ó litros)Leche Sola100-200MIL</v>
      </c>
      <c r="B1815" s="11" t="s">
        <v>120</v>
      </c>
      <c r="C1815" s="11" t="s">
        <v>126</v>
      </c>
      <c r="D1815" s="11" t="s">
        <v>14</v>
      </c>
      <c r="E1815" s="12">
        <v>20.066351847665246</v>
      </c>
      <c r="F1815" s="12">
        <v>9.9864610535103573</v>
      </c>
      <c r="G1815" s="12">
        <v>4.4893539182957101</v>
      </c>
      <c r="H1815" s="12">
        <v>5.5425682248924675</v>
      </c>
      <c r="I1815" s="12">
        <v>6.1614872548939488</v>
      </c>
      <c r="J1815" s="12">
        <v>17.553808371289822</v>
      </c>
      <c r="K1815" s="12">
        <v>15.081672234329787</v>
      </c>
      <c r="L1815" s="12">
        <v>8.2267940850658743</v>
      </c>
      <c r="M1815" s="12">
        <v>7.9194275076645599</v>
      </c>
      <c r="N1815" s="12"/>
      <c r="O1815" s="12"/>
    </row>
    <row r="1816" spans="1:15" x14ac:dyDescent="0.35">
      <c r="A1816" s="11" t="str">
        <f t="shared" si="28"/>
        <v>DISTRIBUCION VOLUMEN X CRITERIO (kg ó litros)Leche Sola200-500MIL</v>
      </c>
      <c r="B1816" s="11" t="s">
        <v>120</v>
      </c>
      <c r="C1816" s="11" t="s">
        <v>126</v>
      </c>
      <c r="D1816" s="11" t="s">
        <v>15</v>
      </c>
      <c r="E1816" s="12">
        <v>5.739175970761238</v>
      </c>
      <c r="F1816" s="12">
        <v>6.009547155398046</v>
      </c>
      <c r="G1816" s="12">
        <v>3.2833118298405592</v>
      </c>
      <c r="H1816" s="12">
        <v>78.521107817532439</v>
      </c>
      <c r="I1816" s="12">
        <v>48.704397905561684</v>
      </c>
      <c r="J1816" s="12">
        <v>11.707333470808779</v>
      </c>
      <c r="K1816" s="12">
        <v>6.2750221139128888</v>
      </c>
      <c r="L1816" s="12">
        <v>10.917370227740129</v>
      </c>
      <c r="M1816" s="12">
        <v>7.537258903655629</v>
      </c>
      <c r="N1816" s="12"/>
      <c r="O1816" s="12"/>
    </row>
    <row r="1817" spans="1:15" x14ac:dyDescent="0.35">
      <c r="A1817" s="11" t="str">
        <f t="shared" si="28"/>
        <v>DISTRIBUCION VOLUMEN X CRITERIO (kg ó litros)Leche Sola&gt;500MIL</v>
      </c>
      <c r="B1817" s="11" t="s">
        <v>120</v>
      </c>
      <c r="C1817" s="11" t="s">
        <v>126</v>
      </c>
      <c r="D1817" s="11" t="s">
        <v>16</v>
      </c>
      <c r="E1817" s="12">
        <v>25.949069789182509</v>
      </c>
      <c r="F1817" s="12">
        <v>13.355922584944778</v>
      </c>
      <c r="G1817" s="12">
        <v>4.4208629918713429</v>
      </c>
      <c r="H1817" s="12">
        <v>4.4802990358273105</v>
      </c>
      <c r="I1817" s="12">
        <v>9.1143146146104002</v>
      </c>
      <c r="J1817" s="12">
        <v>12.321740173822022</v>
      </c>
      <c r="K1817" s="12">
        <v>11.808458759085786</v>
      </c>
      <c r="L1817" s="12">
        <v>20.90394482460578</v>
      </c>
      <c r="M1817" s="12">
        <v>20.964973914240236</v>
      </c>
      <c r="N1817" s="12"/>
      <c r="O1817" s="12"/>
    </row>
    <row r="1818" spans="1:15" x14ac:dyDescent="0.35">
      <c r="A1818" s="11" t="str">
        <f t="shared" si="28"/>
        <v>DISTRIBUCION VOLUMEN X CRITERIO (kg ó litros)Leche SolaDE 15 A 19 AÑOS</v>
      </c>
      <c r="B1818" s="11" t="s">
        <v>120</v>
      </c>
      <c r="C1818" s="11" t="s">
        <v>126</v>
      </c>
      <c r="D1818" s="11" t="s">
        <v>39</v>
      </c>
      <c r="E1818" s="12">
        <v>19.565914033480954</v>
      </c>
      <c r="F1818" s="12">
        <v>0.29685120019742867</v>
      </c>
      <c r="G1818" s="12">
        <v>0.56446890864440402</v>
      </c>
      <c r="H1818" s="12" t="s">
        <v>219</v>
      </c>
      <c r="I1818" s="12">
        <v>0.65662363919031319</v>
      </c>
      <c r="J1818" s="12">
        <v>1.4220743356257968</v>
      </c>
      <c r="K1818" s="12">
        <v>1.5608039242143597</v>
      </c>
      <c r="L1818" s="12">
        <v>4.6427447244606546</v>
      </c>
      <c r="M1818" s="12" t="s">
        <v>219</v>
      </c>
      <c r="N1818" s="12"/>
      <c r="O1818" s="12"/>
    </row>
    <row r="1819" spans="1:15" x14ac:dyDescent="0.35">
      <c r="A1819" s="11" t="str">
        <f t="shared" si="28"/>
        <v>DISTRIBUCION VOLUMEN X CRITERIO (kg ó litros)Leche SolaDE 20 A 24 AÑOS</v>
      </c>
      <c r="B1819" s="11" t="s">
        <v>120</v>
      </c>
      <c r="C1819" s="11" t="s">
        <v>126</v>
      </c>
      <c r="D1819" s="11" t="s">
        <v>40</v>
      </c>
      <c r="E1819" s="12">
        <v>3.1974711435572409</v>
      </c>
      <c r="F1819" s="12">
        <v>0.12230516472434572</v>
      </c>
      <c r="G1819" s="12">
        <v>0.31092339254373402</v>
      </c>
      <c r="H1819" s="12">
        <v>0.27826198179782974</v>
      </c>
      <c r="I1819" s="12">
        <v>0.36515151610402785</v>
      </c>
      <c r="J1819" s="12">
        <v>0.64441644688684463</v>
      </c>
      <c r="K1819" s="12">
        <v>3.718907293297951</v>
      </c>
      <c r="L1819" s="12">
        <v>13.577147934645261</v>
      </c>
      <c r="M1819" s="12">
        <v>2.7985253079858099</v>
      </c>
      <c r="N1819" s="12"/>
      <c r="O1819" s="12"/>
    </row>
    <row r="1820" spans="1:15" x14ac:dyDescent="0.35">
      <c r="A1820" s="11" t="str">
        <f t="shared" si="28"/>
        <v>DISTRIBUCION VOLUMEN X CRITERIO (kg ó litros)Leche SolaDE 25 A 34 AÑOS</v>
      </c>
      <c r="B1820" s="11" t="s">
        <v>120</v>
      </c>
      <c r="C1820" s="11" t="s">
        <v>126</v>
      </c>
      <c r="D1820" s="11" t="s">
        <v>41</v>
      </c>
      <c r="E1820" s="12">
        <v>3.1381034656782352</v>
      </c>
      <c r="F1820" s="12">
        <v>45.841263340929153</v>
      </c>
      <c r="G1820" s="12">
        <v>74.495164240645977</v>
      </c>
      <c r="H1820" s="12">
        <v>1.9252879503741154</v>
      </c>
      <c r="I1820" s="12">
        <v>6.93560777751025</v>
      </c>
      <c r="J1820" s="12">
        <v>7.1020899885316551</v>
      </c>
      <c r="K1820" s="12">
        <v>6.6548525898151967</v>
      </c>
      <c r="L1820" s="12">
        <v>5.4199152367763928</v>
      </c>
      <c r="M1820" s="12">
        <v>14.386731122004573</v>
      </c>
      <c r="N1820" s="12"/>
      <c r="O1820" s="12"/>
    </row>
    <row r="1821" spans="1:15" x14ac:dyDescent="0.35">
      <c r="A1821" s="11" t="str">
        <f t="shared" si="28"/>
        <v>DISTRIBUCION VOLUMEN X CRITERIO (kg ó litros)Leche SolaDE 35 A 49 AÑOS</v>
      </c>
      <c r="B1821" s="11" t="s">
        <v>120</v>
      </c>
      <c r="C1821" s="11" t="s">
        <v>126</v>
      </c>
      <c r="D1821" s="11" t="s">
        <v>42</v>
      </c>
      <c r="E1821" s="12">
        <v>21.655447872178367</v>
      </c>
      <c r="F1821" s="12">
        <v>16.00969618067586</v>
      </c>
      <c r="G1821" s="12">
        <v>9.1740448912080463</v>
      </c>
      <c r="H1821" s="12">
        <v>83.067805931367261</v>
      </c>
      <c r="I1821" s="12">
        <v>55.457037799343553</v>
      </c>
      <c r="J1821" s="12">
        <v>34.574350699858556</v>
      </c>
      <c r="K1821" s="12">
        <v>17.84602719636473</v>
      </c>
      <c r="L1821" s="12">
        <v>26.706288400652539</v>
      </c>
      <c r="M1821" s="12">
        <v>23.356411519384594</v>
      </c>
      <c r="N1821" s="12"/>
      <c r="O1821" s="12"/>
    </row>
    <row r="1822" spans="1:15" x14ac:dyDescent="0.35">
      <c r="A1822" s="11" t="str">
        <f t="shared" si="28"/>
        <v>DISTRIBUCION VOLUMEN X CRITERIO (kg ó litros)Leche SolaDE 50 A 59 AÑOS</v>
      </c>
      <c r="B1822" s="11" t="s">
        <v>120</v>
      </c>
      <c r="C1822" s="11" t="s">
        <v>126</v>
      </c>
      <c r="D1822" s="11" t="s">
        <v>43</v>
      </c>
      <c r="E1822" s="12">
        <v>40.222814085586613</v>
      </c>
      <c r="F1822" s="12">
        <v>16.24734679121007</v>
      </c>
      <c r="G1822" s="12">
        <v>4.6878885366732801</v>
      </c>
      <c r="H1822" s="12">
        <v>3.5073614687080008</v>
      </c>
      <c r="I1822" s="12">
        <v>14.490513230430338</v>
      </c>
      <c r="J1822" s="12">
        <v>15.524209546343096</v>
      </c>
      <c r="K1822" s="12">
        <v>19.03073322784077</v>
      </c>
      <c r="L1822" s="12">
        <v>17.335111151741682</v>
      </c>
      <c r="M1822" s="12">
        <v>20.388026808301806</v>
      </c>
      <c r="N1822" s="12"/>
      <c r="O1822" s="12"/>
    </row>
    <row r="1823" spans="1:15" x14ac:dyDescent="0.35">
      <c r="A1823" s="11" t="str">
        <f t="shared" si="28"/>
        <v>DISTRIBUCION VOLUMEN X CRITERIO (kg ó litros)Leche SolaDE 60 A 75 AÑOS</v>
      </c>
      <c r="B1823" s="11" t="s">
        <v>120</v>
      </c>
      <c r="C1823" s="11" t="s">
        <v>126</v>
      </c>
      <c r="D1823" s="11" t="s">
        <v>44</v>
      </c>
      <c r="E1823" s="12">
        <v>12.220248654619915</v>
      </c>
      <c r="F1823" s="12">
        <v>21.482530288270027</v>
      </c>
      <c r="G1823" s="12">
        <v>10.767505583609283</v>
      </c>
      <c r="H1823" s="12">
        <v>11.221283393121881</v>
      </c>
      <c r="I1823" s="12">
        <v>22.095076410285102</v>
      </c>
      <c r="J1823" s="12">
        <v>40.7328888293966</v>
      </c>
      <c r="K1823" s="12">
        <v>51.188672224789109</v>
      </c>
      <c r="L1823" s="12">
        <v>32.318778700391888</v>
      </c>
      <c r="M1823" s="12">
        <v>39.07031565489654</v>
      </c>
      <c r="N1823" s="12"/>
      <c r="O1823" s="12"/>
    </row>
    <row r="1824" spans="1:15" x14ac:dyDescent="0.35">
      <c r="A1824" s="11" t="str">
        <f t="shared" si="28"/>
        <v>DISTRIBUCION VOLUMEN X CRITERIO (kg ó litros)Leche SolaALTA Y MEDIA ALTA</v>
      </c>
      <c r="B1824" s="11" t="s">
        <v>120</v>
      </c>
      <c r="C1824" s="11" t="s">
        <v>126</v>
      </c>
      <c r="D1824" s="11" t="s">
        <v>17</v>
      </c>
      <c r="E1824" s="12">
        <v>13.731007412114064</v>
      </c>
      <c r="F1824" s="12">
        <v>53.331258901466128</v>
      </c>
      <c r="G1824" s="12">
        <v>76.279803672549519</v>
      </c>
      <c r="H1824" s="12">
        <v>3.9515194729564871</v>
      </c>
      <c r="I1824" s="12">
        <v>12.358676020265435</v>
      </c>
      <c r="J1824" s="12">
        <v>14.309001988570246</v>
      </c>
      <c r="K1824" s="12">
        <v>10.183873267175592</v>
      </c>
      <c r="L1824" s="12">
        <v>8.8554159918471065</v>
      </c>
      <c r="M1824" s="12">
        <v>23.010338327143138</v>
      </c>
      <c r="N1824" s="12"/>
      <c r="O1824" s="12"/>
    </row>
    <row r="1825" spans="1:15" x14ac:dyDescent="0.35">
      <c r="A1825" s="11" t="str">
        <f t="shared" si="28"/>
        <v>DISTRIBUCION VOLUMEN X CRITERIO (kg ó litros)Leche SolaMEDIA</v>
      </c>
      <c r="B1825" s="11" t="s">
        <v>120</v>
      </c>
      <c r="C1825" s="11" t="s">
        <v>126</v>
      </c>
      <c r="D1825" s="11" t="s">
        <v>18</v>
      </c>
      <c r="E1825" s="12">
        <v>17.617080377171984</v>
      </c>
      <c r="F1825" s="12">
        <v>12.615945019210104</v>
      </c>
      <c r="G1825" s="12">
        <v>8.1742301693442148</v>
      </c>
      <c r="H1825" s="12">
        <v>6.3665137709509265</v>
      </c>
      <c r="I1825" s="12">
        <v>20.476746240151282</v>
      </c>
      <c r="J1825" s="12">
        <v>27.965616667812299</v>
      </c>
      <c r="K1825" s="12">
        <v>23.32171824762403</v>
      </c>
      <c r="L1825" s="12">
        <v>36.651212043455779</v>
      </c>
      <c r="M1825" s="12">
        <v>31.650148401805811</v>
      </c>
      <c r="N1825" s="12"/>
      <c r="O1825" s="12"/>
    </row>
    <row r="1826" spans="1:15" x14ac:dyDescent="0.35">
      <c r="A1826" s="11" t="str">
        <f t="shared" si="28"/>
        <v>DISTRIBUCION VOLUMEN X CRITERIO (kg ó litros)Leche SolaMEDIA BAJA</v>
      </c>
      <c r="B1826" s="11" t="s">
        <v>120</v>
      </c>
      <c r="C1826" s="11" t="s">
        <v>126</v>
      </c>
      <c r="D1826" s="11" t="s">
        <v>19</v>
      </c>
      <c r="E1826" s="12">
        <v>29.513689188801639</v>
      </c>
      <c r="F1826" s="12">
        <v>15.800285860287907</v>
      </c>
      <c r="G1826" s="12">
        <v>10.64788732394366</v>
      </c>
      <c r="H1826" s="12">
        <v>82.419325960440077</v>
      </c>
      <c r="I1826" s="12">
        <v>56.363437478979236</v>
      </c>
      <c r="J1826" s="12">
        <v>33.388564696064705</v>
      </c>
      <c r="K1826" s="12">
        <v>37.309203612915887</v>
      </c>
      <c r="L1826" s="12">
        <v>16.628952953606003</v>
      </c>
      <c r="M1826" s="12">
        <v>19.916518325223599</v>
      </c>
      <c r="N1826" s="12"/>
      <c r="O1826" s="12"/>
    </row>
    <row r="1827" spans="1:15" x14ac:dyDescent="0.35">
      <c r="A1827" s="11" t="str">
        <f t="shared" si="28"/>
        <v>DISTRIBUCION VOLUMEN X CRITERIO (kg ó litros)Leche SolaBAJA</v>
      </c>
      <c r="B1827" s="11" t="s">
        <v>120</v>
      </c>
      <c r="C1827" s="11" t="s">
        <v>126</v>
      </c>
      <c r="D1827" s="11" t="s">
        <v>20</v>
      </c>
      <c r="E1827" s="12">
        <v>39.138204399445947</v>
      </c>
      <c r="F1827" s="12">
        <v>18.25251170928864</v>
      </c>
      <c r="G1827" s="12">
        <v>4.8980842240720088</v>
      </c>
      <c r="H1827" s="12">
        <v>7.2626359598585575</v>
      </c>
      <c r="I1827" s="12">
        <v>10.801149690480038</v>
      </c>
      <c r="J1827" s="12">
        <v>24.336834736427015</v>
      </c>
      <c r="K1827" s="12">
        <v>29.185213050002655</v>
      </c>
      <c r="L1827" s="12">
        <v>37.864415548258208</v>
      </c>
      <c r="M1827" s="12">
        <v>25.423004000239036</v>
      </c>
      <c r="N1827" s="12"/>
      <c r="O1827" s="12"/>
    </row>
    <row r="1828" spans="1:15" x14ac:dyDescent="0.35">
      <c r="A1828" s="11" t="str">
        <f t="shared" si="28"/>
        <v>DISTRIBUCION VOLUMEN X CRITERIO (kg ó litros)Leche SolaHOMBRE</v>
      </c>
      <c r="B1828" s="11" t="s">
        <v>120</v>
      </c>
      <c r="C1828" s="11" t="s">
        <v>126</v>
      </c>
      <c r="D1828" s="11" t="s">
        <v>21</v>
      </c>
      <c r="E1828" s="12">
        <v>42.504438664858547</v>
      </c>
      <c r="F1828" s="12">
        <v>73.949502188510721</v>
      </c>
      <c r="G1828" s="12">
        <v>88.357041074478431</v>
      </c>
      <c r="H1828" s="12">
        <v>87.82530839369312</v>
      </c>
      <c r="I1828" s="12">
        <v>72.493397515164816</v>
      </c>
      <c r="J1828" s="12">
        <v>58.151841628288118</v>
      </c>
      <c r="K1828" s="12">
        <v>65.731435557536372</v>
      </c>
      <c r="L1828" s="12">
        <v>45.211508101816975</v>
      </c>
      <c r="M1828" s="12">
        <v>53.395675975205407</v>
      </c>
      <c r="N1828" s="12"/>
      <c r="O1828" s="12"/>
    </row>
    <row r="1829" spans="1:15" x14ac:dyDescent="0.35">
      <c r="A1829" s="11" t="str">
        <f t="shared" si="28"/>
        <v>DISTRIBUCION VOLUMEN X CRITERIO (kg ó litros)Leche SolaMUJER</v>
      </c>
      <c r="B1829" s="11" t="s">
        <v>120</v>
      </c>
      <c r="C1829" s="11" t="s">
        <v>126</v>
      </c>
      <c r="D1829" s="11" t="s">
        <v>22</v>
      </c>
      <c r="E1829" s="12">
        <v>57.495524090208704</v>
      </c>
      <c r="F1829" s="12">
        <v>26.050497811489283</v>
      </c>
      <c r="G1829" s="12">
        <v>11.642953535612142</v>
      </c>
      <c r="H1829" s="12">
        <v>12.174691606306892</v>
      </c>
      <c r="I1829" s="12">
        <v>27.506611914711172</v>
      </c>
      <c r="J1829" s="12">
        <v>41.848158371711904</v>
      </c>
      <c r="K1829" s="12">
        <v>34.268564442463614</v>
      </c>
      <c r="L1829" s="12">
        <v>54.788491898183011</v>
      </c>
      <c r="M1829" s="12">
        <v>46.604369296852504</v>
      </c>
      <c r="N1829" s="12"/>
      <c r="O1829" s="12"/>
    </row>
    <row r="1830" spans="1:15" x14ac:dyDescent="0.35">
      <c r="A1830" s="11" t="str">
        <f t="shared" si="28"/>
        <v>DISTRIBUCION VOLUMEN X CRITERIO (kg ó litros)Leche Con CacaoT.ESPAÑA</v>
      </c>
      <c r="B1830" s="11" t="s">
        <v>120</v>
      </c>
      <c r="C1830" s="11" t="s">
        <v>127</v>
      </c>
      <c r="D1830" s="11" t="s">
        <v>36</v>
      </c>
      <c r="E1830" s="12">
        <v>100</v>
      </c>
      <c r="F1830" s="12">
        <v>100</v>
      </c>
      <c r="G1830" s="12">
        <v>100</v>
      </c>
      <c r="H1830" s="12">
        <v>100</v>
      </c>
      <c r="I1830" s="12">
        <v>100</v>
      </c>
      <c r="J1830" s="12">
        <v>100</v>
      </c>
      <c r="K1830" s="12">
        <v>100</v>
      </c>
      <c r="L1830" s="12">
        <v>100</v>
      </c>
      <c r="M1830" s="12">
        <v>100</v>
      </c>
      <c r="N1830" s="12"/>
      <c r="O1830" s="12"/>
    </row>
    <row r="1831" spans="1:15" x14ac:dyDescent="0.35">
      <c r="A1831" s="11" t="str">
        <f t="shared" si="28"/>
        <v>DISTRIBUCION VOLUMEN X CRITERIO (kg ó litros)Leche Con CacaoBCN AM</v>
      </c>
      <c r="B1831" s="11" t="s">
        <v>120</v>
      </c>
      <c r="C1831" s="11" t="s">
        <v>127</v>
      </c>
      <c r="D1831" s="11" t="s">
        <v>1</v>
      </c>
      <c r="E1831" s="12">
        <v>0.87123921233013668</v>
      </c>
      <c r="F1831" s="12">
        <v>0.61032095956621424</v>
      </c>
      <c r="G1831" s="12">
        <v>0.4395290520834147</v>
      </c>
      <c r="H1831" s="12">
        <v>0.31233123159337417</v>
      </c>
      <c r="I1831" s="12">
        <v>0.21761149013608647</v>
      </c>
      <c r="J1831" s="12">
        <v>0.22943299459998265</v>
      </c>
      <c r="K1831" s="12">
        <v>1.2365357731737041</v>
      </c>
      <c r="L1831" s="12">
        <v>0.95500952942634398</v>
      </c>
      <c r="M1831" s="12">
        <v>1.0026226902110686</v>
      </c>
      <c r="N1831" s="12"/>
      <c r="O1831" s="12"/>
    </row>
    <row r="1832" spans="1:15" x14ac:dyDescent="0.35">
      <c r="A1832" s="11" t="str">
        <f t="shared" si="28"/>
        <v>DISTRIBUCION VOLUMEN X CRITERIO (kg ó litros)Leche Con CacaoREST.CAT ARAGON</v>
      </c>
      <c r="B1832" s="11" t="s">
        <v>120</v>
      </c>
      <c r="C1832" s="11" t="s">
        <v>127</v>
      </c>
      <c r="D1832" s="11" t="s">
        <v>2</v>
      </c>
      <c r="E1832" s="12">
        <v>0.45739030369440198</v>
      </c>
      <c r="F1832" s="12">
        <v>0.7464621820356615</v>
      </c>
      <c r="G1832" s="12">
        <v>0.7414432602763289</v>
      </c>
      <c r="H1832" s="12">
        <v>0.83454621740484025</v>
      </c>
      <c r="I1832" s="12">
        <v>0.79670274452749956</v>
      </c>
      <c r="J1832" s="12">
        <v>0.97036542671307868</v>
      </c>
      <c r="K1832" s="12">
        <v>0.85659034697827785</v>
      </c>
      <c r="L1832" s="12">
        <v>1.5275457860216388</v>
      </c>
      <c r="M1832" s="12">
        <v>0.56058263465497749</v>
      </c>
      <c r="N1832" s="12"/>
      <c r="O1832" s="12"/>
    </row>
    <row r="1833" spans="1:15" x14ac:dyDescent="0.35">
      <c r="A1833" s="11" t="str">
        <f t="shared" si="28"/>
        <v>DISTRIBUCION VOLUMEN X CRITERIO (kg ó litros)Leche Con CacaoLEVANTE</v>
      </c>
      <c r="B1833" s="11" t="s">
        <v>120</v>
      </c>
      <c r="C1833" s="11" t="s">
        <v>127</v>
      </c>
      <c r="D1833" s="11" t="s">
        <v>3</v>
      </c>
      <c r="E1833" s="12">
        <v>5.6938141361465924</v>
      </c>
      <c r="F1833" s="12">
        <v>5.2836104908789521</v>
      </c>
      <c r="G1833" s="12">
        <v>8.8758552204611743</v>
      </c>
      <c r="H1833" s="12">
        <v>6.6153440137984827</v>
      </c>
      <c r="I1833" s="12">
        <v>7.0131049597089614</v>
      </c>
      <c r="J1833" s="12">
        <v>8.4814071409697398</v>
      </c>
      <c r="K1833" s="12">
        <v>6.933597390493941</v>
      </c>
      <c r="L1833" s="12">
        <v>5.9343360563280907</v>
      </c>
      <c r="M1833" s="12">
        <v>4.0073761066046423</v>
      </c>
      <c r="N1833" s="12"/>
      <c r="O1833" s="12"/>
    </row>
    <row r="1834" spans="1:15" x14ac:dyDescent="0.35">
      <c r="A1834" s="11" t="str">
        <f t="shared" si="28"/>
        <v>DISTRIBUCION VOLUMEN X CRITERIO (kg ó litros)Leche Con CacaoANDALUCIA</v>
      </c>
      <c r="B1834" s="11" t="s">
        <v>120</v>
      </c>
      <c r="C1834" s="11" t="s">
        <v>127</v>
      </c>
      <c r="D1834" s="11" t="s">
        <v>4</v>
      </c>
      <c r="E1834" s="12">
        <v>38.334029849552493</v>
      </c>
      <c r="F1834" s="12">
        <v>34.137917794419018</v>
      </c>
      <c r="G1834" s="12">
        <v>29.435957182288043</v>
      </c>
      <c r="H1834" s="12">
        <v>29.23009758419186</v>
      </c>
      <c r="I1834" s="12">
        <v>32.79738154563244</v>
      </c>
      <c r="J1834" s="12">
        <v>35.118924264416812</v>
      </c>
      <c r="K1834" s="12">
        <v>30.909832246039137</v>
      </c>
      <c r="L1834" s="12">
        <v>32.141149483095333</v>
      </c>
      <c r="M1834" s="12">
        <v>35.702764431189379</v>
      </c>
      <c r="N1834" s="12"/>
      <c r="O1834" s="12"/>
    </row>
    <row r="1835" spans="1:15" x14ac:dyDescent="0.35">
      <c r="A1835" s="11" t="str">
        <f t="shared" si="28"/>
        <v>DISTRIBUCION VOLUMEN X CRITERIO (kg ó litros)Leche Con CacaoMDD AM</v>
      </c>
      <c r="B1835" s="11" t="s">
        <v>120</v>
      </c>
      <c r="C1835" s="11" t="s">
        <v>127</v>
      </c>
      <c r="D1835" s="11" t="s">
        <v>5</v>
      </c>
      <c r="E1835" s="12">
        <v>33.128064338102973</v>
      </c>
      <c r="F1835" s="12">
        <v>28.162384624345389</v>
      </c>
      <c r="G1835" s="12">
        <v>29.786990484084104</v>
      </c>
      <c r="H1835" s="12">
        <v>24.00448558065635</v>
      </c>
      <c r="I1835" s="12">
        <v>30.176087511670829</v>
      </c>
      <c r="J1835" s="12">
        <v>24.914824948781824</v>
      </c>
      <c r="K1835" s="12">
        <v>25.26592408057925</v>
      </c>
      <c r="L1835" s="12">
        <v>22.287315596328618</v>
      </c>
      <c r="M1835" s="12">
        <v>27.821655807963403</v>
      </c>
      <c r="N1835" s="12"/>
      <c r="O1835" s="12"/>
    </row>
    <row r="1836" spans="1:15" x14ac:dyDescent="0.35">
      <c r="A1836" s="11" t="str">
        <f t="shared" si="28"/>
        <v>DISTRIBUCION VOLUMEN X CRITERIO (kg ó litros)Leche Con CacaoRTO CENTRO</v>
      </c>
      <c r="B1836" s="11" t="s">
        <v>120</v>
      </c>
      <c r="C1836" s="11" t="s">
        <v>127</v>
      </c>
      <c r="D1836" s="11" t="s">
        <v>6</v>
      </c>
      <c r="E1836" s="12">
        <v>4.6078167115902975</v>
      </c>
      <c r="F1836" s="12">
        <v>5.9415967997105312</v>
      </c>
      <c r="G1836" s="12">
        <v>8.0022519176486213</v>
      </c>
      <c r="H1836" s="12">
        <v>10.262800991944921</v>
      </c>
      <c r="I1836" s="12">
        <v>6.0003470032053992</v>
      </c>
      <c r="J1836" s="12">
        <v>6.5511454896858305</v>
      </c>
      <c r="K1836" s="12">
        <v>6.7714397089397078</v>
      </c>
      <c r="L1836" s="12">
        <v>7.5106234786612314</v>
      </c>
      <c r="M1836" s="12">
        <v>4.5997829656773863</v>
      </c>
      <c r="N1836" s="12"/>
      <c r="O1836" s="12"/>
    </row>
    <row r="1837" spans="1:15" x14ac:dyDescent="0.35">
      <c r="A1837" s="11" t="str">
        <f t="shared" si="28"/>
        <v>DISTRIBUCION VOLUMEN X CRITERIO (kg ó litros)Leche Con CacaoNORTE-CENTRO</v>
      </c>
      <c r="B1837" s="11" t="s">
        <v>120</v>
      </c>
      <c r="C1837" s="11" t="s">
        <v>127</v>
      </c>
      <c r="D1837" s="11" t="s">
        <v>7</v>
      </c>
      <c r="E1837" s="12">
        <v>8.1450046789893378</v>
      </c>
      <c r="F1837" s="12">
        <v>12.005061788572384</v>
      </c>
      <c r="G1837" s="12">
        <v>10.256014887677788</v>
      </c>
      <c r="H1837" s="12">
        <v>14.609681124776793</v>
      </c>
      <c r="I1837" s="12">
        <v>12.750806988882202</v>
      </c>
      <c r="J1837" s="12">
        <v>11.910006394663142</v>
      </c>
      <c r="K1837" s="12">
        <v>15.292207326690082</v>
      </c>
      <c r="L1837" s="12">
        <v>17.524094930634643</v>
      </c>
      <c r="M1837" s="12">
        <v>11.162741365266209</v>
      </c>
      <c r="N1837" s="12"/>
      <c r="O1837" s="12"/>
    </row>
    <row r="1838" spans="1:15" x14ac:dyDescent="0.35">
      <c r="A1838" s="11" t="str">
        <f t="shared" si="28"/>
        <v>DISTRIBUCION VOLUMEN X CRITERIO (kg ó litros)Leche Con CacaoNOROESTE</v>
      </c>
      <c r="B1838" s="11" t="s">
        <v>120</v>
      </c>
      <c r="C1838" s="11" t="s">
        <v>127</v>
      </c>
      <c r="D1838" s="11" t="s">
        <v>8</v>
      </c>
      <c r="E1838" s="12">
        <v>8.7625932798515507</v>
      </c>
      <c r="F1838" s="12">
        <v>13.112661564963416</v>
      </c>
      <c r="G1838" s="12">
        <v>12.461963703466232</v>
      </c>
      <c r="H1838" s="12">
        <v>14.130751008226843</v>
      </c>
      <c r="I1838" s="12">
        <v>10.247953224854051</v>
      </c>
      <c r="J1838" s="12">
        <v>11.82386820549139</v>
      </c>
      <c r="K1838" s="12">
        <v>12.733869811456017</v>
      </c>
      <c r="L1838" s="12">
        <v>12.119955894178593</v>
      </c>
      <c r="M1838" s="12">
        <v>15.142472531135013</v>
      </c>
      <c r="N1838" s="12"/>
      <c r="O1838" s="12"/>
    </row>
    <row r="1839" spans="1:15" x14ac:dyDescent="0.35">
      <c r="A1839" s="11" t="str">
        <f t="shared" si="28"/>
        <v>DISTRIBUCION VOLUMEN X CRITERIO (kg ó litros)Leche Con Cacao&lt;2MIL</v>
      </c>
      <c r="B1839" s="11" t="s">
        <v>120</v>
      </c>
      <c r="C1839" s="11" t="s">
        <v>127</v>
      </c>
      <c r="D1839" s="11" t="s">
        <v>9</v>
      </c>
      <c r="E1839" s="12">
        <v>0.93947877258512147</v>
      </c>
      <c r="F1839" s="12">
        <v>1.4779348839751894</v>
      </c>
      <c r="G1839" s="12">
        <v>4.1331532320491666</v>
      </c>
      <c r="H1839" s="12">
        <v>7.4479595707297523</v>
      </c>
      <c r="I1839" s="12">
        <v>3.3877401330655594</v>
      </c>
      <c r="J1839" s="12">
        <v>1.8313384323551336</v>
      </c>
      <c r="K1839" s="12">
        <v>1.8851091476091475</v>
      </c>
      <c r="L1839" s="12">
        <v>4.7500621877609062</v>
      </c>
      <c r="M1839" s="12">
        <v>2.5780005089427611</v>
      </c>
      <c r="N1839" s="12"/>
      <c r="O1839" s="12"/>
    </row>
    <row r="1840" spans="1:15" x14ac:dyDescent="0.35">
      <c r="A1840" s="11" t="str">
        <f t="shared" si="28"/>
        <v>DISTRIBUCION VOLUMEN X CRITERIO (kg ó litros)Leche Con Cacao2-5MIL</v>
      </c>
      <c r="B1840" s="11" t="s">
        <v>120</v>
      </c>
      <c r="C1840" s="11" t="s">
        <v>127</v>
      </c>
      <c r="D1840" s="11" t="s">
        <v>10</v>
      </c>
      <c r="E1840" s="12">
        <v>1.5654058723315762</v>
      </c>
      <c r="F1840" s="12">
        <v>2.9022719478124257</v>
      </c>
      <c r="G1840" s="12">
        <v>1.4948745416018325</v>
      </c>
      <c r="H1840" s="12">
        <v>3.8902464117143971</v>
      </c>
      <c r="I1840" s="12">
        <v>6.0367229283123196</v>
      </c>
      <c r="J1840" s="12">
        <v>7.0058855247884493</v>
      </c>
      <c r="K1840" s="12">
        <v>8.0578518173345763</v>
      </c>
      <c r="L1840" s="12">
        <v>6.5451835918384322</v>
      </c>
      <c r="M1840" s="12">
        <v>4.0587409661611753</v>
      </c>
      <c r="N1840" s="12"/>
      <c r="O1840" s="12"/>
    </row>
    <row r="1841" spans="1:15" x14ac:dyDescent="0.35">
      <c r="A1841" s="11" t="str">
        <f t="shared" si="28"/>
        <v>DISTRIBUCION VOLUMEN X CRITERIO (kg ó litros)Leche Con Cacao5-10MIL</v>
      </c>
      <c r="B1841" s="11" t="s">
        <v>120</v>
      </c>
      <c r="C1841" s="11" t="s">
        <v>127</v>
      </c>
      <c r="D1841" s="11" t="s">
        <v>11</v>
      </c>
      <c r="E1841" s="12">
        <v>3.6838002991353869</v>
      </c>
      <c r="F1841" s="12">
        <v>3.8676340335973123</v>
      </c>
      <c r="G1841" s="12">
        <v>6.7893346678030504</v>
      </c>
      <c r="H1841" s="12">
        <v>5.5034415693627858</v>
      </c>
      <c r="I1841" s="12">
        <v>5.1951011928210011</v>
      </c>
      <c r="J1841" s="12">
        <v>8.1386302817733469</v>
      </c>
      <c r="K1841" s="12">
        <v>7.1328975195354483</v>
      </c>
      <c r="L1841" s="12">
        <v>6.5956104034018299</v>
      </c>
      <c r="M1841" s="12">
        <v>6.5773934668350842</v>
      </c>
      <c r="N1841" s="12"/>
      <c r="O1841" s="12"/>
    </row>
    <row r="1842" spans="1:15" x14ac:dyDescent="0.35">
      <c r="A1842" s="11" t="str">
        <f t="shared" si="28"/>
        <v>DISTRIBUCION VOLUMEN X CRITERIO (kg ó litros)Leche Con Cacao10-30MIL</v>
      </c>
      <c r="B1842" s="11" t="s">
        <v>120</v>
      </c>
      <c r="C1842" s="11" t="s">
        <v>127</v>
      </c>
      <c r="D1842" s="11" t="s">
        <v>12</v>
      </c>
      <c r="E1842" s="12">
        <v>12.411349148583906</v>
      </c>
      <c r="F1842" s="12">
        <v>13.602251968780646</v>
      </c>
      <c r="G1842" s="12">
        <v>10.142074109984282</v>
      </c>
      <c r="H1842" s="12">
        <v>16.012807254223457</v>
      </c>
      <c r="I1842" s="12">
        <v>13.573323408598592</v>
      </c>
      <c r="J1842" s="12">
        <v>18.188491468173122</v>
      </c>
      <c r="K1842" s="12">
        <v>16.983807082945013</v>
      </c>
      <c r="L1842" s="12">
        <v>18.082355590973687</v>
      </c>
      <c r="M1842" s="12">
        <v>14.607055522972226</v>
      </c>
      <c r="N1842" s="12"/>
      <c r="O1842" s="12"/>
    </row>
    <row r="1843" spans="1:15" x14ac:dyDescent="0.35">
      <c r="A1843" s="11" t="str">
        <f t="shared" si="28"/>
        <v>DISTRIBUCION VOLUMEN X CRITERIO (kg ó litros)Leche Con Cacao30-100MIL</v>
      </c>
      <c r="B1843" s="11" t="s">
        <v>120</v>
      </c>
      <c r="C1843" s="11" t="s">
        <v>127</v>
      </c>
      <c r="D1843" s="11" t="s">
        <v>13</v>
      </c>
      <c r="E1843" s="12">
        <v>31.591556223855644</v>
      </c>
      <c r="F1843" s="12">
        <v>24.08626516405258</v>
      </c>
      <c r="G1843" s="12">
        <v>24.535213580314487</v>
      </c>
      <c r="H1843" s="12">
        <v>18.581209228093655</v>
      </c>
      <c r="I1843" s="12">
        <v>19.405927692829458</v>
      </c>
      <c r="J1843" s="12">
        <v>22.722515301003885</v>
      </c>
      <c r="K1843" s="12">
        <v>20.738090544125026</v>
      </c>
      <c r="L1843" s="12">
        <v>21.860096985770536</v>
      </c>
      <c r="M1843" s="12">
        <v>24.468387485709563</v>
      </c>
      <c r="N1843" s="12"/>
      <c r="O1843" s="12"/>
    </row>
    <row r="1844" spans="1:15" x14ac:dyDescent="0.35">
      <c r="A1844" s="11" t="str">
        <f t="shared" si="28"/>
        <v>DISTRIBUCION VOLUMEN X CRITERIO (kg ó litros)Leche Con Cacao100-200MIL</v>
      </c>
      <c r="B1844" s="11" t="s">
        <v>120</v>
      </c>
      <c r="C1844" s="11" t="s">
        <v>127</v>
      </c>
      <c r="D1844" s="11" t="s">
        <v>14</v>
      </c>
      <c r="E1844" s="12">
        <v>8.2053066537627863</v>
      </c>
      <c r="F1844" s="12">
        <v>7.8990713980311211</v>
      </c>
      <c r="G1844" s="12">
        <v>9.7445715492098746</v>
      </c>
      <c r="H1844" s="12">
        <v>8.1480259508822659</v>
      </c>
      <c r="I1844" s="12">
        <v>12.881794153590103</v>
      </c>
      <c r="J1844" s="12">
        <v>5.8236562435328327</v>
      </c>
      <c r="K1844" s="12">
        <v>6.3108412789447277</v>
      </c>
      <c r="L1844" s="12">
        <v>7.2118056340754553</v>
      </c>
      <c r="M1844" s="12">
        <v>4.3020766038509439</v>
      </c>
      <c r="N1844" s="12"/>
      <c r="O1844" s="12"/>
    </row>
    <row r="1845" spans="1:15" x14ac:dyDescent="0.35">
      <c r="A1845" s="11" t="str">
        <f t="shared" si="28"/>
        <v>DISTRIBUCION VOLUMEN X CRITERIO (kg ó litros)Leche Con Cacao200-500MIL</v>
      </c>
      <c r="B1845" s="11" t="s">
        <v>120</v>
      </c>
      <c r="C1845" s="11" t="s">
        <v>127</v>
      </c>
      <c r="D1845" s="11" t="s">
        <v>15</v>
      </c>
      <c r="E1845" s="12">
        <v>12.005026914186535</v>
      </c>
      <c r="F1845" s="12">
        <v>18.871679299445336</v>
      </c>
      <c r="G1845" s="12">
        <v>15.412476249306051</v>
      </c>
      <c r="H1845" s="12">
        <v>16.23365097995713</v>
      </c>
      <c r="I1845" s="12">
        <v>14.199832358985386</v>
      </c>
      <c r="J1845" s="12">
        <v>11.623227593436914</v>
      </c>
      <c r="K1845" s="12">
        <v>13.506882213778765</v>
      </c>
      <c r="L1845" s="12">
        <v>10.406432068803635</v>
      </c>
      <c r="M1845" s="12">
        <v>13.403850273567214</v>
      </c>
      <c r="N1845" s="12"/>
      <c r="O1845" s="12"/>
    </row>
    <row r="1846" spans="1:15" x14ac:dyDescent="0.35">
      <c r="A1846" s="11" t="str">
        <f t="shared" si="28"/>
        <v>DISTRIBUCION VOLUMEN X CRITERIO (kg ó litros)Leche Con Cacao&gt;500MIL</v>
      </c>
      <c r="B1846" s="11" t="s">
        <v>120</v>
      </c>
      <c r="C1846" s="11" t="s">
        <v>127</v>
      </c>
      <c r="D1846" s="11" t="s">
        <v>16</v>
      </c>
      <c r="E1846" s="12">
        <v>29.59804682188647</v>
      </c>
      <c r="F1846" s="12">
        <v>27.292899764481703</v>
      </c>
      <c r="G1846" s="12">
        <v>27.748301287815401</v>
      </c>
      <c r="H1846" s="12">
        <v>24.182701081763884</v>
      </c>
      <c r="I1846" s="12">
        <v>25.31955309692809</v>
      </c>
      <c r="J1846" s="12">
        <v>24.666227943603797</v>
      </c>
      <c r="K1846" s="12">
        <v>25.384516811240953</v>
      </c>
      <c r="L1846" s="12">
        <v>24.54848067385301</v>
      </c>
      <c r="M1846" s="12">
        <v>30.004492027751212</v>
      </c>
      <c r="N1846" s="12"/>
      <c r="O1846" s="12"/>
    </row>
    <row r="1847" spans="1:15" x14ac:dyDescent="0.35">
      <c r="A1847" s="11" t="str">
        <f t="shared" si="28"/>
        <v>DISTRIBUCION VOLUMEN X CRITERIO (kg ó litros)Leche Con CacaoDE 15 A 19 AÑOS</v>
      </c>
      <c r="B1847" s="11" t="s">
        <v>120</v>
      </c>
      <c r="C1847" s="11" t="s">
        <v>127</v>
      </c>
      <c r="D1847" s="11" t="s">
        <v>39</v>
      </c>
      <c r="E1847" s="12">
        <v>0.79310398953825967</v>
      </c>
      <c r="F1847" s="12">
        <v>3.4206419191324287</v>
      </c>
      <c r="G1847" s="12">
        <v>0.81690189301827332</v>
      </c>
      <c r="H1847" s="12">
        <v>6.1189394562910842</v>
      </c>
      <c r="I1847" s="12">
        <v>1.1804966475824974</v>
      </c>
      <c r="J1847" s="12">
        <v>4.2102898937827122</v>
      </c>
      <c r="K1847" s="12">
        <v>4.713791311205104</v>
      </c>
      <c r="L1847" s="12">
        <v>0.59909327983226035</v>
      </c>
      <c r="M1847" s="12">
        <v>0.73943828482097074</v>
      </c>
      <c r="N1847" s="12"/>
      <c r="O1847" s="12"/>
    </row>
    <row r="1848" spans="1:15" x14ac:dyDescent="0.35">
      <c r="A1848" s="11" t="str">
        <f t="shared" si="28"/>
        <v>DISTRIBUCION VOLUMEN X CRITERIO (kg ó litros)Leche Con CacaoDE 20 A 24 AÑOS</v>
      </c>
      <c r="B1848" s="11" t="s">
        <v>120</v>
      </c>
      <c r="C1848" s="11" t="s">
        <v>127</v>
      </c>
      <c r="D1848" s="11" t="s">
        <v>40</v>
      </c>
      <c r="E1848" s="12">
        <v>2.4559015252705416</v>
      </c>
      <c r="F1848" s="12">
        <v>1.1238465688453354</v>
      </c>
      <c r="G1848" s="12">
        <v>3.3454035076745035</v>
      </c>
      <c r="H1848" s="12">
        <v>2.4464557292691742</v>
      </c>
      <c r="I1848" s="12">
        <v>2.8210051532896232</v>
      </c>
      <c r="J1848" s="12">
        <v>3.0518705284798817</v>
      </c>
      <c r="K1848" s="12">
        <v>3.4170478170478162</v>
      </c>
      <c r="L1848" s="12">
        <v>5.4669862137648879</v>
      </c>
      <c r="M1848" s="12">
        <v>1.8306448942015319</v>
      </c>
      <c r="N1848" s="12"/>
      <c r="O1848" s="12"/>
    </row>
    <row r="1849" spans="1:15" x14ac:dyDescent="0.35">
      <c r="A1849" s="11" t="str">
        <f t="shared" si="28"/>
        <v>DISTRIBUCION VOLUMEN X CRITERIO (kg ó litros)Leche Con CacaoDE 25 A 34 AÑOS</v>
      </c>
      <c r="B1849" s="11" t="s">
        <v>120</v>
      </c>
      <c r="C1849" s="11" t="s">
        <v>127</v>
      </c>
      <c r="D1849" s="11" t="s">
        <v>41</v>
      </c>
      <c r="E1849" s="12">
        <v>5.3909815479856347</v>
      </c>
      <c r="F1849" s="12">
        <v>4.5218659764898206</v>
      </c>
      <c r="G1849" s="12">
        <v>6.8849426464723864</v>
      </c>
      <c r="H1849" s="12">
        <v>5.6032748138314039</v>
      </c>
      <c r="I1849" s="12">
        <v>5.386529951834425</v>
      </c>
      <c r="J1849" s="12">
        <v>4.2357489597035967</v>
      </c>
      <c r="K1849" s="12">
        <v>6.2945551652448195</v>
      </c>
      <c r="L1849" s="12">
        <v>5.9500091811748836</v>
      </c>
      <c r="M1849" s="12">
        <v>4.6289518001020404</v>
      </c>
      <c r="N1849" s="12"/>
      <c r="O1849" s="12"/>
    </row>
    <row r="1850" spans="1:15" x14ac:dyDescent="0.35">
      <c r="A1850" s="11" t="str">
        <f t="shared" si="28"/>
        <v>DISTRIBUCION VOLUMEN X CRITERIO (kg ó litros)Leche Con CacaoDE 35 A 49 AÑOS</v>
      </c>
      <c r="B1850" s="11" t="s">
        <v>120</v>
      </c>
      <c r="C1850" s="11" t="s">
        <v>127</v>
      </c>
      <c r="D1850" s="11" t="s">
        <v>42</v>
      </c>
      <c r="E1850" s="12">
        <v>20.765074743855326</v>
      </c>
      <c r="F1850" s="12">
        <v>24.562592614526384</v>
      </c>
      <c r="G1850" s="12">
        <v>27.346396540804275</v>
      </c>
      <c r="H1850" s="12">
        <v>31.070956983514105</v>
      </c>
      <c r="I1850" s="12">
        <v>24.356886050028077</v>
      </c>
      <c r="J1850" s="12">
        <v>24.596387910434618</v>
      </c>
      <c r="K1850" s="12">
        <v>27.061993691304036</v>
      </c>
      <c r="L1850" s="12">
        <v>26.87496325268674</v>
      </c>
      <c r="M1850" s="12">
        <v>21.73076592531789</v>
      </c>
      <c r="N1850" s="12"/>
      <c r="O1850" s="12"/>
    </row>
    <row r="1851" spans="1:15" x14ac:dyDescent="0.35">
      <c r="A1851" s="11" t="str">
        <f t="shared" si="28"/>
        <v>DISTRIBUCION VOLUMEN X CRITERIO (kg ó litros)Leche Con CacaoDE 50 A 59 AÑOS</v>
      </c>
      <c r="B1851" s="11" t="s">
        <v>120</v>
      </c>
      <c r="C1851" s="11" t="s">
        <v>127</v>
      </c>
      <c r="D1851" s="11" t="s">
        <v>43</v>
      </c>
      <c r="E1851" s="12">
        <v>11.207049277356091</v>
      </c>
      <c r="F1851" s="12">
        <v>17.167942960189663</v>
      </c>
      <c r="G1851" s="12">
        <v>13.607126381058867</v>
      </c>
      <c r="H1851" s="12">
        <v>15.345838805371958</v>
      </c>
      <c r="I1851" s="12">
        <v>19.389916807844408</v>
      </c>
      <c r="J1851" s="12">
        <v>20.417600862742454</v>
      </c>
      <c r="K1851" s="12">
        <v>17.704315721557101</v>
      </c>
      <c r="L1851" s="12">
        <v>18.977995030406426</v>
      </c>
      <c r="M1851" s="12">
        <v>18.624339034694046</v>
      </c>
      <c r="N1851" s="12"/>
      <c r="O1851" s="12"/>
    </row>
    <row r="1852" spans="1:15" x14ac:dyDescent="0.35">
      <c r="A1852" s="11" t="str">
        <f t="shared" si="28"/>
        <v>DISTRIBUCION VOLUMEN X CRITERIO (kg ó litros)Leche Con CacaoDE 60 A 75 AÑOS</v>
      </c>
      <c r="B1852" s="11" t="s">
        <v>120</v>
      </c>
      <c r="C1852" s="11" t="s">
        <v>127</v>
      </c>
      <c r="D1852" s="11" t="s">
        <v>44</v>
      </c>
      <c r="E1852" s="12">
        <v>59.387842226079158</v>
      </c>
      <c r="F1852" s="12">
        <v>49.203116468644311</v>
      </c>
      <c r="G1852" s="12">
        <v>47.999241541625281</v>
      </c>
      <c r="H1852" s="12">
        <v>39.41458430995057</v>
      </c>
      <c r="I1852" s="12">
        <v>46.865169417316572</v>
      </c>
      <c r="J1852" s="12">
        <v>43.488077497875011</v>
      </c>
      <c r="K1852" s="12">
        <v>40.808292709154777</v>
      </c>
      <c r="L1852" s="12">
        <v>42.130973304038001</v>
      </c>
      <c r="M1852" s="12">
        <v>52.44585985124953</v>
      </c>
      <c r="N1852" s="12"/>
      <c r="O1852" s="12"/>
    </row>
    <row r="1853" spans="1:15" x14ac:dyDescent="0.35">
      <c r="A1853" s="11" t="str">
        <f t="shared" si="28"/>
        <v>DISTRIBUCION VOLUMEN X CRITERIO (kg ó litros)Leche Con CacaoALTA Y MEDIA ALTA</v>
      </c>
      <c r="B1853" s="11" t="s">
        <v>120</v>
      </c>
      <c r="C1853" s="11" t="s">
        <v>127</v>
      </c>
      <c r="D1853" s="11" t="s">
        <v>17</v>
      </c>
      <c r="E1853" s="12">
        <v>14.433732313820217</v>
      </c>
      <c r="F1853" s="12">
        <v>20.791169658423634</v>
      </c>
      <c r="G1853" s="12">
        <v>22.159385726908067</v>
      </c>
      <c r="H1853" s="12">
        <v>19.638639689963536</v>
      </c>
      <c r="I1853" s="12">
        <v>21.816431880632507</v>
      </c>
      <c r="J1853" s="12">
        <v>17.068938478757616</v>
      </c>
      <c r="K1853" s="12">
        <v>16.754668793461896</v>
      </c>
      <c r="L1853" s="12">
        <v>12.383270180719897</v>
      </c>
      <c r="M1853" s="12">
        <v>13.239712040688589</v>
      </c>
      <c r="N1853" s="12"/>
      <c r="O1853" s="12"/>
    </row>
    <row r="1854" spans="1:15" x14ac:dyDescent="0.35">
      <c r="A1854" s="11" t="str">
        <f t="shared" si="28"/>
        <v>DISTRIBUCION VOLUMEN X CRITERIO (kg ó litros)Leche Con CacaoMEDIA</v>
      </c>
      <c r="B1854" s="11" t="s">
        <v>120</v>
      </c>
      <c r="C1854" s="11" t="s">
        <v>127</v>
      </c>
      <c r="D1854" s="11" t="s">
        <v>18</v>
      </c>
      <c r="E1854" s="12">
        <v>28.781953098130806</v>
      </c>
      <c r="F1854" s="12">
        <v>31.259661684056667</v>
      </c>
      <c r="G1854" s="12">
        <v>29.199849872156758</v>
      </c>
      <c r="H1854" s="12">
        <v>26.76477271507348</v>
      </c>
      <c r="I1854" s="12">
        <v>32.751725349077574</v>
      </c>
      <c r="J1854" s="12">
        <v>39.231344304274245</v>
      </c>
      <c r="K1854" s="12">
        <v>33.086036633450426</v>
      </c>
      <c r="L1854" s="12">
        <v>23.580992887529252</v>
      </c>
      <c r="M1854" s="12">
        <v>22.59661842330874</v>
      </c>
      <c r="N1854" s="12"/>
      <c r="O1854" s="12"/>
    </row>
    <row r="1855" spans="1:15" x14ac:dyDescent="0.35">
      <c r="A1855" s="11" t="str">
        <f t="shared" si="28"/>
        <v>DISTRIBUCION VOLUMEN X CRITERIO (kg ó litros)Leche Con CacaoMEDIA BAJA</v>
      </c>
      <c r="B1855" s="11" t="s">
        <v>120</v>
      </c>
      <c r="C1855" s="11" t="s">
        <v>127</v>
      </c>
      <c r="D1855" s="11" t="s">
        <v>19</v>
      </c>
      <c r="E1855" s="12">
        <v>12.353951546465963</v>
      </c>
      <c r="F1855" s="12">
        <v>14.941927397369925</v>
      </c>
      <c r="G1855" s="12">
        <v>14.870397447826663</v>
      </c>
      <c r="H1855" s="12">
        <v>36.836788918271893</v>
      </c>
      <c r="I1855" s="12">
        <v>34.23420239208663</v>
      </c>
      <c r="J1855" s="12">
        <v>35.716628344040032</v>
      </c>
      <c r="K1855" s="12">
        <v>32.606262097641405</v>
      </c>
      <c r="L1855" s="12">
        <v>45.775528867332483</v>
      </c>
      <c r="M1855" s="12">
        <v>52.419679064216083</v>
      </c>
      <c r="N1855" s="12"/>
      <c r="O1855" s="12"/>
    </row>
    <row r="1856" spans="1:15" x14ac:dyDescent="0.35">
      <c r="A1856" s="11" t="str">
        <f t="shared" si="28"/>
        <v>DISTRIBUCION VOLUMEN X CRITERIO (kg ó litros)Leche Con CacaoBAJA</v>
      </c>
      <c r="B1856" s="11" t="s">
        <v>120</v>
      </c>
      <c r="C1856" s="11" t="s">
        <v>127</v>
      </c>
      <c r="D1856" s="11" t="s">
        <v>20</v>
      </c>
      <c r="E1856" s="12">
        <v>44.430333048061613</v>
      </c>
      <c r="F1856" s="12">
        <v>33.00725427580565</v>
      </c>
      <c r="G1856" s="12">
        <v>33.770382591425509</v>
      </c>
      <c r="H1856" s="12">
        <v>16.759834461139878</v>
      </c>
      <c r="I1856" s="12">
        <v>11.197640378203284</v>
      </c>
      <c r="J1856" s="12">
        <v>7.9830673902971547</v>
      </c>
      <c r="K1856" s="12">
        <v>17.553023514230411</v>
      </c>
      <c r="L1856" s="12">
        <v>18.26023520089587</v>
      </c>
      <c r="M1856" s="12">
        <v>11.744011433185332</v>
      </c>
      <c r="N1856" s="12"/>
      <c r="O1856" s="12"/>
    </row>
    <row r="1857" spans="1:15" x14ac:dyDescent="0.35">
      <c r="A1857" s="11" t="str">
        <f t="shared" si="28"/>
        <v>DISTRIBUCION VOLUMEN X CRITERIO (kg ó litros)Leche Con CacaoHOMBRE</v>
      </c>
      <c r="B1857" s="11" t="s">
        <v>120</v>
      </c>
      <c r="C1857" s="11" t="s">
        <v>127</v>
      </c>
      <c r="D1857" s="11" t="s">
        <v>21</v>
      </c>
      <c r="E1857" s="12">
        <v>65.7307721532149</v>
      </c>
      <c r="F1857" s="12">
        <v>70.449124729681088</v>
      </c>
      <c r="G1857" s="12">
        <v>64.380480252715202</v>
      </c>
      <c r="H1857" s="12">
        <v>66.269131260936618</v>
      </c>
      <c r="I1857" s="12">
        <v>72.169547417595297</v>
      </c>
      <c r="J1857" s="12">
        <v>72.362094040933002</v>
      </c>
      <c r="K1857" s="12">
        <v>62.975831600831597</v>
      </c>
      <c r="L1857" s="12">
        <v>65.646675826735404</v>
      </c>
      <c r="M1857" s="12">
        <v>74.101563007658882</v>
      </c>
      <c r="N1857" s="12"/>
      <c r="O1857" s="12"/>
    </row>
    <row r="1858" spans="1:15" x14ac:dyDescent="0.35">
      <c r="A1858" s="11" t="str">
        <f t="shared" si="28"/>
        <v>DISTRIBUCION VOLUMEN X CRITERIO (kg ó litros)Leche Con CacaoMUJER</v>
      </c>
      <c r="B1858" s="11" t="s">
        <v>120</v>
      </c>
      <c r="C1858" s="11" t="s">
        <v>127</v>
      </c>
      <c r="D1858" s="11" t="s">
        <v>22</v>
      </c>
      <c r="E1858" s="12">
        <v>34.269197853263691</v>
      </c>
      <c r="F1858" s="12">
        <v>29.550914317286541</v>
      </c>
      <c r="G1858" s="12">
        <v>35.619527566443296</v>
      </c>
      <c r="H1858" s="12">
        <v>33.730913469624369</v>
      </c>
      <c r="I1858" s="12">
        <v>27.830452582404703</v>
      </c>
      <c r="J1858" s="12">
        <v>27.63788447643606</v>
      </c>
      <c r="K1858" s="12">
        <v>37.024168399168396</v>
      </c>
      <c r="L1858" s="12">
        <v>34.353342264249591</v>
      </c>
      <c r="M1858" s="12">
        <v>25.898447473040498</v>
      </c>
      <c r="N1858" s="12"/>
      <c r="O1858" s="12"/>
    </row>
    <row r="1859" spans="1:15" x14ac:dyDescent="0.35">
      <c r="A1859" s="11" t="str">
        <f t="shared" si="28"/>
        <v>DISTRIBUCION VOLUMEN X CRITERIO (kg ó litros)Leche Con CafeT.ESPAÑA</v>
      </c>
      <c r="B1859" s="11" t="s">
        <v>120</v>
      </c>
      <c r="C1859" s="11" t="s">
        <v>128</v>
      </c>
      <c r="D1859" s="11" t="s">
        <v>36</v>
      </c>
      <c r="E1859" s="12">
        <v>100</v>
      </c>
      <c r="F1859" s="12">
        <v>100</v>
      </c>
      <c r="G1859" s="12">
        <v>100</v>
      </c>
      <c r="H1859" s="12">
        <v>100</v>
      </c>
      <c r="I1859" s="12">
        <v>100</v>
      </c>
      <c r="J1859" s="12">
        <v>100</v>
      </c>
      <c r="K1859" s="12">
        <v>100</v>
      </c>
      <c r="L1859" s="12">
        <v>100</v>
      </c>
      <c r="M1859" s="12">
        <v>100</v>
      </c>
      <c r="N1859" s="12"/>
      <c r="O1859" s="12"/>
    </row>
    <row r="1860" spans="1:15" x14ac:dyDescent="0.35">
      <c r="A1860" s="11" t="str">
        <f t="shared" ref="A1860:A1923" si="29">B1860&amp;C1860&amp;D1860</f>
        <v>DISTRIBUCION VOLUMEN X CRITERIO (kg ó litros)Leche Con CafeBCN AM</v>
      </c>
      <c r="B1860" s="11" t="s">
        <v>120</v>
      </c>
      <c r="C1860" s="11" t="s">
        <v>128</v>
      </c>
      <c r="D1860" s="11" t="s">
        <v>1</v>
      </c>
      <c r="E1860" s="12">
        <v>9.4086361007430668</v>
      </c>
      <c r="F1860" s="12">
        <v>8.2257904032866183</v>
      </c>
      <c r="G1860" s="12">
        <v>9.9088778200091454</v>
      </c>
      <c r="H1860" s="12">
        <v>8.8885664947163061</v>
      </c>
      <c r="I1860" s="12">
        <v>8.9111200151756229</v>
      </c>
      <c r="J1860" s="12">
        <v>8.3420845907858787</v>
      </c>
      <c r="K1860" s="12">
        <v>7.7841525079489573</v>
      </c>
      <c r="L1860" s="12">
        <v>9.258545420909476</v>
      </c>
      <c r="M1860" s="12">
        <v>9.6555937740701783</v>
      </c>
      <c r="N1860" s="12"/>
      <c r="O1860" s="12"/>
    </row>
    <row r="1861" spans="1:15" x14ac:dyDescent="0.35">
      <c r="A1861" s="11" t="str">
        <f t="shared" si="29"/>
        <v>DISTRIBUCION VOLUMEN X CRITERIO (kg ó litros)Leche Con CafeREST.CAT ARAGON</v>
      </c>
      <c r="B1861" s="11" t="s">
        <v>120</v>
      </c>
      <c r="C1861" s="11" t="s">
        <v>128</v>
      </c>
      <c r="D1861" s="11" t="s">
        <v>2</v>
      </c>
      <c r="E1861" s="12">
        <v>8.8449210398657527</v>
      </c>
      <c r="F1861" s="12">
        <v>8.2348691125391245</v>
      </c>
      <c r="G1861" s="12">
        <v>9.0610864444100656</v>
      </c>
      <c r="H1861" s="12">
        <v>9.61270461572553</v>
      </c>
      <c r="I1861" s="12">
        <v>9.3288077457618588</v>
      </c>
      <c r="J1861" s="12">
        <v>9.6274133838470561</v>
      </c>
      <c r="K1861" s="12">
        <v>10.106614871984025</v>
      </c>
      <c r="L1861" s="12">
        <v>9.7609265129169032</v>
      </c>
      <c r="M1861" s="12">
        <v>8.7104213798292456</v>
      </c>
      <c r="N1861" s="12"/>
      <c r="O1861" s="12"/>
    </row>
    <row r="1862" spans="1:15" x14ac:dyDescent="0.35">
      <c r="A1862" s="11" t="str">
        <f t="shared" si="29"/>
        <v>DISTRIBUCION VOLUMEN X CRITERIO (kg ó litros)Leche Con CafeLEVANTE</v>
      </c>
      <c r="B1862" s="11" t="s">
        <v>120</v>
      </c>
      <c r="C1862" s="11" t="s">
        <v>128</v>
      </c>
      <c r="D1862" s="11" t="s">
        <v>3</v>
      </c>
      <c r="E1862" s="12">
        <v>13.341344955042302</v>
      </c>
      <c r="F1862" s="12">
        <v>10.750358476433489</v>
      </c>
      <c r="G1862" s="12">
        <v>10.489975479456747</v>
      </c>
      <c r="H1862" s="12">
        <v>10.583168208343356</v>
      </c>
      <c r="I1862" s="12">
        <v>11.234529187910605</v>
      </c>
      <c r="J1862" s="12">
        <v>10.809755515821076</v>
      </c>
      <c r="K1862" s="12">
        <v>10.224223663384366</v>
      </c>
      <c r="L1862" s="12">
        <v>10.64876822244242</v>
      </c>
      <c r="M1862" s="12">
        <v>10.810720240260597</v>
      </c>
      <c r="N1862" s="12"/>
      <c r="O1862" s="12"/>
    </row>
    <row r="1863" spans="1:15" x14ac:dyDescent="0.35">
      <c r="A1863" s="11" t="str">
        <f t="shared" si="29"/>
        <v>DISTRIBUCION VOLUMEN X CRITERIO (kg ó litros)Leche Con CafeANDALUCIA</v>
      </c>
      <c r="B1863" s="11" t="s">
        <v>120</v>
      </c>
      <c r="C1863" s="11" t="s">
        <v>128</v>
      </c>
      <c r="D1863" s="11" t="s">
        <v>4</v>
      </c>
      <c r="E1863" s="12">
        <v>20.442206544400378</v>
      </c>
      <c r="F1863" s="12">
        <v>21.05640567966071</v>
      </c>
      <c r="G1863" s="12">
        <v>20.5989639059209</v>
      </c>
      <c r="H1863" s="12">
        <v>19.481140246974341</v>
      </c>
      <c r="I1863" s="12">
        <v>21.283501542725961</v>
      </c>
      <c r="J1863" s="12">
        <v>22.459317633510917</v>
      </c>
      <c r="K1863" s="12">
        <v>21.862323881737549</v>
      </c>
      <c r="L1863" s="12">
        <v>20.343412896528751</v>
      </c>
      <c r="M1863" s="12">
        <v>20.281684398032912</v>
      </c>
      <c r="N1863" s="12"/>
      <c r="O1863" s="12"/>
    </row>
    <row r="1864" spans="1:15" x14ac:dyDescent="0.35">
      <c r="A1864" s="11" t="str">
        <f t="shared" si="29"/>
        <v>DISTRIBUCION VOLUMEN X CRITERIO (kg ó litros)Leche Con CafeMDD AM</v>
      </c>
      <c r="B1864" s="11" t="s">
        <v>120</v>
      </c>
      <c r="C1864" s="11" t="s">
        <v>128</v>
      </c>
      <c r="D1864" s="11" t="s">
        <v>5</v>
      </c>
      <c r="E1864" s="12">
        <v>10.933829963206126</v>
      </c>
      <c r="F1864" s="12">
        <v>12.355731860132824</v>
      </c>
      <c r="G1864" s="12">
        <v>13.20817079711682</v>
      </c>
      <c r="H1864" s="12">
        <v>13.928857604411329</v>
      </c>
      <c r="I1864" s="12">
        <v>12.587843758186255</v>
      </c>
      <c r="J1864" s="12">
        <v>12.271275404933659</v>
      </c>
      <c r="K1864" s="12">
        <v>12.095708107081771</v>
      </c>
      <c r="L1864" s="12">
        <v>13.178523559721972</v>
      </c>
      <c r="M1864" s="12">
        <v>13.330474908401923</v>
      </c>
      <c r="N1864" s="12"/>
      <c r="O1864" s="12"/>
    </row>
    <row r="1865" spans="1:15" x14ac:dyDescent="0.35">
      <c r="A1865" s="11" t="str">
        <f t="shared" si="29"/>
        <v>DISTRIBUCION VOLUMEN X CRITERIO (kg ó litros)Leche Con CafeRTO CENTRO</v>
      </c>
      <c r="B1865" s="11" t="s">
        <v>120</v>
      </c>
      <c r="C1865" s="11" t="s">
        <v>128</v>
      </c>
      <c r="D1865" s="11" t="s">
        <v>6</v>
      </c>
      <c r="E1865" s="12">
        <v>8.8658471107967785</v>
      </c>
      <c r="F1865" s="12">
        <v>8.8659719875731522</v>
      </c>
      <c r="G1865" s="12">
        <v>9.3992698491805946</v>
      </c>
      <c r="H1865" s="12">
        <v>9.8561407825975706</v>
      </c>
      <c r="I1865" s="12">
        <v>9.0133296426631144</v>
      </c>
      <c r="J1865" s="12">
        <v>9.0165423389163024</v>
      </c>
      <c r="K1865" s="12">
        <v>9.2386835310651367</v>
      </c>
      <c r="L1865" s="12">
        <v>9.9931472190163326</v>
      </c>
      <c r="M1865" s="12">
        <v>9.8645157549968818</v>
      </c>
      <c r="N1865" s="12"/>
      <c r="O1865" s="12"/>
    </row>
    <row r="1866" spans="1:15" x14ac:dyDescent="0.35">
      <c r="A1866" s="11" t="str">
        <f t="shared" si="29"/>
        <v>DISTRIBUCION VOLUMEN X CRITERIO (kg ó litros)Leche Con CafeNORTE-CENTRO</v>
      </c>
      <c r="B1866" s="11" t="s">
        <v>120</v>
      </c>
      <c r="C1866" s="11" t="s">
        <v>128</v>
      </c>
      <c r="D1866" s="11" t="s">
        <v>7</v>
      </c>
      <c r="E1866" s="12">
        <v>11.020983065491281</v>
      </c>
      <c r="F1866" s="12">
        <v>11.670032986397846</v>
      </c>
      <c r="G1866" s="12">
        <v>12.005537115999985</v>
      </c>
      <c r="H1866" s="12">
        <v>12.289149620074792</v>
      </c>
      <c r="I1866" s="12">
        <v>12.064475105397024</v>
      </c>
      <c r="J1866" s="12">
        <v>11.62150219227318</v>
      </c>
      <c r="K1866" s="12">
        <v>12.610202992201227</v>
      </c>
      <c r="L1866" s="12">
        <v>11.798161266159354</v>
      </c>
      <c r="M1866" s="12">
        <v>12.407454245557389</v>
      </c>
      <c r="N1866" s="12"/>
      <c r="O1866" s="12"/>
    </row>
    <row r="1867" spans="1:15" x14ac:dyDescent="0.35">
      <c r="A1867" s="11" t="str">
        <f t="shared" si="29"/>
        <v>DISTRIBUCION VOLUMEN X CRITERIO (kg ó litros)Leche Con CafeNOROESTE</v>
      </c>
      <c r="B1867" s="11" t="s">
        <v>120</v>
      </c>
      <c r="C1867" s="11" t="s">
        <v>128</v>
      </c>
      <c r="D1867" s="11" t="s">
        <v>8</v>
      </c>
      <c r="E1867" s="12">
        <v>17.142227982127022</v>
      </c>
      <c r="F1867" s="12">
        <v>18.840829392491663</v>
      </c>
      <c r="G1867" s="12">
        <v>15.328140202790852</v>
      </c>
      <c r="H1867" s="12">
        <v>15.360272427156771</v>
      </c>
      <c r="I1867" s="12">
        <v>15.576383323848569</v>
      </c>
      <c r="J1867" s="12">
        <v>15.85210361595303</v>
      </c>
      <c r="K1867" s="12">
        <v>16.078090444596963</v>
      </c>
      <c r="L1867" s="12">
        <v>15.018502810940026</v>
      </c>
      <c r="M1867" s="12">
        <v>14.939141669783115</v>
      </c>
      <c r="N1867" s="12"/>
      <c r="O1867" s="12"/>
    </row>
    <row r="1868" spans="1:15" x14ac:dyDescent="0.35">
      <c r="A1868" s="11" t="str">
        <f t="shared" si="29"/>
        <v>DISTRIBUCION VOLUMEN X CRITERIO (kg ó litros)Leche Con Cafe&lt;2MIL</v>
      </c>
      <c r="B1868" s="11" t="s">
        <v>120</v>
      </c>
      <c r="C1868" s="11" t="s">
        <v>128</v>
      </c>
      <c r="D1868" s="11" t="s">
        <v>9</v>
      </c>
      <c r="E1868" s="12">
        <v>3.6525255390681513</v>
      </c>
      <c r="F1868" s="12">
        <v>4.1253957887920993</v>
      </c>
      <c r="G1868" s="12">
        <v>4.5757723693218084</v>
      </c>
      <c r="H1868" s="12">
        <v>5.1888944185610892</v>
      </c>
      <c r="I1868" s="12">
        <v>5.1112524147435821</v>
      </c>
      <c r="J1868" s="12">
        <v>5.1146181803081134</v>
      </c>
      <c r="K1868" s="12">
        <v>5.0329397373225202</v>
      </c>
      <c r="L1868" s="12">
        <v>4.7376899326692357</v>
      </c>
      <c r="M1868" s="12">
        <v>4.6223948461706552</v>
      </c>
      <c r="N1868" s="12"/>
      <c r="O1868" s="12"/>
    </row>
    <row r="1869" spans="1:15" x14ac:dyDescent="0.35">
      <c r="A1869" s="11" t="str">
        <f t="shared" si="29"/>
        <v>DISTRIBUCION VOLUMEN X CRITERIO (kg ó litros)Leche Con Cafe2-5MIL</v>
      </c>
      <c r="B1869" s="11" t="s">
        <v>120</v>
      </c>
      <c r="C1869" s="11" t="s">
        <v>128</v>
      </c>
      <c r="D1869" s="11" t="s">
        <v>10</v>
      </c>
      <c r="E1869" s="12">
        <v>4.9531802640791138</v>
      </c>
      <c r="F1869" s="12">
        <v>5.0860823260890529</v>
      </c>
      <c r="G1869" s="12">
        <v>4.6874441293817615</v>
      </c>
      <c r="H1869" s="12">
        <v>4.2018938413122831</v>
      </c>
      <c r="I1869" s="12">
        <v>4.3973271030690642</v>
      </c>
      <c r="J1869" s="12">
        <v>4.2580277979866379</v>
      </c>
      <c r="K1869" s="12">
        <v>5.0264436133638988</v>
      </c>
      <c r="L1869" s="12">
        <v>4.6540781452813755</v>
      </c>
      <c r="M1869" s="12">
        <v>4.8016219119295069</v>
      </c>
      <c r="N1869" s="12"/>
      <c r="O1869" s="12"/>
    </row>
    <row r="1870" spans="1:15" x14ac:dyDescent="0.35">
      <c r="A1870" s="11" t="str">
        <f t="shared" si="29"/>
        <v>DISTRIBUCION VOLUMEN X CRITERIO (kg ó litros)Leche Con Cafe5-10MIL</v>
      </c>
      <c r="B1870" s="11" t="s">
        <v>120</v>
      </c>
      <c r="C1870" s="11" t="s">
        <v>128</v>
      </c>
      <c r="D1870" s="11" t="s">
        <v>11</v>
      </c>
      <c r="E1870" s="12">
        <v>7.5125015624929157</v>
      </c>
      <c r="F1870" s="12">
        <v>6.6883242495733377</v>
      </c>
      <c r="G1870" s="12">
        <v>5.8099020259014251</v>
      </c>
      <c r="H1870" s="12">
        <v>6.1204656432896192</v>
      </c>
      <c r="I1870" s="12">
        <v>6.7108192126484179</v>
      </c>
      <c r="J1870" s="12">
        <v>6.8069024062430872</v>
      </c>
      <c r="K1870" s="12">
        <v>6.53021382426226</v>
      </c>
      <c r="L1870" s="12">
        <v>6.959807698934692</v>
      </c>
      <c r="M1870" s="12">
        <v>7.3692987323756132</v>
      </c>
      <c r="N1870" s="12"/>
      <c r="O1870" s="12"/>
    </row>
    <row r="1871" spans="1:15" x14ac:dyDescent="0.35">
      <c r="A1871" s="11" t="str">
        <f t="shared" si="29"/>
        <v>DISTRIBUCION VOLUMEN X CRITERIO (kg ó litros)Leche Con Cafe10-30MIL</v>
      </c>
      <c r="B1871" s="11" t="s">
        <v>120</v>
      </c>
      <c r="C1871" s="11" t="s">
        <v>128</v>
      </c>
      <c r="D1871" s="11" t="s">
        <v>12</v>
      </c>
      <c r="E1871" s="12">
        <v>21.080966601835353</v>
      </c>
      <c r="F1871" s="12">
        <v>19.904260654667112</v>
      </c>
      <c r="G1871" s="12">
        <v>18.801272437408695</v>
      </c>
      <c r="H1871" s="12">
        <v>19.471670428272088</v>
      </c>
      <c r="I1871" s="12">
        <v>19.646828023800953</v>
      </c>
      <c r="J1871" s="12">
        <v>19.956269001542086</v>
      </c>
      <c r="K1871" s="12">
        <v>20.560011330086827</v>
      </c>
      <c r="L1871" s="12">
        <v>18.220643828899934</v>
      </c>
      <c r="M1871" s="12">
        <v>17.71141779363149</v>
      </c>
      <c r="N1871" s="12"/>
      <c r="O1871" s="12"/>
    </row>
    <row r="1872" spans="1:15" x14ac:dyDescent="0.35">
      <c r="A1872" s="11" t="str">
        <f t="shared" si="29"/>
        <v>DISTRIBUCION VOLUMEN X CRITERIO (kg ó litros)Leche Con Cafe30-100MIL</v>
      </c>
      <c r="B1872" s="11" t="s">
        <v>120</v>
      </c>
      <c r="C1872" s="11" t="s">
        <v>128</v>
      </c>
      <c r="D1872" s="11" t="s">
        <v>13</v>
      </c>
      <c r="E1872" s="12">
        <v>20.434052436290767</v>
      </c>
      <c r="F1872" s="12">
        <v>20.532992206199584</v>
      </c>
      <c r="G1872" s="12">
        <v>22.06740818073996</v>
      </c>
      <c r="H1872" s="12">
        <v>20.539895972786663</v>
      </c>
      <c r="I1872" s="12">
        <v>22.323618869906454</v>
      </c>
      <c r="J1872" s="12">
        <v>21.645787430825138</v>
      </c>
      <c r="K1872" s="12">
        <v>21.689929140267409</v>
      </c>
      <c r="L1872" s="12">
        <v>21.106269191263021</v>
      </c>
      <c r="M1872" s="12">
        <v>20.805110634423805</v>
      </c>
      <c r="N1872" s="12"/>
      <c r="O1872" s="12"/>
    </row>
    <row r="1873" spans="1:15" x14ac:dyDescent="0.35">
      <c r="A1873" s="11" t="str">
        <f t="shared" si="29"/>
        <v>DISTRIBUCION VOLUMEN X CRITERIO (kg ó litros)Leche Con Cafe100-200MIL</v>
      </c>
      <c r="B1873" s="11" t="s">
        <v>120</v>
      </c>
      <c r="C1873" s="11" t="s">
        <v>128</v>
      </c>
      <c r="D1873" s="11" t="s">
        <v>14</v>
      </c>
      <c r="E1873" s="12">
        <v>11.341749098287766</v>
      </c>
      <c r="F1873" s="12">
        <v>12.431945035802187</v>
      </c>
      <c r="G1873" s="12">
        <v>12.404689936016851</v>
      </c>
      <c r="H1873" s="12">
        <v>11.989200611406265</v>
      </c>
      <c r="I1873" s="12">
        <v>11.582468413153753</v>
      </c>
      <c r="J1873" s="12">
        <v>11.804510617704347</v>
      </c>
      <c r="K1873" s="12">
        <v>11.199846857068154</v>
      </c>
      <c r="L1873" s="12">
        <v>11.504712911703413</v>
      </c>
      <c r="M1873" s="12">
        <v>12.807555161124062</v>
      </c>
      <c r="N1873" s="12"/>
      <c r="O1873" s="12"/>
    </row>
    <row r="1874" spans="1:15" x14ac:dyDescent="0.35">
      <c r="A1874" s="11" t="str">
        <f t="shared" si="29"/>
        <v>DISTRIBUCION VOLUMEN X CRITERIO (kg ó litros)Leche Con Cafe200-500MIL</v>
      </c>
      <c r="B1874" s="11" t="s">
        <v>120</v>
      </c>
      <c r="C1874" s="11" t="s">
        <v>128</v>
      </c>
      <c r="D1874" s="11" t="s">
        <v>15</v>
      </c>
      <c r="E1874" s="12">
        <v>13.122417838779226</v>
      </c>
      <c r="F1874" s="12">
        <v>14.050743292487979</v>
      </c>
      <c r="G1874" s="12">
        <v>13.773146840104502</v>
      </c>
      <c r="H1874" s="12">
        <v>14.81605167937777</v>
      </c>
      <c r="I1874" s="12">
        <v>13.778084903481233</v>
      </c>
      <c r="J1874" s="12">
        <v>14.091992153549363</v>
      </c>
      <c r="K1874" s="12">
        <v>13.707126593488001</v>
      </c>
      <c r="L1874" s="12">
        <v>14.468155274888108</v>
      </c>
      <c r="M1874" s="12">
        <v>13.424704181688796</v>
      </c>
      <c r="N1874" s="12"/>
      <c r="O1874" s="12"/>
    </row>
    <row r="1875" spans="1:15" x14ac:dyDescent="0.35">
      <c r="A1875" s="11" t="str">
        <f t="shared" si="29"/>
        <v>DISTRIBUCION VOLUMEN X CRITERIO (kg ó litros)Leche Con Cafe&gt;500MIL</v>
      </c>
      <c r="B1875" s="11" t="s">
        <v>120</v>
      </c>
      <c r="C1875" s="11" t="s">
        <v>128</v>
      </c>
      <c r="D1875" s="11" t="s">
        <v>16</v>
      </c>
      <c r="E1875" s="12">
        <v>17.9026066591667</v>
      </c>
      <c r="F1875" s="12">
        <v>17.180251395646362</v>
      </c>
      <c r="G1875" s="12">
        <v>17.880382608169377</v>
      </c>
      <c r="H1875" s="12">
        <v>17.671924344290041</v>
      </c>
      <c r="I1875" s="12">
        <v>16.449594606975886</v>
      </c>
      <c r="J1875" s="12">
        <v>16.321889749861779</v>
      </c>
      <c r="K1875" s="12">
        <v>16.253492016802145</v>
      </c>
      <c r="L1875" s="12">
        <v>18.348630924995451</v>
      </c>
      <c r="M1875" s="12">
        <v>18.457903109588319</v>
      </c>
      <c r="N1875" s="12"/>
      <c r="O1875" s="12"/>
    </row>
    <row r="1876" spans="1:15" x14ac:dyDescent="0.35">
      <c r="A1876" s="11" t="str">
        <f t="shared" si="29"/>
        <v>DISTRIBUCION VOLUMEN X CRITERIO (kg ó litros)Leche Con CafeDE 15 A 19 AÑOS</v>
      </c>
      <c r="B1876" s="11" t="s">
        <v>120</v>
      </c>
      <c r="C1876" s="11" t="s">
        <v>128</v>
      </c>
      <c r="D1876" s="11" t="s">
        <v>39</v>
      </c>
      <c r="E1876" s="12">
        <v>0.99458681210642164</v>
      </c>
      <c r="F1876" s="12">
        <v>0.89355156580586859</v>
      </c>
      <c r="G1876" s="12">
        <v>1.540470630157273</v>
      </c>
      <c r="H1876" s="12">
        <v>0.17695133664011811</v>
      </c>
      <c r="I1876" s="12">
        <v>0.33042660792564982</v>
      </c>
      <c r="J1876" s="12">
        <v>0.77794273177123052</v>
      </c>
      <c r="K1876" s="12">
        <v>0.74948804504643318</v>
      </c>
      <c r="L1876" s="12">
        <v>1.2047482184885434</v>
      </c>
      <c r="M1876" s="12">
        <v>0.85371447647819965</v>
      </c>
      <c r="N1876" s="12"/>
      <c r="O1876" s="12"/>
    </row>
    <row r="1877" spans="1:15" x14ac:dyDescent="0.35">
      <c r="A1877" s="11" t="str">
        <f t="shared" si="29"/>
        <v>DISTRIBUCION VOLUMEN X CRITERIO (kg ó litros)Leche Con CafeDE 20 A 24 AÑOS</v>
      </c>
      <c r="B1877" s="11" t="s">
        <v>120</v>
      </c>
      <c r="C1877" s="11" t="s">
        <v>128</v>
      </c>
      <c r="D1877" s="11" t="s">
        <v>40</v>
      </c>
      <c r="E1877" s="12">
        <v>1.5293020044598242</v>
      </c>
      <c r="F1877" s="12">
        <v>1.3709151490448794</v>
      </c>
      <c r="G1877" s="12">
        <v>1.192006259670731</v>
      </c>
      <c r="H1877" s="12">
        <v>1.6390728882212473</v>
      </c>
      <c r="I1877" s="12">
        <v>1.6760243222910027</v>
      </c>
      <c r="J1877" s="12">
        <v>1.4433534765318561</v>
      </c>
      <c r="K1877" s="12">
        <v>1.3803643992486037</v>
      </c>
      <c r="L1877" s="12">
        <v>1.1843292285165166</v>
      </c>
      <c r="M1877" s="12">
        <v>1.6806105136946372</v>
      </c>
      <c r="N1877" s="12"/>
      <c r="O1877" s="12"/>
    </row>
    <row r="1878" spans="1:15" x14ac:dyDescent="0.35">
      <c r="A1878" s="11" t="str">
        <f t="shared" si="29"/>
        <v>DISTRIBUCION VOLUMEN X CRITERIO (kg ó litros)Leche Con CafeDE 25 A 34 AÑOS</v>
      </c>
      <c r="B1878" s="11" t="s">
        <v>120</v>
      </c>
      <c r="C1878" s="11" t="s">
        <v>128</v>
      </c>
      <c r="D1878" s="11" t="s">
        <v>41</v>
      </c>
      <c r="E1878" s="12">
        <v>5.8736909871522602</v>
      </c>
      <c r="F1878" s="12">
        <v>5.7822488632041802</v>
      </c>
      <c r="G1878" s="12">
        <v>6.370091915755058</v>
      </c>
      <c r="H1878" s="12">
        <v>6.7363221721695066</v>
      </c>
      <c r="I1878" s="12">
        <v>6.2994611105304115</v>
      </c>
      <c r="J1878" s="12">
        <v>6.3732180376792558</v>
      </c>
      <c r="K1878" s="12">
        <v>6.2504291581652103</v>
      </c>
      <c r="L1878" s="12">
        <v>6.0480220643224341</v>
      </c>
      <c r="M1878" s="12">
        <v>6.1610609895714212</v>
      </c>
      <c r="N1878" s="12"/>
      <c r="O1878" s="12"/>
    </row>
    <row r="1879" spans="1:15" x14ac:dyDescent="0.35">
      <c r="A1879" s="11" t="str">
        <f t="shared" si="29"/>
        <v>DISTRIBUCION VOLUMEN X CRITERIO (kg ó litros)Leche Con CafeDE 35 A 49 AÑOS</v>
      </c>
      <c r="B1879" s="11" t="s">
        <v>120</v>
      </c>
      <c r="C1879" s="11" t="s">
        <v>128</v>
      </c>
      <c r="D1879" s="11" t="s">
        <v>42</v>
      </c>
      <c r="E1879" s="12">
        <v>30.267871194884478</v>
      </c>
      <c r="F1879" s="12">
        <v>28.561998114052827</v>
      </c>
      <c r="G1879" s="12">
        <v>29.590246622751394</v>
      </c>
      <c r="H1879" s="12">
        <v>27.218370836141531</v>
      </c>
      <c r="I1879" s="12">
        <v>26.173429884363301</v>
      </c>
      <c r="J1879" s="12">
        <v>25.027116253700488</v>
      </c>
      <c r="K1879" s="12">
        <v>27.043286223205818</v>
      </c>
      <c r="L1879" s="12">
        <v>25.546847085950862</v>
      </c>
      <c r="M1879" s="12">
        <v>25.564251170180981</v>
      </c>
      <c r="N1879" s="12"/>
      <c r="O1879" s="12"/>
    </row>
    <row r="1880" spans="1:15" x14ac:dyDescent="0.35">
      <c r="A1880" s="11" t="str">
        <f t="shared" si="29"/>
        <v>DISTRIBUCION VOLUMEN X CRITERIO (kg ó litros)Leche Con CafeDE 50 A 59 AÑOS</v>
      </c>
      <c r="B1880" s="11" t="s">
        <v>120</v>
      </c>
      <c r="C1880" s="11" t="s">
        <v>128</v>
      </c>
      <c r="D1880" s="11" t="s">
        <v>43</v>
      </c>
      <c r="E1880" s="12">
        <v>26.182685700259128</v>
      </c>
      <c r="F1880" s="12">
        <v>26.783960054689437</v>
      </c>
      <c r="G1880" s="12">
        <v>26.395609831561373</v>
      </c>
      <c r="H1880" s="12">
        <v>27.176019872540035</v>
      </c>
      <c r="I1880" s="12">
        <v>25.774682647526802</v>
      </c>
      <c r="J1880" s="12">
        <v>25.522348249202803</v>
      </c>
      <c r="K1880" s="12">
        <v>26.249486021816644</v>
      </c>
      <c r="L1880" s="12">
        <v>26.219668055762956</v>
      </c>
      <c r="M1880" s="12">
        <v>25.427626528307012</v>
      </c>
      <c r="N1880" s="12"/>
      <c r="O1880" s="12"/>
    </row>
    <row r="1881" spans="1:15" x14ac:dyDescent="0.35">
      <c r="A1881" s="11" t="str">
        <f t="shared" si="29"/>
        <v>DISTRIBUCION VOLUMEN X CRITERIO (kg ó litros)Leche Con CafeDE 60 A 75 AÑOS</v>
      </c>
      <c r="B1881" s="11" t="s">
        <v>120</v>
      </c>
      <c r="C1881" s="11" t="s">
        <v>128</v>
      </c>
      <c r="D1881" s="11" t="s">
        <v>44</v>
      </c>
      <c r="E1881" s="12">
        <v>35.151848404832357</v>
      </c>
      <c r="F1881" s="12">
        <v>36.607300241880047</v>
      </c>
      <c r="G1881" s="12">
        <v>34.911590488091889</v>
      </c>
      <c r="H1881" s="12">
        <v>37.053251967573672</v>
      </c>
      <c r="I1881" s="12">
        <v>39.745969620364242</v>
      </c>
      <c r="J1881" s="12">
        <v>40.856007408821213</v>
      </c>
      <c r="K1881" s="12">
        <v>38.326944596186678</v>
      </c>
      <c r="L1881" s="12">
        <v>39.796369325900379</v>
      </c>
      <c r="M1881" s="12">
        <v>40.312742692699999</v>
      </c>
      <c r="N1881" s="12"/>
      <c r="O1881" s="12"/>
    </row>
    <row r="1882" spans="1:15" x14ac:dyDescent="0.35">
      <c r="A1882" s="11" t="str">
        <f t="shared" si="29"/>
        <v>DISTRIBUCION VOLUMEN X CRITERIO (kg ó litros)Leche Con CafeALTA Y MEDIA ALTA</v>
      </c>
      <c r="B1882" s="11" t="s">
        <v>120</v>
      </c>
      <c r="C1882" s="11" t="s">
        <v>128</v>
      </c>
      <c r="D1882" s="11" t="s">
        <v>17</v>
      </c>
      <c r="E1882" s="12">
        <v>28.095384282584206</v>
      </c>
      <c r="F1882" s="12">
        <v>28.200516488905791</v>
      </c>
      <c r="G1882" s="12">
        <v>27.307544922678922</v>
      </c>
      <c r="H1882" s="12">
        <v>26.323371965541369</v>
      </c>
      <c r="I1882" s="12">
        <v>26.355663178596178</v>
      </c>
      <c r="J1882" s="12">
        <v>26.431989220048006</v>
      </c>
      <c r="K1882" s="12">
        <v>27.033325707313356</v>
      </c>
      <c r="L1882" s="12">
        <v>26.932178930434148</v>
      </c>
      <c r="M1882" s="12">
        <v>27.449180666259355</v>
      </c>
      <c r="N1882" s="12"/>
      <c r="O1882" s="12"/>
    </row>
    <row r="1883" spans="1:15" x14ac:dyDescent="0.35">
      <c r="A1883" s="11" t="str">
        <f t="shared" si="29"/>
        <v>DISTRIBUCION VOLUMEN X CRITERIO (kg ó litros)Leche Con CafeMEDIA</v>
      </c>
      <c r="B1883" s="11" t="s">
        <v>120</v>
      </c>
      <c r="C1883" s="11" t="s">
        <v>128</v>
      </c>
      <c r="D1883" s="11" t="s">
        <v>18</v>
      </c>
      <c r="E1883" s="12">
        <v>30.535230734057549</v>
      </c>
      <c r="F1883" s="12">
        <v>30.794805008518072</v>
      </c>
      <c r="G1883" s="12">
        <v>31.20846661225891</v>
      </c>
      <c r="H1883" s="12">
        <v>30.791540948242879</v>
      </c>
      <c r="I1883" s="12">
        <v>31.208671913612513</v>
      </c>
      <c r="J1883" s="12">
        <v>30.96986825597488</v>
      </c>
      <c r="K1883" s="12">
        <v>30.695726471782947</v>
      </c>
      <c r="L1883" s="12">
        <v>31.666135654230498</v>
      </c>
      <c r="M1883" s="12">
        <v>29.996362197691305</v>
      </c>
      <c r="N1883" s="12"/>
      <c r="O1883" s="12"/>
    </row>
    <row r="1884" spans="1:15" x14ac:dyDescent="0.35">
      <c r="A1884" s="11" t="str">
        <f t="shared" si="29"/>
        <v>DISTRIBUCION VOLUMEN X CRITERIO (kg ó litros)Leche Con CafeMEDIA BAJA</v>
      </c>
      <c r="B1884" s="11" t="s">
        <v>120</v>
      </c>
      <c r="C1884" s="11" t="s">
        <v>128</v>
      </c>
      <c r="D1884" s="11" t="s">
        <v>19</v>
      </c>
      <c r="E1884" s="12">
        <v>25.434787536585002</v>
      </c>
      <c r="F1884" s="12">
        <v>26.856766504689361</v>
      </c>
      <c r="G1884" s="12">
        <v>27.889599812753335</v>
      </c>
      <c r="H1884" s="12">
        <v>27.029243804063512</v>
      </c>
      <c r="I1884" s="12">
        <v>26.16320956683662</v>
      </c>
      <c r="J1884" s="12">
        <v>26.834749373303492</v>
      </c>
      <c r="K1884" s="12">
        <v>26.603373813492453</v>
      </c>
      <c r="L1884" s="12">
        <v>26.448539453820963</v>
      </c>
      <c r="M1884" s="12">
        <v>25.921252729148097</v>
      </c>
      <c r="N1884" s="12"/>
      <c r="O1884" s="12"/>
    </row>
    <row r="1885" spans="1:15" x14ac:dyDescent="0.35">
      <c r="A1885" s="11" t="str">
        <f t="shared" si="29"/>
        <v>DISTRIBUCION VOLUMEN X CRITERIO (kg ó litros)Leche Con CafeBAJA</v>
      </c>
      <c r="B1885" s="11" t="s">
        <v>120</v>
      </c>
      <c r="C1885" s="11" t="s">
        <v>128</v>
      </c>
      <c r="D1885" s="11" t="s">
        <v>20</v>
      </c>
      <c r="E1885" s="12">
        <v>15.934594208445946</v>
      </c>
      <c r="F1885" s="12">
        <v>14.147909472515627</v>
      </c>
      <c r="G1885" s="12">
        <v>13.594388652308826</v>
      </c>
      <c r="H1885" s="12">
        <v>15.855840221448069</v>
      </c>
      <c r="I1885" s="12">
        <v>16.272442436513376</v>
      </c>
      <c r="J1885" s="12">
        <v>15.763406460570895</v>
      </c>
      <c r="K1885" s="12">
        <v>15.66758023273368</v>
      </c>
      <c r="L1885" s="12">
        <v>14.953133870149626</v>
      </c>
      <c r="M1885" s="12">
        <v>16.63321077783349</v>
      </c>
      <c r="N1885" s="12"/>
      <c r="O1885" s="12"/>
    </row>
    <row r="1886" spans="1:15" x14ac:dyDescent="0.35">
      <c r="A1886" s="11" t="str">
        <f t="shared" si="29"/>
        <v>DISTRIBUCION VOLUMEN X CRITERIO (kg ó litros)Leche Con CafeHOMBRE</v>
      </c>
      <c r="B1886" s="11" t="s">
        <v>120</v>
      </c>
      <c r="C1886" s="11" t="s">
        <v>128</v>
      </c>
      <c r="D1886" s="11" t="s">
        <v>21</v>
      </c>
      <c r="E1886" s="12">
        <v>63.552173014759639</v>
      </c>
      <c r="F1886" s="12">
        <v>62.047080999259052</v>
      </c>
      <c r="G1886" s="12">
        <v>60.591710568042259</v>
      </c>
      <c r="H1886" s="12">
        <v>60.2266390223866</v>
      </c>
      <c r="I1886" s="12">
        <v>61.200829239399333</v>
      </c>
      <c r="J1886" s="12">
        <v>62.699758265645855</v>
      </c>
      <c r="K1886" s="12">
        <v>60.377192286202977</v>
      </c>
      <c r="L1886" s="12">
        <v>59.408502526792958</v>
      </c>
      <c r="M1886" s="12">
        <v>60.231080083255343</v>
      </c>
      <c r="N1886" s="12"/>
      <c r="O1886" s="12"/>
    </row>
    <row r="1887" spans="1:15" x14ac:dyDescent="0.35">
      <c r="A1887" s="11" t="str">
        <f t="shared" si="29"/>
        <v>DISTRIBUCION VOLUMEN X CRITERIO (kg ó litros)Leche Con CafeMUJER</v>
      </c>
      <c r="B1887" s="11" t="s">
        <v>120</v>
      </c>
      <c r="C1887" s="11" t="s">
        <v>128</v>
      </c>
      <c r="D1887" s="11" t="s">
        <v>22</v>
      </c>
      <c r="E1887" s="12">
        <v>36.447826985240347</v>
      </c>
      <c r="F1887" s="12">
        <v>37.952919000740941</v>
      </c>
      <c r="G1887" s="12">
        <v>39.408320310365042</v>
      </c>
      <c r="H1887" s="12">
        <v>39.773360977613393</v>
      </c>
      <c r="I1887" s="12">
        <v>38.799138499497374</v>
      </c>
      <c r="J1887" s="12">
        <v>37.300241734354159</v>
      </c>
      <c r="K1887" s="12">
        <v>39.622807713797023</v>
      </c>
      <c r="L1887" s="12">
        <v>40.591467244795126</v>
      </c>
      <c r="M1887" s="12">
        <v>39.768919916744657</v>
      </c>
      <c r="N1887" s="12"/>
      <c r="O1887" s="12"/>
    </row>
    <row r="1888" spans="1:15" x14ac:dyDescent="0.35">
      <c r="A1888" s="11" t="str">
        <f t="shared" si="29"/>
        <v>DISTRIBUCION VOLUMEN X CRITERIO (kg ó litros)Bebidas VegetalesT.ESPAÑA</v>
      </c>
      <c r="B1888" s="11" t="s">
        <v>120</v>
      </c>
      <c r="C1888" s="11" t="s">
        <v>176</v>
      </c>
      <c r="D1888" s="11" t="s">
        <v>36</v>
      </c>
      <c r="E1888" s="12">
        <v>100</v>
      </c>
      <c r="F1888" s="12">
        <v>100</v>
      </c>
      <c r="G1888" s="12">
        <v>100</v>
      </c>
      <c r="H1888" s="12">
        <v>100</v>
      </c>
      <c r="I1888" s="12">
        <v>100</v>
      </c>
      <c r="J1888" s="12">
        <v>100</v>
      </c>
      <c r="K1888" s="12">
        <v>100</v>
      </c>
      <c r="L1888" s="12">
        <v>100</v>
      </c>
      <c r="M1888" s="12">
        <v>100</v>
      </c>
      <c r="N1888" s="12"/>
      <c r="O1888" s="12"/>
    </row>
    <row r="1889" spans="1:15" x14ac:dyDescent="0.35">
      <c r="A1889" s="11" t="str">
        <f t="shared" si="29"/>
        <v>DISTRIBUCION VOLUMEN X CRITERIO (kg ó litros)Bebidas VegetalesBCN AM</v>
      </c>
      <c r="B1889" s="11" t="s">
        <v>120</v>
      </c>
      <c r="C1889" s="11" t="s">
        <v>176</v>
      </c>
      <c r="D1889" s="11" t="s">
        <v>1</v>
      </c>
      <c r="E1889" s="12">
        <v>35.687649142747468</v>
      </c>
      <c r="F1889" s="12">
        <v>19.824559479044879</v>
      </c>
      <c r="G1889" s="12">
        <v>15.096295342275647</v>
      </c>
      <c r="H1889" s="12">
        <v>17.780066902414127</v>
      </c>
      <c r="I1889" s="12">
        <v>11.927088564215362</v>
      </c>
      <c r="J1889" s="12">
        <v>16.498575880349868</v>
      </c>
      <c r="K1889" s="12">
        <v>13.478166576780792</v>
      </c>
      <c r="L1889" s="12">
        <v>14.528419421136649</v>
      </c>
      <c r="M1889" s="12">
        <v>20.231258024099557</v>
      </c>
      <c r="N1889" s="12"/>
      <c r="O1889" s="12"/>
    </row>
    <row r="1890" spans="1:15" x14ac:dyDescent="0.35">
      <c r="A1890" s="11" t="str">
        <f t="shared" si="29"/>
        <v>DISTRIBUCION VOLUMEN X CRITERIO (kg ó litros)Bebidas VegetalesREST.CAT ARAGON</v>
      </c>
      <c r="B1890" s="11" t="s">
        <v>120</v>
      </c>
      <c r="C1890" s="11" t="s">
        <v>176</v>
      </c>
      <c r="D1890" s="11" t="s">
        <v>2</v>
      </c>
      <c r="E1890" s="12">
        <v>16.158781843070887</v>
      </c>
      <c r="F1890" s="12">
        <v>16.012326984441607</v>
      </c>
      <c r="G1890" s="12">
        <v>17.18177060575572</v>
      </c>
      <c r="H1890" s="12">
        <v>20.936878643957016</v>
      </c>
      <c r="I1890" s="12">
        <v>23.151063209115936</v>
      </c>
      <c r="J1890" s="12">
        <v>23.173286599370073</v>
      </c>
      <c r="K1890" s="12">
        <v>22.374856436897446</v>
      </c>
      <c r="L1890" s="12">
        <v>19.658493216603073</v>
      </c>
      <c r="M1890" s="12">
        <v>20.81778892136316</v>
      </c>
      <c r="N1890" s="12"/>
      <c r="O1890" s="12"/>
    </row>
    <row r="1891" spans="1:15" x14ac:dyDescent="0.35">
      <c r="A1891" s="11" t="str">
        <f t="shared" si="29"/>
        <v>DISTRIBUCION VOLUMEN X CRITERIO (kg ó litros)Bebidas VegetalesLEVANTE</v>
      </c>
      <c r="B1891" s="11" t="s">
        <v>120</v>
      </c>
      <c r="C1891" s="11" t="s">
        <v>176</v>
      </c>
      <c r="D1891" s="11" t="s">
        <v>3</v>
      </c>
      <c r="E1891" s="12">
        <v>7.6067751806152595</v>
      </c>
      <c r="F1891" s="12">
        <v>7.9071988837493601</v>
      </c>
      <c r="G1891" s="12">
        <v>11.358350064178335</v>
      </c>
      <c r="H1891" s="12">
        <v>12.178678432047525</v>
      </c>
      <c r="I1891" s="12">
        <v>10.207376760738846</v>
      </c>
      <c r="J1891" s="12">
        <v>14.617851581602077</v>
      </c>
      <c r="K1891" s="12">
        <v>11.88405128761214</v>
      </c>
      <c r="L1891" s="12">
        <v>8.1228784910175023</v>
      </c>
      <c r="M1891" s="12">
        <v>10.222772025488752</v>
      </c>
      <c r="N1891" s="12"/>
      <c r="O1891" s="12"/>
    </row>
    <row r="1892" spans="1:15" x14ac:dyDescent="0.35">
      <c r="A1892" s="11" t="str">
        <f t="shared" si="29"/>
        <v>DISTRIBUCION VOLUMEN X CRITERIO (kg ó litros)Bebidas VegetalesANDALUCIA</v>
      </c>
      <c r="B1892" s="11" t="s">
        <v>120</v>
      </c>
      <c r="C1892" s="11" t="s">
        <v>176</v>
      </c>
      <c r="D1892" s="11" t="s">
        <v>4</v>
      </c>
      <c r="E1892" s="12">
        <v>8.7373371508886901</v>
      </c>
      <c r="F1892" s="12">
        <v>12.452927968810915</v>
      </c>
      <c r="G1892" s="12">
        <v>7.6062088144930113</v>
      </c>
      <c r="H1892" s="12">
        <v>5.6212992113131435</v>
      </c>
      <c r="I1892" s="12">
        <v>9.1731178216326406</v>
      </c>
      <c r="J1892" s="12">
        <v>9.9623393859875016</v>
      </c>
      <c r="K1892" s="12">
        <v>7.5455045736625008</v>
      </c>
      <c r="L1892" s="12">
        <v>5.0710239840760494</v>
      </c>
      <c r="M1892" s="12">
        <v>8.1441960854629283</v>
      </c>
      <c r="N1892" s="12"/>
      <c r="O1892" s="12"/>
    </row>
    <row r="1893" spans="1:15" x14ac:dyDescent="0.35">
      <c r="A1893" s="11" t="str">
        <f t="shared" si="29"/>
        <v>DISTRIBUCION VOLUMEN X CRITERIO (kg ó litros)Bebidas VegetalesMDD AM</v>
      </c>
      <c r="B1893" s="11" t="s">
        <v>120</v>
      </c>
      <c r="C1893" s="11" t="s">
        <v>176</v>
      </c>
      <c r="D1893" s="11" t="s">
        <v>5</v>
      </c>
      <c r="E1893" s="12">
        <v>8.782635914870049</v>
      </c>
      <c r="F1893" s="12">
        <v>11.233626936071129</v>
      </c>
      <c r="G1893" s="12">
        <v>12.833865376833497</v>
      </c>
      <c r="H1893" s="12">
        <v>11.138252056067307</v>
      </c>
      <c r="I1893" s="12">
        <v>11.051141830470739</v>
      </c>
      <c r="J1893" s="12">
        <v>10.444140445813733</v>
      </c>
      <c r="K1893" s="12">
        <v>10.614133851683608</v>
      </c>
      <c r="L1893" s="12">
        <v>12.74558985163354</v>
      </c>
      <c r="M1893" s="12">
        <v>9.4832123925720637</v>
      </c>
      <c r="N1893" s="12"/>
      <c r="O1893" s="12"/>
    </row>
    <row r="1894" spans="1:15" x14ac:dyDescent="0.35">
      <c r="A1894" s="11" t="str">
        <f t="shared" si="29"/>
        <v>DISTRIBUCION VOLUMEN X CRITERIO (kg ó litros)Bebidas VegetalesRTO CENTRO</v>
      </c>
      <c r="B1894" s="11" t="s">
        <v>120</v>
      </c>
      <c r="C1894" s="11" t="s">
        <v>176</v>
      </c>
      <c r="D1894" s="11" t="s">
        <v>6</v>
      </c>
      <c r="E1894" s="12">
        <v>2.5836670531090524</v>
      </c>
      <c r="F1894" s="12">
        <v>2.948244254610529</v>
      </c>
      <c r="G1894" s="12">
        <v>3.533518090979114</v>
      </c>
      <c r="H1894" s="12">
        <v>3.3256493210709102</v>
      </c>
      <c r="I1894" s="12">
        <v>2.395345048464641</v>
      </c>
      <c r="J1894" s="12">
        <v>2.5864511124757392</v>
      </c>
      <c r="K1894" s="12">
        <v>3.0631249003573462</v>
      </c>
      <c r="L1894" s="12">
        <v>2.4725090615573007</v>
      </c>
      <c r="M1894" s="12">
        <v>2.5895830830577555</v>
      </c>
      <c r="N1894" s="12"/>
      <c r="O1894" s="12"/>
    </row>
    <row r="1895" spans="1:15" x14ac:dyDescent="0.35">
      <c r="A1895" s="11" t="str">
        <f t="shared" si="29"/>
        <v>DISTRIBUCION VOLUMEN X CRITERIO (kg ó litros)Bebidas VegetalesNORTE-CENTRO</v>
      </c>
      <c r="B1895" s="11" t="s">
        <v>120</v>
      </c>
      <c r="C1895" s="11" t="s">
        <v>176</v>
      </c>
      <c r="D1895" s="11" t="s">
        <v>7</v>
      </c>
      <c r="E1895" s="12">
        <v>12.671919088748004</v>
      </c>
      <c r="F1895" s="12">
        <v>20.967458237656729</v>
      </c>
      <c r="G1895" s="12">
        <v>20.66706405613213</v>
      </c>
      <c r="H1895" s="12">
        <v>16.335318738504405</v>
      </c>
      <c r="I1895" s="12">
        <v>21.028187921521244</v>
      </c>
      <c r="J1895" s="12">
        <v>13.087311954254163</v>
      </c>
      <c r="K1895" s="12">
        <v>12.137192585734111</v>
      </c>
      <c r="L1895" s="12">
        <v>14.124270291963592</v>
      </c>
      <c r="M1895" s="12">
        <v>14.498693677054234</v>
      </c>
      <c r="N1895" s="12"/>
      <c r="O1895" s="12"/>
    </row>
    <row r="1896" spans="1:15" x14ac:dyDescent="0.35">
      <c r="A1896" s="11" t="str">
        <f t="shared" si="29"/>
        <v>DISTRIBUCION VOLUMEN X CRITERIO (kg ó litros)Bebidas VegetalesNOROESTE</v>
      </c>
      <c r="B1896" s="11" t="s">
        <v>120</v>
      </c>
      <c r="C1896" s="11" t="s">
        <v>176</v>
      </c>
      <c r="D1896" s="11" t="s">
        <v>8</v>
      </c>
      <c r="E1896" s="12">
        <v>7.7712423245030759</v>
      </c>
      <c r="F1896" s="12">
        <v>8.6536482892865649</v>
      </c>
      <c r="G1896" s="12">
        <v>11.72291809196269</v>
      </c>
      <c r="H1896" s="12">
        <v>12.683860198533109</v>
      </c>
      <c r="I1896" s="12">
        <v>11.066678268842866</v>
      </c>
      <c r="J1896" s="12">
        <v>9.6300464581893781</v>
      </c>
      <c r="K1896" s="12">
        <v>18.902971141734895</v>
      </c>
      <c r="L1896" s="12">
        <v>23.276813973972867</v>
      </c>
      <c r="M1896" s="12">
        <v>14.012498194779848</v>
      </c>
      <c r="N1896" s="12"/>
      <c r="O1896" s="12"/>
    </row>
    <row r="1897" spans="1:15" x14ac:dyDescent="0.35">
      <c r="A1897" s="11" t="str">
        <f t="shared" si="29"/>
        <v>DISTRIBUCION VOLUMEN X CRITERIO (kg ó litros)Bebidas Vegetales&lt;2MIL</v>
      </c>
      <c r="B1897" s="11" t="s">
        <v>120</v>
      </c>
      <c r="C1897" s="11" t="s">
        <v>176</v>
      </c>
      <c r="D1897" s="11" t="s">
        <v>9</v>
      </c>
      <c r="E1897" s="12">
        <v>2.1293303355312525</v>
      </c>
      <c r="F1897" s="12">
        <v>2.4368037443386936</v>
      </c>
      <c r="G1897" s="12">
        <v>2.9733051894492721</v>
      </c>
      <c r="H1897" s="12">
        <v>1.4959795652112233</v>
      </c>
      <c r="I1897" s="12">
        <v>1.9654041122303549</v>
      </c>
      <c r="J1897" s="12">
        <v>1.0050254547064699</v>
      </c>
      <c r="K1897" s="12">
        <v>2.6086928150765418</v>
      </c>
      <c r="L1897" s="12">
        <v>2.5640076783907455</v>
      </c>
      <c r="M1897" s="12">
        <v>2.2329413552930286</v>
      </c>
      <c r="N1897" s="12"/>
      <c r="O1897" s="12"/>
    </row>
    <row r="1898" spans="1:15" x14ac:dyDescent="0.35">
      <c r="A1898" s="11" t="str">
        <f t="shared" si="29"/>
        <v>DISTRIBUCION VOLUMEN X CRITERIO (kg ó litros)Bebidas Vegetales2-5MIL</v>
      </c>
      <c r="B1898" s="11" t="s">
        <v>120</v>
      </c>
      <c r="C1898" s="11" t="s">
        <v>176</v>
      </c>
      <c r="D1898" s="11" t="s">
        <v>10</v>
      </c>
      <c r="E1898" s="12">
        <v>1.9607973936122864</v>
      </c>
      <c r="F1898" s="12">
        <v>3.2558853691175047</v>
      </c>
      <c r="G1898" s="12">
        <v>2.3038863038056689</v>
      </c>
      <c r="H1898" s="12">
        <v>3.0820605061591002</v>
      </c>
      <c r="I1898" s="12">
        <v>3.5041518668642606</v>
      </c>
      <c r="J1898" s="12">
        <v>3.6130869080037735</v>
      </c>
      <c r="K1898" s="12">
        <v>2.6815858624673639</v>
      </c>
      <c r="L1898" s="12">
        <v>1.231241083421964</v>
      </c>
      <c r="M1898" s="12">
        <v>3.170528106792355</v>
      </c>
      <c r="N1898" s="12"/>
      <c r="O1898" s="12"/>
    </row>
    <row r="1899" spans="1:15" x14ac:dyDescent="0.35">
      <c r="A1899" s="11" t="str">
        <f t="shared" si="29"/>
        <v>DISTRIBUCION VOLUMEN X CRITERIO (kg ó litros)Bebidas Vegetales5-10MIL</v>
      </c>
      <c r="B1899" s="11" t="s">
        <v>120</v>
      </c>
      <c r="C1899" s="11" t="s">
        <v>176</v>
      </c>
      <c r="D1899" s="11" t="s">
        <v>11</v>
      </c>
      <c r="E1899" s="12">
        <v>6.1846769134043829</v>
      </c>
      <c r="F1899" s="12">
        <v>7.7542314154007368</v>
      </c>
      <c r="G1899" s="12">
        <v>13.170608409519494</v>
      </c>
      <c r="H1899" s="12">
        <v>21.148113077420462</v>
      </c>
      <c r="I1899" s="12">
        <v>17.410159385534435</v>
      </c>
      <c r="J1899" s="12">
        <v>16.457745731039672</v>
      </c>
      <c r="K1899" s="12">
        <v>16.702516695547263</v>
      </c>
      <c r="L1899" s="12">
        <v>10.287815317735207</v>
      </c>
      <c r="M1899" s="12">
        <v>10.793458591008029</v>
      </c>
      <c r="N1899" s="12"/>
      <c r="O1899" s="12"/>
    </row>
    <row r="1900" spans="1:15" x14ac:dyDescent="0.35">
      <c r="A1900" s="11" t="str">
        <f t="shared" si="29"/>
        <v>DISTRIBUCION VOLUMEN X CRITERIO (kg ó litros)Bebidas Vegetales10-30MIL</v>
      </c>
      <c r="B1900" s="11" t="s">
        <v>120</v>
      </c>
      <c r="C1900" s="11" t="s">
        <v>176</v>
      </c>
      <c r="D1900" s="11" t="s">
        <v>12</v>
      </c>
      <c r="E1900" s="12">
        <v>17.703166270289227</v>
      </c>
      <c r="F1900" s="12">
        <v>18.804592896741188</v>
      </c>
      <c r="G1900" s="12">
        <v>14.661860010962236</v>
      </c>
      <c r="H1900" s="12">
        <v>12.554509264075154</v>
      </c>
      <c r="I1900" s="12">
        <v>10.202835237086891</v>
      </c>
      <c r="J1900" s="12">
        <v>10.2617933148526</v>
      </c>
      <c r="K1900" s="12">
        <v>11.720400465265953</v>
      </c>
      <c r="L1900" s="12">
        <v>12.642100873417261</v>
      </c>
      <c r="M1900" s="12">
        <v>12.747665572203474</v>
      </c>
      <c r="N1900" s="12"/>
      <c r="O1900" s="12"/>
    </row>
    <row r="1901" spans="1:15" x14ac:dyDescent="0.35">
      <c r="A1901" s="11" t="str">
        <f t="shared" si="29"/>
        <v>DISTRIBUCION VOLUMEN X CRITERIO (kg ó litros)Bebidas Vegetales30-100MIL</v>
      </c>
      <c r="B1901" s="11" t="s">
        <v>120</v>
      </c>
      <c r="C1901" s="11" t="s">
        <v>176</v>
      </c>
      <c r="D1901" s="11" t="s">
        <v>13</v>
      </c>
      <c r="E1901" s="12">
        <v>29.319152581835212</v>
      </c>
      <c r="F1901" s="12">
        <v>19.878947891038507</v>
      </c>
      <c r="G1901" s="12">
        <v>15.848625234422823</v>
      </c>
      <c r="H1901" s="12">
        <v>14.539560056206094</v>
      </c>
      <c r="I1901" s="12">
        <v>18.810470593466643</v>
      </c>
      <c r="J1901" s="12">
        <v>29.892679679309925</v>
      </c>
      <c r="K1901" s="12">
        <v>26.337182690187898</v>
      </c>
      <c r="L1901" s="12">
        <v>25.757649551881418</v>
      </c>
      <c r="M1901" s="12">
        <v>29.788754570990005</v>
      </c>
      <c r="N1901" s="12"/>
      <c r="O1901" s="12"/>
    </row>
    <row r="1902" spans="1:15" x14ac:dyDescent="0.35">
      <c r="A1902" s="11" t="str">
        <f t="shared" si="29"/>
        <v>DISTRIBUCION VOLUMEN X CRITERIO (kg ó litros)Bebidas Vegetales100-200MIL</v>
      </c>
      <c r="B1902" s="11" t="s">
        <v>120</v>
      </c>
      <c r="C1902" s="11" t="s">
        <v>176</v>
      </c>
      <c r="D1902" s="11" t="s">
        <v>14</v>
      </c>
      <c r="E1902" s="12">
        <v>12.860870316012216</v>
      </c>
      <c r="F1902" s="12">
        <v>16.94091771514681</v>
      </c>
      <c r="G1902" s="12">
        <v>13.264489814930888</v>
      </c>
      <c r="H1902" s="12">
        <v>13.800190270725569</v>
      </c>
      <c r="I1902" s="12">
        <v>17.282287655258969</v>
      </c>
      <c r="J1902" s="12">
        <v>12.73342336768078</v>
      </c>
      <c r="K1902" s="12">
        <v>8.8548701823051204</v>
      </c>
      <c r="L1902" s="12">
        <v>10.966631628833488</v>
      </c>
      <c r="M1902" s="12">
        <v>12.471131424773123</v>
      </c>
      <c r="N1902" s="12"/>
      <c r="O1902" s="12"/>
    </row>
    <row r="1903" spans="1:15" x14ac:dyDescent="0.35">
      <c r="A1903" s="11" t="str">
        <f t="shared" si="29"/>
        <v>DISTRIBUCION VOLUMEN X CRITERIO (kg ó litros)Bebidas Vegetales200-500MIL</v>
      </c>
      <c r="B1903" s="11" t="s">
        <v>120</v>
      </c>
      <c r="C1903" s="11" t="s">
        <v>176</v>
      </c>
      <c r="D1903" s="11" t="s">
        <v>15</v>
      </c>
      <c r="E1903" s="12">
        <v>15.639801837120547</v>
      </c>
      <c r="F1903" s="12">
        <v>16.754089575718115</v>
      </c>
      <c r="G1903" s="12">
        <v>21.549028342857167</v>
      </c>
      <c r="H1903" s="12">
        <v>20.287984451538481</v>
      </c>
      <c r="I1903" s="12">
        <v>19.623270790192532</v>
      </c>
      <c r="J1903" s="12">
        <v>12.971519937480897</v>
      </c>
      <c r="K1903" s="12">
        <v>15.831273288295586</v>
      </c>
      <c r="L1903" s="12">
        <v>22.215131835211118</v>
      </c>
      <c r="M1903" s="12">
        <v>12.674325094215078</v>
      </c>
      <c r="N1903" s="12"/>
      <c r="O1903" s="12"/>
    </row>
    <row r="1904" spans="1:15" x14ac:dyDescent="0.35">
      <c r="A1904" s="11" t="str">
        <f t="shared" si="29"/>
        <v>DISTRIBUCION VOLUMEN X CRITERIO (kg ó litros)Bebidas Vegetales&gt;500MIL</v>
      </c>
      <c r="B1904" s="11" t="s">
        <v>120</v>
      </c>
      <c r="C1904" s="11" t="s">
        <v>176</v>
      </c>
      <c r="D1904" s="11" t="s">
        <v>16</v>
      </c>
      <c r="E1904" s="12">
        <v>14.202204084884027</v>
      </c>
      <c r="F1904" s="12">
        <v>14.174525001604877</v>
      </c>
      <c r="G1904" s="12">
        <v>16.228189085256652</v>
      </c>
      <c r="H1904" s="12">
        <v>13.091597612625417</v>
      </c>
      <c r="I1904" s="12">
        <v>11.201418634372748</v>
      </c>
      <c r="J1904" s="12">
        <v>13.064724130952978</v>
      </c>
      <c r="K1904" s="12">
        <v>15.263486446328493</v>
      </c>
      <c r="L1904" s="12">
        <v>14.33541222244124</v>
      </c>
      <c r="M1904" s="12">
        <v>16.121187025245593</v>
      </c>
      <c r="N1904" s="12"/>
      <c r="O1904" s="12"/>
    </row>
    <row r="1905" spans="1:15" x14ac:dyDescent="0.35">
      <c r="A1905" s="11" t="str">
        <f t="shared" si="29"/>
        <v>DISTRIBUCION VOLUMEN X CRITERIO (kg ó litros)Bebidas VegetalesDE 15 A 19 AÑOS</v>
      </c>
      <c r="B1905" s="11" t="s">
        <v>120</v>
      </c>
      <c r="C1905" s="11" t="s">
        <v>176</v>
      </c>
      <c r="D1905" s="11" t="s">
        <v>39</v>
      </c>
      <c r="E1905" s="12">
        <v>4.3963249569696359</v>
      </c>
      <c r="F1905" s="12">
        <v>1.1717976162348538</v>
      </c>
      <c r="G1905" s="12">
        <v>0.56473753690845896</v>
      </c>
      <c r="H1905" s="12" t="s">
        <v>219</v>
      </c>
      <c r="I1905" s="12">
        <v>1.4389480838392672</v>
      </c>
      <c r="J1905" s="12" t="s">
        <v>219</v>
      </c>
      <c r="K1905" s="12" t="s">
        <v>219</v>
      </c>
      <c r="L1905" s="12" t="s">
        <v>219</v>
      </c>
      <c r="M1905" s="12">
        <v>0.24674670513036323</v>
      </c>
      <c r="N1905" s="12"/>
      <c r="O1905" s="12"/>
    </row>
    <row r="1906" spans="1:15" x14ac:dyDescent="0.35">
      <c r="A1906" s="11" t="str">
        <f t="shared" si="29"/>
        <v>DISTRIBUCION VOLUMEN X CRITERIO (kg ó litros)Bebidas VegetalesDE 20 A 24 AÑOS</v>
      </c>
      <c r="B1906" s="11" t="s">
        <v>120</v>
      </c>
      <c r="C1906" s="11" t="s">
        <v>176</v>
      </c>
      <c r="D1906" s="11" t="s">
        <v>40</v>
      </c>
      <c r="E1906" s="12">
        <v>2.8057631150054143</v>
      </c>
      <c r="F1906" s="12">
        <v>1.1966791772382697</v>
      </c>
      <c r="G1906" s="12">
        <v>2.4573689841914277</v>
      </c>
      <c r="H1906" s="12">
        <v>1.5000567462099257</v>
      </c>
      <c r="I1906" s="12">
        <v>1.6051673128363253</v>
      </c>
      <c r="J1906" s="12">
        <v>2.7830925749629163</v>
      </c>
      <c r="K1906" s="12">
        <v>2.2391583814041489</v>
      </c>
      <c r="L1906" s="12">
        <v>1.3108999728785946</v>
      </c>
      <c r="M1906" s="12">
        <v>2.1399764592512116</v>
      </c>
      <c r="N1906" s="12"/>
      <c r="O1906" s="12"/>
    </row>
    <row r="1907" spans="1:15" x14ac:dyDescent="0.35">
      <c r="A1907" s="11" t="str">
        <f t="shared" si="29"/>
        <v>DISTRIBUCION VOLUMEN X CRITERIO (kg ó litros)Bebidas VegetalesDE 25 A 34 AÑOS</v>
      </c>
      <c r="B1907" s="11" t="s">
        <v>120</v>
      </c>
      <c r="C1907" s="11" t="s">
        <v>176</v>
      </c>
      <c r="D1907" s="11" t="s">
        <v>41</v>
      </c>
      <c r="E1907" s="12">
        <v>10.759611896722848</v>
      </c>
      <c r="F1907" s="12">
        <v>14.384093848078155</v>
      </c>
      <c r="G1907" s="12">
        <v>18.903851822970044</v>
      </c>
      <c r="H1907" s="12">
        <v>13.116235210305389</v>
      </c>
      <c r="I1907" s="12">
        <v>13.508664832296166</v>
      </c>
      <c r="J1907" s="12">
        <v>9.5744878859523492</v>
      </c>
      <c r="K1907" s="12">
        <v>11.378641602836275</v>
      </c>
      <c r="L1907" s="12">
        <v>16.77577228971036</v>
      </c>
      <c r="M1907" s="12">
        <v>15.05526793596783</v>
      </c>
      <c r="N1907" s="12"/>
      <c r="O1907" s="12"/>
    </row>
    <row r="1908" spans="1:15" x14ac:dyDescent="0.35">
      <c r="A1908" s="11" t="str">
        <f t="shared" si="29"/>
        <v>DISTRIBUCION VOLUMEN X CRITERIO (kg ó litros)Bebidas VegetalesDE 35 A 49 AÑOS</v>
      </c>
      <c r="B1908" s="11" t="s">
        <v>120</v>
      </c>
      <c r="C1908" s="11" t="s">
        <v>176</v>
      </c>
      <c r="D1908" s="11" t="s">
        <v>42</v>
      </c>
      <c r="E1908" s="12">
        <v>25.229031936429202</v>
      </c>
      <c r="F1908" s="12">
        <v>29.391089968805765</v>
      </c>
      <c r="G1908" s="12">
        <v>28.375350433761671</v>
      </c>
      <c r="H1908" s="12">
        <v>25.71919240571625</v>
      </c>
      <c r="I1908" s="12">
        <v>27.887852253186061</v>
      </c>
      <c r="J1908" s="12">
        <v>31.96620099721391</v>
      </c>
      <c r="K1908" s="12">
        <v>37.948089175603002</v>
      </c>
      <c r="L1908" s="12">
        <v>28.318295155617147</v>
      </c>
      <c r="M1908" s="12">
        <v>31.111587846065248</v>
      </c>
      <c r="N1908" s="12"/>
      <c r="O1908" s="12"/>
    </row>
    <row r="1909" spans="1:15" x14ac:dyDescent="0.35">
      <c r="A1909" s="11" t="str">
        <f t="shared" si="29"/>
        <v>DISTRIBUCION VOLUMEN X CRITERIO (kg ó litros)Bebidas VegetalesDE 50 A 59 AÑOS</v>
      </c>
      <c r="B1909" s="11" t="s">
        <v>120</v>
      </c>
      <c r="C1909" s="11" t="s">
        <v>176</v>
      </c>
      <c r="D1909" s="11" t="s">
        <v>43</v>
      </c>
      <c r="E1909" s="12">
        <v>26.145396252248421</v>
      </c>
      <c r="F1909" s="12">
        <v>28.389490051524913</v>
      </c>
      <c r="G1909" s="12">
        <v>31.187029675509915</v>
      </c>
      <c r="H1909" s="12">
        <v>21.458610904057711</v>
      </c>
      <c r="I1909" s="12">
        <v>24.991893490489154</v>
      </c>
      <c r="J1909" s="12">
        <v>26.010863160609549</v>
      </c>
      <c r="K1909" s="12">
        <v>21.862182449173183</v>
      </c>
      <c r="L1909" s="12">
        <v>18.211102494861596</v>
      </c>
      <c r="M1909" s="12">
        <v>24.217422040223298</v>
      </c>
      <c r="N1909" s="12"/>
      <c r="O1909" s="12"/>
    </row>
    <row r="1910" spans="1:15" x14ac:dyDescent="0.35">
      <c r="A1910" s="11" t="str">
        <f t="shared" si="29"/>
        <v>DISTRIBUCION VOLUMEN X CRITERIO (kg ó litros)Bebidas VegetalesDE 60 A 75 AÑOS</v>
      </c>
      <c r="B1910" s="11" t="s">
        <v>120</v>
      </c>
      <c r="C1910" s="11" t="s">
        <v>176</v>
      </c>
      <c r="D1910" s="11" t="s">
        <v>44</v>
      </c>
      <c r="E1910" s="12">
        <v>30.66387585228723</v>
      </c>
      <c r="F1910" s="12">
        <v>25.466845713432139</v>
      </c>
      <c r="G1910" s="12">
        <v>18.511661082707516</v>
      </c>
      <c r="H1910" s="12">
        <v>38.205901913492454</v>
      </c>
      <c r="I1910" s="12">
        <v>30.567468124043106</v>
      </c>
      <c r="J1910" s="12">
        <v>29.665358100158745</v>
      </c>
      <c r="K1910" s="12">
        <v>26.571928630006248</v>
      </c>
      <c r="L1910" s="12">
        <v>35.383927386722917</v>
      </c>
      <c r="M1910" s="12">
        <v>27.228991536684138</v>
      </c>
      <c r="N1910" s="12"/>
      <c r="O1910" s="12"/>
    </row>
    <row r="1911" spans="1:15" x14ac:dyDescent="0.35">
      <c r="A1911" s="11" t="str">
        <f t="shared" si="29"/>
        <v>DISTRIBUCION VOLUMEN X CRITERIO (kg ó litros)Bebidas VegetalesALTA Y MEDIA ALTA</v>
      </c>
      <c r="B1911" s="11" t="s">
        <v>120</v>
      </c>
      <c r="C1911" s="11" t="s">
        <v>176</v>
      </c>
      <c r="D1911" s="11" t="s">
        <v>17</v>
      </c>
      <c r="E1911" s="12">
        <v>16.811097837642343</v>
      </c>
      <c r="F1911" s="12">
        <v>21.644746060705668</v>
      </c>
      <c r="G1911" s="12">
        <v>20.635271352392003</v>
      </c>
      <c r="H1911" s="12">
        <v>13.132366004166062</v>
      </c>
      <c r="I1911" s="12">
        <v>18.410706304198328</v>
      </c>
      <c r="J1911" s="12">
        <v>19.294390176545782</v>
      </c>
      <c r="K1911" s="12">
        <v>21.935950479563505</v>
      </c>
      <c r="L1911" s="12">
        <v>19.578102331781505</v>
      </c>
      <c r="M1911" s="12">
        <v>19.089822638776663</v>
      </c>
      <c r="N1911" s="12"/>
      <c r="O1911" s="12"/>
    </row>
    <row r="1912" spans="1:15" x14ac:dyDescent="0.35">
      <c r="A1912" s="11" t="str">
        <f t="shared" si="29"/>
        <v>DISTRIBUCION VOLUMEN X CRITERIO (kg ó litros)Bebidas VegetalesMEDIA</v>
      </c>
      <c r="B1912" s="11" t="s">
        <v>120</v>
      </c>
      <c r="C1912" s="11" t="s">
        <v>176</v>
      </c>
      <c r="D1912" s="11" t="s">
        <v>18</v>
      </c>
      <c r="E1912" s="12">
        <v>20.280764605263403</v>
      </c>
      <c r="F1912" s="12">
        <v>29.798042993925694</v>
      </c>
      <c r="G1912" s="12">
        <v>26.154581409058046</v>
      </c>
      <c r="H1912" s="12">
        <v>29.031726771785031</v>
      </c>
      <c r="I1912" s="12">
        <v>23.849296356124448</v>
      </c>
      <c r="J1912" s="12">
        <v>23.333804091008489</v>
      </c>
      <c r="K1912" s="12">
        <v>21.92472198255755</v>
      </c>
      <c r="L1912" s="12">
        <v>20.102454107272784</v>
      </c>
      <c r="M1912" s="12">
        <v>22.896877380571471</v>
      </c>
      <c r="N1912" s="12"/>
      <c r="O1912" s="12"/>
    </row>
    <row r="1913" spans="1:15" x14ac:dyDescent="0.35">
      <c r="A1913" s="11" t="str">
        <f t="shared" si="29"/>
        <v>DISTRIBUCION VOLUMEN X CRITERIO (kg ó litros)Bebidas VegetalesMEDIA BAJA</v>
      </c>
      <c r="B1913" s="11" t="s">
        <v>120</v>
      </c>
      <c r="C1913" s="11" t="s">
        <v>176</v>
      </c>
      <c r="D1913" s="11" t="s">
        <v>19</v>
      </c>
      <c r="E1913" s="12">
        <v>27.100702412721006</v>
      </c>
      <c r="F1913" s="12">
        <v>30.167609291672459</v>
      </c>
      <c r="G1913" s="12">
        <v>42.238806510271267</v>
      </c>
      <c r="H1913" s="12">
        <v>46.000828802325096</v>
      </c>
      <c r="I1913" s="12">
        <v>49.493423176088065</v>
      </c>
      <c r="J1913" s="12">
        <v>42.94599220919352</v>
      </c>
      <c r="K1913" s="12">
        <v>43.551547390145288</v>
      </c>
      <c r="L1913" s="12">
        <v>44.2241774110405</v>
      </c>
      <c r="M1913" s="12">
        <v>38.395638058028759</v>
      </c>
      <c r="N1913" s="12"/>
      <c r="O1913" s="12"/>
    </row>
    <row r="1914" spans="1:15" x14ac:dyDescent="0.35">
      <c r="A1914" s="11" t="str">
        <f t="shared" si="29"/>
        <v>DISTRIBUCION VOLUMEN X CRITERIO (kg ó litros)Bebidas VegetalesBAJA</v>
      </c>
      <c r="B1914" s="11" t="s">
        <v>120</v>
      </c>
      <c r="C1914" s="11" t="s">
        <v>176</v>
      </c>
      <c r="D1914" s="11" t="s">
        <v>20</v>
      </c>
      <c r="E1914" s="12">
        <v>35.807437817481755</v>
      </c>
      <c r="F1914" s="12">
        <v>18.389596884372615</v>
      </c>
      <c r="G1914" s="12">
        <v>10.971339800376747</v>
      </c>
      <c r="H1914" s="12">
        <v>11.83507756711222</v>
      </c>
      <c r="I1914" s="12">
        <v>8.2465639094631591</v>
      </c>
      <c r="J1914" s="12">
        <v>14.42581041594082</v>
      </c>
      <c r="K1914" s="12">
        <v>12.587779111967945</v>
      </c>
      <c r="L1914" s="12">
        <v>16.095261126259842</v>
      </c>
      <c r="M1914" s="12">
        <v>19.617650827800151</v>
      </c>
      <c r="N1914" s="12"/>
      <c r="O1914" s="12"/>
    </row>
    <row r="1915" spans="1:15" x14ac:dyDescent="0.35">
      <c r="A1915" s="11" t="str">
        <f t="shared" si="29"/>
        <v>DISTRIBUCION VOLUMEN X CRITERIO (kg ó litros)Bebidas VegetalesHOMBRE</v>
      </c>
      <c r="B1915" s="11" t="s">
        <v>120</v>
      </c>
      <c r="C1915" s="11" t="s">
        <v>176</v>
      </c>
      <c r="D1915" s="11" t="s">
        <v>21</v>
      </c>
      <c r="E1915" s="12">
        <v>23.158051817139064</v>
      </c>
      <c r="F1915" s="12">
        <v>31.304852586408938</v>
      </c>
      <c r="G1915" s="12">
        <v>27.553872362079208</v>
      </c>
      <c r="H1915" s="12">
        <v>36.155363089427759</v>
      </c>
      <c r="I1915" s="12">
        <v>35.996760462850155</v>
      </c>
      <c r="J1915" s="12">
        <v>28.428238779789893</v>
      </c>
      <c r="K1915" s="12">
        <v>28.892662085979541</v>
      </c>
      <c r="L1915" s="12">
        <v>30.738023739361726</v>
      </c>
      <c r="M1915" s="12">
        <v>25.46181430064739</v>
      </c>
      <c r="N1915" s="12"/>
      <c r="O1915" s="12"/>
    </row>
    <row r="1916" spans="1:15" x14ac:dyDescent="0.35">
      <c r="A1916" s="11" t="str">
        <f t="shared" si="29"/>
        <v>DISTRIBUCION VOLUMEN X CRITERIO (kg ó litros)Bebidas VegetalesMUJER</v>
      </c>
      <c r="B1916" s="11" t="s">
        <v>120</v>
      </c>
      <c r="C1916" s="11" t="s">
        <v>176</v>
      </c>
      <c r="D1916" s="11" t="s">
        <v>22</v>
      </c>
      <c r="E1916" s="12">
        <v>76.841958875294949</v>
      </c>
      <c r="F1916" s="12">
        <v>68.695142644267506</v>
      </c>
      <c r="G1916" s="12">
        <v>72.446119286803452</v>
      </c>
      <c r="H1916" s="12">
        <v>63.844639474407039</v>
      </c>
      <c r="I1916" s="12">
        <v>64.003235703831692</v>
      </c>
      <c r="J1916" s="12">
        <v>71.571767434832879</v>
      </c>
      <c r="K1916" s="12">
        <v>71.107339507506154</v>
      </c>
      <c r="L1916" s="12">
        <v>69.261965585391877</v>
      </c>
      <c r="M1916" s="12">
        <v>74.538176453666807</v>
      </c>
      <c r="N1916" s="12"/>
      <c r="O1916" s="12"/>
    </row>
    <row r="1917" spans="1:15" x14ac:dyDescent="0.35">
      <c r="A1917" s="11" t="str">
        <f t="shared" si="29"/>
        <v>DISTRIBUCION VOLUMEN X CRITERIO (kg ó litros)InfusionesT.ESPAÑA</v>
      </c>
      <c r="B1917" s="11" t="s">
        <v>120</v>
      </c>
      <c r="C1917" s="11" t="s">
        <v>129</v>
      </c>
      <c r="D1917" s="11" t="s">
        <v>36</v>
      </c>
      <c r="E1917" s="12">
        <v>100</v>
      </c>
      <c r="F1917" s="12">
        <v>100</v>
      </c>
      <c r="G1917" s="12">
        <v>100</v>
      </c>
      <c r="H1917" s="12">
        <v>100</v>
      </c>
      <c r="I1917" s="12">
        <v>100</v>
      </c>
      <c r="J1917" s="12">
        <v>100</v>
      </c>
      <c r="K1917" s="12">
        <v>100</v>
      </c>
      <c r="L1917" s="12">
        <v>100</v>
      </c>
      <c r="M1917" s="12">
        <v>100</v>
      </c>
      <c r="N1917" s="12"/>
      <c r="O1917" s="12"/>
    </row>
    <row r="1918" spans="1:15" x14ac:dyDescent="0.35">
      <c r="A1918" s="11" t="str">
        <f t="shared" si="29"/>
        <v>DISTRIBUCION VOLUMEN X CRITERIO (kg ó litros)InfusionesBCN AM</v>
      </c>
      <c r="B1918" s="11" t="s">
        <v>120</v>
      </c>
      <c r="C1918" s="11" t="s">
        <v>129</v>
      </c>
      <c r="D1918" s="11" t="s">
        <v>1</v>
      </c>
      <c r="E1918" s="12">
        <v>12.499002651893349</v>
      </c>
      <c r="F1918" s="12">
        <v>11.519166815627562</v>
      </c>
      <c r="G1918" s="12">
        <v>10.276262491541624</v>
      </c>
      <c r="H1918" s="12">
        <v>12.59890090792023</v>
      </c>
      <c r="I1918" s="12">
        <v>9.1674126169714789</v>
      </c>
      <c r="J1918" s="12">
        <v>8.8874501166970141</v>
      </c>
      <c r="K1918" s="12">
        <v>14.537595672032399</v>
      </c>
      <c r="L1918" s="12">
        <v>11.835418834924809</v>
      </c>
      <c r="M1918" s="12">
        <v>8.7447806816522515</v>
      </c>
      <c r="N1918" s="12"/>
      <c r="O1918" s="12"/>
    </row>
    <row r="1919" spans="1:15" x14ac:dyDescent="0.35">
      <c r="A1919" s="11" t="str">
        <f t="shared" si="29"/>
        <v>DISTRIBUCION VOLUMEN X CRITERIO (kg ó litros)InfusionesREST.CAT ARAGON</v>
      </c>
      <c r="B1919" s="11" t="s">
        <v>120</v>
      </c>
      <c r="C1919" s="11" t="s">
        <v>129</v>
      </c>
      <c r="D1919" s="11" t="s">
        <v>2</v>
      </c>
      <c r="E1919" s="12">
        <v>11.997053930322659</v>
      </c>
      <c r="F1919" s="12">
        <v>10.648932615265174</v>
      </c>
      <c r="G1919" s="12">
        <v>13.886154215254651</v>
      </c>
      <c r="H1919" s="12">
        <v>14.049097507981054</v>
      </c>
      <c r="I1919" s="12">
        <v>12.619088841004572</v>
      </c>
      <c r="J1919" s="12">
        <v>11.967333193748789</v>
      </c>
      <c r="K1919" s="12">
        <v>14.100797805076414</v>
      </c>
      <c r="L1919" s="12">
        <v>14.016465900614319</v>
      </c>
      <c r="M1919" s="12">
        <v>14.218089525946805</v>
      </c>
      <c r="N1919" s="12"/>
      <c r="O1919" s="12"/>
    </row>
    <row r="1920" spans="1:15" x14ac:dyDescent="0.35">
      <c r="A1920" s="11" t="str">
        <f t="shared" si="29"/>
        <v>DISTRIBUCION VOLUMEN X CRITERIO (kg ó litros)InfusionesLEVANTE</v>
      </c>
      <c r="B1920" s="11" t="s">
        <v>120</v>
      </c>
      <c r="C1920" s="11" t="s">
        <v>129</v>
      </c>
      <c r="D1920" s="11" t="s">
        <v>3</v>
      </c>
      <c r="E1920" s="12">
        <v>13.130738216375878</v>
      </c>
      <c r="F1920" s="12">
        <v>16.004711785747087</v>
      </c>
      <c r="G1920" s="12">
        <v>14.650601464679585</v>
      </c>
      <c r="H1920" s="12">
        <v>16.241027762237291</v>
      </c>
      <c r="I1920" s="12">
        <v>19.588743793170945</v>
      </c>
      <c r="J1920" s="12">
        <v>19.118342189085393</v>
      </c>
      <c r="K1920" s="12">
        <v>14.20497838963059</v>
      </c>
      <c r="L1920" s="12">
        <v>15.29782538346792</v>
      </c>
      <c r="M1920" s="12">
        <v>15.62360073747349</v>
      </c>
      <c r="N1920" s="12"/>
      <c r="O1920" s="12"/>
    </row>
    <row r="1921" spans="1:15" x14ac:dyDescent="0.35">
      <c r="A1921" s="11" t="str">
        <f t="shared" si="29"/>
        <v>DISTRIBUCION VOLUMEN X CRITERIO (kg ó litros)InfusionesANDALUCIA</v>
      </c>
      <c r="B1921" s="11" t="s">
        <v>120</v>
      </c>
      <c r="C1921" s="11" t="s">
        <v>129</v>
      </c>
      <c r="D1921" s="11" t="s">
        <v>4</v>
      </c>
      <c r="E1921" s="12">
        <v>21.180046991676331</v>
      </c>
      <c r="F1921" s="12">
        <v>18.415047760749694</v>
      </c>
      <c r="G1921" s="12">
        <v>17.671859497168398</v>
      </c>
      <c r="H1921" s="12">
        <v>16.679418452128143</v>
      </c>
      <c r="I1921" s="12">
        <v>15.700352893374731</v>
      </c>
      <c r="J1921" s="12">
        <v>19.652218366867132</v>
      </c>
      <c r="K1921" s="12">
        <v>17.882312007633715</v>
      </c>
      <c r="L1921" s="12">
        <v>20.554886794837664</v>
      </c>
      <c r="M1921" s="12">
        <v>16.551456916140342</v>
      </c>
      <c r="N1921" s="12"/>
      <c r="O1921" s="12"/>
    </row>
    <row r="1922" spans="1:15" x14ac:dyDescent="0.35">
      <c r="A1922" s="11" t="str">
        <f t="shared" si="29"/>
        <v>DISTRIBUCION VOLUMEN X CRITERIO (kg ó litros)InfusionesMDD AM</v>
      </c>
      <c r="B1922" s="11" t="s">
        <v>120</v>
      </c>
      <c r="C1922" s="11" t="s">
        <v>129</v>
      </c>
      <c r="D1922" s="11" t="s">
        <v>5</v>
      </c>
      <c r="E1922" s="12">
        <v>10.443919774147925</v>
      </c>
      <c r="F1922" s="12">
        <v>10.10099570803021</v>
      </c>
      <c r="G1922" s="12">
        <v>11.448351089734061</v>
      </c>
      <c r="H1922" s="12">
        <v>12.508784124325894</v>
      </c>
      <c r="I1922" s="12">
        <v>11.251791177587645</v>
      </c>
      <c r="J1922" s="12">
        <v>11.510639637063043</v>
      </c>
      <c r="K1922" s="12">
        <v>15.024382103008053</v>
      </c>
      <c r="L1922" s="12">
        <v>11.519234982445145</v>
      </c>
      <c r="M1922" s="12">
        <v>14.996159733209103</v>
      </c>
      <c r="N1922" s="12"/>
      <c r="O1922" s="12"/>
    </row>
    <row r="1923" spans="1:15" x14ac:dyDescent="0.35">
      <c r="A1923" s="11" t="str">
        <f t="shared" si="29"/>
        <v>DISTRIBUCION VOLUMEN X CRITERIO (kg ó litros)InfusionesRTO CENTRO</v>
      </c>
      <c r="B1923" s="11" t="s">
        <v>120</v>
      </c>
      <c r="C1923" s="11" t="s">
        <v>129</v>
      </c>
      <c r="D1923" s="11" t="s">
        <v>6</v>
      </c>
      <c r="E1923" s="12">
        <v>9.5126768255393088</v>
      </c>
      <c r="F1923" s="12">
        <v>9.5000654397667219</v>
      </c>
      <c r="G1923" s="12">
        <v>7.1898774600681001</v>
      </c>
      <c r="H1923" s="12">
        <v>5.3264923698996203</v>
      </c>
      <c r="I1923" s="12">
        <v>4.5362547055699451</v>
      </c>
      <c r="J1923" s="12">
        <v>3.3335138400031057</v>
      </c>
      <c r="K1923" s="12">
        <v>4.2240109637993974</v>
      </c>
      <c r="L1923" s="12">
        <v>3.8980944047802462</v>
      </c>
      <c r="M1923" s="12">
        <v>4.3030274870647869</v>
      </c>
      <c r="N1923" s="12"/>
      <c r="O1923" s="12"/>
    </row>
    <row r="1924" spans="1:15" x14ac:dyDescent="0.35">
      <c r="A1924" s="11" t="str">
        <f t="shared" ref="A1924:A1987" si="30">B1924&amp;C1924&amp;D1924</f>
        <v>DISTRIBUCION VOLUMEN X CRITERIO (kg ó litros)InfusionesNORTE-CENTRO</v>
      </c>
      <c r="B1924" s="11" t="s">
        <v>120</v>
      </c>
      <c r="C1924" s="11" t="s">
        <v>129</v>
      </c>
      <c r="D1924" s="11" t="s">
        <v>7</v>
      </c>
      <c r="E1924" s="12">
        <v>9.7884195826484568</v>
      </c>
      <c r="F1924" s="12">
        <v>9.739500200577675</v>
      </c>
      <c r="G1924" s="12">
        <v>10.263683862941834</v>
      </c>
      <c r="H1924" s="12">
        <v>10.230189830719388</v>
      </c>
      <c r="I1924" s="12">
        <v>11.00323047563788</v>
      </c>
      <c r="J1924" s="12">
        <v>10.551112895371121</v>
      </c>
      <c r="K1924" s="12">
        <v>8.1053719891610889</v>
      </c>
      <c r="L1924" s="12">
        <v>8.3902787708412063</v>
      </c>
      <c r="M1924" s="12">
        <v>9.5430234576282178</v>
      </c>
      <c r="N1924" s="12"/>
      <c r="O1924" s="12"/>
    </row>
    <row r="1925" spans="1:15" x14ac:dyDescent="0.35">
      <c r="A1925" s="11" t="str">
        <f t="shared" si="30"/>
        <v>DISTRIBUCION VOLUMEN X CRITERIO (kg ó litros)InfusionesNOROESTE</v>
      </c>
      <c r="B1925" s="11" t="s">
        <v>120</v>
      </c>
      <c r="C1925" s="11" t="s">
        <v>129</v>
      </c>
      <c r="D1925" s="11" t="s">
        <v>8</v>
      </c>
      <c r="E1925" s="12">
        <v>11.448141586208324</v>
      </c>
      <c r="F1925" s="12">
        <v>14.071568063268394</v>
      </c>
      <c r="G1925" s="12">
        <v>14.613212830207903</v>
      </c>
      <c r="H1925" s="12">
        <v>12.366072373953942</v>
      </c>
      <c r="I1925" s="12">
        <v>16.133129708007051</v>
      </c>
      <c r="J1925" s="12">
        <v>14.979373606602028</v>
      </c>
      <c r="K1925" s="12">
        <v>11.920534433208488</v>
      </c>
      <c r="L1925" s="12">
        <v>14.487798582697724</v>
      </c>
      <c r="M1925" s="12">
        <v>16.019863763223835</v>
      </c>
      <c r="N1925" s="12"/>
      <c r="O1925" s="12"/>
    </row>
    <row r="1926" spans="1:15" x14ac:dyDescent="0.35">
      <c r="A1926" s="11" t="str">
        <f t="shared" si="30"/>
        <v>DISTRIBUCION VOLUMEN X CRITERIO (kg ó litros)Infusiones&lt;2MIL</v>
      </c>
      <c r="B1926" s="11" t="s">
        <v>120</v>
      </c>
      <c r="C1926" s="11" t="s">
        <v>129</v>
      </c>
      <c r="D1926" s="11" t="s">
        <v>9</v>
      </c>
      <c r="E1926" s="12">
        <v>9.2609305492096183</v>
      </c>
      <c r="F1926" s="12">
        <v>8.6349914821758773</v>
      </c>
      <c r="G1926" s="12">
        <v>5.0970720111693968</v>
      </c>
      <c r="H1926" s="12">
        <v>3.9682968642865037</v>
      </c>
      <c r="I1926" s="12">
        <v>2.8054360397330647</v>
      </c>
      <c r="J1926" s="12">
        <v>4.6949571210944026</v>
      </c>
      <c r="K1926" s="12">
        <v>5.9392037918444416</v>
      </c>
      <c r="L1926" s="12">
        <v>3.573746979940875</v>
      </c>
      <c r="M1926" s="12">
        <v>3.8683152054075824</v>
      </c>
      <c r="N1926" s="12"/>
      <c r="O1926" s="12"/>
    </row>
    <row r="1927" spans="1:15" x14ac:dyDescent="0.35">
      <c r="A1927" s="11" t="str">
        <f t="shared" si="30"/>
        <v>DISTRIBUCION VOLUMEN X CRITERIO (kg ó litros)Infusiones2-5MIL</v>
      </c>
      <c r="B1927" s="11" t="s">
        <v>120</v>
      </c>
      <c r="C1927" s="11" t="s">
        <v>129</v>
      </c>
      <c r="D1927" s="11" t="s">
        <v>10</v>
      </c>
      <c r="E1927" s="12">
        <v>4.2511719553586653</v>
      </c>
      <c r="F1927" s="12">
        <v>9.0901121671539258</v>
      </c>
      <c r="G1927" s="12">
        <v>4.5122601869489767</v>
      </c>
      <c r="H1927" s="12">
        <v>3.7231676501989242</v>
      </c>
      <c r="I1927" s="12">
        <v>6.7881157209514171</v>
      </c>
      <c r="J1927" s="12">
        <v>6.8284745860236997</v>
      </c>
      <c r="K1927" s="12">
        <v>4.3811765234919964</v>
      </c>
      <c r="L1927" s="12">
        <v>5.0107983174965653</v>
      </c>
      <c r="M1927" s="12">
        <v>6.7217705404768733</v>
      </c>
      <c r="N1927" s="12"/>
      <c r="O1927" s="12"/>
    </row>
    <row r="1928" spans="1:15" x14ac:dyDescent="0.35">
      <c r="A1928" s="11" t="str">
        <f t="shared" si="30"/>
        <v>DISTRIBUCION VOLUMEN X CRITERIO (kg ó litros)Infusiones5-10MIL</v>
      </c>
      <c r="B1928" s="11" t="s">
        <v>120</v>
      </c>
      <c r="C1928" s="11" t="s">
        <v>129</v>
      </c>
      <c r="D1928" s="11" t="s">
        <v>11</v>
      </c>
      <c r="E1928" s="12">
        <v>5.6156211333428931</v>
      </c>
      <c r="F1928" s="12">
        <v>4.3901879202918757</v>
      </c>
      <c r="G1928" s="12">
        <v>7.6750635385909298</v>
      </c>
      <c r="H1928" s="12">
        <v>6.1810590343917529</v>
      </c>
      <c r="I1928" s="12">
        <v>5.2675463850070621</v>
      </c>
      <c r="J1928" s="12">
        <v>4.5634085910937374</v>
      </c>
      <c r="K1928" s="12">
        <v>3.9280790966522159</v>
      </c>
      <c r="L1928" s="12">
        <v>5.5574787824517795</v>
      </c>
      <c r="M1928" s="12">
        <v>7.2961972037734206</v>
      </c>
      <c r="N1928" s="12"/>
      <c r="O1928" s="12"/>
    </row>
    <row r="1929" spans="1:15" x14ac:dyDescent="0.35">
      <c r="A1929" s="11" t="str">
        <f t="shared" si="30"/>
        <v>DISTRIBUCION VOLUMEN X CRITERIO (kg ó litros)Infusiones10-30MIL</v>
      </c>
      <c r="B1929" s="11" t="s">
        <v>120</v>
      </c>
      <c r="C1929" s="11" t="s">
        <v>129</v>
      </c>
      <c r="D1929" s="11" t="s">
        <v>12</v>
      </c>
      <c r="E1929" s="12">
        <v>16.290094125204121</v>
      </c>
      <c r="F1929" s="12">
        <v>17.189005299513109</v>
      </c>
      <c r="G1929" s="12">
        <v>16.438901572440408</v>
      </c>
      <c r="H1929" s="12">
        <v>16.399218784207207</v>
      </c>
      <c r="I1929" s="12">
        <v>16.38077109347034</v>
      </c>
      <c r="J1929" s="12">
        <v>19.145928333626237</v>
      </c>
      <c r="K1929" s="12">
        <v>18.480513664618176</v>
      </c>
      <c r="L1929" s="12">
        <v>19.323969691885381</v>
      </c>
      <c r="M1929" s="12">
        <v>21.715672177569498</v>
      </c>
      <c r="N1929" s="12"/>
      <c r="O1929" s="12"/>
    </row>
    <row r="1930" spans="1:15" x14ac:dyDescent="0.35">
      <c r="A1930" s="11" t="str">
        <f t="shared" si="30"/>
        <v>DISTRIBUCION VOLUMEN X CRITERIO (kg ó litros)Infusiones30-100MIL</v>
      </c>
      <c r="B1930" s="11" t="s">
        <v>120</v>
      </c>
      <c r="C1930" s="11" t="s">
        <v>129</v>
      </c>
      <c r="D1930" s="11" t="s">
        <v>13</v>
      </c>
      <c r="E1930" s="12">
        <v>20.642753317811131</v>
      </c>
      <c r="F1930" s="12">
        <v>20.005421549109411</v>
      </c>
      <c r="G1930" s="12">
        <v>21.883046120379028</v>
      </c>
      <c r="H1930" s="12">
        <v>23.871291841966251</v>
      </c>
      <c r="I1930" s="12">
        <v>23.540107482353381</v>
      </c>
      <c r="J1930" s="12">
        <v>19.408468759390335</v>
      </c>
      <c r="K1930" s="12">
        <v>20.772556124464185</v>
      </c>
      <c r="L1930" s="12">
        <v>24.769022185644335</v>
      </c>
      <c r="M1930" s="12">
        <v>17.931096308198843</v>
      </c>
      <c r="N1930" s="12"/>
      <c r="O1930" s="12"/>
    </row>
    <row r="1931" spans="1:15" x14ac:dyDescent="0.35">
      <c r="A1931" s="11" t="str">
        <f t="shared" si="30"/>
        <v>DISTRIBUCION VOLUMEN X CRITERIO (kg ó litros)Infusiones100-200MIL</v>
      </c>
      <c r="B1931" s="11" t="s">
        <v>120</v>
      </c>
      <c r="C1931" s="11" t="s">
        <v>129</v>
      </c>
      <c r="D1931" s="11" t="s">
        <v>14</v>
      </c>
      <c r="E1931" s="12">
        <v>10.606584744684207</v>
      </c>
      <c r="F1931" s="12">
        <v>9.1177872536419322</v>
      </c>
      <c r="G1931" s="12">
        <v>10.20676276668368</v>
      </c>
      <c r="H1931" s="12">
        <v>10.870615456280548</v>
      </c>
      <c r="I1931" s="12">
        <v>11.04546210315093</v>
      </c>
      <c r="J1931" s="12">
        <v>10.991122777649878</v>
      </c>
      <c r="K1931" s="12">
        <v>9.6258174504277267</v>
      </c>
      <c r="L1931" s="12">
        <v>6.2797142564313182</v>
      </c>
      <c r="M1931" s="12">
        <v>7.5498341882212339</v>
      </c>
      <c r="N1931" s="12"/>
      <c r="O1931" s="12"/>
    </row>
    <row r="1932" spans="1:15" x14ac:dyDescent="0.35">
      <c r="A1932" s="11" t="str">
        <f t="shared" si="30"/>
        <v>DISTRIBUCION VOLUMEN X CRITERIO (kg ó litros)Infusiones200-500MIL</v>
      </c>
      <c r="B1932" s="11" t="s">
        <v>120</v>
      </c>
      <c r="C1932" s="11" t="s">
        <v>129</v>
      </c>
      <c r="D1932" s="11" t="s">
        <v>15</v>
      </c>
      <c r="E1932" s="12">
        <v>15.667581063480618</v>
      </c>
      <c r="F1932" s="12">
        <v>15.148674660143222</v>
      </c>
      <c r="G1932" s="12">
        <v>16.103252376943917</v>
      </c>
      <c r="H1932" s="12">
        <v>15.044979453853562</v>
      </c>
      <c r="I1932" s="12">
        <v>18.60315311205164</v>
      </c>
      <c r="J1932" s="12">
        <v>15.038491804803297</v>
      </c>
      <c r="K1932" s="12">
        <v>14.084019213516921</v>
      </c>
      <c r="L1932" s="12">
        <v>15.815671909094595</v>
      </c>
      <c r="M1932" s="12">
        <v>15.240811539727661</v>
      </c>
      <c r="N1932" s="12"/>
      <c r="O1932" s="12"/>
    </row>
    <row r="1933" spans="1:15" x14ac:dyDescent="0.35">
      <c r="A1933" s="11" t="str">
        <f t="shared" si="30"/>
        <v>DISTRIBUCION VOLUMEN X CRITERIO (kg ó litros)Infusiones&gt;500MIL</v>
      </c>
      <c r="B1933" s="11" t="s">
        <v>120</v>
      </c>
      <c r="C1933" s="11" t="s">
        <v>129</v>
      </c>
      <c r="D1933" s="11" t="s">
        <v>16</v>
      </c>
      <c r="E1933" s="12">
        <v>17.665257548106471</v>
      </c>
      <c r="F1933" s="12">
        <v>16.423817455385233</v>
      </c>
      <c r="G1933" s="12">
        <v>18.083639774418302</v>
      </c>
      <c r="H1933" s="12">
        <v>19.941353436528935</v>
      </c>
      <c r="I1933" s="12">
        <v>15.569413073978151</v>
      </c>
      <c r="J1933" s="12">
        <v>19.329133997356358</v>
      </c>
      <c r="K1933" s="12">
        <v>22.788619779637703</v>
      </c>
      <c r="L1933" s="12">
        <v>19.669611032946204</v>
      </c>
      <c r="M1933" s="12">
        <v>19.676300869327918</v>
      </c>
      <c r="N1933" s="12"/>
      <c r="O1933" s="12"/>
    </row>
    <row r="1934" spans="1:15" x14ac:dyDescent="0.35">
      <c r="A1934" s="11" t="str">
        <f t="shared" si="30"/>
        <v>DISTRIBUCION VOLUMEN X CRITERIO (kg ó litros)InfusionesDE 15 A 19 AÑOS</v>
      </c>
      <c r="B1934" s="11" t="s">
        <v>120</v>
      </c>
      <c r="C1934" s="11" t="s">
        <v>129</v>
      </c>
      <c r="D1934" s="11" t="s">
        <v>39</v>
      </c>
      <c r="E1934" s="12">
        <v>2.5182460634038422</v>
      </c>
      <c r="F1934" s="12">
        <v>2.3756350924339387</v>
      </c>
      <c r="G1934" s="12">
        <v>2.4797245518100612</v>
      </c>
      <c r="H1934" s="12">
        <v>0.56115110401677459</v>
      </c>
      <c r="I1934" s="12">
        <v>0.31970642390721987</v>
      </c>
      <c r="J1934" s="12">
        <v>0.18290949675327342</v>
      </c>
      <c r="K1934" s="12">
        <v>0.10714783916144803</v>
      </c>
      <c r="L1934" s="12" t="s">
        <v>219</v>
      </c>
      <c r="M1934" s="12">
        <v>0.22498515098845376</v>
      </c>
      <c r="N1934" s="12"/>
      <c r="O1934" s="12"/>
    </row>
    <row r="1935" spans="1:15" x14ac:dyDescent="0.35">
      <c r="A1935" s="11" t="str">
        <f t="shared" si="30"/>
        <v>DISTRIBUCION VOLUMEN X CRITERIO (kg ó litros)InfusionesDE 20 A 24 AÑOS</v>
      </c>
      <c r="B1935" s="11" t="s">
        <v>120</v>
      </c>
      <c r="C1935" s="11" t="s">
        <v>129</v>
      </c>
      <c r="D1935" s="11" t="s">
        <v>40</v>
      </c>
      <c r="E1935" s="12">
        <v>1.6780975603688013</v>
      </c>
      <c r="F1935" s="12">
        <v>1.7502154181672918</v>
      </c>
      <c r="G1935" s="12">
        <v>1.8374278744691552</v>
      </c>
      <c r="H1935" s="12">
        <v>3.06136344101014</v>
      </c>
      <c r="I1935" s="12">
        <v>2.8328687228847258</v>
      </c>
      <c r="J1935" s="12">
        <v>2.5742310695306361</v>
      </c>
      <c r="K1935" s="12">
        <v>1.4904097962549814</v>
      </c>
      <c r="L1935" s="12">
        <v>3.0772354901482015</v>
      </c>
      <c r="M1935" s="12">
        <v>2.0617197160037577</v>
      </c>
      <c r="N1935" s="12"/>
      <c r="O1935" s="12"/>
    </row>
    <row r="1936" spans="1:15" x14ac:dyDescent="0.35">
      <c r="A1936" s="11" t="str">
        <f t="shared" si="30"/>
        <v>DISTRIBUCION VOLUMEN X CRITERIO (kg ó litros)InfusionesDE 25 A 34 AÑOS</v>
      </c>
      <c r="B1936" s="11" t="s">
        <v>120</v>
      </c>
      <c r="C1936" s="11" t="s">
        <v>129</v>
      </c>
      <c r="D1936" s="11" t="s">
        <v>41</v>
      </c>
      <c r="E1936" s="12">
        <v>9.7193726900763266</v>
      </c>
      <c r="F1936" s="12">
        <v>9.6406508842177239</v>
      </c>
      <c r="G1936" s="12">
        <v>11.239316673033862</v>
      </c>
      <c r="H1936" s="12">
        <v>10.708453637316319</v>
      </c>
      <c r="I1936" s="12">
        <v>10.110327227693046</v>
      </c>
      <c r="J1936" s="12">
        <v>13.907843177937124</v>
      </c>
      <c r="K1936" s="12">
        <v>9.9348558530753142</v>
      </c>
      <c r="L1936" s="12">
        <v>7.3917298049479054</v>
      </c>
      <c r="M1936" s="12">
        <v>9.5242100419926849</v>
      </c>
      <c r="N1936" s="12"/>
      <c r="O1936" s="12"/>
    </row>
    <row r="1937" spans="1:15" x14ac:dyDescent="0.35">
      <c r="A1937" s="11" t="str">
        <f t="shared" si="30"/>
        <v>DISTRIBUCION VOLUMEN X CRITERIO (kg ó litros)InfusionesDE 35 A 49 AÑOS</v>
      </c>
      <c r="B1937" s="11" t="s">
        <v>120</v>
      </c>
      <c r="C1937" s="11" t="s">
        <v>129</v>
      </c>
      <c r="D1937" s="11" t="s">
        <v>42</v>
      </c>
      <c r="E1937" s="12">
        <v>29.999309589100058</v>
      </c>
      <c r="F1937" s="12">
        <v>26.691393749730086</v>
      </c>
      <c r="G1937" s="12">
        <v>26.075227658838614</v>
      </c>
      <c r="H1937" s="12">
        <v>26.468911594165057</v>
      </c>
      <c r="I1937" s="12">
        <v>24.243334292579412</v>
      </c>
      <c r="J1937" s="12">
        <v>22.188391029401238</v>
      </c>
      <c r="K1937" s="12">
        <v>26.294067923466862</v>
      </c>
      <c r="L1937" s="12">
        <v>26.533737558344761</v>
      </c>
      <c r="M1937" s="12">
        <v>25.738528611856097</v>
      </c>
      <c r="N1937" s="12"/>
      <c r="O1937" s="12"/>
    </row>
    <row r="1938" spans="1:15" x14ac:dyDescent="0.35">
      <c r="A1938" s="11" t="str">
        <f t="shared" si="30"/>
        <v>DISTRIBUCION VOLUMEN X CRITERIO (kg ó litros)InfusionesDE 50 A 59 AÑOS</v>
      </c>
      <c r="B1938" s="11" t="s">
        <v>120</v>
      </c>
      <c r="C1938" s="11" t="s">
        <v>129</v>
      </c>
      <c r="D1938" s="11" t="s">
        <v>43</v>
      </c>
      <c r="E1938" s="12">
        <v>26.361825789203152</v>
      </c>
      <c r="F1938" s="12">
        <v>22.889636283601423</v>
      </c>
      <c r="G1938" s="12">
        <v>25.161228087365068</v>
      </c>
      <c r="H1938" s="12">
        <v>27.229195225198794</v>
      </c>
      <c r="I1938" s="12">
        <v>29.515570708524109</v>
      </c>
      <c r="J1938" s="12">
        <v>22.991784167691769</v>
      </c>
      <c r="K1938" s="12">
        <v>25.960913170051221</v>
      </c>
      <c r="L1938" s="12">
        <v>27.477601297572797</v>
      </c>
      <c r="M1938" s="12">
        <v>25.104129415633508</v>
      </c>
      <c r="N1938" s="12"/>
      <c r="O1938" s="12"/>
    </row>
    <row r="1939" spans="1:15" x14ac:dyDescent="0.35">
      <c r="A1939" s="11" t="str">
        <f t="shared" si="30"/>
        <v>DISTRIBUCION VOLUMEN X CRITERIO (kg ó litros)InfusionesDE 60 A 75 AÑOS</v>
      </c>
      <c r="B1939" s="11" t="s">
        <v>120</v>
      </c>
      <c r="C1939" s="11" t="s">
        <v>129</v>
      </c>
      <c r="D1939" s="11" t="s">
        <v>44</v>
      </c>
      <c r="E1939" s="12">
        <v>29.72314124884355</v>
      </c>
      <c r="F1939" s="12">
        <v>36.65246256042515</v>
      </c>
      <c r="G1939" s="12">
        <v>33.207073944469244</v>
      </c>
      <c r="H1939" s="12">
        <v>31.970903974074034</v>
      </c>
      <c r="I1939" s="12">
        <v>32.978197662403097</v>
      </c>
      <c r="J1939" s="12">
        <v>38.154826300452896</v>
      </c>
      <c r="K1939" s="12">
        <v>36.212591969140583</v>
      </c>
      <c r="L1939" s="12">
        <v>35.519706167469799</v>
      </c>
      <c r="M1939" s="12">
        <v>37.346424872867303</v>
      </c>
      <c r="N1939" s="12"/>
      <c r="O1939" s="12"/>
    </row>
    <row r="1940" spans="1:15" x14ac:dyDescent="0.35">
      <c r="A1940" s="11" t="str">
        <f t="shared" si="30"/>
        <v>DISTRIBUCION VOLUMEN X CRITERIO (kg ó litros)InfusionesALTA Y MEDIA ALTA</v>
      </c>
      <c r="B1940" s="11" t="s">
        <v>120</v>
      </c>
      <c r="C1940" s="11" t="s">
        <v>129</v>
      </c>
      <c r="D1940" s="11" t="s">
        <v>17</v>
      </c>
      <c r="E1940" s="12">
        <v>26.039021264454309</v>
      </c>
      <c r="F1940" s="12">
        <v>23.898857764351476</v>
      </c>
      <c r="G1940" s="12">
        <v>29.0704103435747</v>
      </c>
      <c r="H1940" s="12">
        <v>23.564358813274865</v>
      </c>
      <c r="I1940" s="12">
        <v>20.138479181630515</v>
      </c>
      <c r="J1940" s="12">
        <v>19.472564080101069</v>
      </c>
      <c r="K1940" s="12">
        <v>20.994122503505281</v>
      </c>
      <c r="L1940" s="12">
        <v>18.477534118703904</v>
      </c>
      <c r="M1940" s="12">
        <v>19.293520717711864</v>
      </c>
      <c r="N1940" s="12"/>
      <c r="O1940" s="12"/>
    </row>
    <row r="1941" spans="1:15" x14ac:dyDescent="0.35">
      <c r="A1941" s="11" t="str">
        <f t="shared" si="30"/>
        <v>DISTRIBUCION VOLUMEN X CRITERIO (kg ó litros)InfusionesMEDIA</v>
      </c>
      <c r="B1941" s="11" t="s">
        <v>120</v>
      </c>
      <c r="C1941" s="11" t="s">
        <v>129</v>
      </c>
      <c r="D1941" s="11" t="s">
        <v>18</v>
      </c>
      <c r="E1941" s="12">
        <v>33.255600828347298</v>
      </c>
      <c r="F1941" s="12">
        <v>32.7098582720241</v>
      </c>
      <c r="G1941" s="12">
        <v>36.334844971041193</v>
      </c>
      <c r="H1941" s="12">
        <v>40.404369504547219</v>
      </c>
      <c r="I1941" s="12">
        <v>40.798478269176925</v>
      </c>
      <c r="J1941" s="12">
        <v>36.400573709547444</v>
      </c>
      <c r="K1941" s="12">
        <v>39.968422101164741</v>
      </c>
      <c r="L1941" s="12">
        <v>41.005644063148303</v>
      </c>
      <c r="M1941" s="12">
        <v>41.628919750098994</v>
      </c>
      <c r="N1941" s="12"/>
      <c r="O1941" s="12"/>
    </row>
    <row r="1942" spans="1:15" x14ac:dyDescent="0.35">
      <c r="A1942" s="11" t="str">
        <f t="shared" si="30"/>
        <v>DISTRIBUCION VOLUMEN X CRITERIO (kg ó litros)InfusionesMEDIA BAJA</v>
      </c>
      <c r="B1942" s="11" t="s">
        <v>120</v>
      </c>
      <c r="C1942" s="11" t="s">
        <v>129</v>
      </c>
      <c r="D1942" s="11" t="s">
        <v>19</v>
      </c>
      <c r="E1942" s="12">
        <v>19.536221261496429</v>
      </c>
      <c r="F1942" s="12">
        <v>21.930970609584545</v>
      </c>
      <c r="G1942" s="12">
        <v>22.455955301659664</v>
      </c>
      <c r="H1942" s="12">
        <v>22.661176613402368</v>
      </c>
      <c r="I1942" s="12">
        <v>21.527356996296373</v>
      </c>
      <c r="J1942" s="12">
        <v>21.644006056488525</v>
      </c>
      <c r="K1942" s="12">
        <v>22.791506712662628</v>
      </c>
      <c r="L1942" s="12">
        <v>23.933027107960775</v>
      </c>
      <c r="M1942" s="12">
        <v>26.909583915744157</v>
      </c>
      <c r="N1942" s="12"/>
      <c r="O1942" s="12"/>
    </row>
    <row r="1943" spans="1:15" x14ac:dyDescent="0.35">
      <c r="A1943" s="11" t="str">
        <f t="shared" si="30"/>
        <v>DISTRIBUCION VOLUMEN X CRITERIO (kg ó litros)InfusionesBAJA</v>
      </c>
      <c r="B1943" s="11" t="s">
        <v>120</v>
      </c>
      <c r="C1943" s="11" t="s">
        <v>129</v>
      </c>
      <c r="D1943" s="11" t="s">
        <v>20</v>
      </c>
      <c r="E1943" s="12">
        <v>21.169148541274513</v>
      </c>
      <c r="F1943" s="12">
        <v>21.460308145954212</v>
      </c>
      <c r="G1943" s="12">
        <v>12.138792257507674</v>
      </c>
      <c r="H1943" s="12">
        <v>13.370077624767845</v>
      </c>
      <c r="I1943" s="12">
        <v>17.535686761702216</v>
      </c>
      <c r="J1943" s="12">
        <v>22.482839484317747</v>
      </c>
      <c r="K1943" s="12">
        <v>16.245938168787696</v>
      </c>
      <c r="L1943" s="12">
        <v>16.583800476192049</v>
      </c>
      <c r="M1943" s="12">
        <v>12.167974499638849</v>
      </c>
      <c r="N1943" s="12"/>
      <c r="O1943" s="12"/>
    </row>
    <row r="1944" spans="1:15" x14ac:dyDescent="0.35">
      <c r="A1944" s="11" t="str">
        <f t="shared" si="30"/>
        <v>DISTRIBUCION VOLUMEN X CRITERIO (kg ó litros)InfusionesHOMBRE</v>
      </c>
      <c r="B1944" s="11" t="s">
        <v>120</v>
      </c>
      <c r="C1944" s="11" t="s">
        <v>129</v>
      </c>
      <c r="D1944" s="11" t="s">
        <v>21</v>
      </c>
      <c r="E1944" s="12">
        <v>41.360926581397031</v>
      </c>
      <c r="F1944" s="12">
        <v>43.298833294518339</v>
      </c>
      <c r="G1944" s="12">
        <v>49.183833840999746</v>
      </c>
      <c r="H1944" s="12">
        <v>44.657736190417026</v>
      </c>
      <c r="I1944" s="12">
        <v>48.837040390498942</v>
      </c>
      <c r="J1944" s="12">
        <v>47.022857589386277</v>
      </c>
      <c r="K1944" s="12">
        <v>40.33869939459818</v>
      </c>
      <c r="L1944" s="12">
        <v>42.362837595298402</v>
      </c>
      <c r="M1944" s="12">
        <v>45.742246158833325</v>
      </c>
      <c r="N1944" s="12"/>
      <c r="O1944" s="12"/>
    </row>
    <row r="1945" spans="1:15" x14ac:dyDescent="0.35">
      <c r="A1945" s="11" t="str">
        <f t="shared" si="30"/>
        <v>DISTRIBUCION VOLUMEN X CRITERIO (kg ó litros)InfusionesMUJER</v>
      </c>
      <c r="B1945" s="11" t="s">
        <v>120</v>
      </c>
      <c r="C1945" s="11" t="s">
        <v>129</v>
      </c>
      <c r="D1945" s="11" t="s">
        <v>22</v>
      </c>
      <c r="E1945" s="12">
        <v>58.639057833165552</v>
      </c>
      <c r="F1945" s="12">
        <v>56.701163335543868</v>
      </c>
      <c r="G1945" s="12">
        <v>50.816169562164603</v>
      </c>
      <c r="H1945" s="12">
        <v>55.342244880168515</v>
      </c>
      <c r="I1945" s="12">
        <v>51.162963586862851</v>
      </c>
      <c r="J1945" s="12">
        <v>52.977128412758013</v>
      </c>
      <c r="K1945" s="12">
        <v>59.661296890249993</v>
      </c>
      <c r="L1945" s="12">
        <v>57.63716945437929</v>
      </c>
      <c r="M1945" s="12">
        <v>54.257753712304435</v>
      </c>
      <c r="N1945" s="12"/>
      <c r="O1945" s="12"/>
    </row>
    <row r="1946" spans="1:15" x14ac:dyDescent="0.35">
      <c r="A1946" s="11" t="str">
        <f t="shared" si="30"/>
        <v>DISTRIBUCION VOLUMEN X CRITERIO (kg ó litros)Resto Bebidas CalienteT.ESPAÑA</v>
      </c>
      <c r="B1946" s="11" t="s">
        <v>120</v>
      </c>
      <c r="C1946" s="11" t="s">
        <v>130</v>
      </c>
      <c r="D1946" s="11" t="s">
        <v>36</v>
      </c>
      <c r="E1946" s="12">
        <v>100</v>
      </c>
      <c r="F1946" s="12">
        <v>100</v>
      </c>
      <c r="G1946" s="12">
        <v>100</v>
      </c>
      <c r="H1946" s="12">
        <v>100</v>
      </c>
      <c r="I1946" s="12">
        <v>100</v>
      </c>
      <c r="J1946" s="12">
        <v>100</v>
      </c>
      <c r="K1946" s="12">
        <v>100</v>
      </c>
      <c r="L1946" s="12">
        <v>100</v>
      </c>
      <c r="M1946" s="12">
        <v>100</v>
      </c>
      <c r="N1946" s="12"/>
      <c r="O1946" s="12"/>
    </row>
    <row r="1947" spans="1:15" x14ac:dyDescent="0.35">
      <c r="A1947" s="11" t="str">
        <f t="shared" si="30"/>
        <v>DISTRIBUCION VOLUMEN X CRITERIO (kg ó litros)Resto Bebidas CalienteBCN AM</v>
      </c>
      <c r="B1947" s="11" t="s">
        <v>120</v>
      </c>
      <c r="C1947" s="11" t="s">
        <v>130</v>
      </c>
      <c r="D1947" s="11" t="s">
        <v>1</v>
      </c>
      <c r="E1947" s="12">
        <v>9.4861074283432387</v>
      </c>
      <c r="F1947" s="12">
        <v>8.212930379634269</v>
      </c>
      <c r="G1947" s="12">
        <v>11.241279128822972</v>
      </c>
      <c r="H1947" s="12">
        <v>12.245893989324422</v>
      </c>
      <c r="I1947" s="12">
        <v>11.534389962214137</v>
      </c>
      <c r="J1947" s="12">
        <v>9.6948044777199698</v>
      </c>
      <c r="K1947" s="12">
        <v>10.75407049994881</v>
      </c>
      <c r="L1947" s="12">
        <v>11.326841892981287</v>
      </c>
      <c r="M1947" s="12">
        <v>10.391146282030828</v>
      </c>
      <c r="N1947" s="12"/>
      <c r="O1947" s="12"/>
    </row>
    <row r="1948" spans="1:15" x14ac:dyDescent="0.35">
      <c r="A1948" s="11" t="str">
        <f t="shared" si="30"/>
        <v>DISTRIBUCION VOLUMEN X CRITERIO (kg ó litros)Resto Bebidas CalienteREST.CAT ARAGON</v>
      </c>
      <c r="B1948" s="11" t="s">
        <v>120</v>
      </c>
      <c r="C1948" s="11" t="s">
        <v>130</v>
      </c>
      <c r="D1948" s="11" t="s">
        <v>2</v>
      </c>
      <c r="E1948" s="12">
        <v>14.746657729915677</v>
      </c>
      <c r="F1948" s="12">
        <v>13.721646097813197</v>
      </c>
      <c r="G1948" s="12">
        <v>12.960806512244764</v>
      </c>
      <c r="H1948" s="12">
        <v>11.511368355908829</v>
      </c>
      <c r="I1948" s="12">
        <v>12.785254449027706</v>
      </c>
      <c r="J1948" s="12">
        <v>13.982781809561509</v>
      </c>
      <c r="K1948" s="12">
        <v>16.637202932918612</v>
      </c>
      <c r="L1948" s="12">
        <v>17.541647685966861</v>
      </c>
      <c r="M1948" s="12">
        <v>17.725103630926036</v>
      </c>
      <c r="N1948" s="12"/>
      <c r="O1948" s="12"/>
    </row>
    <row r="1949" spans="1:15" x14ac:dyDescent="0.35">
      <c r="A1949" s="11" t="str">
        <f t="shared" si="30"/>
        <v>DISTRIBUCION VOLUMEN X CRITERIO (kg ó litros)Resto Bebidas CalienteLEVANTE</v>
      </c>
      <c r="B1949" s="11" t="s">
        <v>120</v>
      </c>
      <c r="C1949" s="11" t="s">
        <v>130</v>
      </c>
      <c r="D1949" s="11" t="s">
        <v>3</v>
      </c>
      <c r="E1949" s="12">
        <v>19.657184042701115</v>
      </c>
      <c r="F1949" s="12">
        <v>14.319999053548822</v>
      </c>
      <c r="G1949" s="12">
        <v>16.329561646417979</v>
      </c>
      <c r="H1949" s="12">
        <v>20.27098074560439</v>
      </c>
      <c r="I1949" s="12">
        <v>19.857218963369995</v>
      </c>
      <c r="J1949" s="12">
        <v>16.749013810883842</v>
      </c>
      <c r="K1949" s="12">
        <v>14.72644879572449</v>
      </c>
      <c r="L1949" s="12">
        <v>16.119931181664622</v>
      </c>
      <c r="M1949" s="12">
        <v>12.731562515822977</v>
      </c>
      <c r="N1949" s="12"/>
      <c r="O1949" s="12"/>
    </row>
    <row r="1950" spans="1:15" x14ac:dyDescent="0.35">
      <c r="A1950" s="11" t="str">
        <f t="shared" si="30"/>
        <v>DISTRIBUCION VOLUMEN X CRITERIO (kg ó litros)Resto Bebidas CalienteANDALUCIA</v>
      </c>
      <c r="B1950" s="11" t="s">
        <v>120</v>
      </c>
      <c r="C1950" s="11" t="s">
        <v>130</v>
      </c>
      <c r="D1950" s="11" t="s">
        <v>4</v>
      </c>
      <c r="E1950" s="12">
        <v>20.429481170491552</v>
      </c>
      <c r="F1950" s="12">
        <v>25.032198775358161</v>
      </c>
      <c r="G1950" s="12">
        <v>22.111978811764228</v>
      </c>
      <c r="H1950" s="12">
        <v>22.929041521691467</v>
      </c>
      <c r="I1950" s="12">
        <v>21.805760530349851</v>
      </c>
      <c r="J1950" s="12">
        <v>21.885270407275353</v>
      </c>
      <c r="K1950" s="12">
        <v>15.701369361123893</v>
      </c>
      <c r="L1950" s="12">
        <v>15.49266878241885</v>
      </c>
      <c r="M1950" s="12">
        <v>16.955863569890433</v>
      </c>
      <c r="N1950" s="12"/>
      <c r="O1950" s="12"/>
    </row>
    <row r="1951" spans="1:15" x14ac:dyDescent="0.35">
      <c r="A1951" s="11" t="str">
        <f t="shared" si="30"/>
        <v>DISTRIBUCION VOLUMEN X CRITERIO (kg ó litros)Resto Bebidas CalienteMDD AM</v>
      </c>
      <c r="B1951" s="11" t="s">
        <v>120</v>
      </c>
      <c r="C1951" s="11" t="s">
        <v>130</v>
      </c>
      <c r="D1951" s="11" t="s">
        <v>5</v>
      </c>
      <c r="E1951" s="12">
        <v>12.840359496968249</v>
      </c>
      <c r="F1951" s="12">
        <v>9.6455656378017665</v>
      </c>
      <c r="G1951" s="12">
        <v>12.120013713293488</v>
      </c>
      <c r="H1951" s="12">
        <v>10.596831415231817</v>
      </c>
      <c r="I1951" s="12">
        <v>11.784413651370718</v>
      </c>
      <c r="J1951" s="12">
        <v>9.0918926505609985</v>
      </c>
      <c r="K1951" s="12">
        <v>12.349306431752764</v>
      </c>
      <c r="L1951" s="12">
        <v>11.68431478836062</v>
      </c>
      <c r="M1951" s="12">
        <v>10.876213314843053</v>
      </c>
      <c r="N1951" s="12"/>
      <c r="O1951" s="12"/>
    </row>
    <row r="1952" spans="1:15" x14ac:dyDescent="0.35">
      <c r="A1952" s="11" t="str">
        <f t="shared" si="30"/>
        <v>DISTRIBUCION VOLUMEN X CRITERIO (kg ó litros)Resto Bebidas CalienteRTO CENTRO</v>
      </c>
      <c r="B1952" s="11" t="s">
        <v>120</v>
      </c>
      <c r="C1952" s="11" t="s">
        <v>130</v>
      </c>
      <c r="D1952" s="11" t="s">
        <v>6</v>
      </c>
      <c r="E1952" s="12">
        <v>9.4478478246491058</v>
      </c>
      <c r="F1952" s="12">
        <v>9.5005542886362893</v>
      </c>
      <c r="G1952" s="12">
        <v>9.9297956670897545</v>
      </c>
      <c r="H1952" s="12">
        <v>7.751164341270746</v>
      </c>
      <c r="I1952" s="12">
        <v>8.2010406129075903</v>
      </c>
      <c r="J1952" s="12">
        <v>7.9756512058463178</v>
      </c>
      <c r="K1952" s="12">
        <v>8.4441806455791308</v>
      </c>
      <c r="L1952" s="12">
        <v>7.2187243575970044</v>
      </c>
      <c r="M1952" s="12">
        <v>10.447114295106932</v>
      </c>
      <c r="N1952" s="12"/>
      <c r="O1952" s="12"/>
    </row>
    <row r="1953" spans="1:15" x14ac:dyDescent="0.35">
      <c r="A1953" s="11" t="str">
        <f t="shared" si="30"/>
        <v>DISTRIBUCION VOLUMEN X CRITERIO (kg ó litros)Resto Bebidas CalienteNORTE-CENTRO</v>
      </c>
      <c r="B1953" s="11" t="s">
        <v>120</v>
      </c>
      <c r="C1953" s="11" t="s">
        <v>130</v>
      </c>
      <c r="D1953" s="11" t="s">
        <v>7</v>
      </c>
      <c r="E1953" s="12">
        <v>7.5306417673369959</v>
      </c>
      <c r="F1953" s="12">
        <v>8.2739485312707082</v>
      </c>
      <c r="G1953" s="12">
        <v>5.1098114843819413</v>
      </c>
      <c r="H1953" s="12">
        <v>8.1734599029417989</v>
      </c>
      <c r="I1953" s="12">
        <v>5.4448252832083037</v>
      </c>
      <c r="J1953" s="12">
        <v>10.033392444194163</v>
      </c>
      <c r="K1953" s="12">
        <v>7.2800673885867573</v>
      </c>
      <c r="L1953" s="12">
        <v>6.790592178145145</v>
      </c>
      <c r="M1953" s="12">
        <v>8.6605280461832717</v>
      </c>
      <c r="N1953" s="12"/>
      <c r="O1953" s="12"/>
    </row>
    <row r="1954" spans="1:15" x14ac:dyDescent="0.35">
      <c r="A1954" s="11" t="str">
        <f t="shared" si="30"/>
        <v>DISTRIBUCION VOLUMEN X CRITERIO (kg ó litros)Resto Bebidas CalienteNOROESTE</v>
      </c>
      <c r="B1954" s="11" t="s">
        <v>120</v>
      </c>
      <c r="C1954" s="11" t="s">
        <v>130</v>
      </c>
      <c r="D1954" s="11" t="s">
        <v>8</v>
      </c>
      <c r="E1954" s="12">
        <v>5.8617134269565305</v>
      </c>
      <c r="F1954" s="12">
        <v>11.293184066742977</v>
      </c>
      <c r="G1954" s="12">
        <v>10.196745984578277</v>
      </c>
      <c r="H1954" s="12">
        <v>6.5212767829204408</v>
      </c>
      <c r="I1954" s="12">
        <v>8.5871240218854989</v>
      </c>
      <c r="J1954" s="12">
        <v>10.587190013968478</v>
      </c>
      <c r="K1954" s="12">
        <v>14.107340061923876</v>
      </c>
      <c r="L1954" s="12">
        <v>13.82526249452923</v>
      </c>
      <c r="M1954" s="12">
        <v>12.212445022890066</v>
      </c>
      <c r="N1954" s="12"/>
      <c r="O1954" s="12"/>
    </row>
    <row r="1955" spans="1:15" x14ac:dyDescent="0.35">
      <c r="A1955" s="11" t="str">
        <f t="shared" si="30"/>
        <v>DISTRIBUCION VOLUMEN X CRITERIO (kg ó litros)Resto Bebidas Caliente&lt;2MIL</v>
      </c>
      <c r="B1955" s="11" t="s">
        <v>120</v>
      </c>
      <c r="C1955" s="11" t="s">
        <v>130</v>
      </c>
      <c r="D1955" s="11" t="s">
        <v>9</v>
      </c>
      <c r="E1955" s="12">
        <v>5.7336284436625879</v>
      </c>
      <c r="F1955" s="12">
        <v>7.5321004409337062</v>
      </c>
      <c r="G1955" s="12">
        <v>5.6210806298939708</v>
      </c>
      <c r="H1955" s="12">
        <v>5.8715782611473744</v>
      </c>
      <c r="I1955" s="12">
        <v>7.430733698575108</v>
      </c>
      <c r="J1955" s="12">
        <v>5.8871498850356945</v>
      </c>
      <c r="K1955" s="12">
        <v>3.7052930944380424</v>
      </c>
      <c r="L1955" s="12">
        <v>6.4400098337814002</v>
      </c>
      <c r="M1955" s="12">
        <v>4.7299153605084916</v>
      </c>
      <c r="N1955" s="12"/>
      <c r="O1955" s="12"/>
    </row>
    <row r="1956" spans="1:15" x14ac:dyDescent="0.35">
      <c r="A1956" s="11" t="str">
        <f t="shared" si="30"/>
        <v>DISTRIBUCION VOLUMEN X CRITERIO (kg ó litros)Resto Bebidas Caliente2-5MIL</v>
      </c>
      <c r="B1956" s="11" t="s">
        <v>120</v>
      </c>
      <c r="C1956" s="11" t="s">
        <v>130</v>
      </c>
      <c r="D1956" s="11" t="s">
        <v>10</v>
      </c>
      <c r="E1956" s="12">
        <v>5.0112087304424557</v>
      </c>
      <c r="F1956" s="12">
        <v>4.089952105457261</v>
      </c>
      <c r="G1956" s="12">
        <v>5.6364225867638025</v>
      </c>
      <c r="H1956" s="12">
        <v>5.2766481867786439</v>
      </c>
      <c r="I1956" s="12">
        <v>5.0950194570974574</v>
      </c>
      <c r="J1956" s="12">
        <v>4.5030713156133082</v>
      </c>
      <c r="K1956" s="12">
        <v>4.5421921158661904</v>
      </c>
      <c r="L1956" s="12">
        <v>4.4661072619207562</v>
      </c>
      <c r="M1956" s="12">
        <v>3.3658291356577394</v>
      </c>
      <c r="N1956" s="12"/>
      <c r="O1956" s="12"/>
    </row>
    <row r="1957" spans="1:15" x14ac:dyDescent="0.35">
      <c r="A1957" s="11" t="str">
        <f t="shared" si="30"/>
        <v>DISTRIBUCION VOLUMEN X CRITERIO (kg ó litros)Resto Bebidas Caliente5-10MIL</v>
      </c>
      <c r="B1957" s="11" t="s">
        <v>120</v>
      </c>
      <c r="C1957" s="11" t="s">
        <v>130</v>
      </c>
      <c r="D1957" s="11" t="s">
        <v>11</v>
      </c>
      <c r="E1957" s="12">
        <v>7.4895787786292995</v>
      </c>
      <c r="F1957" s="12">
        <v>7.802207929584033</v>
      </c>
      <c r="G1957" s="12">
        <v>3.7221309813300825</v>
      </c>
      <c r="H1957" s="12">
        <v>4.4239243673282242</v>
      </c>
      <c r="I1957" s="12">
        <v>3.2768093458490362</v>
      </c>
      <c r="J1957" s="12">
        <v>7.9210429988799795</v>
      </c>
      <c r="K1957" s="12">
        <v>5.4599056584335406</v>
      </c>
      <c r="L1957" s="12">
        <v>5.0254129377320265</v>
      </c>
      <c r="M1957" s="12">
        <v>5.248018172269342</v>
      </c>
      <c r="N1957" s="12"/>
      <c r="O1957" s="12"/>
    </row>
    <row r="1958" spans="1:15" x14ac:dyDescent="0.35">
      <c r="A1958" s="11" t="str">
        <f t="shared" si="30"/>
        <v>DISTRIBUCION VOLUMEN X CRITERIO (kg ó litros)Resto Bebidas Caliente10-30MIL</v>
      </c>
      <c r="B1958" s="11" t="s">
        <v>120</v>
      </c>
      <c r="C1958" s="11" t="s">
        <v>130</v>
      </c>
      <c r="D1958" s="11" t="s">
        <v>12</v>
      </c>
      <c r="E1958" s="12">
        <v>13.223428608124172</v>
      </c>
      <c r="F1958" s="12">
        <v>14.796197117125075</v>
      </c>
      <c r="G1958" s="12">
        <v>14.521497725530022</v>
      </c>
      <c r="H1958" s="12">
        <v>14.293646253240006</v>
      </c>
      <c r="I1958" s="12">
        <v>17.595390106211692</v>
      </c>
      <c r="J1958" s="12">
        <v>16.520155403683347</v>
      </c>
      <c r="K1958" s="12">
        <v>19.08082559202111</v>
      </c>
      <c r="L1958" s="12">
        <v>15.000592186176107</v>
      </c>
      <c r="M1958" s="12">
        <v>19.949207662438148</v>
      </c>
      <c r="N1958" s="12"/>
      <c r="O1958" s="12"/>
    </row>
    <row r="1959" spans="1:15" x14ac:dyDescent="0.35">
      <c r="A1959" s="11" t="str">
        <f t="shared" si="30"/>
        <v>DISTRIBUCION VOLUMEN X CRITERIO (kg ó litros)Resto Bebidas Caliente30-100MIL</v>
      </c>
      <c r="B1959" s="11" t="s">
        <v>120</v>
      </c>
      <c r="C1959" s="11" t="s">
        <v>130</v>
      </c>
      <c r="D1959" s="11" t="s">
        <v>13</v>
      </c>
      <c r="E1959" s="12">
        <v>27.782333382644158</v>
      </c>
      <c r="F1959" s="12">
        <v>24.038706508585214</v>
      </c>
      <c r="G1959" s="12">
        <v>25.629795322275967</v>
      </c>
      <c r="H1959" s="12">
        <v>29.348049799197611</v>
      </c>
      <c r="I1959" s="12">
        <v>26.251852492629403</v>
      </c>
      <c r="J1959" s="12">
        <v>25.955821153977798</v>
      </c>
      <c r="K1959" s="12">
        <v>28.041168746105427</v>
      </c>
      <c r="L1959" s="12">
        <v>24.624518990811907</v>
      </c>
      <c r="M1959" s="12">
        <v>28.383876810269381</v>
      </c>
      <c r="N1959" s="12"/>
      <c r="O1959" s="12"/>
    </row>
    <row r="1960" spans="1:15" x14ac:dyDescent="0.35">
      <c r="A1960" s="11" t="str">
        <f t="shared" si="30"/>
        <v>DISTRIBUCION VOLUMEN X CRITERIO (kg ó litros)Resto Bebidas Caliente100-200MIL</v>
      </c>
      <c r="B1960" s="11" t="s">
        <v>120</v>
      </c>
      <c r="C1960" s="11" t="s">
        <v>130</v>
      </c>
      <c r="D1960" s="11" t="s">
        <v>14</v>
      </c>
      <c r="E1960" s="12">
        <v>11.493147502599497</v>
      </c>
      <c r="F1960" s="12">
        <v>18.687163455305235</v>
      </c>
      <c r="G1960" s="12">
        <v>11.003910872279656</v>
      </c>
      <c r="H1960" s="12">
        <v>11.154710818518122</v>
      </c>
      <c r="I1960" s="12">
        <v>14.054941778535735</v>
      </c>
      <c r="J1960" s="12">
        <v>14.864360855315095</v>
      </c>
      <c r="K1960" s="12">
        <v>8.4321816274623096</v>
      </c>
      <c r="L1960" s="12">
        <v>9.0834502334600185</v>
      </c>
      <c r="M1960" s="12">
        <v>9.7922097234437686</v>
      </c>
      <c r="N1960" s="12"/>
      <c r="O1960" s="12"/>
    </row>
    <row r="1961" spans="1:15" x14ac:dyDescent="0.35">
      <c r="A1961" s="11" t="str">
        <f t="shared" si="30"/>
        <v>DISTRIBUCION VOLUMEN X CRITERIO (kg ó litros)Resto Bebidas Caliente200-500MIL</v>
      </c>
      <c r="B1961" s="11" t="s">
        <v>120</v>
      </c>
      <c r="C1961" s="11" t="s">
        <v>130</v>
      </c>
      <c r="D1961" s="11" t="s">
        <v>15</v>
      </c>
      <c r="E1961" s="12">
        <v>10.982704871471388</v>
      </c>
      <c r="F1961" s="12">
        <v>10.421918805923926</v>
      </c>
      <c r="G1961" s="12">
        <v>13.546241083064462</v>
      </c>
      <c r="H1961" s="12">
        <v>12.659482994348775</v>
      </c>
      <c r="I1961" s="12">
        <v>12.530731706130338</v>
      </c>
      <c r="J1961" s="12">
        <v>13.014457584213821</v>
      </c>
      <c r="K1961" s="12">
        <v>13.997567971576242</v>
      </c>
      <c r="L1961" s="12">
        <v>14.821282376492768</v>
      </c>
      <c r="M1961" s="12">
        <v>14.303446968259939</v>
      </c>
      <c r="N1961" s="12"/>
      <c r="O1961" s="12"/>
    </row>
    <row r="1962" spans="1:15" x14ac:dyDescent="0.35">
      <c r="A1962" s="11" t="str">
        <f t="shared" si="30"/>
        <v>DISTRIBUCION VOLUMEN X CRITERIO (kg ó litros)Resto Bebidas Caliente&gt;500MIL</v>
      </c>
      <c r="B1962" s="11" t="s">
        <v>120</v>
      </c>
      <c r="C1962" s="11" t="s">
        <v>130</v>
      </c>
      <c r="D1962" s="11" t="s">
        <v>16</v>
      </c>
      <c r="E1962" s="12">
        <v>18.283971047478087</v>
      </c>
      <c r="F1962" s="12">
        <v>12.631771518639901</v>
      </c>
      <c r="G1962" s="12">
        <v>20.318914671189702</v>
      </c>
      <c r="H1962" s="12">
        <v>16.971974105901019</v>
      </c>
      <c r="I1962" s="12">
        <v>13.764551988793514</v>
      </c>
      <c r="J1962" s="12">
        <v>11.333933846206062</v>
      </c>
      <c r="K1962" s="12">
        <v>16.740850791429231</v>
      </c>
      <c r="L1962" s="12">
        <v>20.538612760149359</v>
      </c>
      <c r="M1962" s="12">
        <v>14.227465006407256</v>
      </c>
      <c r="N1962" s="12"/>
      <c r="O1962" s="12"/>
    </row>
    <row r="1963" spans="1:15" x14ac:dyDescent="0.35">
      <c r="A1963" s="11" t="str">
        <f t="shared" si="30"/>
        <v>DISTRIBUCION VOLUMEN X CRITERIO (kg ó litros)Resto Bebidas CalienteDE 15 A 19 AÑOS</v>
      </c>
      <c r="B1963" s="11" t="s">
        <v>120</v>
      </c>
      <c r="C1963" s="11" t="s">
        <v>130</v>
      </c>
      <c r="D1963" s="11" t="s">
        <v>39</v>
      </c>
      <c r="E1963" s="12">
        <v>1.9997232697053355</v>
      </c>
      <c r="F1963" s="12">
        <v>3.5685000482152245</v>
      </c>
      <c r="G1963" s="12">
        <v>1.1438237713310073</v>
      </c>
      <c r="H1963" s="12">
        <v>2.6311645755090538</v>
      </c>
      <c r="I1963" s="12">
        <v>4.0035280483268965</v>
      </c>
      <c r="J1963" s="12">
        <v>1.8931679990965393</v>
      </c>
      <c r="K1963" s="12">
        <v>0.65582345193312708</v>
      </c>
      <c r="L1963" s="12">
        <v>1.1246675538632627</v>
      </c>
      <c r="M1963" s="12">
        <v>3.6082668322339537</v>
      </c>
      <c r="N1963" s="12"/>
      <c r="O1963" s="12"/>
    </row>
    <row r="1964" spans="1:15" x14ac:dyDescent="0.35">
      <c r="A1964" s="11" t="str">
        <f t="shared" si="30"/>
        <v>DISTRIBUCION VOLUMEN X CRITERIO (kg ó litros)Resto Bebidas CalienteDE 20 A 24 AÑOS</v>
      </c>
      <c r="B1964" s="11" t="s">
        <v>120</v>
      </c>
      <c r="C1964" s="11" t="s">
        <v>130</v>
      </c>
      <c r="D1964" s="11" t="s">
        <v>40</v>
      </c>
      <c r="E1964" s="12">
        <v>3.5996449444787393</v>
      </c>
      <c r="F1964" s="12">
        <v>3.5149277023616241</v>
      </c>
      <c r="G1964" s="12">
        <v>3.7765093488218509</v>
      </c>
      <c r="H1964" s="12">
        <v>3.8406034493136518</v>
      </c>
      <c r="I1964" s="12">
        <v>2.1407033910164319</v>
      </c>
      <c r="J1964" s="12">
        <v>2.8955791547960072</v>
      </c>
      <c r="K1964" s="12">
        <v>3.2856685007953765</v>
      </c>
      <c r="L1964" s="12">
        <v>2.3829052466626566</v>
      </c>
      <c r="M1964" s="12">
        <v>1.4270364378493563</v>
      </c>
      <c r="N1964" s="12"/>
      <c r="O1964" s="12"/>
    </row>
    <row r="1965" spans="1:15" x14ac:dyDescent="0.35">
      <c r="A1965" s="11" t="str">
        <f t="shared" si="30"/>
        <v>DISTRIBUCION VOLUMEN X CRITERIO (kg ó litros)Resto Bebidas CalienteDE 25 A 34 AÑOS</v>
      </c>
      <c r="B1965" s="11" t="s">
        <v>120</v>
      </c>
      <c r="C1965" s="11" t="s">
        <v>130</v>
      </c>
      <c r="D1965" s="11" t="s">
        <v>41</v>
      </c>
      <c r="E1965" s="12">
        <v>6.766065882557319</v>
      </c>
      <c r="F1965" s="12">
        <v>6.1567522704037234</v>
      </c>
      <c r="G1965" s="12">
        <v>7.943276708399452</v>
      </c>
      <c r="H1965" s="12">
        <v>7.1775048640923824</v>
      </c>
      <c r="I1965" s="12">
        <v>6.8431746897969052</v>
      </c>
      <c r="J1965" s="12">
        <v>8.6349490530645294</v>
      </c>
      <c r="K1965" s="12">
        <v>8.784829694443367</v>
      </c>
      <c r="L1965" s="12">
        <v>6.2411794149181148</v>
      </c>
      <c r="M1965" s="12">
        <v>9.7322287724602656</v>
      </c>
      <c r="N1965" s="12"/>
      <c r="O1965" s="12"/>
    </row>
    <row r="1966" spans="1:15" x14ac:dyDescent="0.35">
      <c r="A1966" s="11" t="str">
        <f t="shared" si="30"/>
        <v>DISTRIBUCION VOLUMEN X CRITERIO (kg ó litros)Resto Bebidas CalienteDE 35 A 49 AÑOS</v>
      </c>
      <c r="B1966" s="11" t="s">
        <v>120</v>
      </c>
      <c r="C1966" s="11" t="s">
        <v>130</v>
      </c>
      <c r="D1966" s="11" t="s">
        <v>42</v>
      </c>
      <c r="E1966" s="12">
        <v>27.550139773904579</v>
      </c>
      <c r="F1966" s="12">
        <v>30.602456345899792</v>
      </c>
      <c r="G1966" s="12">
        <v>33.879702100917939</v>
      </c>
      <c r="H1966" s="12">
        <v>23.708329689459763</v>
      </c>
      <c r="I1966" s="12">
        <v>23.729912924198555</v>
      </c>
      <c r="J1966" s="12">
        <v>22.782745147857543</v>
      </c>
      <c r="K1966" s="12">
        <v>28.122024879498213</v>
      </c>
      <c r="L1966" s="12">
        <v>24.554468388767081</v>
      </c>
      <c r="M1966" s="12">
        <v>21.564861939773809</v>
      </c>
      <c r="N1966" s="12"/>
      <c r="O1966" s="12"/>
    </row>
    <row r="1967" spans="1:15" x14ac:dyDescent="0.35">
      <c r="A1967" s="11" t="str">
        <f t="shared" si="30"/>
        <v>DISTRIBUCION VOLUMEN X CRITERIO (kg ó litros)Resto Bebidas CalienteDE 50 A 59 AÑOS</v>
      </c>
      <c r="B1967" s="11" t="s">
        <v>120</v>
      </c>
      <c r="C1967" s="11" t="s">
        <v>130</v>
      </c>
      <c r="D1967" s="11" t="s">
        <v>43</v>
      </c>
      <c r="E1967" s="12">
        <v>27.621254574185294</v>
      </c>
      <c r="F1967" s="12">
        <v>22.953142655210026</v>
      </c>
      <c r="G1967" s="12">
        <v>26.105597267641993</v>
      </c>
      <c r="H1967" s="12">
        <v>25.432834719963935</v>
      </c>
      <c r="I1967" s="12">
        <v>25.397258193654253</v>
      </c>
      <c r="J1967" s="12">
        <v>20.788062569579516</v>
      </c>
      <c r="K1967" s="12">
        <v>20.34498992763098</v>
      </c>
      <c r="L1967" s="12">
        <v>24.583063270703413</v>
      </c>
      <c r="M1967" s="12">
        <v>19.302649259597732</v>
      </c>
      <c r="N1967" s="12"/>
      <c r="O1967" s="12"/>
    </row>
    <row r="1968" spans="1:15" x14ac:dyDescent="0.35">
      <c r="A1968" s="11" t="str">
        <f t="shared" si="30"/>
        <v>DISTRIBUCION VOLUMEN X CRITERIO (kg ó litros)Resto Bebidas CalienteDE 60 A 75 AÑOS</v>
      </c>
      <c r="B1968" s="11" t="s">
        <v>120</v>
      </c>
      <c r="C1968" s="11" t="s">
        <v>130</v>
      </c>
      <c r="D1968" s="11" t="s">
        <v>44</v>
      </c>
      <c r="E1968" s="12">
        <v>32.4631725929273</v>
      </c>
      <c r="F1968" s="12">
        <v>33.204239678682079</v>
      </c>
      <c r="G1968" s="12">
        <v>27.151083867829367</v>
      </c>
      <c r="H1968" s="12">
        <v>37.209581088968697</v>
      </c>
      <c r="I1968" s="12">
        <v>37.885455151433781</v>
      </c>
      <c r="J1968" s="12">
        <v>43.005488838076708</v>
      </c>
      <c r="K1968" s="12">
        <v>38.806642283643534</v>
      </c>
      <c r="L1968" s="12">
        <v>41.113703690050109</v>
      </c>
      <c r="M1968" s="12">
        <v>44.364926787580799</v>
      </c>
      <c r="N1968" s="12"/>
      <c r="O1968" s="12"/>
    </row>
    <row r="1969" spans="1:15" x14ac:dyDescent="0.35">
      <c r="A1969" s="11" t="str">
        <f t="shared" si="30"/>
        <v>DISTRIBUCION VOLUMEN X CRITERIO (kg ó litros)Resto Bebidas CalienteALTA Y MEDIA ALTA</v>
      </c>
      <c r="B1969" s="11" t="s">
        <v>120</v>
      </c>
      <c r="C1969" s="11" t="s">
        <v>130</v>
      </c>
      <c r="D1969" s="11" t="s">
        <v>17</v>
      </c>
      <c r="E1969" s="12">
        <v>31.238499265252965</v>
      </c>
      <c r="F1969" s="12">
        <v>23.563749656521612</v>
      </c>
      <c r="G1969" s="12">
        <v>26.046612991876771</v>
      </c>
      <c r="H1969" s="12">
        <v>22.153386779151507</v>
      </c>
      <c r="I1969" s="12">
        <v>16.145203012022094</v>
      </c>
      <c r="J1969" s="12">
        <v>16.951859316944347</v>
      </c>
      <c r="K1969" s="12">
        <v>23.040284449184025</v>
      </c>
      <c r="L1969" s="12">
        <v>21.823520410841134</v>
      </c>
      <c r="M1969" s="12">
        <v>25.303824510828292</v>
      </c>
      <c r="N1969" s="12"/>
      <c r="O1969" s="12"/>
    </row>
    <row r="1970" spans="1:15" x14ac:dyDescent="0.35">
      <c r="A1970" s="11" t="str">
        <f t="shared" si="30"/>
        <v>DISTRIBUCION VOLUMEN X CRITERIO (kg ó litros)Resto Bebidas CalienteMEDIA</v>
      </c>
      <c r="B1970" s="11" t="s">
        <v>120</v>
      </c>
      <c r="C1970" s="11" t="s">
        <v>130</v>
      </c>
      <c r="D1970" s="11" t="s">
        <v>18</v>
      </c>
      <c r="E1970" s="12">
        <v>33.853384296911244</v>
      </c>
      <c r="F1970" s="12">
        <v>35.251895845895149</v>
      </c>
      <c r="G1970" s="12">
        <v>37.585800651644455</v>
      </c>
      <c r="H1970" s="12">
        <v>30.827053929033511</v>
      </c>
      <c r="I1970" s="12">
        <v>35.966664404819824</v>
      </c>
      <c r="J1970" s="12">
        <v>30.306165848767826</v>
      </c>
      <c r="K1970" s="12">
        <v>36.465422242646788</v>
      </c>
      <c r="L1970" s="12">
        <v>28.498269386336705</v>
      </c>
      <c r="M1970" s="12">
        <v>23.391404714631584</v>
      </c>
      <c r="N1970" s="12"/>
      <c r="O1970" s="12"/>
    </row>
    <row r="1971" spans="1:15" x14ac:dyDescent="0.35">
      <c r="A1971" s="11" t="str">
        <f t="shared" si="30"/>
        <v>DISTRIBUCION VOLUMEN X CRITERIO (kg ó litros)Resto Bebidas CalienteMEDIA BAJA</v>
      </c>
      <c r="B1971" s="11" t="s">
        <v>120</v>
      </c>
      <c r="C1971" s="11" t="s">
        <v>130</v>
      </c>
      <c r="D1971" s="11" t="s">
        <v>19</v>
      </c>
      <c r="E1971" s="12">
        <v>21.307174175413309</v>
      </c>
      <c r="F1971" s="12">
        <v>29.352505188249662</v>
      </c>
      <c r="G1971" s="12">
        <v>23.737119310159198</v>
      </c>
      <c r="H1971" s="12">
        <v>31.083139356677275</v>
      </c>
      <c r="I1971" s="12">
        <v>30.374845704685288</v>
      </c>
      <c r="J1971" s="12">
        <v>35.344638767026112</v>
      </c>
      <c r="K1971" s="12">
        <v>26.80986096427791</v>
      </c>
      <c r="L1971" s="12">
        <v>32.608280369581685</v>
      </c>
      <c r="M1971" s="12">
        <v>28.471967349028382</v>
      </c>
      <c r="N1971" s="12"/>
      <c r="O1971" s="12"/>
    </row>
    <row r="1972" spans="1:15" x14ac:dyDescent="0.35">
      <c r="A1972" s="11" t="str">
        <f t="shared" si="30"/>
        <v>DISTRIBUCION VOLUMEN X CRITERIO (kg ó litros)Resto Bebidas CalienteBAJA</v>
      </c>
      <c r="B1972" s="11" t="s">
        <v>120</v>
      </c>
      <c r="C1972" s="11" t="s">
        <v>130</v>
      </c>
      <c r="D1972" s="11" t="s">
        <v>20</v>
      </c>
      <c r="E1972" s="12">
        <v>13.600953198801161</v>
      </c>
      <c r="F1972" s="12">
        <v>11.831869083564293</v>
      </c>
      <c r="G1972" s="12">
        <v>12.63045851411759</v>
      </c>
      <c r="H1972" s="12">
        <v>15.936437123272967</v>
      </c>
      <c r="I1972" s="12">
        <v>17.513307288312081</v>
      </c>
      <c r="J1972" s="12">
        <v>17.397327563164961</v>
      </c>
      <c r="K1972" s="12">
        <v>13.684422056271353</v>
      </c>
      <c r="L1972" s="12">
        <v>17.069917430588024</v>
      </c>
      <c r="M1972" s="12">
        <v>22.832770120185902</v>
      </c>
      <c r="N1972" s="12"/>
      <c r="O1972" s="12"/>
    </row>
    <row r="1973" spans="1:15" x14ac:dyDescent="0.35">
      <c r="A1973" s="11" t="str">
        <f t="shared" si="30"/>
        <v>DISTRIBUCION VOLUMEN X CRITERIO (kg ó litros)Resto Bebidas CalienteHOMBRE</v>
      </c>
      <c r="B1973" s="11" t="s">
        <v>120</v>
      </c>
      <c r="C1973" s="11" t="s">
        <v>130</v>
      </c>
      <c r="D1973" s="11" t="s">
        <v>21</v>
      </c>
      <c r="E1973" s="12">
        <v>43.732500072812726</v>
      </c>
      <c r="F1973" s="12">
        <v>50.03649729763103</v>
      </c>
      <c r="G1973" s="12">
        <v>44.736469107008531</v>
      </c>
      <c r="H1973" s="12">
        <v>46.538377818303736</v>
      </c>
      <c r="I1973" s="12">
        <v>40.471481439762933</v>
      </c>
      <c r="J1973" s="12">
        <v>46.463749358285611</v>
      </c>
      <c r="K1973" s="12">
        <v>48.277816767142909</v>
      </c>
      <c r="L1973" s="12">
        <v>46.360752966261103</v>
      </c>
      <c r="M1973" s="12">
        <v>44.312503121704125</v>
      </c>
      <c r="N1973" s="12"/>
      <c r="O1973" s="12"/>
    </row>
    <row r="1974" spans="1:15" x14ac:dyDescent="0.35">
      <c r="A1974" s="11" t="str">
        <f t="shared" si="30"/>
        <v>DISTRIBUCION VOLUMEN X CRITERIO (kg ó litros)Resto Bebidas CalienteMUJER</v>
      </c>
      <c r="B1974" s="11" t="s">
        <v>120</v>
      </c>
      <c r="C1974" s="11" t="s">
        <v>130</v>
      </c>
      <c r="D1974" s="11" t="s">
        <v>22</v>
      </c>
      <c r="E1974" s="12">
        <v>56.267499927187259</v>
      </c>
      <c r="F1974" s="12">
        <v>49.963514284418387</v>
      </c>
      <c r="G1974" s="12">
        <v>55.26350482394129</v>
      </c>
      <c r="H1974" s="12">
        <v>53.46165679780124</v>
      </c>
      <c r="I1974" s="12">
        <v>59.528546631076196</v>
      </c>
      <c r="J1974" s="12">
        <v>53.53624385653081</v>
      </c>
      <c r="K1974" s="12">
        <v>51.722179725713936</v>
      </c>
      <c r="L1974" s="12">
        <v>53.639207008468823</v>
      </c>
      <c r="M1974" s="12">
        <v>55.687472001169056</v>
      </c>
      <c r="N1974" s="12"/>
      <c r="O1974" s="12"/>
    </row>
    <row r="1975" spans="1:15" x14ac:dyDescent="0.35">
      <c r="A1975" s="11" t="str">
        <f t="shared" si="30"/>
        <v>DISTRIBUCION VOLUMEN X CRITERIO (kg ó litros).Total Bebidas FriasT.ESPAÑA</v>
      </c>
      <c r="B1975" s="11" t="s">
        <v>120</v>
      </c>
      <c r="C1975" s="11" t="s">
        <v>131</v>
      </c>
      <c r="D1975" s="11" t="s">
        <v>36</v>
      </c>
      <c r="E1975" s="12">
        <v>100</v>
      </c>
      <c r="F1975" s="12">
        <v>100</v>
      </c>
      <c r="G1975" s="12">
        <v>100</v>
      </c>
      <c r="H1975" s="12">
        <v>100</v>
      </c>
      <c r="I1975" s="12">
        <v>100</v>
      </c>
      <c r="J1975" s="12">
        <v>100</v>
      </c>
      <c r="K1975" s="12">
        <v>100</v>
      </c>
      <c r="L1975" s="12">
        <v>100</v>
      </c>
      <c r="M1975" s="12">
        <v>100</v>
      </c>
      <c r="N1975" s="12"/>
      <c r="O1975" s="12"/>
    </row>
    <row r="1976" spans="1:15" x14ac:dyDescent="0.35">
      <c r="A1976" s="11" t="str">
        <f t="shared" si="30"/>
        <v>DISTRIBUCION VOLUMEN X CRITERIO (kg ó litros).Total Bebidas FriasBCN AM</v>
      </c>
      <c r="B1976" s="11" t="s">
        <v>120</v>
      </c>
      <c r="C1976" s="11" t="s">
        <v>131</v>
      </c>
      <c r="D1976" s="11" t="s">
        <v>1</v>
      </c>
      <c r="E1976" s="12">
        <v>9.0709721378411974</v>
      </c>
      <c r="F1976" s="12">
        <v>8.1140314841609502</v>
      </c>
      <c r="G1976" s="12">
        <v>7.5403052493991387</v>
      </c>
      <c r="H1976" s="12">
        <v>8.2898102710697419</v>
      </c>
      <c r="I1976" s="12">
        <v>8.1345972413084997</v>
      </c>
      <c r="J1976" s="12">
        <v>8.8278448022605414</v>
      </c>
      <c r="K1976" s="12">
        <v>9.1036463146029334</v>
      </c>
      <c r="L1976" s="12">
        <v>9.9236603874127773</v>
      </c>
      <c r="M1976" s="12">
        <v>8.2949821574150437</v>
      </c>
      <c r="N1976" s="12"/>
      <c r="O1976" s="12"/>
    </row>
    <row r="1977" spans="1:15" x14ac:dyDescent="0.35">
      <c r="A1977" s="11" t="str">
        <f t="shared" si="30"/>
        <v>DISTRIBUCION VOLUMEN X CRITERIO (kg ó litros).Total Bebidas FriasREST.CAT ARAGON</v>
      </c>
      <c r="B1977" s="11" t="s">
        <v>120</v>
      </c>
      <c r="C1977" s="11" t="s">
        <v>131</v>
      </c>
      <c r="D1977" s="11" t="s">
        <v>2</v>
      </c>
      <c r="E1977" s="12">
        <v>12.176045624912891</v>
      </c>
      <c r="F1977" s="12">
        <v>12.56934995630121</v>
      </c>
      <c r="G1977" s="12">
        <v>12.339818798338456</v>
      </c>
      <c r="H1977" s="12">
        <v>12.628461883348209</v>
      </c>
      <c r="I1977" s="12">
        <v>12.228708239750198</v>
      </c>
      <c r="J1977" s="12">
        <v>12.440538366279586</v>
      </c>
      <c r="K1977" s="12">
        <v>11.346471534658537</v>
      </c>
      <c r="L1977" s="12">
        <v>12.430405956029436</v>
      </c>
      <c r="M1977" s="12">
        <v>13.055404328394033</v>
      </c>
      <c r="N1977" s="12"/>
      <c r="O1977" s="12"/>
    </row>
    <row r="1978" spans="1:15" x14ac:dyDescent="0.35">
      <c r="A1978" s="11" t="str">
        <f t="shared" si="30"/>
        <v>DISTRIBUCION VOLUMEN X CRITERIO (kg ó litros).Total Bebidas FriasLEVANTE</v>
      </c>
      <c r="B1978" s="11" t="s">
        <v>120</v>
      </c>
      <c r="C1978" s="11" t="s">
        <v>131</v>
      </c>
      <c r="D1978" s="11" t="s">
        <v>3</v>
      </c>
      <c r="E1978" s="12">
        <v>14.47010507857145</v>
      </c>
      <c r="F1978" s="12">
        <v>16.180197555334217</v>
      </c>
      <c r="G1978" s="12">
        <v>16.260274611029168</v>
      </c>
      <c r="H1978" s="12">
        <v>15.146374131089527</v>
      </c>
      <c r="I1978" s="12">
        <v>14.410981925701646</v>
      </c>
      <c r="J1978" s="12">
        <v>14.726712276153863</v>
      </c>
      <c r="K1978" s="12">
        <v>15.183709460874651</v>
      </c>
      <c r="L1978" s="12">
        <v>14.865532579199026</v>
      </c>
      <c r="M1978" s="12">
        <v>13.934429344054278</v>
      </c>
      <c r="N1978" s="12"/>
      <c r="O1978" s="12"/>
    </row>
    <row r="1979" spans="1:15" x14ac:dyDescent="0.35">
      <c r="A1979" s="11" t="str">
        <f t="shared" si="30"/>
        <v>DISTRIBUCION VOLUMEN X CRITERIO (kg ó litros).Total Bebidas FriasANDALUCIA</v>
      </c>
      <c r="B1979" s="11" t="s">
        <v>120</v>
      </c>
      <c r="C1979" s="11" t="s">
        <v>131</v>
      </c>
      <c r="D1979" s="11" t="s">
        <v>4</v>
      </c>
      <c r="E1979" s="12">
        <v>21.052795148024394</v>
      </c>
      <c r="F1979" s="12">
        <v>20.759313684882308</v>
      </c>
      <c r="G1979" s="12">
        <v>21.22337147034477</v>
      </c>
      <c r="H1979" s="12">
        <v>21.273571609339356</v>
      </c>
      <c r="I1979" s="12">
        <v>21.972441973610017</v>
      </c>
      <c r="J1979" s="12">
        <v>20.760074637030925</v>
      </c>
      <c r="K1979" s="12">
        <v>21.72206227396866</v>
      </c>
      <c r="L1979" s="12">
        <v>19.513192430505004</v>
      </c>
      <c r="M1979" s="12">
        <v>20.556990936908651</v>
      </c>
      <c r="N1979" s="12"/>
      <c r="O1979" s="12"/>
    </row>
    <row r="1980" spans="1:15" x14ac:dyDescent="0.35">
      <c r="A1980" s="11" t="str">
        <f t="shared" si="30"/>
        <v>DISTRIBUCION VOLUMEN X CRITERIO (kg ó litros).Total Bebidas FriasMDD AM</v>
      </c>
      <c r="B1980" s="11" t="s">
        <v>120</v>
      </c>
      <c r="C1980" s="11" t="s">
        <v>131</v>
      </c>
      <c r="D1980" s="11" t="s">
        <v>5</v>
      </c>
      <c r="E1980" s="12">
        <v>13.810281141510888</v>
      </c>
      <c r="F1980" s="12">
        <v>13.708019379161787</v>
      </c>
      <c r="G1980" s="12">
        <v>14.009009270455438</v>
      </c>
      <c r="H1980" s="12">
        <v>14.126627853543795</v>
      </c>
      <c r="I1980" s="12">
        <v>14.143637585954355</v>
      </c>
      <c r="J1980" s="12">
        <v>14.386915039442025</v>
      </c>
      <c r="K1980" s="12">
        <v>13.3681712296396</v>
      </c>
      <c r="L1980" s="12">
        <v>13.761576786161323</v>
      </c>
      <c r="M1980" s="12">
        <v>13.863578590612308</v>
      </c>
      <c r="N1980" s="12"/>
      <c r="O1980" s="12"/>
    </row>
    <row r="1981" spans="1:15" x14ac:dyDescent="0.35">
      <c r="A1981" s="11" t="str">
        <f t="shared" si="30"/>
        <v>DISTRIBUCION VOLUMEN X CRITERIO (kg ó litros).Total Bebidas FriasRTO CENTRO</v>
      </c>
      <c r="B1981" s="11" t="s">
        <v>120</v>
      </c>
      <c r="C1981" s="11" t="s">
        <v>131</v>
      </c>
      <c r="D1981" s="11" t="s">
        <v>6</v>
      </c>
      <c r="E1981" s="12">
        <v>10.550975029468228</v>
      </c>
      <c r="F1981" s="12">
        <v>10.555862259867485</v>
      </c>
      <c r="G1981" s="12">
        <v>10.027032016993369</v>
      </c>
      <c r="H1981" s="12">
        <v>9.9438010766966194</v>
      </c>
      <c r="I1981" s="12">
        <v>9.5806407458875658</v>
      </c>
      <c r="J1981" s="12">
        <v>9.6243736136090838</v>
      </c>
      <c r="K1981" s="12">
        <v>9.7526800996818039</v>
      </c>
      <c r="L1981" s="12">
        <v>8.5485685092486445</v>
      </c>
      <c r="M1981" s="12">
        <v>8.7256844377151559</v>
      </c>
      <c r="N1981" s="12"/>
      <c r="O1981" s="12"/>
    </row>
    <row r="1982" spans="1:15" x14ac:dyDescent="0.35">
      <c r="A1982" s="11" t="str">
        <f t="shared" si="30"/>
        <v>DISTRIBUCION VOLUMEN X CRITERIO (kg ó litros).Total Bebidas FriasNORTE-CENTRO</v>
      </c>
      <c r="B1982" s="11" t="s">
        <v>120</v>
      </c>
      <c r="C1982" s="11" t="s">
        <v>131</v>
      </c>
      <c r="D1982" s="11" t="s">
        <v>7</v>
      </c>
      <c r="E1982" s="12">
        <v>8.7715558316955136</v>
      </c>
      <c r="F1982" s="12">
        <v>8.6839108656720079</v>
      </c>
      <c r="G1982" s="12">
        <v>8.6246687759565379</v>
      </c>
      <c r="H1982" s="12">
        <v>8.7947544564042737</v>
      </c>
      <c r="I1982" s="12">
        <v>9.3226241075430938</v>
      </c>
      <c r="J1982" s="12">
        <v>9.5286881783724375</v>
      </c>
      <c r="K1982" s="12">
        <v>9.6143844226233259</v>
      </c>
      <c r="L1982" s="12">
        <v>9.6522139255824335</v>
      </c>
      <c r="M1982" s="12">
        <v>8.570918315989454</v>
      </c>
      <c r="N1982" s="12"/>
      <c r="O1982" s="12"/>
    </row>
    <row r="1983" spans="1:15" x14ac:dyDescent="0.35">
      <c r="A1983" s="11" t="str">
        <f t="shared" si="30"/>
        <v>DISTRIBUCION VOLUMEN X CRITERIO (kg ó litros).Total Bebidas FriasNOROESTE</v>
      </c>
      <c r="B1983" s="11" t="s">
        <v>120</v>
      </c>
      <c r="C1983" s="11" t="s">
        <v>131</v>
      </c>
      <c r="D1983" s="11" t="s">
        <v>8</v>
      </c>
      <c r="E1983" s="12">
        <v>10.097271368178315</v>
      </c>
      <c r="F1983" s="12">
        <v>9.4293082449030621</v>
      </c>
      <c r="G1983" s="12">
        <v>9.9755199719956735</v>
      </c>
      <c r="H1983" s="12">
        <v>9.7965987263397167</v>
      </c>
      <c r="I1983" s="12">
        <v>10.206369097413551</v>
      </c>
      <c r="J1983" s="12">
        <v>9.7048659420931696</v>
      </c>
      <c r="K1983" s="12">
        <v>9.9088772438305543</v>
      </c>
      <c r="L1983" s="12">
        <v>11.30485285816957</v>
      </c>
      <c r="M1983" s="12">
        <v>12.99801029371435</v>
      </c>
      <c r="N1983" s="12"/>
      <c r="O1983" s="12"/>
    </row>
    <row r="1984" spans="1:15" x14ac:dyDescent="0.35">
      <c r="A1984" s="11" t="str">
        <f t="shared" si="30"/>
        <v>DISTRIBUCION VOLUMEN X CRITERIO (kg ó litros).Total Bebidas Frias&lt;2MIL</v>
      </c>
      <c r="B1984" s="11" t="s">
        <v>120</v>
      </c>
      <c r="C1984" s="11" t="s">
        <v>131</v>
      </c>
      <c r="D1984" s="11" t="s">
        <v>9</v>
      </c>
      <c r="E1984" s="12">
        <v>6.003974176326218</v>
      </c>
      <c r="F1984" s="12">
        <v>5.8916405903955855</v>
      </c>
      <c r="G1984" s="12">
        <v>5.9327830077502304</v>
      </c>
      <c r="H1984" s="12">
        <v>6.265878508546284</v>
      </c>
      <c r="I1984" s="12">
        <v>6.0580162825101871</v>
      </c>
      <c r="J1984" s="12">
        <v>5.4626835970329797</v>
      </c>
      <c r="K1984" s="12">
        <v>5.279091894160862</v>
      </c>
      <c r="L1984" s="12">
        <v>5.722686328914822</v>
      </c>
      <c r="M1984" s="12">
        <v>5.6807816696695737</v>
      </c>
      <c r="N1984" s="12"/>
      <c r="O1984" s="12"/>
    </row>
    <row r="1985" spans="1:15" x14ac:dyDescent="0.35">
      <c r="A1985" s="11" t="str">
        <f t="shared" si="30"/>
        <v>DISTRIBUCION VOLUMEN X CRITERIO (kg ó litros).Total Bebidas Frias2-5MIL</v>
      </c>
      <c r="B1985" s="11" t="s">
        <v>120</v>
      </c>
      <c r="C1985" s="11" t="s">
        <v>131</v>
      </c>
      <c r="D1985" s="11" t="s">
        <v>10</v>
      </c>
      <c r="E1985" s="12">
        <v>4.5875938471839603</v>
      </c>
      <c r="F1985" s="12">
        <v>4.4581545662748647</v>
      </c>
      <c r="G1985" s="12">
        <v>4.6678227609043077</v>
      </c>
      <c r="H1985" s="12">
        <v>5.4882547712630219</v>
      </c>
      <c r="I1985" s="12">
        <v>5.0145687631261131</v>
      </c>
      <c r="J1985" s="12">
        <v>4.8113500585441571</v>
      </c>
      <c r="K1985" s="12">
        <v>5.0316246549013695</v>
      </c>
      <c r="L1985" s="12">
        <v>5.3019783779766607</v>
      </c>
      <c r="M1985" s="12">
        <v>4.8372837215907634</v>
      </c>
      <c r="N1985" s="12"/>
      <c r="O1985" s="12"/>
    </row>
    <row r="1986" spans="1:15" x14ac:dyDescent="0.35">
      <c r="A1986" s="11" t="str">
        <f t="shared" si="30"/>
        <v>DISTRIBUCION VOLUMEN X CRITERIO (kg ó litros).Total Bebidas Frias5-10MIL</v>
      </c>
      <c r="B1986" s="11" t="s">
        <v>120</v>
      </c>
      <c r="C1986" s="11" t="s">
        <v>131</v>
      </c>
      <c r="D1986" s="11" t="s">
        <v>11</v>
      </c>
      <c r="E1986" s="12">
        <v>7.8651586555103821</v>
      </c>
      <c r="F1986" s="12">
        <v>8.9057692230705303</v>
      </c>
      <c r="G1986" s="12">
        <v>7.8560876353266211</v>
      </c>
      <c r="H1986" s="12">
        <v>7.9568522219078703</v>
      </c>
      <c r="I1986" s="12">
        <v>8.9486516848258706</v>
      </c>
      <c r="J1986" s="12">
        <v>8.7275188253334921</v>
      </c>
      <c r="K1986" s="12">
        <v>7.9679159469356682</v>
      </c>
      <c r="L1986" s="12">
        <v>7.5666382569464172</v>
      </c>
      <c r="M1986" s="12">
        <v>9.0607978940101237</v>
      </c>
      <c r="N1986" s="12"/>
      <c r="O1986" s="12"/>
    </row>
    <row r="1987" spans="1:15" x14ac:dyDescent="0.35">
      <c r="A1987" s="11" t="str">
        <f t="shared" si="30"/>
        <v>DISTRIBUCION VOLUMEN X CRITERIO (kg ó litros).Total Bebidas Frias10-30MIL</v>
      </c>
      <c r="B1987" s="11" t="s">
        <v>120</v>
      </c>
      <c r="C1987" s="11" t="s">
        <v>131</v>
      </c>
      <c r="D1987" s="11" t="s">
        <v>12</v>
      </c>
      <c r="E1987" s="12">
        <v>18.241345220674901</v>
      </c>
      <c r="F1987" s="12">
        <v>18.604533572075351</v>
      </c>
      <c r="G1987" s="12">
        <v>19.354543176279666</v>
      </c>
      <c r="H1987" s="12">
        <v>18.109351861998828</v>
      </c>
      <c r="I1987" s="12">
        <v>17.965215994525316</v>
      </c>
      <c r="J1987" s="12">
        <v>17.860352936636371</v>
      </c>
      <c r="K1987" s="12">
        <v>18.715868567617751</v>
      </c>
      <c r="L1987" s="12">
        <v>18.408086941110149</v>
      </c>
      <c r="M1987" s="12">
        <v>18.970637951937157</v>
      </c>
      <c r="N1987" s="12"/>
      <c r="O1987" s="12"/>
    </row>
    <row r="1988" spans="1:15" x14ac:dyDescent="0.35">
      <c r="A1988" s="11" t="str">
        <f t="shared" ref="A1988:A2051" si="31">B1988&amp;C1988&amp;D1988</f>
        <v>DISTRIBUCION VOLUMEN X CRITERIO (kg ó litros).Total Bebidas Frias30-100MIL</v>
      </c>
      <c r="B1988" s="11" t="s">
        <v>120</v>
      </c>
      <c r="C1988" s="11" t="s">
        <v>131</v>
      </c>
      <c r="D1988" s="11" t="s">
        <v>13</v>
      </c>
      <c r="E1988" s="12">
        <v>20.191775357641383</v>
      </c>
      <c r="F1988" s="12">
        <v>19.729748602540802</v>
      </c>
      <c r="G1988" s="12">
        <v>19.848216508391275</v>
      </c>
      <c r="H1988" s="12">
        <v>19.285951691616926</v>
      </c>
      <c r="I1988" s="12">
        <v>19.272002288378701</v>
      </c>
      <c r="J1988" s="12">
        <v>18.843815938805648</v>
      </c>
      <c r="K1988" s="12">
        <v>18.788195576677001</v>
      </c>
      <c r="L1988" s="12">
        <v>18.125384633795218</v>
      </c>
      <c r="M1988" s="12">
        <v>18.322427708265934</v>
      </c>
      <c r="N1988" s="12"/>
      <c r="O1988" s="12"/>
    </row>
    <row r="1989" spans="1:15" x14ac:dyDescent="0.35">
      <c r="A1989" s="11" t="str">
        <f t="shared" si="31"/>
        <v>DISTRIBUCION VOLUMEN X CRITERIO (kg ó litros).Total Bebidas Frias100-200MIL</v>
      </c>
      <c r="B1989" s="11" t="s">
        <v>120</v>
      </c>
      <c r="C1989" s="11" t="s">
        <v>131</v>
      </c>
      <c r="D1989" s="11" t="s">
        <v>14</v>
      </c>
      <c r="E1989" s="12">
        <v>10.000834775129176</v>
      </c>
      <c r="F1989" s="12">
        <v>10.084555041147526</v>
      </c>
      <c r="G1989" s="12">
        <v>10.192846445392425</v>
      </c>
      <c r="H1989" s="12">
        <v>10.249999617943676</v>
      </c>
      <c r="I1989" s="12">
        <v>9.6459874986136089</v>
      </c>
      <c r="J1989" s="12">
        <v>10.991495556928104</v>
      </c>
      <c r="K1989" s="12">
        <v>10.166487248881953</v>
      </c>
      <c r="L1989" s="12">
        <v>9.5618577861685239</v>
      </c>
      <c r="M1989" s="12">
        <v>9.7662265619363922</v>
      </c>
      <c r="N1989" s="12"/>
      <c r="O1989" s="12"/>
    </row>
    <row r="1990" spans="1:15" x14ac:dyDescent="0.35">
      <c r="A1990" s="11" t="str">
        <f t="shared" si="31"/>
        <v>DISTRIBUCION VOLUMEN X CRITERIO (kg ó litros).Total Bebidas Frias200-500MIL</v>
      </c>
      <c r="B1990" s="11" t="s">
        <v>120</v>
      </c>
      <c r="C1990" s="11" t="s">
        <v>131</v>
      </c>
      <c r="D1990" s="11" t="s">
        <v>15</v>
      </c>
      <c r="E1990" s="12">
        <v>13.12596515183877</v>
      </c>
      <c r="F1990" s="12">
        <v>13.231272002378528</v>
      </c>
      <c r="G1990" s="12">
        <v>12.24159823292875</v>
      </c>
      <c r="H1990" s="12">
        <v>12.781756235636992</v>
      </c>
      <c r="I1990" s="12">
        <v>13.619314092808901</v>
      </c>
      <c r="J1990" s="12">
        <v>13.225153711025175</v>
      </c>
      <c r="K1990" s="12">
        <v>13.586707916031582</v>
      </c>
      <c r="L1990" s="12">
        <v>14.414047734208458</v>
      </c>
      <c r="M1990" s="12">
        <v>13.607400166685792</v>
      </c>
      <c r="N1990" s="12"/>
      <c r="O1990" s="12"/>
    </row>
    <row r="1991" spans="1:15" x14ac:dyDescent="0.35">
      <c r="A1991" s="11" t="str">
        <f t="shared" si="31"/>
        <v>DISTRIBUCION VOLUMEN X CRITERIO (kg ó litros).Total Bebidas Frias&gt;500MIL</v>
      </c>
      <c r="B1991" s="11" t="s">
        <v>120</v>
      </c>
      <c r="C1991" s="11" t="s">
        <v>131</v>
      </c>
      <c r="D1991" s="11" t="s">
        <v>16</v>
      </c>
      <c r="E1991" s="12">
        <v>19.983353020582129</v>
      </c>
      <c r="F1991" s="12">
        <v>19.094322037671688</v>
      </c>
      <c r="G1991" s="12">
        <v>19.906103047568081</v>
      </c>
      <c r="H1991" s="12">
        <v>19.861957863959972</v>
      </c>
      <c r="I1991" s="12">
        <v>19.476239525735693</v>
      </c>
      <c r="J1991" s="12">
        <v>20.077639782306299</v>
      </c>
      <c r="K1991" s="12">
        <v>20.464111200051082</v>
      </c>
      <c r="L1991" s="12">
        <v>20.899321272251768</v>
      </c>
      <c r="M1991" s="12">
        <v>19.754444047534914</v>
      </c>
      <c r="N1991" s="12"/>
      <c r="O1991" s="12"/>
    </row>
    <row r="1992" spans="1:15" x14ac:dyDescent="0.35">
      <c r="A1992" s="11" t="str">
        <f t="shared" si="31"/>
        <v>DISTRIBUCION VOLUMEN X CRITERIO (kg ó litros).Total Bebidas FriasDE 15 A 19 AÑOS</v>
      </c>
      <c r="B1992" s="11" t="s">
        <v>120</v>
      </c>
      <c r="C1992" s="11" t="s">
        <v>131</v>
      </c>
      <c r="D1992" s="11" t="s">
        <v>39</v>
      </c>
      <c r="E1992" s="12">
        <v>3.2219197750259103</v>
      </c>
      <c r="F1992" s="12">
        <v>2.8024918204853635</v>
      </c>
      <c r="G1992" s="12">
        <v>2.140202316349769</v>
      </c>
      <c r="H1992" s="12">
        <v>2.665557492621899</v>
      </c>
      <c r="I1992" s="12">
        <v>1.9949543033754451</v>
      </c>
      <c r="J1992" s="12">
        <v>2.3856760850057848</v>
      </c>
      <c r="K1992" s="12">
        <v>1.8130066025685083</v>
      </c>
      <c r="L1992" s="12">
        <v>1.7509961622409107</v>
      </c>
      <c r="M1992" s="12">
        <v>1.5610301396610762</v>
      </c>
      <c r="N1992" s="12"/>
      <c r="O1992" s="12"/>
    </row>
    <row r="1993" spans="1:15" x14ac:dyDescent="0.35">
      <c r="A1993" s="11" t="str">
        <f t="shared" si="31"/>
        <v>DISTRIBUCION VOLUMEN X CRITERIO (kg ó litros).Total Bebidas FriasDE 20 A 24 AÑOS</v>
      </c>
      <c r="B1993" s="11" t="s">
        <v>120</v>
      </c>
      <c r="C1993" s="11" t="s">
        <v>131</v>
      </c>
      <c r="D1993" s="11" t="s">
        <v>40</v>
      </c>
      <c r="E1993" s="12">
        <v>3.0509013388450135</v>
      </c>
      <c r="F1993" s="12">
        <v>2.7309706520898178</v>
      </c>
      <c r="G1993" s="12">
        <v>3.1942418783711348</v>
      </c>
      <c r="H1993" s="12">
        <v>2.990789432371542</v>
      </c>
      <c r="I1993" s="12">
        <v>2.4812497307894446</v>
      </c>
      <c r="J1993" s="12">
        <v>2.2037984665155963</v>
      </c>
      <c r="K1993" s="12">
        <v>2.2908249533730873</v>
      </c>
      <c r="L1993" s="12">
        <v>2.8498682838552973</v>
      </c>
      <c r="M1993" s="12">
        <v>2.385615813868911</v>
      </c>
      <c r="N1993" s="12"/>
      <c r="O1993" s="12"/>
    </row>
    <row r="1994" spans="1:15" x14ac:dyDescent="0.35">
      <c r="A1994" s="11" t="str">
        <f t="shared" si="31"/>
        <v>DISTRIBUCION VOLUMEN X CRITERIO (kg ó litros).Total Bebidas FriasDE 25 A 34 AÑOS</v>
      </c>
      <c r="B1994" s="11" t="s">
        <v>120</v>
      </c>
      <c r="C1994" s="11" t="s">
        <v>131</v>
      </c>
      <c r="D1994" s="11" t="s">
        <v>41</v>
      </c>
      <c r="E1994" s="12">
        <v>9.1235352980317774</v>
      </c>
      <c r="F1994" s="12">
        <v>8.8830796503467866</v>
      </c>
      <c r="G1994" s="12">
        <v>9.0252449890966719</v>
      </c>
      <c r="H1994" s="12">
        <v>7.9111671538548842</v>
      </c>
      <c r="I1994" s="12">
        <v>6.9032372066196226</v>
      </c>
      <c r="J1994" s="12">
        <v>7.3150677633721708</v>
      </c>
      <c r="K1994" s="12">
        <v>7.9934589902644086</v>
      </c>
      <c r="L1994" s="12">
        <v>7.7432578394115614</v>
      </c>
      <c r="M1994" s="12">
        <v>7.8445479856845051</v>
      </c>
      <c r="N1994" s="12"/>
      <c r="O1994" s="12"/>
    </row>
    <row r="1995" spans="1:15" x14ac:dyDescent="0.35">
      <c r="A1995" s="11" t="str">
        <f t="shared" si="31"/>
        <v>DISTRIBUCION VOLUMEN X CRITERIO (kg ó litros).Total Bebidas FriasDE 35 A 49 AÑOS</v>
      </c>
      <c r="B1995" s="11" t="s">
        <v>120</v>
      </c>
      <c r="C1995" s="11" t="s">
        <v>131</v>
      </c>
      <c r="D1995" s="11" t="s">
        <v>42</v>
      </c>
      <c r="E1995" s="12">
        <v>26.576899514556686</v>
      </c>
      <c r="F1995" s="12">
        <v>27.199927306276585</v>
      </c>
      <c r="G1995" s="12">
        <v>26.735784949809798</v>
      </c>
      <c r="H1995" s="12">
        <v>26.326882507672313</v>
      </c>
      <c r="I1995" s="12">
        <v>26.76967317765796</v>
      </c>
      <c r="J1995" s="12">
        <v>26.373373633932594</v>
      </c>
      <c r="K1995" s="12">
        <v>24.843832305560621</v>
      </c>
      <c r="L1995" s="12">
        <v>24.077183814379524</v>
      </c>
      <c r="M1995" s="12">
        <v>23.072584789033392</v>
      </c>
      <c r="N1995" s="12"/>
      <c r="O1995" s="12"/>
    </row>
    <row r="1996" spans="1:15" x14ac:dyDescent="0.35">
      <c r="A1996" s="11" t="str">
        <f t="shared" si="31"/>
        <v>DISTRIBUCION VOLUMEN X CRITERIO (kg ó litros).Total Bebidas FriasDE 50 A 59 AÑOS</v>
      </c>
      <c r="B1996" s="11" t="s">
        <v>120</v>
      </c>
      <c r="C1996" s="11" t="s">
        <v>131</v>
      </c>
      <c r="D1996" s="11" t="s">
        <v>43</v>
      </c>
      <c r="E1996" s="12">
        <v>25.265589267298676</v>
      </c>
      <c r="F1996" s="12">
        <v>26.009371904001465</v>
      </c>
      <c r="G1996" s="12">
        <v>27.092963105513938</v>
      </c>
      <c r="H1996" s="12">
        <v>24.001649922646905</v>
      </c>
      <c r="I1996" s="12">
        <v>24.263585071389677</v>
      </c>
      <c r="J1996" s="12">
        <v>24.838132000509219</v>
      </c>
      <c r="K1996" s="12">
        <v>25.296201647684232</v>
      </c>
      <c r="L1996" s="12">
        <v>24.706250470242953</v>
      </c>
      <c r="M1996" s="12">
        <v>24.884753479337757</v>
      </c>
      <c r="N1996" s="12"/>
      <c r="O1996" s="12"/>
    </row>
    <row r="1997" spans="1:15" x14ac:dyDescent="0.35">
      <c r="A1997" s="11" t="str">
        <f t="shared" si="31"/>
        <v>DISTRIBUCION VOLUMEN X CRITERIO (kg ó litros).Total Bebidas FriasDE 60 A 75 AÑOS</v>
      </c>
      <c r="B1997" s="11" t="s">
        <v>120</v>
      </c>
      <c r="C1997" s="11" t="s">
        <v>131</v>
      </c>
      <c r="D1997" s="11" t="s">
        <v>44</v>
      </c>
      <c r="E1997" s="12">
        <v>32.761153958969821</v>
      </c>
      <c r="F1997" s="12">
        <v>32.374155738464765</v>
      </c>
      <c r="G1997" s="12">
        <v>31.811563089227036</v>
      </c>
      <c r="H1997" s="12">
        <v>36.103957669195488</v>
      </c>
      <c r="I1997" s="12">
        <v>37.587299792604831</v>
      </c>
      <c r="J1997" s="12">
        <v>36.883963706781344</v>
      </c>
      <c r="K1997" s="12">
        <v>37.762679622089919</v>
      </c>
      <c r="L1997" s="12">
        <v>38.872447733854159</v>
      </c>
      <c r="M1997" s="12">
        <v>40.251468455979008</v>
      </c>
      <c r="N1997" s="12"/>
      <c r="O1997" s="12"/>
    </row>
    <row r="1998" spans="1:15" x14ac:dyDescent="0.35">
      <c r="A1998" s="11" t="str">
        <f t="shared" si="31"/>
        <v>DISTRIBUCION VOLUMEN X CRITERIO (kg ó litros).Total Bebidas FriasALTA Y MEDIA ALTA</v>
      </c>
      <c r="B1998" s="11" t="s">
        <v>120</v>
      </c>
      <c r="C1998" s="11" t="s">
        <v>131</v>
      </c>
      <c r="D1998" s="11" t="s">
        <v>17</v>
      </c>
      <c r="E1998" s="12">
        <v>27.532049002683273</v>
      </c>
      <c r="F1998" s="12">
        <v>29.429812678292226</v>
      </c>
      <c r="G1998" s="12">
        <v>27.833840320880064</v>
      </c>
      <c r="H1998" s="12">
        <v>26.13152176828028</v>
      </c>
      <c r="I1998" s="12">
        <v>27.427860313503562</v>
      </c>
      <c r="J1998" s="12">
        <v>26.584975187836079</v>
      </c>
      <c r="K1998" s="12">
        <v>26.568573950402573</v>
      </c>
      <c r="L1998" s="12">
        <v>25.397968980473806</v>
      </c>
      <c r="M1998" s="12">
        <v>26.3169855632066</v>
      </c>
      <c r="N1998" s="12"/>
      <c r="O1998" s="12"/>
    </row>
    <row r="1999" spans="1:15" x14ac:dyDescent="0.35">
      <c r="A1999" s="11" t="str">
        <f t="shared" si="31"/>
        <v>DISTRIBUCION VOLUMEN X CRITERIO (kg ó litros).Total Bebidas FriasMEDIA</v>
      </c>
      <c r="B1999" s="11" t="s">
        <v>120</v>
      </c>
      <c r="C1999" s="11" t="s">
        <v>131</v>
      </c>
      <c r="D1999" s="11" t="s">
        <v>18</v>
      </c>
      <c r="E1999" s="12">
        <v>31.615981544387452</v>
      </c>
      <c r="F1999" s="12">
        <v>31.979232184440765</v>
      </c>
      <c r="G1999" s="12">
        <v>33.352915986172974</v>
      </c>
      <c r="H1999" s="12">
        <v>32.007694554168914</v>
      </c>
      <c r="I1999" s="12">
        <v>33.140946316436107</v>
      </c>
      <c r="J1999" s="12">
        <v>33.719788476912555</v>
      </c>
      <c r="K1999" s="12">
        <v>34.085961887690189</v>
      </c>
      <c r="L1999" s="12">
        <v>34.766078180789521</v>
      </c>
      <c r="M1999" s="12">
        <v>33.469305075618408</v>
      </c>
      <c r="N1999" s="12"/>
      <c r="O1999" s="12"/>
    </row>
    <row r="2000" spans="1:15" x14ac:dyDescent="0.35">
      <c r="A2000" s="11" t="str">
        <f t="shared" si="31"/>
        <v>DISTRIBUCION VOLUMEN X CRITERIO (kg ó litros).Total Bebidas FriasMEDIA BAJA</v>
      </c>
      <c r="B2000" s="11" t="s">
        <v>120</v>
      </c>
      <c r="C2000" s="11" t="s">
        <v>131</v>
      </c>
      <c r="D2000" s="11" t="s">
        <v>19</v>
      </c>
      <c r="E2000" s="12">
        <v>23.934452857787935</v>
      </c>
      <c r="F2000" s="12">
        <v>22.347534417383049</v>
      </c>
      <c r="G2000" s="12">
        <v>21.952890061240353</v>
      </c>
      <c r="H2000" s="12">
        <v>25.182627052553936</v>
      </c>
      <c r="I2000" s="12">
        <v>23.55335468899959</v>
      </c>
      <c r="J2000" s="12">
        <v>24.036170676973519</v>
      </c>
      <c r="K2000" s="12">
        <v>23.402742446944352</v>
      </c>
      <c r="L2000" s="12">
        <v>23.461501238176766</v>
      </c>
      <c r="M2000" s="12">
        <v>24.916360054897112</v>
      </c>
      <c r="N2000" s="12"/>
      <c r="O2000" s="12"/>
    </row>
    <row r="2001" spans="1:15" x14ac:dyDescent="0.35">
      <c r="A2001" s="11" t="str">
        <f t="shared" si="31"/>
        <v>DISTRIBUCION VOLUMEN X CRITERIO (kg ó litros).Total Bebidas FriasBAJA</v>
      </c>
      <c r="B2001" s="11" t="s">
        <v>120</v>
      </c>
      <c r="C2001" s="11" t="s">
        <v>131</v>
      </c>
      <c r="D2001" s="11" t="s">
        <v>20</v>
      </c>
      <c r="E2001" s="12">
        <v>16.917516430014949</v>
      </c>
      <c r="F2001" s="12">
        <v>16.243412784901544</v>
      </c>
      <c r="G2001" s="12">
        <v>16.860350035148006</v>
      </c>
      <c r="H2001" s="12">
        <v>16.678155220555524</v>
      </c>
      <c r="I2001" s="12">
        <v>15.877841329819386</v>
      </c>
      <c r="J2001" s="12">
        <v>15.659074680386798</v>
      </c>
      <c r="K2001" s="12">
        <v>15.942723660761104</v>
      </c>
      <c r="L2001" s="12">
        <v>16.374452105351224</v>
      </c>
      <c r="M2001" s="12">
        <v>15.297350980120648</v>
      </c>
      <c r="N2001" s="12"/>
      <c r="O2001" s="12"/>
    </row>
    <row r="2002" spans="1:15" x14ac:dyDescent="0.35">
      <c r="A2002" s="11" t="str">
        <f t="shared" si="31"/>
        <v>DISTRIBUCION VOLUMEN X CRITERIO (kg ó litros).Total Bebidas FriasHOMBRE</v>
      </c>
      <c r="B2002" s="11" t="s">
        <v>120</v>
      </c>
      <c r="C2002" s="11" t="s">
        <v>131</v>
      </c>
      <c r="D2002" s="11" t="s">
        <v>21</v>
      </c>
      <c r="E2002" s="12">
        <v>57.426770294138493</v>
      </c>
      <c r="F2002" s="12">
        <v>56.202577921304872</v>
      </c>
      <c r="G2002" s="12">
        <v>58.732532972749432</v>
      </c>
      <c r="H2002" s="12">
        <v>58.92740107175262</v>
      </c>
      <c r="I2002" s="12">
        <v>58.757357754466575</v>
      </c>
      <c r="J2002" s="12">
        <v>56.979438299705301</v>
      </c>
      <c r="K2002" s="12">
        <v>57.826927413065476</v>
      </c>
      <c r="L2002" s="12">
        <v>57.755582058459787</v>
      </c>
      <c r="M2002" s="12">
        <v>58.001018713210343</v>
      </c>
      <c r="N2002" s="12"/>
      <c r="O2002" s="12"/>
    </row>
    <row r="2003" spans="1:15" x14ac:dyDescent="0.35">
      <c r="A2003" s="11" t="str">
        <f t="shared" si="31"/>
        <v>DISTRIBUCION VOLUMEN X CRITERIO (kg ó litros).Total Bebidas FriasMUJER</v>
      </c>
      <c r="B2003" s="11" t="s">
        <v>120</v>
      </c>
      <c r="C2003" s="11" t="s">
        <v>131</v>
      </c>
      <c r="D2003" s="11" t="s">
        <v>22</v>
      </c>
      <c r="E2003" s="12">
        <v>42.573228582946435</v>
      </c>
      <c r="F2003" s="12">
        <v>43.797414196939336</v>
      </c>
      <c r="G2003" s="12">
        <v>41.267467762671345</v>
      </c>
      <c r="H2003" s="12">
        <v>41.072593256124435</v>
      </c>
      <c r="I2003" s="12">
        <v>41.242639732628966</v>
      </c>
      <c r="J2003" s="12">
        <v>43.020571071576086</v>
      </c>
      <c r="K2003" s="12">
        <v>42.173069772587183</v>
      </c>
      <c r="L2003" s="12">
        <v>42.244419744063691</v>
      </c>
      <c r="M2003" s="12">
        <v>41.998979538720036</v>
      </c>
      <c r="N2003" s="12"/>
      <c r="O2003" s="12"/>
    </row>
    <row r="2004" spans="1:15" x14ac:dyDescent="0.35">
      <c r="A2004" s="11" t="str">
        <f t="shared" si="31"/>
        <v>DISTRIBUCION VOLUMEN X CRITERIO (kg ó litros)Total bebidas de vinoT.ESPAÑA</v>
      </c>
      <c r="B2004" s="11" t="s">
        <v>120</v>
      </c>
      <c r="C2004" s="11" t="s">
        <v>132</v>
      </c>
      <c r="D2004" s="11" t="s">
        <v>36</v>
      </c>
      <c r="E2004" s="12">
        <v>100</v>
      </c>
      <c r="F2004" s="12">
        <v>100</v>
      </c>
      <c r="G2004" s="12">
        <v>100</v>
      </c>
      <c r="H2004" s="12">
        <v>100</v>
      </c>
      <c r="I2004" s="12">
        <v>100</v>
      </c>
      <c r="J2004" s="12">
        <v>100</v>
      </c>
      <c r="K2004" s="12">
        <v>100</v>
      </c>
      <c r="L2004" s="12">
        <v>100</v>
      </c>
      <c r="M2004" s="12">
        <v>100</v>
      </c>
      <c r="N2004" s="12"/>
      <c r="O2004" s="12"/>
    </row>
    <row r="2005" spans="1:15" x14ac:dyDescent="0.35">
      <c r="A2005" s="11" t="str">
        <f t="shared" si="31"/>
        <v>DISTRIBUCION VOLUMEN X CRITERIO (kg ó litros)Total bebidas de vinoBCN AM</v>
      </c>
      <c r="B2005" s="11" t="s">
        <v>120</v>
      </c>
      <c r="C2005" s="11" t="s">
        <v>132</v>
      </c>
      <c r="D2005" s="11" t="s">
        <v>1</v>
      </c>
      <c r="E2005" s="12">
        <v>7.5569662218153661</v>
      </c>
      <c r="F2005" s="12">
        <v>7.6864733853232243</v>
      </c>
      <c r="G2005" s="12">
        <v>8.0740880745788477</v>
      </c>
      <c r="H2005" s="12">
        <v>9.1785926876164918</v>
      </c>
      <c r="I2005" s="12">
        <v>7.6335713521607635</v>
      </c>
      <c r="J2005" s="12">
        <v>7.1702976799295159</v>
      </c>
      <c r="K2005" s="12">
        <v>8.4236974266146376</v>
      </c>
      <c r="L2005" s="12">
        <v>7.6009805251508702</v>
      </c>
      <c r="M2005" s="12">
        <v>8.339999099665075</v>
      </c>
      <c r="N2005" s="12"/>
      <c r="O2005" s="12"/>
    </row>
    <row r="2006" spans="1:15" x14ac:dyDescent="0.35">
      <c r="A2006" s="11" t="str">
        <f t="shared" si="31"/>
        <v>DISTRIBUCION VOLUMEN X CRITERIO (kg ó litros)Total bebidas de vinoREST.CAT ARAGON</v>
      </c>
      <c r="B2006" s="11" t="s">
        <v>120</v>
      </c>
      <c r="C2006" s="11" t="s">
        <v>132</v>
      </c>
      <c r="D2006" s="11" t="s">
        <v>2</v>
      </c>
      <c r="E2006" s="12">
        <v>12.304561450435809</v>
      </c>
      <c r="F2006" s="12">
        <v>10.698146682343918</v>
      </c>
      <c r="G2006" s="12">
        <v>15.379772231085376</v>
      </c>
      <c r="H2006" s="12">
        <v>13.465068985015078</v>
      </c>
      <c r="I2006" s="12">
        <v>10.98634831983272</v>
      </c>
      <c r="J2006" s="12">
        <v>11.403928414680319</v>
      </c>
      <c r="K2006" s="12">
        <v>12.24340922631974</v>
      </c>
      <c r="L2006" s="12">
        <v>12.778694074680047</v>
      </c>
      <c r="M2006" s="12">
        <v>13.547147631941266</v>
      </c>
      <c r="N2006" s="12"/>
      <c r="O2006" s="12"/>
    </row>
    <row r="2007" spans="1:15" x14ac:dyDescent="0.35">
      <c r="A2007" s="11" t="str">
        <f t="shared" si="31"/>
        <v>DISTRIBUCION VOLUMEN X CRITERIO (kg ó litros)Total bebidas de vinoLEVANTE</v>
      </c>
      <c r="B2007" s="11" t="s">
        <v>120</v>
      </c>
      <c r="C2007" s="11" t="s">
        <v>132</v>
      </c>
      <c r="D2007" s="11" t="s">
        <v>3</v>
      </c>
      <c r="E2007" s="12">
        <v>11.289073625240535</v>
      </c>
      <c r="F2007" s="12">
        <v>13.448297643208207</v>
      </c>
      <c r="G2007" s="12">
        <v>12.369131946633042</v>
      </c>
      <c r="H2007" s="12">
        <v>11.191580802713572</v>
      </c>
      <c r="I2007" s="12">
        <v>13.192639739278587</v>
      </c>
      <c r="J2007" s="12">
        <v>13.260685154229741</v>
      </c>
      <c r="K2007" s="12">
        <v>12.748355706743766</v>
      </c>
      <c r="L2007" s="12">
        <v>12.342441246820506</v>
      </c>
      <c r="M2007" s="12">
        <v>9.8761205019501901</v>
      </c>
      <c r="N2007" s="12"/>
      <c r="O2007" s="12"/>
    </row>
    <row r="2008" spans="1:15" x14ac:dyDescent="0.35">
      <c r="A2008" s="11" t="str">
        <f t="shared" si="31"/>
        <v>DISTRIBUCION VOLUMEN X CRITERIO (kg ó litros)Total bebidas de vinoANDALUCIA</v>
      </c>
      <c r="B2008" s="11" t="s">
        <v>120</v>
      </c>
      <c r="C2008" s="11" t="s">
        <v>132</v>
      </c>
      <c r="D2008" s="11" t="s">
        <v>4</v>
      </c>
      <c r="E2008" s="12">
        <v>15.9202659246073</v>
      </c>
      <c r="F2008" s="12">
        <v>19.046351954817855</v>
      </c>
      <c r="G2008" s="12">
        <v>15.507418037147442</v>
      </c>
      <c r="H2008" s="12">
        <v>15.581305236383796</v>
      </c>
      <c r="I2008" s="12">
        <v>19.034935525938408</v>
      </c>
      <c r="J2008" s="12">
        <v>21.683633048910739</v>
      </c>
      <c r="K2008" s="12">
        <v>16.549456202230122</v>
      </c>
      <c r="L2008" s="12">
        <v>14.964648342234371</v>
      </c>
      <c r="M2008" s="12">
        <v>20.05536214558213</v>
      </c>
      <c r="N2008" s="12"/>
      <c r="O2008" s="12"/>
    </row>
    <row r="2009" spans="1:15" x14ac:dyDescent="0.35">
      <c r="A2009" s="11" t="str">
        <f t="shared" si="31"/>
        <v>DISTRIBUCION VOLUMEN X CRITERIO (kg ó litros)Total bebidas de vinoMDD AM</v>
      </c>
      <c r="B2009" s="11" t="s">
        <v>120</v>
      </c>
      <c r="C2009" s="11" t="s">
        <v>132</v>
      </c>
      <c r="D2009" s="11" t="s">
        <v>5</v>
      </c>
      <c r="E2009" s="12">
        <v>16.991093378639565</v>
      </c>
      <c r="F2009" s="12">
        <v>15.688660536653032</v>
      </c>
      <c r="G2009" s="12">
        <v>13.270789850217145</v>
      </c>
      <c r="H2009" s="12">
        <v>14.807998069023173</v>
      </c>
      <c r="I2009" s="12">
        <v>16.038256422427903</v>
      </c>
      <c r="J2009" s="12">
        <v>14.941412646712815</v>
      </c>
      <c r="K2009" s="12">
        <v>13.687558796931555</v>
      </c>
      <c r="L2009" s="12">
        <v>14.677961750724561</v>
      </c>
      <c r="M2009" s="12">
        <v>14.879822356287056</v>
      </c>
      <c r="N2009" s="12"/>
      <c r="O2009" s="12"/>
    </row>
    <row r="2010" spans="1:15" x14ac:dyDescent="0.35">
      <c r="A2010" s="11" t="str">
        <f t="shared" si="31"/>
        <v>DISTRIBUCION VOLUMEN X CRITERIO (kg ó litros)Total bebidas de vinoRTO CENTRO</v>
      </c>
      <c r="B2010" s="11" t="s">
        <v>120</v>
      </c>
      <c r="C2010" s="11" t="s">
        <v>132</v>
      </c>
      <c r="D2010" s="11" t="s">
        <v>6</v>
      </c>
      <c r="E2010" s="12">
        <v>8.282117802420677</v>
      </c>
      <c r="F2010" s="12">
        <v>10.335894400502239</v>
      </c>
      <c r="G2010" s="12">
        <v>10.020640480373984</v>
      </c>
      <c r="H2010" s="12">
        <v>9.0087234811632992</v>
      </c>
      <c r="I2010" s="12">
        <v>8.1637277985139498</v>
      </c>
      <c r="J2010" s="12">
        <v>8.7643356438954871</v>
      </c>
      <c r="K2010" s="12">
        <v>7.8153780369830788</v>
      </c>
      <c r="L2010" s="12">
        <v>7.271051156728908</v>
      </c>
      <c r="M2010" s="12">
        <v>7.21911887806779</v>
      </c>
      <c r="N2010" s="12"/>
      <c r="O2010" s="12"/>
    </row>
    <row r="2011" spans="1:15" x14ac:dyDescent="0.35">
      <c r="A2011" s="11" t="str">
        <f t="shared" si="31"/>
        <v>DISTRIBUCION VOLUMEN X CRITERIO (kg ó litros)Total bebidas de vinoNORTE-CENTRO</v>
      </c>
      <c r="B2011" s="11" t="s">
        <v>120</v>
      </c>
      <c r="C2011" s="11" t="s">
        <v>132</v>
      </c>
      <c r="D2011" s="11" t="s">
        <v>7</v>
      </c>
      <c r="E2011" s="12">
        <v>14.472463713382508</v>
      </c>
      <c r="F2011" s="12">
        <v>12.848316305613855</v>
      </c>
      <c r="G2011" s="12">
        <v>14.432254537750675</v>
      </c>
      <c r="H2011" s="12">
        <v>16.52648348222786</v>
      </c>
      <c r="I2011" s="12">
        <v>14.086417805526805</v>
      </c>
      <c r="J2011" s="12">
        <v>14.175809217600946</v>
      </c>
      <c r="K2011" s="12">
        <v>17.38725131790045</v>
      </c>
      <c r="L2011" s="12">
        <v>19.108053358634201</v>
      </c>
      <c r="M2011" s="12">
        <v>14.804523443017958</v>
      </c>
      <c r="N2011" s="12"/>
      <c r="O2011" s="12"/>
    </row>
    <row r="2012" spans="1:15" x14ac:dyDescent="0.35">
      <c r="A2012" s="11" t="str">
        <f t="shared" si="31"/>
        <v>DISTRIBUCION VOLUMEN X CRITERIO (kg ó litros)Total bebidas de vinoNOROESTE</v>
      </c>
      <c r="B2012" s="11" t="s">
        <v>120</v>
      </c>
      <c r="C2012" s="11" t="s">
        <v>132</v>
      </c>
      <c r="D2012" s="11" t="s">
        <v>8</v>
      </c>
      <c r="E2012" s="12">
        <v>13.183463736740514</v>
      </c>
      <c r="F2012" s="12">
        <v>10.247859102758245</v>
      </c>
      <c r="G2012" s="12">
        <v>10.945901239655941</v>
      </c>
      <c r="H2012" s="12">
        <v>10.2402375139851</v>
      </c>
      <c r="I2012" s="12">
        <v>10.864103788076184</v>
      </c>
      <c r="J2012" s="12">
        <v>8.5998931335276652</v>
      </c>
      <c r="K2012" s="12">
        <v>11.144903896913629</v>
      </c>
      <c r="L2012" s="12">
        <v>11.25617239809743</v>
      </c>
      <c r="M2012" s="12">
        <v>11.277905017097453</v>
      </c>
      <c r="N2012" s="12"/>
      <c r="O2012" s="12"/>
    </row>
    <row r="2013" spans="1:15" x14ac:dyDescent="0.35">
      <c r="A2013" s="11" t="str">
        <f t="shared" si="31"/>
        <v>DISTRIBUCION VOLUMEN X CRITERIO (kg ó litros)Total bebidas de vino&lt;2MIL</v>
      </c>
      <c r="B2013" s="11" t="s">
        <v>120</v>
      </c>
      <c r="C2013" s="11" t="s">
        <v>132</v>
      </c>
      <c r="D2013" s="11" t="s">
        <v>9</v>
      </c>
      <c r="E2013" s="12">
        <v>4.1451479817233645</v>
      </c>
      <c r="F2013" s="12">
        <v>4.6530833949556802</v>
      </c>
      <c r="G2013" s="12">
        <v>5.3456110501726481</v>
      </c>
      <c r="H2013" s="12">
        <v>4.932133411066987</v>
      </c>
      <c r="I2013" s="12">
        <v>4.2074564393767853</v>
      </c>
      <c r="J2013" s="12">
        <v>4.7190666222760216</v>
      </c>
      <c r="K2013" s="12">
        <v>3.2424580976943478</v>
      </c>
      <c r="L2013" s="12">
        <v>3.3732531395884688</v>
      </c>
      <c r="M2013" s="12">
        <v>3.4021398016997426</v>
      </c>
      <c r="N2013" s="12"/>
      <c r="O2013" s="12"/>
    </row>
    <row r="2014" spans="1:15" x14ac:dyDescent="0.35">
      <c r="A2014" s="11" t="str">
        <f t="shared" si="31"/>
        <v>DISTRIBUCION VOLUMEN X CRITERIO (kg ó litros)Total bebidas de vino2-5MIL</v>
      </c>
      <c r="B2014" s="11" t="s">
        <v>120</v>
      </c>
      <c r="C2014" s="11" t="s">
        <v>132</v>
      </c>
      <c r="D2014" s="11" t="s">
        <v>10</v>
      </c>
      <c r="E2014" s="12">
        <v>5.5923034141776755</v>
      </c>
      <c r="F2014" s="12">
        <v>6.6584639598218809</v>
      </c>
      <c r="G2014" s="12">
        <v>5.4650302222580605</v>
      </c>
      <c r="H2014" s="12">
        <v>7.8985256557124215</v>
      </c>
      <c r="I2014" s="12">
        <v>6.0859086047661011</v>
      </c>
      <c r="J2014" s="12">
        <v>6.1516334197883662</v>
      </c>
      <c r="K2014" s="12">
        <v>4.910944883204472</v>
      </c>
      <c r="L2014" s="12">
        <v>6.6392882755307498</v>
      </c>
      <c r="M2014" s="12">
        <v>6.0958095346324965</v>
      </c>
      <c r="N2014" s="12"/>
      <c r="O2014" s="12"/>
    </row>
    <row r="2015" spans="1:15" x14ac:dyDescent="0.35">
      <c r="A2015" s="11" t="str">
        <f t="shared" si="31"/>
        <v>DISTRIBUCION VOLUMEN X CRITERIO (kg ó litros)Total bebidas de vino5-10MIL</v>
      </c>
      <c r="B2015" s="11" t="s">
        <v>120</v>
      </c>
      <c r="C2015" s="11" t="s">
        <v>132</v>
      </c>
      <c r="D2015" s="11" t="s">
        <v>11</v>
      </c>
      <c r="E2015" s="12">
        <v>7.4080836959721648</v>
      </c>
      <c r="F2015" s="12">
        <v>8.1228490346263662</v>
      </c>
      <c r="G2015" s="12">
        <v>7.2640231322261801</v>
      </c>
      <c r="H2015" s="12">
        <v>5.4084491797977536</v>
      </c>
      <c r="I2015" s="12">
        <v>6.4846153341012407</v>
      </c>
      <c r="J2015" s="12">
        <v>8.4292355977090274</v>
      </c>
      <c r="K2015" s="12">
        <v>7.2735645442100578</v>
      </c>
      <c r="L2015" s="12">
        <v>6.3511018315814098</v>
      </c>
      <c r="M2015" s="12">
        <v>8.4084040264673749</v>
      </c>
      <c r="N2015" s="12"/>
      <c r="O2015" s="12"/>
    </row>
    <row r="2016" spans="1:15" x14ac:dyDescent="0.35">
      <c r="A2016" s="11" t="str">
        <f t="shared" si="31"/>
        <v>DISTRIBUCION VOLUMEN X CRITERIO (kg ó litros)Total bebidas de vino10-30MIL</v>
      </c>
      <c r="B2016" s="11" t="s">
        <v>120</v>
      </c>
      <c r="C2016" s="11" t="s">
        <v>132</v>
      </c>
      <c r="D2016" s="11" t="s">
        <v>12</v>
      </c>
      <c r="E2016" s="12">
        <v>17.841886852125793</v>
      </c>
      <c r="F2016" s="12">
        <v>17.28067664228481</v>
      </c>
      <c r="G2016" s="12">
        <v>18.236672647200301</v>
      </c>
      <c r="H2016" s="12">
        <v>16.177266701739509</v>
      </c>
      <c r="I2016" s="12">
        <v>18.273650236100966</v>
      </c>
      <c r="J2016" s="12">
        <v>16.896122809220053</v>
      </c>
      <c r="K2016" s="12">
        <v>18.651545818855169</v>
      </c>
      <c r="L2016" s="12">
        <v>18.333677126685949</v>
      </c>
      <c r="M2016" s="12">
        <v>18.589752545114653</v>
      </c>
      <c r="N2016" s="12"/>
      <c r="O2016" s="12"/>
    </row>
    <row r="2017" spans="1:15" x14ac:dyDescent="0.35">
      <c r="A2017" s="11" t="str">
        <f t="shared" si="31"/>
        <v>DISTRIBUCION VOLUMEN X CRITERIO (kg ó litros)Total bebidas de vino30-100MIL</v>
      </c>
      <c r="B2017" s="11" t="s">
        <v>120</v>
      </c>
      <c r="C2017" s="11" t="s">
        <v>132</v>
      </c>
      <c r="D2017" s="11" t="s">
        <v>13</v>
      </c>
      <c r="E2017" s="12">
        <v>17.418722235406698</v>
      </c>
      <c r="F2017" s="12">
        <v>17.060023486646596</v>
      </c>
      <c r="G2017" s="12">
        <v>17.268570511179284</v>
      </c>
      <c r="H2017" s="12">
        <v>15.275457626691397</v>
      </c>
      <c r="I2017" s="12">
        <v>17.195814437465852</v>
      </c>
      <c r="J2017" s="12">
        <v>16.293083600403456</v>
      </c>
      <c r="K2017" s="12">
        <v>17.167177044343713</v>
      </c>
      <c r="L2017" s="12">
        <v>15.450787445124606</v>
      </c>
      <c r="M2017" s="12">
        <v>15.759239736940888</v>
      </c>
      <c r="N2017" s="12"/>
      <c r="O2017" s="12"/>
    </row>
    <row r="2018" spans="1:15" x14ac:dyDescent="0.35">
      <c r="A2018" s="11" t="str">
        <f t="shared" si="31"/>
        <v>DISTRIBUCION VOLUMEN X CRITERIO (kg ó litros)Total bebidas de vino100-200MIL</v>
      </c>
      <c r="B2018" s="11" t="s">
        <v>120</v>
      </c>
      <c r="C2018" s="11" t="s">
        <v>132</v>
      </c>
      <c r="D2018" s="11" t="s">
        <v>14</v>
      </c>
      <c r="E2018" s="12">
        <v>10.503631953707561</v>
      </c>
      <c r="F2018" s="12">
        <v>10.367190135182906</v>
      </c>
      <c r="G2018" s="12">
        <v>11.019210165987928</v>
      </c>
      <c r="H2018" s="12">
        <v>12.462479347749937</v>
      </c>
      <c r="I2018" s="12">
        <v>10.949492074859727</v>
      </c>
      <c r="J2018" s="12">
        <v>11.756838121927963</v>
      </c>
      <c r="K2018" s="12">
        <v>12.717234197560053</v>
      </c>
      <c r="L2018" s="12">
        <v>11.87481335552051</v>
      </c>
      <c r="M2018" s="12">
        <v>10.226667226653216</v>
      </c>
      <c r="N2018" s="12"/>
      <c r="O2018" s="12"/>
    </row>
    <row r="2019" spans="1:15" x14ac:dyDescent="0.35">
      <c r="A2019" s="11" t="str">
        <f t="shared" si="31"/>
        <v>DISTRIBUCION VOLUMEN X CRITERIO (kg ó litros)Total bebidas de vino200-500MIL</v>
      </c>
      <c r="B2019" s="11" t="s">
        <v>120</v>
      </c>
      <c r="C2019" s="11" t="s">
        <v>132</v>
      </c>
      <c r="D2019" s="11" t="s">
        <v>15</v>
      </c>
      <c r="E2019" s="12">
        <v>14.835725016073823</v>
      </c>
      <c r="F2019" s="12">
        <v>15.985267356228331</v>
      </c>
      <c r="G2019" s="12">
        <v>15.36661174973519</v>
      </c>
      <c r="H2019" s="12">
        <v>16.682716223065793</v>
      </c>
      <c r="I2019" s="12">
        <v>16.011973453502915</v>
      </c>
      <c r="J2019" s="12">
        <v>15.401070045755239</v>
      </c>
      <c r="K2019" s="12">
        <v>14.893839893847904</v>
      </c>
      <c r="L2019" s="12">
        <v>15.941794554593431</v>
      </c>
      <c r="M2019" s="12">
        <v>14.670137467588864</v>
      </c>
      <c r="N2019" s="12"/>
      <c r="O2019" s="12"/>
    </row>
    <row r="2020" spans="1:15" x14ac:dyDescent="0.35">
      <c r="A2020" s="11" t="str">
        <f t="shared" si="31"/>
        <v>DISTRIBUCION VOLUMEN X CRITERIO (kg ó litros)Total bebidas de vino&gt;500MIL</v>
      </c>
      <c r="B2020" s="11" t="s">
        <v>120</v>
      </c>
      <c r="C2020" s="11" t="s">
        <v>132</v>
      </c>
      <c r="D2020" s="11" t="s">
        <v>16</v>
      </c>
      <c r="E2020" s="12">
        <v>22.254501797969986</v>
      </c>
      <c r="F2020" s="12">
        <v>19.872446125410345</v>
      </c>
      <c r="G2020" s="12">
        <v>20.034263014815174</v>
      </c>
      <c r="H2020" s="12">
        <v>21.162956866963746</v>
      </c>
      <c r="I2020" s="12">
        <v>20.791085226916678</v>
      </c>
      <c r="J2020" s="12">
        <v>20.352947534657613</v>
      </c>
      <c r="K2020" s="12">
        <v>21.143246954632023</v>
      </c>
      <c r="L2020" s="12">
        <v>22.035285173100782</v>
      </c>
      <c r="M2020" s="12">
        <v>22.847850311142608</v>
      </c>
      <c r="N2020" s="12"/>
      <c r="O2020" s="12"/>
    </row>
    <row r="2021" spans="1:15" x14ac:dyDescent="0.35">
      <c r="A2021" s="11" t="str">
        <f t="shared" si="31"/>
        <v>DISTRIBUCION VOLUMEN X CRITERIO (kg ó litros)Total bebidas de vinoDE 15 A 19 AÑOS</v>
      </c>
      <c r="B2021" s="11" t="s">
        <v>120</v>
      </c>
      <c r="C2021" s="11" t="s">
        <v>132</v>
      </c>
      <c r="D2021" s="11" t="s">
        <v>39</v>
      </c>
      <c r="E2021" s="12">
        <v>1.3323032278467035</v>
      </c>
      <c r="F2021" s="12">
        <v>2.4896902664659168</v>
      </c>
      <c r="G2021" s="12">
        <v>1.5865126810608527</v>
      </c>
      <c r="H2021" s="12">
        <v>0.47462805095436672</v>
      </c>
      <c r="I2021" s="12">
        <v>0.59157905109745346</v>
      </c>
      <c r="J2021" s="12">
        <v>0.69834480126405207</v>
      </c>
      <c r="K2021" s="12">
        <v>0.27426468949393162</v>
      </c>
      <c r="L2021" s="12">
        <v>3.9089167116114494E-2</v>
      </c>
      <c r="M2021" s="12">
        <v>0.15367276257034962</v>
      </c>
      <c r="N2021" s="12"/>
      <c r="O2021" s="12"/>
    </row>
    <row r="2022" spans="1:15" x14ac:dyDescent="0.35">
      <c r="A2022" s="11" t="str">
        <f t="shared" si="31"/>
        <v>DISTRIBUCION VOLUMEN X CRITERIO (kg ó litros)Total bebidas de vinoDE 20 A 24 AÑOS</v>
      </c>
      <c r="B2022" s="11" t="s">
        <v>120</v>
      </c>
      <c r="C2022" s="11" t="s">
        <v>132</v>
      </c>
      <c r="D2022" s="11" t="s">
        <v>40</v>
      </c>
      <c r="E2022" s="12">
        <v>1.6004291625487368</v>
      </c>
      <c r="F2022" s="12">
        <v>1.1818489510248269</v>
      </c>
      <c r="G2022" s="12">
        <v>0.77438206614111937</v>
      </c>
      <c r="H2022" s="12">
        <v>1.3043851587673323</v>
      </c>
      <c r="I2022" s="12">
        <v>1.5641713238965598</v>
      </c>
      <c r="J2022" s="12">
        <v>1.4415575885689569</v>
      </c>
      <c r="K2022" s="12">
        <v>1.1336011816969536</v>
      </c>
      <c r="L2022" s="12">
        <v>1.3725360776861362</v>
      </c>
      <c r="M2022" s="12">
        <v>1.5599491754656323</v>
      </c>
      <c r="N2022" s="12"/>
      <c r="O2022" s="12"/>
    </row>
    <row r="2023" spans="1:15" x14ac:dyDescent="0.35">
      <c r="A2023" s="11" t="str">
        <f t="shared" si="31"/>
        <v>DISTRIBUCION VOLUMEN X CRITERIO (kg ó litros)Total bebidas de vinoDE 25 A 34 AÑOS</v>
      </c>
      <c r="B2023" s="11" t="s">
        <v>120</v>
      </c>
      <c r="C2023" s="11" t="s">
        <v>132</v>
      </c>
      <c r="D2023" s="11" t="s">
        <v>41</v>
      </c>
      <c r="E2023" s="12">
        <v>6.9946825431768032</v>
      </c>
      <c r="F2023" s="12">
        <v>6.2651880396711253</v>
      </c>
      <c r="G2023" s="12">
        <v>4.9677659502062204</v>
      </c>
      <c r="H2023" s="12">
        <v>5.2774589984137661</v>
      </c>
      <c r="I2023" s="12">
        <v>6.302310936304635</v>
      </c>
      <c r="J2023" s="12">
        <v>6.3104096770685185</v>
      </c>
      <c r="K2023" s="12">
        <v>4.8071511236001676</v>
      </c>
      <c r="L2023" s="12">
        <v>5.9356298087008819</v>
      </c>
      <c r="M2023" s="12">
        <v>5.4672709630952712</v>
      </c>
      <c r="N2023" s="12"/>
      <c r="O2023" s="12"/>
    </row>
    <row r="2024" spans="1:15" x14ac:dyDescent="0.35">
      <c r="A2024" s="11" t="str">
        <f t="shared" si="31"/>
        <v>DISTRIBUCION VOLUMEN X CRITERIO (kg ó litros)Total bebidas de vinoDE 35 A 49 AÑOS</v>
      </c>
      <c r="B2024" s="11" t="s">
        <v>120</v>
      </c>
      <c r="C2024" s="11" t="s">
        <v>132</v>
      </c>
      <c r="D2024" s="11" t="s">
        <v>42</v>
      </c>
      <c r="E2024" s="12">
        <v>16.728615817616813</v>
      </c>
      <c r="F2024" s="12">
        <v>18.913646675900804</v>
      </c>
      <c r="G2024" s="12">
        <v>17.703046255944372</v>
      </c>
      <c r="H2024" s="12">
        <v>16.000156314203291</v>
      </c>
      <c r="I2024" s="12">
        <v>17.377331598279184</v>
      </c>
      <c r="J2024" s="12">
        <v>20.52251524008383</v>
      </c>
      <c r="K2024" s="12">
        <v>15.473836929834864</v>
      </c>
      <c r="L2024" s="12">
        <v>13.789747631750911</v>
      </c>
      <c r="M2024" s="12">
        <v>15.55341061394804</v>
      </c>
      <c r="N2024" s="12"/>
      <c r="O2024" s="12"/>
    </row>
    <row r="2025" spans="1:15" x14ac:dyDescent="0.35">
      <c r="A2025" s="11" t="str">
        <f t="shared" si="31"/>
        <v>DISTRIBUCION VOLUMEN X CRITERIO (kg ó litros)Total bebidas de vinoDE 50 A 59 AÑOS</v>
      </c>
      <c r="B2025" s="11" t="s">
        <v>120</v>
      </c>
      <c r="C2025" s="11" t="s">
        <v>132</v>
      </c>
      <c r="D2025" s="11" t="s">
        <v>43</v>
      </c>
      <c r="E2025" s="12">
        <v>23.908984154408312</v>
      </c>
      <c r="F2025" s="12">
        <v>25.402674677970509</v>
      </c>
      <c r="G2025" s="12">
        <v>26.315272503134125</v>
      </c>
      <c r="H2025" s="12">
        <v>23.370436437779148</v>
      </c>
      <c r="I2025" s="12">
        <v>22.580283634585253</v>
      </c>
      <c r="J2025" s="12">
        <v>24.126115200840655</v>
      </c>
      <c r="K2025" s="12">
        <v>25.250463625127857</v>
      </c>
      <c r="L2025" s="12">
        <v>22.613923919028835</v>
      </c>
      <c r="M2025" s="12">
        <v>22.635117388680754</v>
      </c>
      <c r="N2025" s="12"/>
      <c r="O2025" s="12"/>
    </row>
    <row r="2026" spans="1:15" x14ac:dyDescent="0.35">
      <c r="A2026" s="11" t="str">
        <f t="shared" si="31"/>
        <v>DISTRIBUCION VOLUMEN X CRITERIO (kg ó litros)Total bebidas de vinoDE 60 A 75 AÑOS</v>
      </c>
      <c r="B2026" s="11" t="s">
        <v>120</v>
      </c>
      <c r="C2026" s="11" t="s">
        <v>132</v>
      </c>
      <c r="D2026" s="11" t="s">
        <v>44</v>
      </c>
      <c r="E2026" s="12">
        <v>49.434987952360018</v>
      </c>
      <c r="F2026" s="12">
        <v>45.746951002877054</v>
      </c>
      <c r="G2026" s="12">
        <v>48.65302164782959</v>
      </c>
      <c r="H2026" s="12">
        <v>53.572926967232817</v>
      </c>
      <c r="I2026" s="12">
        <v>51.584318885194257</v>
      </c>
      <c r="J2026" s="12">
        <v>46.901054193868148</v>
      </c>
      <c r="K2026" s="12">
        <v>53.060696644099018</v>
      </c>
      <c r="L2026" s="12">
        <v>56.249076624014172</v>
      </c>
      <c r="M2026" s="12">
        <v>54.630580559680972</v>
      </c>
      <c r="N2026" s="12"/>
      <c r="O2026" s="12"/>
    </row>
    <row r="2027" spans="1:15" x14ac:dyDescent="0.35">
      <c r="A2027" s="11" t="str">
        <f t="shared" si="31"/>
        <v>DISTRIBUCION VOLUMEN X CRITERIO (kg ó litros)Total bebidas de vinoALTA Y MEDIA ALTA</v>
      </c>
      <c r="B2027" s="11" t="s">
        <v>120</v>
      </c>
      <c r="C2027" s="11" t="s">
        <v>132</v>
      </c>
      <c r="D2027" s="11" t="s">
        <v>17</v>
      </c>
      <c r="E2027" s="12">
        <v>39.822590737698107</v>
      </c>
      <c r="F2027" s="12">
        <v>35.323172326417726</v>
      </c>
      <c r="G2027" s="12">
        <v>37.290366411183598</v>
      </c>
      <c r="H2027" s="12">
        <v>36.229945120455127</v>
      </c>
      <c r="I2027" s="12">
        <v>36.176801329341892</v>
      </c>
      <c r="J2027" s="12">
        <v>33.54320506846733</v>
      </c>
      <c r="K2027" s="12">
        <v>33.519179362600049</v>
      </c>
      <c r="L2027" s="12">
        <v>34.693649741336223</v>
      </c>
      <c r="M2027" s="12">
        <v>37.486383248662307</v>
      </c>
      <c r="N2027" s="12"/>
      <c r="O2027" s="12"/>
    </row>
    <row r="2028" spans="1:15" x14ac:dyDescent="0.35">
      <c r="A2028" s="11" t="str">
        <f t="shared" si="31"/>
        <v>DISTRIBUCION VOLUMEN X CRITERIO (kg ó litros)Total bebidas de vinoMEDIA</v>
      </c>
      <c r="B2028" s="11" t="s">
        <v>120</v>
      </c>
      <c r="C2028" s="11" t="s">
        <v>132</v>
      </c>
      <c r="D2028" s="11" t="s">
        <v>18</v>
      </c>
      <c r="E2028" s="12">
        <v>31.102901970841874</v>
      </c>
      <c r="F2028" s="12">
        <v>32.60981413496539</v>
      </c>
      <c r="G2028" s="12">
        <v>34.62018989525486</v>
      </c>
      <c r="H2028" s="12">
        <v>32.91929413536063</v>
      </c>
      <c r="I2028" s="12">
        <v>33.22368013794059</v>
      </c>
      <c r="J2028" s="12">
        <v>32.250042818133053</v>
      </c>
      <c r="K2028" s="12">
        <v>33.651771522261676</v>
      </c>
      <c r="L2028" s="12">
        <v>31.213760285677424</v>
      </c>
      <c r="M2028" s="12">
        <v>30.153724163628233</v>
      </c>
      <c r="N2028" s="12"/>
      <c r="O2028" s="12"/>
    </row>
    <row r="2029" spans="1:15" x14ac:dyDescent="0.35">
      <c r="A2029" s="11" t="str">
        <f t="shared" si="31"/>
        <v>DISTRIBUCION VOLUMEN X CRITERIO (kg ó litros)Total bebidas de vinoMEDIA BAJA</v>
      </c>
      <c r="B2029" s="11" t="s">
        <v>120</v>
      </c>
      <c r="C2029" s="11" t="s">
        <v>132</v>
      </c>
      <c r="D2029" s="11" t="s">
        <v>19</v>
      </c>
      <c r="E2029" s="12">
        <v>19.555402003400193</v>
      </c>
      <c r="F2029" s="12">
        <v>20.346942602604461</v>
      </c>
      <c r="G2029" s="12">
        <v>18.41710302268271</v>
      </c>
      <c r="H2029" s="12">
        <v>19.533047793610333</v>
      </c>
      <c r="I2029" s="12">
        <v>19.683215489734049</v>
      </c>
      <c r="J2029" s="12">
        <v>20.517581050414535</v>
      </c>
      <c r="K2029" s="12">
        <v>20.737692661356132</v>
      </c>
      <c r="L2029" s="12">
        <v>23.247838609789714</v>
      </c>
      <c r="M2029" s="12">
        <v>22.302478021888831</v>
      </c>
      <c r="N2029" s="12"/>
      <c r="O2029" s="12"/>
    </row>
    <row r="2030" spans="1:15" x14ac:dyDescent="0.35">
      <c r="A2030" s="11" t="str">
        <f t="shared" si="31"/>
        <v>DISTRIBUCION VOLUMEN X CRITERIO (kg ó litros)Total bebidas de vinoBAJA</v>
      </c>
      <c r="B2030" s="11" t="s">
        <v>120</v>
      </c>
      <c r="C2030" s="11" t="s">
        <v>132</v>
      </c>
      <c r="D2030" s="11" t="s">
        <v>20</v>
      </c>
      <c r="E2030" s="12">
        <v>9.5191063584558666</v>
      </c>
      <c r="F2030" s="12">
        <v>11.720073677402684</v>
      </c>
      <c r="G2030" s="12">
        <v>9.672336140988163</v>
      </c>
      <c r="H2030" s="12">
        <v>11.317696807110673</v>
      </c>
      <c r="I2030" s="12">
        <v>10.916301421477666</v>
      </c>
      <c r="J2030" s="12">
        <v>13.689165285694511</v>
      </c>
      <c r="K2030" s="12">
        <v>12.091370079762511</v>
      </c>
      <c r="L2030" s="12">
        <v>10.844756632419692</v>
      </c>
      <c r="M2030" s="12">
        <v>10.057410050266204</v>
      </c>
      <c r="N2030" s="12"/>
      <c r="O2030" s="12"/>
    </row>
    <row r="2031" spans="1:15" x14ac:dyDescent="0.35">
      <c r="A2031" s="11" t="str">
        <f t="shared" si="31"/>
        <v>DISTRIBUCION VOLUMEN X CRITERIO (kg ó litros)Total bebidas de vinoHOMBRE</v>
      </c>
      <c r="B2031" s="11" t="s">
        <v>120</v>
      </c>
      <c r="C2031" s="11" t="s">
        <v>132</v>
      </c>
      <c r="D2031" s="11" t="s">
        <v>21</v>
      </c>
      <c r="E2031" s="12">
        <v>61.536723990941454</v>
      </c>
      <c r="F2031" s="12">
        <v>58.024704718252707</v>
      </c>
      <c r="G2031" s="12">
        <v>60.942496598248205</v>
      </c>
      <c r="H2031" s="12">
        <v>63.505286894342461</v>
      </c>
      <c r="I2031" s="12">
        <v>58.640263210634011</v>
      </c>
      <c r="J2031" s="12">
        <v>55.611924421451612</v>
      </c>
      <c r="K2031" s="12">
        <v>59.137435320209661</v>
      </c>
      <c r="L2031" s="12">
        <v>61.170486184142703</v>
      </c>
      <c r="M2031" s="12">
        <v>61.514313241933557</v>
      </c>
      <c r="N2031" s="12"/>
      <c r="O2031" s="12"/>
    </row>
    <row r="2032" spans="1:15" x14ac:dyDescent="0.35">
      <c r="A2032" s="11" t="str">
        <f t="shared" si="31"/>
        <v>DISTRIBUCION VOLUMEN X CRITERIO (kg ó litros)Total bebidas de vinoMUJER</v>
      </c>
      <c r="B2032" s="11" t="s">
        <v>120</v>
      </c>
      <c r="C2032" s="11" t="s">
        <v>132</v>
      </c>
      <c r="D2032" s="11" t="s">
        <v>22</v>
      </c>
      <c r="E2032" s="12">
        <v>38.463278344305877</v>
      </c>
      <c r="F2032" s="12">
        <v>41.975292144066763</v>
      </c>
      <c r="G2032" s="12">
        <v>39.057504857108988</v>
      </c>
      <c r="H2032" s="12">
        <v>36.494701028342881</v>
      </c>
      <c r="I2032" s="12">
        <v>41.359735532977268</v>
      </c>
      <c r="J2032" s="12">
        <v>44.388069733579229</v>
      </c>
      <c r="K2032" s="12">
        <v>40.862571369297847</v>
      </c>
      <c r="L2032" s="12">
        <v>38.82951330879493</v>
      </c>
      <c r="M2032" s="12">
        <v>38.485681547317313</v>
      </c>
      <c r="N2032" s="12"/>
      <c r="O2032" s="12"/>
    </row>
    <row r="2033" spans="1:15" x14ac:dyDescent="0.35">
      <c r="A2033" s="11" t="str">
        <f t="shared" si="31"/>
        <v>DISTRIBUCION VOLUMEN X CRITERIO (kg ó litros)VinoT.ESPAÑA</v>
      </c>
      <c r="B2033" s="11" t="s">
        <v>120</v>
      </c>
      <c r="C2033" s="11" t="s">
        <v>133</v>
      </c>
      <c r="D2033" s="11" t="s">
        <v>36</v>
      </c>
      <c r="E2033" s="12">
        <v>100</v>
      </c>
      <c r="F2033" s="12">
        <v>100</v>
      </c>
      <c r="G2033" s="12">
        <v>100</v>
      </c>
      <c r="H2033" s="12">
        <v>100</v>
      </c>
      <c r="I2033" s="12">
        <v>100</v>
      </c>
      <c r="J2033" s="12">
        <v>100</v>
      </c>
      <c r="K2033" s="12">
        <v>100</v>
      </c>
      <c r="L2033" s="12">
        <v>100</v>
      </c>
      <c r="M2033" s="12">
        <v>100</v>
      </c>
      <c r="N2033" s="12"/>
      <c r="O2033" s="12"/>
    </row>
    <row r="2034" spans="1:15" x14ac:dyDescent="0.35">
      <c r="A2034" s="11" t="str">
        <f t="shared" si="31"/>
        <v>DISTRIBUCION VOLUMEN X CRITERIO (kg ó litros)VinoBCN AM</v>
      </c>
      <c r="B2034" s="11" t="s">
        <v>120</v>
      </c>
      <c r="C2034" s="11" t="s">
        <v>133</v>
      </c>
      <c r="D2034" s="11" t="s">
        <v>1</v>
      </c>
      <c r="E2034" s="12">
        <v>7.9572967437772961</v>
      </c>
      <c r="F2034" s="12">
        <v>8.0781748234752246</v>
      </c>
      <c r="G2034" s="12">
        <v>7.9967836585902328</v>
      </c>
      <c r="H2034" s="12">
        <v>8.1276919581947293</v>
      </c>
      <c r="I2034" s="12">
        <v>7.1117587791176291</v>
      </c>
      <c r="J2034" s="12">
        <v>8.7742127457402876</v>
      </c>
      <c r="K2034" s="12">
        <v>7.4838443725870327</v>
      </c>
      <c r="L2034" s="12">
        <v>7.8052160370630297</v>
      </c>
      <c r="M2034" s="12">
        <v>8.6573360222404094</v>
      </c>
      <c r="N2034" s="12"/>
      <c r="O2034" s="12"/>
    </row>
    <row r="2035" spans="1:15" x14ac:dyDescent="0.35">
      <c r="A2035" s="11" t="str">
        <f t="shared" si="31"/>
        <v>DISTRIBUCION VOLUMEN X CRITERIO (kg ó litros)VinoREST.CAT ARAGON</v>
      </c>
      <c r="B2035" s="11" t="s">
        <v>120</v>
      </c>
      <c r="C2035" s="11" t="s">
        <v>133</v>
      </c>
      <c r="D2035" s="11" t="s">
        <v>2</v>
      </c>
      <c r="E2035" s="12">
        <v>13.307420842083692</v>
      </c>
      <c r="F2035" s="12">
        <v>13.162050203829354</v>
      </c>
      <c r="G2035" s="12">
        <v>14.75961501863458</v>
      </c>
      <c r="H2035" s="12">
        <v>13.991129703970259</v>
      </c>
      <c r="I2035" s="12">
        <v>13.388742783355202</v>
      </c>
      <c r="J2035" s="12">
        <v>13.366820726536</v>
      </c>
      <c r="K2035" s="12">
        <v>12.791514545946011</v>
      </c>
      <c r="L2035" s="12">
        <v>14.052327567267223</v>
      </c>
      <c r="M2035" s="12">
        <v>15.452296359593095</v>
      </c>
      <c r="N2035" s="12"/>
      <c r="O2035" s="12"/>
    </row>
    <row r="2036" spans="1:15" x14ac:dyDescent="0.35">
      <c r="A2036" s="11" t="str">
        <f t="shared" si="31"/>
        <v>DISTRIBUCION VOLUMEN X CRITERIO (kg ó litros)VinoLEVANTE</v>
      </c>
      <c r="B2036" s="11" t="s">
        <v>120</v>
      </c>
      <c r="C2036" s="11" t="s">
        <v>133</v>
      </c>
      <c r="D2036" s="11" t="s">
        <v>3</v>
      </c>
      <c r="E2036" s="12">
        <v>11.463748474524186</v>
      </c>
      <c r="F2036" s="12">
        <v>11.905667659944521</v>
      </c>
      <c r="G2036" s="12">
        <v>11.402879790952182</v>
      </c>
      <c r="H2036" s="12">
        <v>10.287583265551991</v>
      </c>
      <c r="I2036" s="12">
        <v>12.654857285676513</v>
      </c>
      <c r="J2036" s="12">
        <v>12.122749368180378</v>
      </c>
      <c r="K2036" s="12">
        <v>12.244026847055284</v>
      </c>
      <c r="L2036" s="12">
        <v>12.438959857618077</v>
      </c>
      <c r="M2036" s="12">
        <v>11.066860644372662</v>
      </c>
      <c r="N2036" s="12"/>
      <c r="O2036" s="12"/>
    </row>
    <row r="2037" spans="1:15" x14ac:dyDescent="0.35">
      <c r="A2037" s="11" t="str">
        <f t="shared" si="31"/>
        <v>DISTRIBUCION VOLUMEN X CRITERIO (kg ó litros)VinoANDALUCIA</v>
      </c>
      <c r="B2037" s="11" t="s">
        <v>120</v>
      </c>
      <c r="C2037" s="11" t="s">
        <v>133</v>
      </c>
      <c r="D2037" s="11" t="s">
        <v>4</v>
      </c>
      <c r="E2037" s="12">
        <v>9.3008546118201672</v>
      </c>
      <c r="F2037" s="12">
        <v>10.176152809131521</v>
      </c>
      <c r="G2037" s="12">
        <v>12.825927211144428</v>
      </c>
      <c r="H2037" s="12">
        <v>11.836806276856802</v>
      </c>
      <c r="I2037" s="12">
        <v>12.0093396141265</v>
      </c>
      <c r="J2037" s="12">
        <v>10.450088658406278</v>
      </c>
      <c r="K2037" s="12">
        <v>11.830616781151909</v>
      </c>
      <c r="L2037" s="12">
        <v>10.882055097415973</v>
      </c>
      <c r="M2037" s="12">
        <v>10.833080120200304</v>
      </c>
      <c r="N2037" s="12"/>
      <c r="O2037" s="12"/>
    </row>
    <row r="2038" spans="1:15" x14ac:dyDescent="0.35">
      <c r="A2038" s="11" t="str">
        <f t="shared" si="31"/>
        <v>DISTRIBUCION VOLUMEN X CRITERIO (kg ó litros)VinoMDD AM</v>
      </c>
      <c r="B2038" s="11" t="s">
        <v>120</v>
      </c>
      <c r="C2038" s="11" t="s">
        <v>133</v>
      </c>
      <c r="D2038" s="11" t="s">
        <v>5</v>
      </c>
      <c r="E2038" s="12">
        <v>16.026364652404681</v>
      </c>
      <c r="F2038" s="12">
        <v>14.642396565962024</v>
      </c>
      <c r="G2038" s="12">
        <v>13.91684956260082</v>
      </c>
      <c r="H2038" s="12">
        <v>15.86968756293655</v>
      </c>
      <c r="I2038" s="12">
        <v>15.768312926345256</v>
      </c>
      <c r="J2038" s="12">
        <v>13.295663674886498</v>
      </c>
      <c r="K2038" s="12">
        <v>15.364170338193009</v>
      </c>
      <c r="L2038" s="12">
        <v>15.48469170170714</v>
      </c>
      <c r="M2038" s="12">
        <v>13.755341818101732</v>
      </c>
      <c r="N2038" s="12"/>
      <c r="O2038" s="12"/>
    </row>
    <row r="2039" spans="1:15" x14ac:dyDescent="0.35">
      <c r="A2039" s="11" t="str">
        <f t="shared" si="31"/>
        <v>DISTRIBUCION VOLUMEN X CRITERIO (kg ó litros)VinoRTO CENTRO</v>
      </c>
      <c r="B2039" s="11" t="s">
        <v>120</v>
      </c>
      <c r="C2039" s="11" t="s">
        <v>133</v>
      </c>
      <c r="D2039" s="11" t="s">
        <v>6</v>
      </c>
      <c r="E2039" s="12">
        <v>8.0355218053653008</v>
      </c>
      <c r="F2039" s="12">
        <v>8.6670413272792075</v>
      </c>
      <c r="G2039" s="12">
        <v>10.49550160788748</v>
      </c>
      <c r="H2039" s="12">
        <v>10.446009633221628</v>
      </c>
      <c r="I2039" s="12">
        <v>8.0880182609575115</v>
      </c>
      <c r="J2039" s="12">
        <v>8.2144765974448699</v>
      </c>
      <c r="K2039" s="12">
        <v>8.8796354138110178</v>
      </c>
      <c r="L2039" s="12">
        <v>7.7981931775968141</v>
      </c>
      <c r="M2039" s="12">
        <v>8.1441763003675316</v>
      </c>
      <c r="N2039" s="12"/>
      <c r="O2039" s="12"/>
    </row>
    <row r="2040" spans="1:15" x14ac:dyDescent="0.35">
      <c r="A2040" s="11" t="str">
        <f t="shared" si="31"/>
        <v>DISTRIBUCION VOLUMEN X CRITERIO (kg ó litros)VinoNORTE-CENTRO</v>
      </c>
      <c r="B2040" s="11" t="s">
        <v>120</v>
      </c>
      <c r="C2040" s="11" t="s">
        <v>133</v>
      </c>
      <c r="D2040" s="11" t="s">
        <v>7</v>
      </c>
      <c r="E2040" s="12">
        <v>17.401606489036844</v>
      </c>
      <c r="F2040" s="12">
        <v>17.034371527986252</v>
      </c>
      <c r="G2040" s="12">
        <v>15.917699595839876</v>
      </c>
      <c r="H2040" s="12">
        <v>16.991872571414646</v>
      </c>
      <c r="I2040" s="12">
        <v>16.632339262687349</v>
      </c>
      <c r="J2040" s="12">
        <v>19.224366515466482</v>
      </c>
      <c r="K2040" s="12">
        <v>17.710835046256097</v>
      </c>
      <c r="L2040" s="12">
        <v>18.237519834160359</v>
      </c>
      <c r="M2040" s="12">
        <v>16.332957002533785</v>
      </c>
      <c r="N2040" s="12"/>
      <c r="O2040" s="12"/>
    </row>
    <row r="2041" spans="1:15" x14ac:dyDescent="0.35">
      <c r="A2041" s="11" t="str">
        <f t="shared" si="31"/>
        <v>DISTRIBUCION VOLUMEN X CRITERIO (kg ó litros)VinoNOROESTE</v>
      </c>
      <c r="B2041" s="11" t="s">
        <v>120</v>
      </c>
      <c r="C2041" s="11" t="s">
        <v>133</v>
      </c>
      <c r="D2041" s="11" t="s">
        <v>8</v>
      </c>
      <c r="E2041" s="12">
        <v>16.507196198795995</v>
      </c>
      <c r="F2041" s="12">
        <v>16.334147678757795</v>
      </c>
      <c r="G2041" s="12">
        <v>12.684738283370445</v>
      </c>
      <c r="H2041" s="12">
        <v>12.449205550101228</v>
      </c>
      <c r="I2041" s="12">
        <v>14.346630296649584</v>
      </c>
      <c r="J2041" s="12">
        <v>14.551606558026259</v>
      </c>
      <c r="K2041" s="12">
        <v>13.695373268017827</v>
      </c>
      <c r="L2041" s="12">
        <v>13.301039265061013</v>
      </c>
      <c r="M2041" s="12">
        <v>15.757950800147711</v>
      </c>
      <c r="N2041" s="12"/>
      <c r="O2041" s="12"/>
    </row>
    <row r="2042" spans="1:15" x14ac:dyDescent="0.35">
      <c r="A2042" s="11" t="str">
        <f t="shared" si="31"/>
        <v>DISTRIBUCION VOLUMEN X CRITERIO (kg ó litros)Vino&lt;2MIL</v>
      </c>
      <c r="B2042" s="11" t="s">
        <v>120</v>
      </c>
      <c r="C2042" s="11" t="s">
        <v>133</v>
      </c>
      <c r="D2042" s="11" t="s">
        <v>9</v>
      </c>
      <c r="E2042" s="12">
        <v>3.5925163951896288</v>
      </c>
      <c r="F2042" s="12">
        <v>4.7493235925535959</v>
      </c>
      <c r="G2042" s="12">
        <v>4.6100609036319184</v>
      </c>
      <c r="H2042" s="12">
        <v>5.1559896681054829</v>
      </c>
      <c r="I2042" s="12">
        <v>3.9931136541048344</v>
      </c>
      <c r="J2042" s="12">
        <v>3.778195843353954</v>
      </c>
      <c r="K2042" s="12">
        <v>3.2361441344735535</v>
      </c>
      <c r="L2042" s="12">
        <v>3.5060181975256275</v>
      </c>
      <c r="M2042" s="12">
        <v>3.5863744241057032</v>
      </c>
      <c r="N2042" s="12"/>
      <c r="O2042" s="12"/>
    </row>
    <row r="2043" spans="1:15" x14ac:dyDescent="0.35">
      <c r="A2043" s="11" t="str">
        <f t="shared" si="31"/>
        <v>DISTRIBUCION VOLUMEN X CRITERIO (kg ó litros)Vino2-5MIL</v>
      </c>
      <c r="B2043" s="11" t="s">
        <v>120</v>
      </c>
      <c r="C2043" s="11" t="s">
        <v>133</v>
      </c>
      <c r="D2043" s="11" t="s">
        <v>10</v>
      </c>
      <c r="E2043" s="12">
        <v>4.8370764363972825</v>
      </c>
      <c r="F2043" s="12">
        <v>5.5508003652563209</v>
      </c>
      <c r="G2043" s="12">
        <v>5.7422816671047867</v>
      </c>
      <c r="H2043" s="12">
        <v>8.0632611525308899</v>
      </c>
      <c r="I2043" s="12">
        <v>6.4907038621193474</v>
      </c>
      <c r="J2043" s="12">
        <v>6.013953791291204</v>
      </c>
      <c r="K2043" s="12">
        <v>5.5000698479647596</v>
      </c>
      <c r="L2043" s="12">
        <v>6.6715003416837257</v>
      </c>
      <c r="M2043" s="12">
        <v>7.1146804431516788</v>
      </c>
      <c r="N2043" s="12"/>
      <c r="O2043" s="12"/>
    </row>
    <row r="2044" spans="1:15" x14ac:dyDescent="0.35">
      <c r="A2044" s="11" t="str">
        <f t="shared" si="31"/>
        <v>DISTRIBUCION VOLUMEN X CRITERIO (kg ó litros)Vino5-10MIL</v>
      </c>
      <c r="B2044" s="11" t="s">
        <v>120</v>
      </c>
      <c r="C2044" s="11" t="s">
        <v>133</v>
      </c>
      <c r="D2044" s="11" t="s">
        <v>11</v>
      </c>
      <c r="E2044" s="12">
        <v>7.422664842249624</v>
      </c>
      <c r="F2044" s="12">
        <v>6.9349085188728399</v>
      </c>
      <c r="G2044" s="12">
        <v>7.2510377090140254</v>
      </c>
      <c r="H2044" s="12">
        <v>5.7851432579223196</v>
      </c>
      <c r="I2044" s="12">
        <v>6.4134700480491862</v>
      </c>
      <c r="J2044" s="12">
        <v>7.1210347051281753</v>
      </c>
      <c r="K2044" s="12">
        <v>7.6230255577333317</v>
      </c>
      <c r="L2044" s="12">
        <v>6.2511894138203665</v>
      </c>
      <c r="M2044" s="12">
        <v>8.7861724056627093</v>
      </c>
      <c r="N2044" s="12"/>
      <c r="O2044" s="12"/>
    </row>
    <row r="2045" spans="1:15" x14ac:dyDescent="0.35">
      <c r="A2045" s="11" t="str">
        <f t="shared" si="31"/>
        <v>DISTRIBUCION VOLUMEN X CRITERIO (kg ó litros)Vino10-30MIL</v>
      </c>
      <c r="B2045" s="11" t="s">
        <v>120</v>
      </c>
      <c r="C2045" s="11" t="s">
        <v>133</v>
      </c>
      <c r="D2045" s="11" t="s">
        <v>12</v>
      </c>
      <c r="E2045" s="12">
        <v>18.643844154754692</v>
      </c>
      <c r="F2045" s="12">
        <v>18.311901040932284</v>
      </c>
      <c r="G2045" s="12">
        <v>18.602144988552254</v>
      </c>
      <c r="H2045" s="12">
        <v>14.357663729628314</v>
      </c>
      <c r="I2045" s="12">
        <v>16.896265127520056</v>
      </c>
      <c r="J2045" s="12">
        <v>16.185866103477668</v>
      </c>
      <c r="K2045" s="12">
        <v>18.120547080526517</v>
      </c>
      <c r="L2045" s="12">
        <v>17.143819560304102</v>
      </c>
      <c r="M2045" s="12">
        <v>18.844975866942342</v>
      </c>
      <c r="N2045" s="12"/>
      <c r="O2045" s="12"/>
    </row>
    <row r="2046" spans="1:15" x14ac:dyDescent="0.35">
      <c r="A2046" s="11" t="str">
        <f t="shared" si="31"/>
        <v>DISTRIBUCION VOLUMEN X CRITERIO (kg ó litros)Vino30-100MIL</v>
      </c>
      <c r="B2046" s="11" t="s">
        <v>120</v>
      </c>
      <c r="C2046" s="11" t="s">
        <v>133</v>
      </c>
      <c r="D2046" s="11" t="s">
        <v>13</v>
      </c>
      <c r="E2046" s="12">
        <v>16.07305398269467</v>
      </c>
      <c r="F2046" s="12">
        <v>15.320391384820558</v>
      </c>
      <c r="G2046" s="12">
        <v>17.289148151351753</v>
      </c>
      <c r="H2046" s="12">
        <v>15.634535983850736</v>
      </c>
      <c r="I2046" s="12">
        <v>15.181668259854131</v>
      </c>
      <c r="J2046" s="12">
        <v>15.018294665597034</v>
      </c>
      <c r="K2046" s="12">
        <v>15.036316419247939</v>
      </c>
      <c r="L2046" s="12">
        <v>15.137402801405294</v>
      </c>
      <c r="M2046" s="12">
        <v>14.278425619158689</v>
      </c>
      <c r="N2046" s="12"/>
      <c r="O2046" s="12"/>
    </row>
    <row r="2047" spans="1:15" x14ac:dyDescent="0.35">
      <c r="A2047" s="11" t="str">
        <f t="shared" si="31"/>
        <v>DISTRIBUCION VOLUMEN X CRITERIO (kg ó litros)Vino100-200MIL</v>
      </c>
      <c r="B2047" s="11" t="s">
        <v>120</v>
      </c>
      <c r="C2047" s="11" t="s">
        <v>133</v>
      </c>
      <c r="D2047" s="11" t="s">
        <v>14</v>
      </c>
      <c r="E2047" s="12">
        <v>11.386206953638101</v>
      </c>
      <c r="F2047" s="12">
        <v>10.213680143775473</v>
      </c>
      <c r="G2047" s="12">
        <v>10.300492177042855</v>
      </c>
      <c r="H2047" s="12">
        <v>12.081785567966165</v>
      </c>
      <c r="I2047" s="12">
        <v>11.805314767453423</v>
      </c>
      <c r="J2047" s="12">
        <v>12.137933525776974</v>
      </c>
      <c r="K2047" s="12">
        <v>12.349277044348703</v>
      </c>
      <c r="L2047" s="12">
        <v>11.800537507162574</v>
      </c>
      <c r="M2047" s="12">
        <v>9.082712976230507</v>
      </c>
      <c r="N2047" s="12"/>
      <c r="O2047" s="12"/>
    </row>
    <row r="2048" spans="1:15" x14ac:dyDescent="0.35">
      <c r="A2048" s="11" t="str">
        <f t="shared" si="31"/>
        <v>DISTRIBUCION VOLUMEN X CRITERIO (kg ó litros)Vino200-500MIL</v>
      </c>
      <c r="B2048" s="11" t="s">
        <v>120</v>
      </c>
      <c r="C2048" s="11" t="s">
        <v>133</v>
      </c>
      <c r="D2048" s="11" t="s">
        <v>15</v>
      </c>
      <c r="E2048" s="12">
        <v>15.687439707773102</v>
      </c>
      <c r="F2048" s="12">
        <v>18.85245305262</v>
      </c>
      <c r="G2048" s="12">
        <v>16.486764448217787</v>
      </c>
      <c r="H2048" s="12">
        <v>16.986837763122921</v>
      </c>
      <c r="I2048" s="12">
        <v>18.734994314926325</v>
      </c>
      <c r="J2048" s="12">
        <v>19.452574012801367</v>
      </c>
      <c r="K2048" s="12">
        <v>15.947426671625307</v>
      </c>
      <c r="L2048" s="12">
        <v>17.501142768004286</v>
      </c>
      <c r="M2048" s="12">
        <v>16.73855221410847</v>
      </c>
      <c r="N2048" s="12"/>
      <c r="O2048" s="12"/>
    </row>
    <row r="2049" spans="1:15" x14ac:dyDescent="0.35">
      <c r="A2049" s="11" t="str">
        <f t="shared" si="31"/>
        <v>DISTRIBUCION VOLUMEN X CRITERIO (kg ó litros)Vino&gt;500MIL</v>
      </c>
      <c r="B2049" s="11" t="s">
        <v>120</v>
      </c>
      <c r="C2049" s="11" t="s">
        <v>133</v>
      </c>
      <c r="D2049" s="11" t="s">
        <v>16</v>
      </c>
      <c r="E2049" s="12">
        <v>22.357206143949739</v>
      </c>
      <c r="F2049" s="12">
        <v>20.066544498440752</v>
      </c>
      <c r="G2049" s="12">
        <v>19.718059345941786</v>
      </c>
      <c r="H2049" s="12">
        <v>21.934762694820993</v>
      </c>
      <c r="I2049" s="12">
        <v>20.484465968374479</v>
      </c>
      <c r="J2049" s="12">
        <v>20.292135514151823</v>
      </c>
      <c r="K2049" s="12">
        <v>22.187210633676493</v>
      </c>
      <c r="L2049" s="12">
        <v>21.988390553048085</v>
      </c>
      <c r="M2049" s="12">
        <v>21.568106670278578</v>
      </c>
      <c r="N2049" s="12"/>
      <c r="O2049" s="12"/>
    </row>
    <row r="2050" spans="1:15" x14ac:dyDescent="0.35">
      <c r="A2050" s="11" t="str">
        <f t="shared" si="31"/>
        <v>DISTRIBUCION VOLUMEN X CRITERIO (kg ó litros)VinoDE 15 A 19 AÑOS</v>
      </c>
      <c r="B2050" s="11" t="s">
        <v>120</v>
      </c>
      <c r="C2050" s="11" t="s">
        <v>133</v>
      </c>
      <c r="D2050" s="11" t="s">
        <v>39</v>
      </c>
      <c r="E2050" s="12">
        <v>0.15508323655508738</v>
      </c>
      <c r="F2050" s="12">
        <v>0.52986962383043623</v>
      </c>
      <c r="G2050" s="12">
        <v>0.19427403988392819</v>
      </c>
      <c r="H2050" s="12">
        <v>0.38718845840634614</v>
      </c>
      <c r="I2050" s="12">
        <v>0.52762975410494795</v>
      </c>
      <c r="J2050" s="12">
        <v>0.35908479413927008</v>
      </c>
      <c r="K2050" s="12">
        <v>0.12872134725770493</v>
      </c>
      <c r="L2050" s="12">
        <v>4.9177517814098036E-2</v>
      </c>
      <c r="M2050" s="12">
        <v>9.375611807372658E-2</v>
      </c>
      <c r="N2050" s="12"/>
      <c r="O2050" s="12"/>
    </row>
    <row r="2051" spans="1:15" x14ac:dyDescent="0.35">
      <c r="A2051" s="11" t="str">
        <f t="shared" si="31"/>
        <v>DISTRIBUCION VOLUMEN X CRITERIO (kg ó litros)VinoDE 20 A 24 AÑOS</v>
      </c>
      <c r="B2051" s="11" t="s">
        <v>120</v>
      </c>
      <c r="C2051" s="11" t="s">
        <v>133</v>
      </c>
      <c r="D2051" s="11" t="s">
        <v>40</v>
      </c>
      <c r="E2051" s="12">
        <v>1.0622557909025445</v>
      </c>
      <c r="F2051" s="12">
        <v>0.50802581045351025</v>
      </c>
      <c r="G2051" s="12">
        <v>0.6813629785341353</v>
      </c>
      <c r="H2051" s="12">
        <v>0.95884701207186906</v>
      </c>
      <c r="I2051" s="12">
        <v>0.56254135723097343</v>
      </c>
      <c r="J2051" s="12">
        <v>0.76296263939882503</v>
      </c>
      <c r="K2051" s="12">
        <v>0.84135985645227318</v>
      </c>
      <c r="L2051" s="12">
        <v>0.68508112816613342</v>
      </c>
      <c r="M2051" s="12">
        <v>1.0092484079879793</v>
      </c>
      <c r="N2051" s="12"/>
      <c r="O2051" s="12"/>
    </row>
    <row r="2052" spans="1:15" x14ac:dyDescent="0.35">
      <c r="A2052" s="11" t="str">
        <f t="shared" ref="A2052:A2115" si="32">B2052&amp;C2052&amp;D2052</f>
        <v>DISTRIBUCION VOLUMEN X CRITERIO (kg ó litros)VinoDE 25 A 34 AÑOS</v>
      </c>
      <c r="B2052" s="11" t="s">
        <v>120</v>
      </c>
      <c r="C2052" s="11" t="s">
        <v>133</v>
      </c>
      <c r="D2052" s="11" t="s">
        <v>41</v>
      </c>
      <c r="E2052" s="12">
        <v>4.5256571957318288</v>
      </c>
      <c r="F2052" s="12">
        <v>4.3506211348386152</v>
      </c>
      <c r="G2052" s="12">
        <v>4.4971384945878636</v>
      </c>
      <c r="H2052" s="12">
        <v>4.5622086993098714</v>
      </c>
      <c r="I2052" s="12">
        <v>3.1585884492698688</v>
      </c>
      <c r="J2052" s="12">
        <v>3.5617027329635875</v>
      </c>
      <c r="K2052" s="12">
        <v>3.9358596847652851</v>
      </c>
      <c r="L2052" s="12">
        <v>4.0832093887363214</v>
      </c>
      <c r="M2052" s="12">
        <v>3.7007105809700755</v>
      </c>
      <c r="N2052" s="12"/>
      <c r="O2052" s="12"/>
    </row>
    <row r="2053" spans="1:15" x14ac:dyDescent="0.35">
      <c r="A2053" s="11" t="str">
        <f t="shared" si="32"/>
        <v>DISTRIBUCION VOLUMEN X CRITERIO (kg ó litros)VinoDE 35 A 49 AÑOS</v>
      </c>
      <c r="B2053" s="11" t="s">
        <v>120</v>
      </c>
      <c r="C2053" s="11" t="s">
        <v>133</v>
      </c>
      <c r="D2053" s="11" t="s">
        <v>42</v>
      </c>
      <c r="E2053" s="12">
        <v>13.581712952999009</v>
      </c>
      <c r="F2053" s="12">
        <v>15.014604203989105</v>
      </c>
      <c r="G2053" s="12">
        <v>15.69568465719704</v>
      </c>
      <c r="H2053" s="12">
        <v>14.498787006627461</v>
      </c>
      <c r="I2053" s="12">
        <v>14.805908801884824</v>
      </c>
      <c r="J2053" s="12">
        <v>15.483886938649</v>
      </c>
      <c r="K2053" s="12">
        <v>15.361628305094078</v>
      </c>
      <c r="L2053" s="12">
        <v>12.829030953337433</v>
      </c>
      <c r="M2053" s="12">
        <v>12.920375883131507</v>
      </c>
      <c r="N2053" s="12"/>
      <c r="O2053" s="12"/>
    </row>
    <row r="2054" spans="1:15" x14ac:dyDescent="0.35">
      <c r="A2054" s="11" t="str">
        <f t="shared" si="32"/>
        <v>DISTRIBUCION VOLUMEN X CRITERIO (kg ó litros)VinoDE 50 A 59 AÑOS</v>
      </c>
      <c r="B2054" s="11" t="s">
        <v>120</v>
      </c>
      <c r="C2054" s="11" t="s">
        <v>133</v>
      </c>
      <c r="D2054" s="11" t="s">
        <v>43</v>
      </c>
      <c r="E2054" s="12">
        <v>24.026170300507584</v>
      </c>
      <c r="F2054" s="12">
        <v>25.828024430157999</v>
      </c>
      <c r="G2054" s="12">
        <v>26.63145121825125</v>
      </c>
      <c r="H2054" s="12">
        <v>22.789359274329655</v>
      </c>
      <c r="I2054" s="12">
        <v>21.660617314943298</v>
      </c>
      <c r="J2054" s="12">
        <v>24.382718950006133</v>
      </c>
      <c r="K2054" s="12">
        <v>23.785306102652815</v>
      </c>
      <c r="L2054" s="12">
        <v>21.558047488867505</v>
      </c>
      <c r="M2054" s="12">
        <v>21.768807576408676</v>
      </c>
      <c r="N2054" s="12"/>
      <c r="O2054" s="12"/>
    </row>
    <row r="2055" spans="1:15" x14ac:dyDescent="0.35">
      <c r="A2055" s="11" t="str">
        <f t="shared" si="32"/>
        <v>DISTRIBUCION VOLUMEN X CRITERIO (kg ó litros)VinoDE 60 A 75 AÑOS</v>
      </c>
      <c r="B2055" s="11" t="s">
        <v>120</v>
      </c>
      <c r="C2055" s="11" t="s">
        <v>133</v>
      </c>
      <c r="D2055" s="11" t="s">
        <v>44</v>
      </c>
      <c r="E2055" s="12">
        <v>56.649127712791334</v>
      </c>
      <c r="F2055" s="12">
        <v>53.768861009527733</v>
      </c>
      <c r="G2055" s="12">
        <v>52.300089786287131</v>
      </c>
      <c r="H2055" s="12">
        <v>56.803597418816828</v>
      </c>
      <c r="I2055" s="12">
        <v>59.284709799478051</v>
      </c>
      <c r="J2055" s="12">
        <v>55.449631543102548</v>
      </c>
      <c r="K2055" s="12">
        <v>55.947145403266816</v>
      </c>
      <c r="L2055" s="12">
        <v>60.795457380415577</v>
      </c>
      <c r="M2055" s="12">
        <v>60.507102472128707</v>
      </c>
      <c r="N2055" s="12"/>
      <c r="O2055" s="12"/>
    </row>
    <row r="2056" spans="1:15" x14ac:dyDescent="0.35">
      <c r="A2056" s="11" t="str">
        <f t="shared" si="32"/>
        <v>DISTRIBUCION VOLUMEN X CRITERIO (kg ó litros)VinoALTA Y MEDIA ALTA</v>
      </c>
      <c r="B2056" s="11" t="s">
        <v>120</v>
      </c>
      <c r="C2056" s="11" t="s">
        <v>133</v>
      </c>
      <c r="D2056" s="11" t="s">
        <v>17</v>
      </c>
      <c r="E2056" s="12">
        <v>44.89114820529619</v>
      </c>
      <c r="F2056" s="12">
        <v>40.711781890022962</v>
      </c>
      <c r="G2056" s="12">
        <v>41.411391133663578</v>
      </c>
      <c r="H2056" s="12">
        <v>38.50536262603017</v>
      </c>
      <c r="I2056" s="12">
        <v>39.763104352016384</v>
      </c>
      <c r="J2056" s="12">
        <v>37.675929151241419</v>
      </c>
      <c r="K2056" s="12">
        <v>33.53885202640879</v>
      </c>
      <c r="L2056" s="12">
        <v>36.371147174405863</v>
      </c>
      <c r="M2056" s="12">
        <v>37.883947162262224</v>
      </c>
      <c r="N2056" s="12"/>
      <c r="O2056" s="12"/>
    </row>
    <row r="2057" spans="1:15" x14ac:dyDescent="0.35">
      <c r="A2057" s="11" t="str">
        <f t="shared" si="32"/>
        <v>DISTRIBUCION VOLUMEN X CRITERIO (kg ó litros)VinoMEDIA</v>
      </c>
      <c r="B2057" s="11" t="s">
        <v>120</v>
      </c>
      <c r="C2057" s="11" t="s">
        <v>133</v>
      </c>
      <c r="D2057" s="11" t="s">
        <v>18</v>
      </c>
      <c r="E2057" s="12">
        <v>30.042330088613621</v>
      </c>
      <c r="F2057" s="12">
        <v>34.310913405447266</v>
      </c>
      <c r="G2057" s="12">
        <v>32.160084109053969</v>
      </c>
      <c r="H2057" s="12">
        <v>33.061338775468478</v>
      </c>
      <c r="I2057" s="12">
        <v>34.633430419601616</v>
      </c>
      <c r="J2057" s="12">
        <v>35.072478571475827</v>
      </c>
      <c r="K2057" s="12">
        <v>35.257575282865645</v>
      </c>
      <c r="L2057" s="12">
        <v>32.274683133421732</v>
      </c>
      <c r="M2057" s="12">
        <v>31.903068328070521</v>
      </c>
      <c r="N2057" s="12"/>
      <c r="O2057" s="12"/>
    </row>
    <row r="2058" spans="1:15" x14ac:dyDescent="0.35">
      <c r="A2058" s="11" t="str">
        <f t="shared" si="32"/>
        <v>DISTRIBUCION VOLUMEN X CRITERIO (kg ó litros)VinoMEDIA BAJA</v>
      </c>
      <c r="B2058" s="11" t="s">
        <v>120</v>
      </c>
      <c r="C2058" s="11" t="s">
        <v>133</v>
      </c>
      <c r="D2058" s="11" t="s">
        <v>19</v>
      </c>
      <c r="E2058" s="12">
        <v>18.674096568794713</v>
      </c>
      <c r="F2058" s="12">
        <v>19.716684759227153</v>
      </c>
      <c r="G2058" s="12">
        <v>19.026897957348883</v>
      </c>
      <c r="H2058" s="12">
        <v>18.468917205211291</v>
      </c>
      <c r="I2058" s="12">
        <v>17.975740631208136</v>
      </c>
      <c r="J2058" s="12">
        <v>19.196387636885618</v>
      </c>
      <c r="K2058" s="12">
        <v>20.95062608132784</v>
      </c>
      <c r="L2058" s="12">
        <v>23.418458666071981</v>
      </c>
      <c r="M2058" s="12">
        <v>22.754823283212598</v>
      </c>
      <c r="N2058" s="12"/>
      <c r="O2058" s="12"/>
    </row>
    <row r="2059" spans="1:15" x14ac:dyDescent="0.35">
      <c r="A2059" s="11" t="str">
        <f t="shared" si="32"/>
        <v>DISTRIBUCION VOLUMEN X CRITERIO (kg ó litros)VinoBAJA</v>
      </c>
      <c r="B2059" s="11" t="s">
        <v>120</v>
      </c>
      <c r="C2059" s="11" t="s">
        <v>133</v>
      </c>
      <c r="D2059" s="11" t="s">
        <v>20</v>
      </c>
      <c r="E2059" s="12">
        <v>6.3924317349424804</v>
      </c>
      <c r="F2059" s="12">
        <v>5.2606276999753749</v>
      </c>
      <c r="G2059" s="12">
        <v>7.4016223121144957</v>
      </c>
      <c r="H2059" s="12">
        <v>9.9643589603357192</v>
      </c>
      <c r="I2059" s="12">
        <v>7.6277235211166321</v>
      </c>
      <c r="J2059" s="12">
        <v>8.0551893270446655</v>
      </c>
      <c r="K2059" s="12">
        <v>10.252966140046828</v>
      </c>
      <c r="L2059" s="12">
        <v>7.9357162528559471</v>
      </c>
      <c r="M2059" s="12">
        <v>7.4581578811221974</v>
      </c>
      <c r="N2059" s="12"/>
      <c r="O2059" s="12"/>
    </row>
    <row r="2060" spans="1:15" x14ac:dyDescent="0.35">
      <c r="A2060" s="11" t="str">
        <f t="shared" si="32"/>
        <v>DISTRIBUCION VOLUMEN X CRITERIO (kg ó litros)VinoHOMBRE</v>
      </c>
      <c r="B2060" s="11" t="s">
        <v>120</v>
      </c>
      <c r="C2060" s="11" t="s">
        <v>133</v>
      </c>
      <c r="D2060" s="11" t="s">
        <v>21</v>
      </c>
      <c r="E2060" s="12">
        <v>68.694330800481239</v>
      </c>
      <c r="F2060" s="12">
        <v>64.852085301759104</v>
      </c>
      <c r="G2060" s="12">
        <v>64.858514534495143</v>
      </c>
      <c r="H2060" s="12">
        <v>66.608178111341573</v>
      </c>
      <c r="I2060" s="12">
        <v>67.471740672165794</v>
      </c>
      <c r="J2060" s="12">
        <v>63.763168829414383</v>
      </c>
      <c r="K2060" s="12">
        <v>62.374601981319969</v>
      </c>
      <c r="L2060" s="12">
        <v>63.769215846135474</v>
      </c>
      <c r="M2060" s="12">
        <v>66.74372115869285</v>
      </c>
      <c r="N2060" s="12"/>
      <c r="O2060" s="12"/>
    </row>
    <row r="2061" spans="1:15" x14ac:dyDescent="0.35">
      <c r="A2061" s="11" t="str">
        <f t="shared" si="32"/>
        <v>DISTRIBUCION VOLUMEN X CRITERIO (kg ó litros)VinoMUJER</v>
      </c>
      <c r="B2061" s="11" t="s">
        <v>120</v>
      </c>
      <c r="C2061" s="11" t="s">
        <v>133</v>
      </c>
      <c r="D2061" s="11" t="s">
        <v>22</v>
      </c>
      <c r="E2061" s="12">
        <v>31.305678614026384</v>
      </c>
      <c r="F2061" s="12">
        <v>35.147912757760871</v>
      </c>
      <c r="G2061" s="12">
        <v>35.141486425260851</v>
      </c>
      <c r="H2061" s="12">
        <v>33.391804619063898</v>
      </c>
      <c r="I2061" s="12">
        <v>32.528257709188793</v>
      </c>
      <c r="J2061" s="12">
        <v>36.236815085457238</v>
      </c>
      <c r="K2061" s="12">
        <v>37.625411137095369</v>
      </c>
      <c r="L2061" s="12">
        <v>36.230781346981971</v>
      </c>
      <c r="M2061" s="12">
        <v>33.256276453489562</v>
      </c>
      <c r="N2061" s="12"/>
      <c r="O2061" s="12"/>
    </row>
    <row r="2062" spans="1:15" x14ac:dyDescent="0.35">
      <c r="A2062" s="11" t="str">
        <f t="shared" si="32"/>
        <v>DISTRIBUCION VOLUMEN X CRITERIO (kg ó litros)TintoT.ESPAÑA</v>
      </c>
      <c r="B2062" s="11" t="s">
        <v>120</v>
      </c>
      <c r="C2062" s="11" t="s">
        <v>134</v>
      </c>
      <c r="D2062" s="11" t="s">
        <v>36</v>
      </c>
      <c r="E2062" s="12">
        <v>100</v>
      </c>
      <c r="F2062" s="12">
        <v>100</v>
      </c>
      <c r="G2062" s="12">
        <v>100</v>
      </c>
      <c r="H2062" s="12">
        <v>100</v>
      </c>
      <c r="I2062" s="12">
        <v>100</v>
      </c>
      <c r="J2062" s="12">
        <v>100</v>
      </c>
      <c r="K2062" s="12">
        <v>100</v>
      </c>
      <c r="L2062" s="12">
        <v>100</v>
      </c>
      <c r="M2062" s="12">
        <v>100</v>
      </c>
      <c r="N2062" s="12"/>
      <c r="O2062" s="12"/>
    </row>
    <row r="2063" spans="1:15" x14ac:dyDescent="0.35">
      <c r="A2063" s="11" t="str">
        <f t="shared" si="32"/>
        <v>DISTRIBUCION VOLUMEN X CRITERIO (kg ó litros)TintoBCN AM</v>
      </c>
      <c r="B2063" s="11" t="s">
        <v>120</v>
      </c>
      <c r="C2063" s="11" t="s">
        <v>134</v>
      </c>
      <c r="D2063" s="11" t="s">
        <v>1</v>
      </c>
      <c r="E2063" s="12">
        <v>8.8899399707135505</v>
      </c>
      <c r="F2063" s="12">
        <v>8.267236970440738</v>
      </c>
      <c r="G2063" s="12">
        <v>7.7915597909433085</v>
      </c>
      <c r="H2063" s="12">
        <v>9.6863562804601653</v>
      </c>
      <c r="I2063" s="12">
        <v>7.5991444079715089</v>
      </c>
      <c r="J2063" s="12">
        <v>9.3265291118552263</v>
      </c>
      <c r="K2063" s="12">
        <v>8.2226594249634388</v>
      </c>
      <c r="L2063" s="12">
        <v>9.3192769364439485</v>
      </c>
      <c r="M2063" s="12">
        <v>10.505230347615099</v>
      </c>
      <c r="N2063" s="12"/>
      <c r="O2063" s="12"/>
    </row>
    <row r="2064" spans="1:15" x14ac:dyDescent="0.35">
      <c r="A2064" s="11" t="str">
        <f t="shared" si="32"/>
        <v>DISTRIBUCION VOLUMEN X CRITERIO (kg ó litros)TintoREST.CAT ARAGON</v>
      </c>
      <c r="B2064" s="11" t="s">
        <v>120</v>
      </c>
      <c r="C2064" s="11" t="s">
        <v>134</v>
      </c>
      <c r="D2064" s="11" t="s">
        <v>2</v>
      </c>
      <c r="E2064" s="12">
        <v>11.805863486155831</v>
      </c>
      <c r="F2064" s="12">
        <v>12.414626924783931</v>
      </c>
      <c r="G2064" s="12">
        <v>15.002212156816258</v>
      </c>
      <c r="H2064" s="12">
        <v>14.413805419744799</v>
      </c>
      <c r="I2064" s="12">
        <v>13.201054863058131</v>
      </c>
      <c r="J2064" s="12">
        <v>14.99908289078477</v>
      </c>
      <c r="K2064" s="12">
        <v>10.456197813216422</v>
      </c>
      <c r="L2064" s="12">
        <v>13.266239230825322</v>
      </c>
      <c r="M2064" s="12">
        <v>15.118080230143359</v>
      </c>
      <c r="N2064" s="12"/>
      <c r="O2064" s="12"/>
    </row>
    <row r="2065" spans="1:15" x14ac:dyDescent="0.35">
      <c r="A2065" s="11" t="str">
        <f t="shared" si="32"/>
        <v>DISTRIBUCION VOLUMEN X CRITERIO (kg ó litros)TintoLEVANTE</v>
      </c>
      <c r="B2065" s="11" t="s">
        <v>120</v>
      </c>
      <c r="C2065" s="11" t="s">
        <v>134</v>
      </c>
      <c r="D2065" s="11" t="s">
        <v>3</v>
      </c>
      <c r="E2065" s="12">
        <v>14.376157348572022</v>
      </c>
      <c r="F2065" s="12">
        <v>12.591376969624557</v>
      </c>
      <c r="G2065" s="12">
        <v>13.189937898308948</v>
      </c>
      <c r="H2065" s="12">
        <v>11.754238308900844</v>
      </c>
      <c r="I2065" s="12">
        <v>14.389440336278758</v>
      </c>
      <c r="J2065" s="12">
        <v>14.143334116161945</v>
      </c>
      <c r="K2065" s="12">
        <v>14.146963592493572</v>
      </c>
      <c r="L2065" s="12">
        <v>15.41399843323417</v>
      </c>
      <c r="M2065" s="12">
        <v>13.406383651064743</v>
      </c>
      <c r="N2065" s="12"/>
      <c r="O2065" s="12"/>
    </row>
    <row r="2066" spans="1:15" x14ac:dyDescent="0.35">
      <c r="A2066" s="11" t="str">
        <f t="shared" si="32"/>
        <v>DISTRIBUCION VOLUMEN X CRITERIO (kg ó litros)TintoANDALUCIA</v>
      </c>
      <c r="B2066" s="11" t="s">
        <v>120</v>
      </c>
      <c r="C2066" s="11" t="s">
        <v>134</v>
      </c>
      <c r="D2066" s="11" t="s">
        <v>4</v>
      </c>
      <c r="E2066" s="12">
        <v>9.1005837532781086</v>
      </c>
      <c r="F2066" s="12">
        <v>11.249701302181988</v>
      </c>
      <c r="G2066" s="12">
        <v>12.443850247442358</v>
      </c>
      <c r="H2066" s="12">
        <v>12.952255705612552</v>
      </c>
      <c r="I2066" s="12">
        <v>10.706274469709403</v>
      </c>
      <c r="J2066" s="12">
        <v>10.663577987393651</v>
      </c>
      <c r="K2066" s="12">
        <v>11.42363062029303</v>
      </c>
      <c r="L2066" s="12">
        <v>11.118618112957028</v>
      </c>
      <c r="M2066" s="12">
        <v>12.298988655916421</v>
      </c>
      <c r="N2066" s="12"/>
      <c r="O2066" s="12"/>
    </row>
    <row r="2067" spans="1:15" x14ac:dyDescent="0.35">
      <c r="A2067" s="11" t="str">
        <f t="shared" si="32"/>
        <v>DISTRIBUCION VOLUMEN X CRITERIO (kg ó litros)TintoMDD AM</v>
      </c>
      <c r="B2067" s="11" t="s">
        <v>120</v>
      </c>
      <c r="C2067" s="11" t="s">
        <v>134</v>
      </c>
      <c r="D2067" s="11" t="s">
        <v>5</v>
      </c>
      <c r="E2067" s="12">
        <v>14.072937659252879</v>
      </c>
      <c r="F2067" s="12">
        <v>14.602807001715536</v>
      </c>
      <c r="G2067" s="12">
        <v>13.820714088918212</v>
      </c>
      <c r="H2067" s="12">
        <v>15.241129325296782</v>
      </c>
      <c r="I2067" s="12">
        <v>16.922279721828918</v>
      </c>
      <c r="J2067" s="12">
        <v>12.812562662994589</v>
      </c>
      <c r="K2067" s="12">
        <v>14.893078111410999</v>
      </c>
      <c r="L2067" s="12">
        <v>11.20838177509631</v>
      </c>
      <c r="M2067" s="12">
        <v>9.9000254848262532</v>
      </c>
      <c r="N2067" s="12"/>
      <c r="O2067" s="12"/>
    </row>
    <row r="2068" spans="1:15" x14ac:dyDescent="0.35">
      <c r="A2068" s="11" t="str">
        <f t="shared" si="32"/>
        <v>DISTRIBUCION VOLUMEN X CRITERIO (kg ó litros)TintoRTO CENTRO</v>
      </c>
      <c r="B2068" s="11" t="s">
        <v>120</v>
      </c>
      <c r="C2068" s="11" t="s">
        <v>134</v>
      </c>
      <c r="D2068" s="11" t="s">
        <v>6</v>
      </c>
      <c r="E2068" s="12">
        <v>7.1223848361991831</v>
      </c>
      <c r="F2068" s="12">
        <v>7.4852039758897</v>
      </c>
      <c r="G2068" s="12">
        <v>11.230077056066515</v>
      </c>
      <c r="H2068" s="12">
        <v>9.9929131279588486</v>
      </c>
      <c r="I2068" s="12">
        <v>7.4113206515774559</v>
      </c>
      <c r="J2068" s="12">
        <v>8.6196155398750562</v>
      </c>
      <c r="K2068" s="12">
        <v>9.0530445402499158</v>
      </c>
      <c r="L2068" s="12">
        <v>7.6447303316526716</v>
      </c>
      <c r="M2068" s="12">
        <v>8.2218554291438881</v>
      </c>
      <c r="N2068" s="12"/>
      <c r="O2068" s="12"/>
    </row>
    <row r="2069" spans="1:15" x14ac:dyDescent="0.35">
      <c r="A2069" s="11" t="str">
        <f t="shared" si="32"/>
        <v>DISTRIBUCION VOLUMEN X CRITERIO (kg ó litros)TintoNORTE-CENTRO</v>
      </c>
      <c r="B2069" s="11" t="s">
        <v>120</v>
      </c>
      <c r="C2069" s="11" t="s">
        <v>134</v>
      </c>
      <c r="D2069" s="11" t="s">
        <v>7</v>
      </c>
      <c r="E2069" s="12">
        <v>18.039777337294471</v>
      </c>
      <c r="F2069" s="12">
        <v>16.804390504162591</v>
      </c>
      <c r="G2069" s="12">
        <v>14.676045352786659</v>
      </c>
      <c r="H2069" s="12">
        <v>13.996897000009509</v>
      </c>
      <c r="I2069" s="12">
        <v>15.90464558653068</v>
      </c>
      <c r="J2069" s="12">
        <v>16.202474109905058</v>
      </c>
      <c r="K2069" s="12">
        <v>18.096027752992523</v>
      </c>
      <c r="L2069" s="12">
        <v>18.710756383268446</v>
      </c>
      <c r="M2069" s="12">
        <v>16.658671514504036</v>
      </c>
      <c r="N2069" s="12"/>
      <c r="O2069" s="12"/>
    </row>
    <row r="2070" spans="1:15" x14ac:dyDescent="0.35">
      <c r="A2070" s="11" t="str">
        <f t="shared" si="32"/>
        <v>DISTRIBUCION VOLUMEN X CRITERIO (kg ó litros)TintoNOROESTE</v>
      </c>
      <c r="B2070" s="11" t="s">
        <v>120</v>
      </c>
      <c r="C2070" s="11" t="s">
        <v>134</v>
      </c>
      <c r="D2070" s="11" t="s">
        <v>8</v>
      </c>
      <c r="E2070" s="12">
        <v>16.592372293579693</v>
      </c>
      <c r="F2070" s="12">
        <v>16.584659313269331</v>
      </c>
      <c r="G2070" s="12">
        <v>11.845601899710045</v>
      </c>
      <c r="H2070" s="12">
        <v>11.962387881086162</v>
      </c>
      <c r="I2070" s="12">
        <v>13.865839249475417</v>
      </c>
      <c r="J2070" s="12">
        <v>13.232797446542083</v>
      </c>
      <c r="K2070" s="12">
        <v>13.70842540669925</v>
      </c>
      <c r="L2070" s="12">
        <v>13.31800535384134</v>
      </c>
      <c r="M2070" s="12">
        <v>13.890762233920736</v>
      </c>
      <c r="N2070" s="12"/>
      <c r="O2070" s="12"/>
    </row>
    <row r="2071" spans="1:15" x14ac:dyDescent="0.35">
      <c r="A2071" s="11" t="str">
        <f t="shared" si="32"/>
        <v>DISTRIBUCION VOLUMEN X CRITERIO (kg ó litros)Tinto&lt;2MIL</v>
      </c>
      <c r="B2071" s="11" t="s">
        <v>120</v>
      </c>
      <c r="C2071" s="11" t="s">
        <v>134</v>
      </c>
      <c r="D2071" s="11" t="s">
        <v>9</v>
      </c>
      <c r="E2071" s="12">
        <v>2.3584891857073913</v>
      </c>
      <c r="F2071" s="12">
        <v>3.7865293627728884</v>
      </c>
      <c r="G2071" s="12">
        <v>4.4050618152098782</v>
      </c>
      <c r="H2071" s="12">
        <v>4.588335735615626</v>
      </c>
      <c r="I2071" s="12">
        <v>4.4728587548519183</v>
      </c>
      <c r="J2071" s="12">
        <v>3.690977578458686</v>
      </c>
      <c r="K2071" s="12">
        <v>2.8591830164711061</v>
      </c>
      <c r="L2071" s="12">
        <v>3.1562176276505927</v>
      </c>
      <c r="M2071" s="12">
        <v>3.8168321551075817</v>
      </c>
      <c r="N2071" s="12"/>
      <c r="O2071" s="12"/>
    </row>
    <row r="2072" spans="1:15" x14ac:dyDescent="0.35">
      <c r="A2072" s="11" t="str">
        <f t="shared" si="32"/>
        <v>DISTRIBUCION VOLUMEN X CRITERIO (kg ó litros)Tinto2-5MIL</v>
      </c>
      <c r="B2072" s="11" t="s">
        <v>120</v>
      </c>
      <c r="C2072" s="11" t="s">
        <v>134</v>
      </c>
      <c r="D2072" s="11" t="s">
        <v>10</v>
      </c>
      <c r="E2072" s="12">
        <v>5.1590460914634333</v>
      </c>
      <c r="F2072" s="12">
        <v>5.2174368243015401</v>
      </c>
      <c r="G2072" s="12">
        <v>6.0026273666501169</v>
      </c>
      <c r="H2072" s="12">
        <v>7.7899704089921622</v>
      </c>
      <c r="I2072" s="12">
        <v>5.8258977371650316</v>
      </c>
      <c r="J2072" s="12">
        <v>5.602886797263591</v>
      </c>
      <c r="K2072" s="12">
        <v>5.5722336200542832</v>
      </c>
      <c r="L2072" s="12">
        <v>7.0906113829511161</v>
      </c>
      <c r="M2072" s="12">
        <v>8.0996273588939633</v>
      </c>
      <c r="N2072" s="12"/>
      <c r="O2072" s="12"/>
    </row>
    <row r="2073" spans="1:15" x14ac:dyDescent="0.35">
      <c r="A2073" s="11" t="str">
        <f t="shared" si="32"/>
        <v>DISTRIBUCION VOLUMEN X CRITERIO (kg ó litros)Tinto5-10MIL</v>
      </c>
      <c r="B2073" s="11" t="s">
        <v>120</v>
      </c>
      <c r="C2073" s="11" t="s">
        <v>134</v>
      </c>
      <c r="D2073" s="11" t="s">
        <v>11</v>
      </c>
      <c r="E2073" s="12">
        <v>8.8417544142491789</v>
      </c>
      <c r="F2073" s="12">
        <v>6.953256166259723</v>
      </c>
      <c r="G2073" s="12">
        <v>6.7775364586928095</v>
      </c>
      <c r="H2073" s="12">
        <v>6.4835910960141616</v>
      </c>
      <c r="I2073" s="12">
        <v>7.345114901726836</v>
      </c>
      <c r="J2073" s="12">
        <v>7.3770201130408743</v>
      </c>
      <c r="K2073" s="12">
        <v>7.4489141492183455</v>
      </c>
      <c r="L2073" s="12">
        <v>6.3185448626465828</v>
      </c>
      <c r="M2073" s="12">
        <v>9.2145791419808809</v>
      </c>
      <c r="N2073" s="12"/>
      <c r="O2073" s="12"/>
    </row>
    <row r="2074" spans="1:15" x14ac:dyDescent="0.35">
      <c r="A2074" s="11" t="str">
        <f t="shared" si="32"/>
        <v>DISTRIBUCION VOLUMEN X CRITERIO (kg ó litros)Tinto10-30MIL</v>
      </c>
      <c r="B2074" s="11" t="s">
        <v>120</v>
      </c>
      <c r="C2074" s="11" t="s">
        <v>134</v>
      </c>
      <c r="D2074" s="11" t="s">
        <v>12</v>
      </c>
      <c r="E2074" s="12">
        <v>18.419075487433716</v>
      </c>
      <c r="F2074" s="12">
        <v>19.883363916270564</v>
      </c>
      <c r="G2074" s="12">
        <v>17.592983370148435</v>
      </c>
      <c r="H2074" s="12">
        <v>13.5928787650444</v>
      </c>
      <c r="I2074" s="12">
        <v>14.308934273654081</v>
      </c>
      <c r="J2074" s="12">
        <v>15.034607258845705</v>
      </c>
      <c r="K2074" s="12">
        <v>16.3344371934588</v>
      </c>
      <c r="L2074" s="12">
        <v>16.852059391813032</v>
      </c>
      <c r="M2074" s="12">
        <v>16.920867224055222</v>
      </c>
      <c r="N2074" s="12"/>
      <c r="O2074" s="12"/>
    </row>
    <row r="2075" spans="1:15" x14ac:dyDescent="0.35">
      <c r="A2075" s="11" t="str">
        <f t="shared" si="32"/>
        <v>DISTRIBUCION VOLUMEN X CRITERIO (kg ó litros)Tinto30-100MIL</v>
      </c>
      <c r="B2075" s="11" t="s">
        <v>120</v>
      </c>
      <c r="C2075" s="11" t="s">
        <v>134</v>
      </c>
      <c r="D2075" s="11" t="s">
        <v>13</v>
      </c>
      <c r="E2075" s="12">
        <v>14.82217270766146</v>
      </c>
      <c r="F2075" s="12">
        <v>13.208312352511555</v>
      </c>
      <c r="G2075" s="12">
        <v>16.863239187849484</v>
      </c>
      <c r="H2075" s="12">
        <v>15.194868341771098</v>
      </c>
      <c r="I2075" s="12">
        <v>13.611094558588688</v>
      </c>
      <c r="J2075" s="12">
        <v>14.457957240695322</v>
      </c>
      <c r="K2075" s="12">
        <v>13.886997426469319</v>
      </c>
      <c r="L2075" s="12">
        <v>15.16144671096972</v>
      </c>
      <c r="M2075" s="12">
        <v>13.624730777945818</v>
      </c>
      <c r="N2075" s="12"/>
      <c r="O2075" s="12"/>
    </row>
    <row r="2076" spans="1:15" x14ac:dyDescent="0.35">
      <c r="A2076" s="11" t="str">
        <f t="shared" si="32"/>
        <v>DISTRIBUCION VOLUMEN X CRITERIO (kg ó litros)Tinto100-200MIL</v>
      </c>
      <c r="B2076" s="11" t="s">
        <v>120</v>
      </c>
      <c r="C2076" s="11" t="s">
        <v>134</v>
      </c>
      <c r="D2076" s="11" t="s">
        <v>14</v>
      </c>
      <c r="E2076" s="12">
        <v>13.108554208186298</v>
      </c>
      <c r="F2076" s="12">
        <v>10.837652532620098</v>
      </c>
      <c r="G2076" s="12">
        <v>11.2237372177472</v>
      </c>
      <c r="H2076" s="12">
        <v>12.708265015729136</v>
      </c>
      <c r="I2076" s="12">
        <v>12.153202251872507</v>
      </c>
      <c r="J2076" s="12">
        <v>11.700904993044349</v>
      </c>
      <c r="K2076" s="12">
        <v>13.048575503112463</v>
      </c>
      <c r="L2076" s="12">
        <v>13.046382253726604</v>
      </c>
      <c r="M2076" s="12">
        <v>10.254407237319604</v>
      </c>
      <c r="N2076" s="12"/>
      <c r="O2076" s="12"/>
    </row>
    <row r="2077" spans="1:15" x14ac:dyDescent="0.35">
      <c r="A2077" s="11" t="str">
        <f t="shared" si="32"/>
        <v>DISTRIBUCION VOLUMEN X CRITERIO (kg ó litros)Tinto200-500MIL</v>
      </c>
      <c r="B2077" s="11" t="s">
        <v>120</v>
      </c>
      <c r="C2077" s="11" t="s">
        <v>134</v>
      </c>
      <c r="D2077" s="11" t="s">
        <v>15</v>
      </c>
      <c r="E2077" s="12">
        <v>15.660581025829298</v>
      </c>
      <c r="F2077" s="12">
        <v>19.953899227336926</v>
      </c>
      <c r="G2077" s="12">
        <v>16.781191402624824</v>
      </c>
      <c r="H2077" s="12">
        <v>16.999908293521816</v>
      </c>
      <c r="I2077" s="12">
        <v>20.793391928559153</v>
      </c>
      <c r="J2077" s="12">
        <v>20.028181266546309</v>
      </c>
      <c r="K2077" s="12">
        <v>17.257069854322317</v>
      </c>
      <c r="L2077" s="12">
        <v>18.768603848606567</v>
      </c>
      <c r="M2077" s="12">
        <v>18.255618497966513</v>
      </c>
      <c r="N2077" s="12"/>
      <c r="O2077" s="12"/>
    </row>
    <row r="2078" spans="1:15" x14ac:dyDescent="0.35">
      <c r="A2078" s="11" t="str">
        <f t="shared" si="32"/>
        <v>DISTRIBUCION VOLUMEN X CRITERIO (kg ó litros)Tinto&gt;500MIL</v>
      </c>
      <c r="B2078" s="11" t="s">
        <v>120</v>
      </c>
      <c r="C2078" s="11" t="s">
        <v>134</v>
      </c>
      <c r="D2078" s="11" t="s">
        <v>16</v>
      </c>
      <c r="E2078" s="12">
        <v>21.63033928629811</v>
      </c>
      <c r="F2078" s="12">
        <v>20.159549274115189</v>
      </c>
      <c r="G2078" s="12">
        <v>20.353614490647335</v>
      </c>
      <c r="H2078" s="12">
        <v>22.642157287920302</v>
      </c>
      <c r="I2078" s="12">
        <v>21.489501800395367</v>
      </c>
      <c r="J2078" s="12">
        <v>22.107442584128432</v>
      </c>
      <c r="K2078" s="12">
        <v>23.592619858295706</v>
      </c>
      <c r="L2078" s="12">
        <v>19.606136698283112</v>
      </c>
      <c r="M2078" s="12">
        <v>19.813341843498051</v>
      </c>
      <c r="N2078" s="12"/>
      <c r="O2078" s="12"/>
    </row>
    <row r="2079" spans="1:15" x14ac:dyDescent="0.35">
      <c r="A2079" s="11" t="str">
        <f t="shared" si="32"/>
        <v>DISTRIBUCION VOLUMEN X CRITERIO (kg ó litros)TintoDE 15 A 19 AÑOS</v>
      </c>
      <c r="B2079" s="11" t="s">
        <v>120</v>
      </c>
      <c r="C2079" s="11" t="s">
        <v>134</v>
      </c>
      <c r="D2079" s="11" t="s">
        <v>39</v>
      </c>
      <c r="E2079" s="12" t="s">
        <v>219</v>
      </c>
      <c r="F2079" s="12">
        <v>0.128737706641014</v>
      </c>
      <c r="G2079" s="12">
        <v>3.149156668074525E-2</v>
      </c>
      <c r="H2079" s="12">
        <v>4.960989087145215E-2</v>
      </c>
      <c r="I2079" s="12" t="s">
        <v>219</v>
      </c>
      <c r="J2079" s="12">
        <v>0.13056973510704645</v>
      </c>
      <c r="K2079" s="12">
        <v>3.235065835934401E-2</v>
      </c>
      <c r="L2079" s="12">
        <v>8.0068676057501176E-2</v>
      </c>
      <c r="M2079" s="12" t="s">
        <v>219</v>
      </c>
      <c r="N2079" s="12"/>
      <c r="O2079" s="12"/>
    </row>
    <row r="2080" spans="1:15" x14ac:dyDescent="0.35">
      <c r="A2080" s="11" t="str">
        <f t="shared" si="32"/>
        <v>DISTRIBUCION VOLUMEN X CRITERIO (kg ó litros)TintoDE 20 A 24 AÑOS</v>
      </c>
      <c r="B2080" s="11" t="s">
        <v>120</v>
      </c>
      <c r="C2080" s="11" t="s">
        <v>134</v>
      </c>
      <c r="D2080" s="11" t="s">
        <v>40</v>
      </c>
      <c r="E2080" s="12">
        <v>0.56172283570378356</v>
      </c>
      <c r="F2080" s="12">
        <v>0.28695858896044019</v>
      </c>
      <c r="G2080" s="12">
        <v>0.29387966000245552</v>
      </c>
      <c r="H2080" s="12">
        <v>0.76155535843905631</v>
      </c>
      <c r="I2080" s="12">
        <v>0.58162405098973324</v>
      </c>
      <c r="J2080" s="12">
        <v>0.12939584064966153</v>
      </c>
      <c r="K2080" s="12">
        <v>0.80617438885136095</v>
      </c>
      <c r="L2080" s="12">
        <v>0.28350661399052346</v>
      </c>
      <c r="M2080" s="12">
        <v>0.97416107362795712</v>
      </c>
      <c r="N2080" s="12"/>
      <c r="O2080" s="12"/>
    </row>
    <row r="2081" spans="1:15" x14ac:dyDescent="0.35">
      <c r="A2081" s="11" t="str">
        <f t="shared" si="32"/>
        <v>DISTRIBUCION VOLUMEN X CRITERIO (kg ó litros)TintoDE 25 A 34 AÑOS</v>
      </c>
      <c r="B2081" s="11" t="s">
        <v>120</v>
      </c>
      <c r="C2081" s="11" t="s">
        <v>134</v>
      </c>
      <c r="D2081" s="11" t="s">
        <v>41</v>
      </c>
      <c r="E2081" s="12">
        <v>3.1523296503676046</v>
      </c>
      <c r="F2081" s="12">
        <v>3.1442646720334491</v>
      </c>
      <c r="G2081" s="12">
        <v>3.2993552653668963</v>
      </c>
      <c r="H2081" s="12">
        <v>3.0287618674522254</v>
      </c>
      <c r="I2081" s="12">
        <v>2.6840571354314253</v>
      </c>
      <c r="J2081" s="12">
        <v>2.1269480534005294</v>
      </c>
      <c r="K2081" s="12">
        <v>2.6551471642829347</v>
      </c>
      <c r="L2081" s="12">
        <v>3.4027432012481795</v>
      </c>
      <c r="M2081" s="12">
        <v>1.966131779064574</v>
      </c>
      <c r="N2081" s="12"/>
      <c r="O2081" s="12"/>
    </row>
    <row r="2082" spans="1:15" x14ac:dyDescent="0.35">
      <c r="A2082" s="11" t="str">
        <f t="shared" si="32"/>
        <v>DISTRIBUCION VOLUMEN X CRITERIO (kg ó litros)TintoDE 35 A 49 AÑOS</v>
      </c>
      <c r="B2082" s="11" t="s">
        <v>120</v>
      </c>
      <c r="C2082" s="11" t="s">
        <v>134</v>
      </c>
      <c r="D2082" s="11" t="s">
        <v>42</v>
      </c>
      <c r="E2082" s="12">
        <v>13.323352994962715</v>
      </c>
      <c r="F2082" s="12">
        <v>15.227732087997978</v>
      </c>
      <c r="G2082" s="12">
        <v>15.579390278418204</v>
      </c>
      <c r="H2082" s="12">
        <v>13.550341741705568</v>
      </c>
      <c r="I2082" s="12">
        <v>14.239920364056779</v>
      </c>
      <c r="J2082" s="12">
        <v>17.142287996736187</v>
      </c>
      <c r="K2082" s="12">
        <v>15.521483234192369</v>
      </c>
      <c r="L2082" s="12">
        <v>13.095460187455851</v>
      </c>
      <c r="M2082" s="12">
        <v>13.26482887401202</v>
      </c>
      <c r="N2082" s="12"/>
      <c r="O2082" s="12"/>
    </row>
    <row r="2083" spans="1:15" x14ac:dyDescent="0.35">
      <c r="A2083" s="11" t="str">
        <f t="shared" si="32"/>
        <v>DISTRIBUCION VOLUMEN X CRITERIO (kg ó litros)TintoDE 50 A 59 AÑOS</v>
      </c>
      <c r="B2083" s="11" t="s">
        <v>120</v>
      </c>
      <c r="C2083" s="11" t="s">
        <v>134</v>
      </c>
      <c r="D2083" s="11" t="s">
        <v>43</v>
      </c>
      <c r="E2083" s="12">
        <v>25.704293877697982</v>
      </c>
      <c r="F2083" s="12">
        <v>25.118521050156435</v>
      </c>
      <c r="G2083" s="12">
        <v>27.636754920354161</v>
      </c>
      <c r="H2083" s="12">
        <v>23.367267227634638</v>
      </c>
      <c r="I2083" s="12">
        <v>21.235174510239187</v>
      </c>
      <c r="J2083" s="12">
        <v>23.596382321429722</v>
      </c>
      <c r="K2083" s="12">
        <v>23.392560979210693</v>
      </c>
      <c r="L2083" s="12">
        <v>21.860617018838891</v>
      </c>
      <c r="M2083" s="12">
        <v>22.341340901454998</v>
      </c>
      <c r="N2083" s="12"/>
      <c r="O2083" s="12"/>
    </row>
    <row r="2084" spans="1:15" x14ac:dyDescent="0.35">
      <c r="A2084" s="11" t="str">
        <f t="shared" si="32"/>
        <v>DISTRIBUCION VOLUMEN X CRITERIO (kg ó litros)TintoDE 60 A 75 AÑOS</v>
      </c>
      <c r="B2084" s="11" t="s">
        <v>120</v>
      </c>
      <c r="C2084" s="11" t="s">
        <v>134</v>
      </c>
      <c r="D2084" s="11" t="s">
        <v>44</v>
      </c>
      <c r="E2084" s="12">
        <v>57.25830464140067</v>
      </c>
      <c r="F2084" s="12">
        <v>56.093791927441472</v>
      </c>
      <c r="G2084" s="12">
        <v>53.15912854249801</v>
      </c>
      <c r="H2084" s="12">
        <v>59.242443400605879</v>
      </c>
      <c r="I2084" s="12">
        <v>61.259218444796012</v>
      </c>
      <c r="J2084" s="12">
        <v>56.874392787422344</v>
      </c>
      <c r="K2084" s="12">
        <v>57.592315976819734</v>
      </c>
      <c r="L2084" s="12">
        <v>61.277607795722211</v>
      </c>
      <c r="M2084" s="12">
        <v>61.453540605163127</v>
      </c>
      <c r="N2084" s="12"/>
      <c r="O2084" s="12"/>
    </row>
    <row r="2085" spans="1:15" x14ac:dyDescent="0.35">
      <c r="A2085" s="11" t="str">
        <f t="shared" si="32"/>
        <v>DISTRIBUCION VOLUMEN X CRITERIO (kg ó litros)TintoALTA Y MEDIA ALTA</v>
      </c>
      <c r="B2085" s="11" t="s">
        <v>120</v>
      </c>
      <c r="C2085" s="11" t="s">
        <v>134</v>
      </c>
      <c r="D2085" s="11" t="s">
        <v>17</v>
      </c>
      <c r="E2085" s="12">
        <v>45.278835393390295</v>
      </c>
      <c r="F2085" s="12">
        <v>38.524350270863891</v>
      </c>
      <c r="G2085" s="12">
        <v>40.861078862114816</v>
      </c>
      <c r="H2085" s="12">
        <v>36.494657827497306</v>
      </c>
      <c r="I2085" s="12">
        <v>39.156033269135172</v>
      </c>
      <c r="J2085" s="12">
        <v>36.648649985860757</v>
      </c>
      <c r="K2085" s="12">
        <v>33.887338144995169</v>
      </c>
      <c r="L2085" s="12">
        <v>32.037481240596833</v>
      </c>
      <c r="M2085" s="12">
        <v>32.934684866369501</v>
      </c>
      <c r="N2085" s="12"/>
      <c r="O2085" s="12"/>
    </row>
    <row r="2086" spans="1:15" x14ac:dyDescent="0.35">
      <c r="A2086" s="11" t="str">
        <f t="shared" si="32"/>
        <v>DISTRIBUCION VOLUMEN X CRITERIO (kg ó litros)TintoMEDIA</v>
      </c>
      <c r="B2086" s="11" t="s">
        <v>120</v>
      </c>
      <c r="C2086" s="11" t="s">
        <v>134</v>
      </c>
      <c r="D2086" s="11" t="s">
        <v>18</v>
      </c>
      <c r="E2086" s="12">
        <v>30.53635114871534</v>
      </c>
      <c r="F2086" s="12">
        <v>37.566710325394681</v>
      </c>
      <c r="G2086" s="12">
        <v>33.044376881678076</v>
      </c>
      <c r="H2086" s="12">
        <v>33.580078485761071</v>
      </c>
      <c r="I2086" s="12">
        <v>35.469174348763623</v>
      </c>
      <c r="J2086" s="12">
        <v>34.354559777026509</v>
      </c>
      <c r="K2086" s="12">
        <v>34.098038035291275</v>
      </c>
      <c r="L2086" s="12">
        <v>33.40797999963074</v>
      </c>
      <c r="M2086" s="12">
        <v>33.466704340301746</v>
      </c>
      <c r="N2086" s="12"/>
      <c r="O2086" s="12"/>
    </row>
    <row r="2087" spans="1:15" x14ac:dyDescent="0.35">
      <c r="A2087" s="11" t="str">
        <f t="shared" si="32"/>
        <v>DISTRIBUCION VOLUMEN X CRITERIO (kg ó litros)TintoMEDIA BAJA</v>
      </c>
      <c r="B2087" s="11" t="s">
        <v>120</v>
      </c>
      <c r="C2087" s="11" t="s">
        <v>134</v>
      </c>
      <c r="D2087" s="11" t="s">
        <v>19</v>
      </c>
      <c r="E2087" s="12">
        <v>17.755917648809067</v>
      </c>
      <c r="F2087" s="12">
        <v>19.216891325029096</v>
      </c>
      <c r="G2087" s="12">
        <v>19.904282120018095</v>
      </c>
      <c r="H2087" s="12">
        <v>20.486650908232722</v>
      </c>
      <c r="I2087" s="12">
        <v>18.149871194243211</v>
      </c>
      <c r="J2087" s="12">
        <v>22.902538217469552</v>
      </c>
      <c r="K2087" s="12">
        <v>23.140342551994067</v>
      </c>
      <c r="L2087" s="12">
        <v>26.607886621743198</v>
      </c>
      <c r="M2087" s="12">
        <v>26.942992248980797</v>
      </c>
      <c r="N2087" s="12"/>
      <c r="O2087" s="12"/>
    </row>
    <row r="2088" spans="1:15" x14ac:dyDescent="0.35">
      <c r="A2088" s="11" t="str">
        <f t="shared" si="32"/>
        <v>DISTRIBUCION VOLUMEN X CRITERIO (kg ó litros)TintoBAJA</v>
      </c>
      <c r="B2088" s="11" t="s">
        <v>120</v>
      </c>
      <c r="C2088" s="11" t="s">
        <v>134</v>
      </c>
      <c r="D2088" s="11" t="s">
        <v>20</v>
      </c>
      <c r="E2088" s="12">
        <v>6.428903852132982</v>
      </c>
      <c r="F2088" s="12">
        <v>4.6920493878407674</v>
      </c>
      <c r="G2088" s="12">
        <v>6.1902593545242208</v>
      </c>
      <c r="H2088" s="12">
        <v>9.4385837825485961</v>
      </c>
      <c r="I2088" s="12">
        <v>7.2249209550089359</v>
      </c>
      <c r="J2088" s="12">
        <v>6.0942264337944492</v>
      </c>
      <c r="K2088" s="12">
        <v>8.8743131655734455</v>
      </c>
      <c r="L2088" s="12">
        <v>7.9466576359294052</v>
      </c>
      <c r="M2088" s="12">
        <v>6.6556183213601985</v>
      </c>
      <c r="N2088" s="12"/>
      <c r="O2088" s="12"/>
    </row>
    <row r="2089" spans="1:15" x14ac:dyDescent="0.35">
      <c r="A2089" s="11" t="str">
        <f t="shared" si="32"/>
        <v>DISTRIBUCION VOLUMEN X CRITERIO (kg ó litros)TintoHOMBRE</v>
      </c>
      <c r="B2089" s="11" t="s">
        <v>120</v>
      </c>
      <c r="C2089" s="11" t="s">
        <v>134</v>
      </c>
      <c r="D2089" s="11" t="s">
        <v>21</v>
      </c>
      <c r="E2089" s="12">
        <v>71.439630154655575</v>
      </c>
      <c r="F2089" s="12">
        <v>65.914774260577374</v>
      </c>
      <c r="G2089" s="12">
        <v>66.479423616943649</v>
      </c>
      <c r="H2089" s="12">
        <v>66.811318697373224</v>
      </c>
      <c r="I2089" s="12">
        <v>71.478836900012539</v>
      </c>
      <c r="J2089" s="12">
        <v>67.201880040750453</v>
      </c>
      <c r="K2089" s="12">
        <v>65.600282958956086</v>
      </c>
      <c r="L2089" s="12">
        <v>65.323798110414103</v>
      </c>
      <c r="M2089" s="12">
        <v>68.211572972497976</v>
      </c>
      <c r="N2089" s="12"/>
      <c r="O2089" s="12"/>
    </row>
    <row r="2090" spans="1:15" x14ac:dyDescent="0.35">
      <c r="A2090" s="11" t="str">
        <f t="shared" si="32"/>
        <v>DISTRIBUCION VOLUMEN X CRITERIO (kg ó litros)TintoMUJER</v>
      </c>
      <c r="B2090" s="11" t="s">
        <v>120</v>
      </c>
      <c r="C2090" s="11" t="s">
        <v>134</v>
      </c>
      <c r="D2090" s="11" t="s">
        <v>22</v>
      </c>
      <c r="E2090" s="12">
        <v>28.56038481910343</v>
      </c>
      <c r="F2090" s="12">
        <v>34.085222433542732</v>
      </c>
      <c r="G2090" s="12">
        <v>33.520573352920394</v>
      </c>
      <c r="H2090" s="12">
        <v>33.188661477314284</v>
      </c>
      <c r="I2090" s="12">
        <v>28.521159344357329</v>
      </c>
      <c r="J2090" s="12">
        <v>32.798097717132421</v>
      </c>
      <c r="K2090" s="12">
        <v>34.399743913709422</v>
      </c>
      <c r="L2090" s="12">
        <v>34.676200158509033</v>
      </c>
      <c r="M2090" s="12">
        <v>31.788424797624327</v>
      </c>
      <c r="N2090" s="12"/>
      <c r="O2090" s="12"/>
    </row>
    <row r="2091" spans="1:15" x14ac:dyDescent="0.35">
      <c r="A2091" s="11" t="str">
        <f t="shared" si="32"/>
        <v>DISTRIBUCION VOLUMEN X CRITERIO (kg ó litros)BlancoT.ESPAÑA</v>
      </c>
      <c r="B2091" s="11" t="s">
        <v>120</v>
      </c>
      <c r="C2091" s="11" t="s">
        <v>135</v>
      </c>
      <c r="D2091" s="11" t="s">
        <v>36</v>
      </c>
      <c r="E2091" s="12">
        <v>100</v>
      </c>
      <c r="F2091" s="12">
        <v>100</v>
      </c>
      <c r="G2091" s="12">
        <v>100</v>
      </c>
      <c r="H2091" s="12">
        <v>100</v>
      </c>
      <c r="I2091" s="12">
        <v>100</v>
      </c>
      <c r="J2091" s="12">
        <v>100</v>
      </c>
      <c r="K2091" s="12">
        <v>100</v>
      </c>
      <c r="L2091" s="12">
        <v>100</v>
      </c>
      <c r="M2091" s="12">
        <v>100</v>
      </c>
      <c r="N2091" s="12"/>
      <c r="O2091" s="12"/>
    </row>
    <row r="2092" spans="1:15" x14ac:dyDescent="0.35">
      <c r="A2092" s="11" t="str">
        <f t="shared" si="32"/>
        <v>DISTRIBUCION VOLUMEN X CRITERIO (kg ó litros)BlancoBCN AM</v>
      </c>
      <c r="B2092" s="11" t="s">
        <v>120</v>
      </c>
      <c r="C2092" s="11" t="s">
        <v>135</v>
      </c>
      <c r="D2092" s="11" t="s">
        <v>1</v>
      </c>
      <c r="E2092" s="12">
        <v>6.5723645426620081</v>
      </c>
      <c r="F2092" s="12">
        <v>6.9279326262199818</v>
      </c>
      <c r="G2092" s="12">
        <v>7.9672859378720258</v>
      </c>
      <c r="H2092" s="12">
        <v>4.3608769385303479</v>
      </c>
      <c r="I2092" s="12">
        <v>6.3058941320855526</v>
      </c>
      <c r="J2092" s="12">
        <v>8.0377875697353414</v>
      </c>
      <c r="K2092" s="12">
        <v>6.0706610778387144</v>
      </c>
      <c r="L2092" s="12">
        <v>5.019826292413363</v>
      </c>
      <c r="M2092" s="12">
        <v>5.9561043826326401</v>
      </c>
      <c r="N2092" s="12"/>
      <c r="O2092" s="12"/>
    </row>
    <row r="2093" spans="1:15" x14ac:dyDescent="0.35">
      <c r="A2093" s="11" t="str">
        <f t="shared" si="32"/>
        <v>DISTRIBUCION VOLUMEN X CRITERIO (kg ó litros)BlancoREST.CAT ARAGON</v>
      </c>
      <c r="B2093" s="11" t="s">
        <v>120</v>
      </c>
      <c r="C2093" s="11" t="s">
        <v>135</v>
      </c>
      <c r="D2093" s="11" t="s">
        <v>2</v>
      </c>
      <c r="E2093" s="12">
        <v>15.086441269641876</v>
      </c>
      <c r="F2093" s="12">
        <v>14.202102130188635</v>
      </c>
      <c r="G2093" s="12">
        <v>14.789107159497044</v>
      </c>
      <c r="H2093" s="12">
        <v>11.728919810679386</v>
      </c>
      <c r="I2093" s="12">
        <v>12.634443527809852</v>
      </c>
      <c r="J2093" s="12">
        <v>11.22947877240764</v>
      </c>
      <c r="K2093" s="12">
        <v>16.356490687953048</v>
      </c>
      <c r="L2093" s="12">
        <v>14.562254475407682</v>
      </c>
      <c r="M2093" s="12">
        <v>16.349735909139586</v>
      </c>
      <c r="N2093" s="12"/>
      <c r="O2093" s="12"/>
    </row>
    <row r="2094" spans="1:15" x14ac:dyDescent="0.35">
      <c r="A2094" s="11" t="str">
        <f t="shared" si="32"/>
        <v>DISTRIBUCION VOLUMEN X CRITERIO (kg ó litros)BlancoLEVANTE</v>
      </c>
      <c r="B2094" s="11" t="s">
        <v>120</v>
      </c>
      <c r="C2094" s="11" t="s">
        <v>135</v>
      </c>
      <c r="D2094" s="11" t="s">
        <v>3</v>
      </c>
      <c r="E2094" s="12">
        <v>7.4927529072697032</v>
      </c>
      <c r="F2094" s="12">
        <v>11.093685864709448</v>
      </c>
      <c r="G2094" s="12">
        <v>8.3731742206518192</v>
      </c>
      <c r="H2094" s="12">
        <v>8.0104772153931432</v>
      </c>
      <c r="I2094" s="12">
        <v>10.433094056251532</v>
      </c>
      <c r="J2094" s="12">
        <v>9.8964100485435686</v>
      </c>
      <c r="K2094" s="12">
        <v>10.248813647091042</v>
      </c>
      <c r="L2094" s="12">
        <v>8.1106673801894473</v>
      </c>
      <c r="M2094" s="12">
        <v>8.8098156270202761</v>
      </c>
      <c r="N2094" s="12"/>
      <c r="O2094" s="12"/>
    </row>
    <row r="2095" spans="1:15" x14ac:dyDescent="0.35">
      <c r="A2095" s="11" t="str">
        <f t="shared" si="32"/>
        <v>DISTRIBUCION VOLUMEN X CRITERIO (kg ó litros)BlancoANDALUCIA</v>
      </c>
      <c r="B2095" s="11" t="s">
        <v>120</v>
      </c>
      <c r="C2095" s="11" t="s">
        <v>135</v>
      </c>
      <c r="D2095" s="11" t="s">
        <v>4</v>
      </c>
      <c r="E2095" s="12">
        <v>9.1690914669024615</v>
      </c>
      <c r="F2095" s="12">
        <v>9.1563666513309112</v>
      </c>
      <c r="G2095" s="12">
        <v>10.518551745176936</v>
      </c>
      <c r="H2095" s="12">
        <v>9.2370535739757695</v>
      </c>
      <c r="I2095" s="12">
        <v>13.919754598633757</v>
      </c>
      <c r="J2095" s="12">
        <v>10.164305278255101</v>
      </c>
      <c r="K2095" s="12">
        <v>11.188965188666142</v>
      </c>
      <c r="L2095" s="12">
        <v>9.0149175301048583</v>
      </c>
      <c r="M2095" s="12">
        <v>9.0598077785749069</v>
      </c>
      <c r="N2095" s="12"/>
      <c r="O2095" s="12"/>
    </row>
    <row r="2096" spans="1:15" x14ac:dyDescent="0.35">
      <c r="A2096" s="11" t="str">
        <f t="shared" si="32"/>
        <v>DISTRIBUCION VOLUMEN X CRITERIO (kg ó litros)BlancoMDD AM</v>
      </c>
      <c r="B2096" s="11" t="s">
        <v>120</v>
      </c>
      <c r="C2096" s="11" t="s">
        <v>135</v>
      </c>
      <c r="D2096" s="11" t="s">
        <v>5</v>
      </c>
      <c r="E2096" s="12">
        <v>19.703345423804421</v>
      </c>
      <c r="F2096" s="12">
        <v>14.663938527565987</v>
      </c>
      <c r="G2096" s="12">
        <v>14.291018276598638</v>
      </c>
      <c r="H2096" s="12">
        <v>17.829798273313838</v>
      </c>
      <c r="I2096" s="12">
        <v>14.661495187932678</v>
      </c>
      <c r="J2096" s="12">
        <v>13.751246575026563</v>
      </c>
      <c r="K2096" s="12">
        <v>16.270660754412024</v>
      </c>
      <c r="L2096" s="12">
        <v>23.878069688898009</v>
      </c>
      <c r="M2096" s="12">
        <v>19.480340176901578</v>
      </c>
      <c r="N2096" s="12"/>
      <c r="O2096" s="12"/>
    </row>
    <row r="2097" spans="1:15" x14ac:dyDescent="0.35">
      <c r="A2097" s="11" t="str">
        <f t="shared" si="32"/>
        <v>DISTRIBUCION VOLUMEN X CRITERIO (kg ó litros)BlancoRTO CENTRO</v>
      </c>
      <c r="B2097" s="11" t="s">
        <v>120</v>
      </c>
      <c r="C2097" s="11" t="s">
        <v>135</v>
      </c>
      <c r="D2097" s="11" t="s">
        <v>6</v>
      </c>
      <c r="E2097" s="12">
        <v>9.6171069292378597</v>
      </c>
      <c r="F2097" s="12">
        <v>10.172976243937045</v>
      </c>
      <c r="G2097" s="12">
        <v>9.9250819215885446</v>
      </c>
      <c r="H2097" s="12">
        <v>11.500254632850963</v>
      </c>
      <c r="I2097" s="12">
        <v>9.5247587445422859</v>
      </c>
      <c r="J2097" s="12">
        <v>8.538256676638218</v>
      </c>
      <c r="K2097" s="12">
        <v>9.289380004439586</v>
      </c>
      <c r="L2097" s="12">
        <v>8.1723370397408743</v>
      </c>
      <c r="M2097" s="12">
        <v>7.6765653260619624</v>
      </c>
      <c r="N2097" s="12"/>
      <c r="O2097" s="12"/>
    </row>
    <row r="2098" spans="1:15" x14ac:dyDescent="0.35">
      <c r="A2098" s="11" t="str">
        <f t="shared" si="32"/>
        <v>DISTRIBUCION VOLUMEN X CRITERIO (kg ó litros)BlancoNORTE-CENTRO</v>
      </c>
      <c r="B2098" s="11" t="s">
        <v>120</v>
      </c>
      <c r="C2098" s="11" t="s">
        <v>135</v>
      </c>
      <c r="D2098" s="11" t="s">
        <v>7</v>
      </c>
      <c r="E2098" s="12">
        <v>15.69543418568086</v>
      </c>
      <c r="F2098" s="12">
        <v>17.007136208447847</v>
      </c>
      <c r="G2098" s="12">
        <v>19.070179332503763</v>
      </c>
      <c r="H2098" s="12">
        <v>23.505294829283415</v>
      </c>
      <c r="I2098" s="12">
        <v>17.520966865732799</v>
      </c>
      <c r="J2098" s="12">
        <v>21.365254613786014</v>
      </c>
      <c r="K2098" s="12">
        <v>17.078647103058845</v>
      </c>
      <c r="L2098" s="12">
        <v>17.681203292760539</v>
      </c>
      <c r="M2098" s="12">
        <v>15.230130453129009</v>
      </c>
      <c r="N2098" s="12"/>
      <c r="O2098" s="12"/>
    </row>
    <row r="2099" spans="1:15" x14ac:dyDescent="0.35">
      <c r="A2099" s="11" t="str">
        <f t="shared" si="32"/>
        <v>DISTRIBUCION VOLUMEN X CRITERIO (kg ó litros)BlancoNOROESTE</v>
      </c>
      <c r="B2099" s="11" t="s">
        <v>120</v>
      </c>
      <c r="C2099" s="11" t="s">
        <v>135</v>
      </c>
      <c r="D2099" s="11" t="s">
        <v>8</v>
      </c>
      <c r="E2099" s="12">
        <v>16.663463704629347</v>
      </c>
      <c r="F2099" s="12">
        <v>16.775865756227979</v>
      </c>
      <c r="G2099" s="12">
        <v>15.065586705859332</v>
      </c>
      <c r="H2099" s="12">
        <v>13.827318424900303</v>
      </c>
      <c r="I2099" s="12">
        <v>14.999594090031795</v>
      </c>
      <c r="J2099" s="12">
        <v>17.017254384228149</v>
      </c>
      <c r="K2099" s="12">
        <v>13.496384372062268</v>
      </c>
      <c r="L2099" s="12">
        <v>13.560719143458497</v>
      </c>
      <c r="M2099" s="12">
        <v>17.437500910521297</v>
      </c>
      <c r="N2099" s="12"/>
      <c r="O2099" s="12"/>
    </row>
    <row r="2100" spans="1:15" x14ac:dyDescent="0.35">
      <c r="A2100" s="11" t="str">
        <f t="shared" si="32"/>
        <v>DISTRIBUCION VOLUMEN X CRITERIO (kg ó litros)Blanco&lt;2MIL</v>
      </c>
      <c r="B2100" s="11" t="s">
        <v>120</v>
      </c>
      <c r="C2100" s="11" t="s">
        <v>135</v>
      </c>
      <c r="D2100" s="11" t="s">
        <v>9</v>
      </c>
      <c r="E2100" s="12">
        <v>5.5223091815099625</v>
      </c>
      <c r="F2100" s="12">
        <v>5.7170720738451157</v>
      </c>
      <c r="G2100" s="12">
        <v>5.8012401072949169</v>
      </c>
      <c r="H2100" s="12">
        <v>6.3186562327831126</v>
      </c>
      <c r="I2100" s="12">
        <v>3.354732352191943</v>
      </c>
      <c r="J2100" s="12">
        <v>3.979286670205076</v>
      </c>
      <c r="K2100" s="12">
        <v>3.8505154629469267</v>
      </c>
      <c r="L2100" s="12">
        <v>4.370146965489309</v>
      </c>
      <c r="M2100" s="12">
        <v>2.9984699870073643</v>
      </c>
      <c r="N2100" s="12"/>
      <c r="O2100" s="12"/>
    </row>
    <row r="2101" spans="1:15" x14ac:dyDescent="0.35">
      <c r="A2101" s="11" t="str">
        <f t="shared" si="32"/>
        <v>DISTRIBUCION VOLUMEN X CRITERIO (kg ó litros)Blanco2-5MIL</v>
      </c>
      <c r="B2101" s="11" t="s">
        <v>120</v>
      </c>
      <c r="C2101" s="11" t="s">
        <v>135</v>
      </c>
      <c r="D2101" s="11" t="s">
        <v>10</v>
      </c>
      <c r="E2101" s="12">
        <v>3.4070448543860259</v>
      </c>
      <c r="F2101" s="12">
        <v>5.6830372460755001</v>
      </c>
      <c r="G2101" s="12">
        <v>5.3900414980791744</v>
      </c>
      <c r="H2101" s="12">
        <v>8.8235199810434732</v>
      </c>
      <c r="I2101" s="12">
        <v>6.8575709194790395</v>
      </c>
      <c r="J2101" s="12">
        <v>6.6451618702873123</v>
      </c>
      <c r="K2101" s="12">
        <v>5.4144482632546165</v>
      </c>
      <c r="L2101" s="12">
        <v>6.2658364716569936</v>
      </c>
      <c r="M2101" s="12">
        <v>5.8992045489731542</v>
      </c>
      <c r="N2101" s="12"/>
      <c r="O2101" s="12"/>
    </row>
    <row r="2102" spans="1:15" x14ac:dyDescent="0.35">
      <c r="A2102" s="11" t="str">
        <f t="shared" si="32"/>
        <v>DISTRIBUCION VOLUMEN X CRITERIO (kg ó litros)Blanco5-10MIL</v>
      </c>
      <c r="B2102" s="11" t="s">
        <v>120</v>
      </c>
      <c r="C2102" s="11" t="s">
        <v>135</v>
      </c>
      <c r="D2102" s="11" t="s">
        <v>11</v>
      </c>
      <c r="E2102" s="12">
        <v>5.0024806583019723</v>
      </c>
      <c r="F2102" s="12">
        <v>7.1798623585484345</v>
      </c>
      <c r="G2102" s="12">
        <v>8.2127140863430714</v>
      </c>
      <c r="H2102" s="12">
        <v>4.6374600375987587</v>
      </c>
      <c r="I2102" s="12">
        <v>4.5162360979732039</v>
      </c>
      <c r="J2102" s="12">
        <v>6.5237734642789453</v>
      </c>
      <c r="K2102" s="12">
        <v>7.1378329133641474</v>
      </c>
      <c r="L2102" s="12">
        <v>5.6395581204738532</v>
      </c>
      <c r="M2102" s="12">
        <v>8.1393169380293617</v>
      </c>
      <c r="N2102" s="12"/>
      <c r="O2102" s="12"/>
    </row>
    <row r="2103" spans="1:15" x14ac:dyDescent="0.35">
      <c r="A2103" s="11" t="str">
        <f t="shared" si="32"/>
        <v>DISTRIBUCION VOLUMEN X CRITERIO (kg ó litros)Blanco10-30MIL</v>
      </c>
      <c r="B2103" s="11" t="s">
        <v>120</v>
      </c>
      <c r="C2103" s="11" t="s">
        <v>135</v>
      </c>
      <c r="D2103" s="11" t="s">
        <v>12</v>
      </c>
      <c r="E2103" s="12">
        <v>19.353012571315642</v>
      </c>
      <c r="F2103" s="12">
        <v>16.231850419010037</v>
      </c>
      <c r="G2103" s="12">
        <v>20.509544634130432</v>
      </c>
      <c r="H2103" s="12">
        <v>14.459949991180313</v>
      </c>
      <c r="I2103" s="12">
        <v>20.148393983006741</v>
      </c>
      <c r="J2103" s="12">
        <v>15.374096172155779</v>
      </c>
      <c r="K2103" s="12">
        <v>21.206191924210586</v>
      </c>
      <c r="L2103" s="12">
        <v>16.55268436430519</v>
      </c>
      <c r="M2103" s="12">
        <v>20.569317338491302</v>
      </c>
      <c r="N2103" s="12"/>
      <c r="O2103" s="12"/>
    </row>
    <row r="2104" spans="1:15" x14ac:dyDescent="0.35">
      <c r="A2104" s="11" t="str">
        <f t="shared" si="32"/>
        <v>DISTRIBUCION VOLUMEN X CRITERIO (kg ó litros)Blanco30-100MIL</v>
      </c>
      <c r="B2104" s="11" t="s">
        <v>120</v>
      </c>
      <c r="C2104" s="11" t="s">
        <v>135</v>
      </c>
      <c r="D2104" s="11" t="s">
        <v>13</v>
      </c>
      <c r="E2104" s="12">
        <v>17.736424836118619</v>
      </c>
      <c r="F2104" s="12">
        <v>18.271051924508864</v>
      </c>
      <c r="G2104" s="12">
        <v>18.558281157032535</v>
      </c>
      <c r="H2104" s="12">
        <v>16.464939522151784</v>
      </c>
      <c r="I2104" s="12">
        <v>16.723828287670468</v>
      </c>
      <c r="J2104" s="12">
        <v>16.280227386185857</v>
      </c>
      <c r="K2104" s="12">
        <v>17.433430674059657</v>
      </c>
      <c r="L2104" s="12">
        <v>14.100599891908205</v>
      </c>
      <c r="M2104" s="12">
        <v>14.856369619373719</v>
      </c>
      <c r="N2104" s="12"/>
      <c r="O2104" s="12"/>
    </row>
    <row r="2105" spans="1:15" x14ac:dyDescent="0.35">
      <c r="A2105" s="11" t="str">
        <f t="shared" si="32"/>
        <v>DISTRIBUCION VOLUMEN X CRITERIO (kg ó litros)Blanco100-200MIL</v>
      </c>
      <c r="B2105" s="11" t="s">
        <v>120</v>
      </c>
      <c r="C2105" s="11" t="s">
        <v>135</v>
      </c>
      <c r="D2105" s="11" t="s">
        <v>14</v>
      </c>
      <c r="E2105" s="12">
        <v>8.9527927242830465</v>
      </c>
      <c r="F2105" s="12">
        <v>9.248811408674328</v>
      </c>
      <c r="G2105" s="12">
        <v>7.5075402119870098</v>
      </c>
      <c r="H2105" s="12">
        <v>10.568577927220355</v>
      </c>
      <c r="I2105" s="12">
        <v>12.050572893279826</v>
      </c>
      <c r="J2105" s="12">
        <v>12.807445876114087</v>
      </c>
      <c r="K2105" s="12">
        <v>11.224275131286593</v>
      </c>
      <c r="L2105" s="12">
        <v>9.3020259686361442</v>
      </c>
      <c r="M2105" s="12">
        <v>7.8214232060113824</v>
      </c>
      <c r="N2105" s="12"/>
      <c r="O2105" s="12"/>
    </row>
    <row r="2106" spans="1:15" x14ac:dyDescent="0.35">
      <c r="A2106" s="11" t="str">
        <f t="shared" si="32"/>
        <v>DISTRIBUCION VOLUMEN X CRITERIO (kg ó litros)Blanco200-500MIL</v>
      </c>
      <c r="B2106" s="11" t="s">
        <v>120</v>
      </c>
      <c r="C2106" s="11" t="s">
        <v>135</v>
      </c>
      <c r="D2106" s="11" t="s">
        <v>15</v>
      </c>
      <c r="E2106" s="12">
        <v>16.458232852537449</v>
      </c>
      <c r="F2106" s="12">
        <v>18.168553537840058</v>
      </c>
      <c r="G2106" s="12">
        <v>16.081835339622881</v>
      </c>
      <c r="H2106" s="12">
        <v>17.650122501317881</v>
      </c>
      <c r="I2106" s="12">
        <v>16.472484274816527</v>
      </c>
      <c r="J2106" s="12">
        <v>20.034572357708498</v>
      </c>
      <c r="K2106" s="12">
        <v>13.80429247249525</v>
      </c>
      <c r="L2106" s="12">
        <v>16.375895363948224</v>
      </c>
      <c r="M2106" s="12">
        <v>14.905814208344234</v>
      </c>
      <c r="N2106" s="12"/>
      <c r="O2106" s="12"/>
    </row>
    <row r="2107" spans="1:15" x14ac:dyDescent="0.35">
      <c r="A2107" s="11" t="str">
        <f t="shared" si="32"/>
        <v>DISTRIBUCION VOLUMEN X CRITERIO (kg ó litros)Blanco&gt;500MIL</v>
      </c>
      <c r="B2107" s="11" t="s">
        <v>120</v>
      </c>
      <c r="C2107" s="11" t="s">
        <v>135</v>
      </c>
      <c r="D2107" s="11" t="s">
        <v>16</v>
      </c>
      <c r="E2107" s="12">
        <v>23.567705233288944</v>
      </c>
      <c r="F2107" s="12">
        <v>19.499770375683379</v>
      </c>
      <c r="G2107" s="12">
        <v>17.938787161188532</v>
      </c>
      <c r="H2107" s="12">
        <v>21.076761960082976</v>
      </c>
      <c r="I2107" s="12">
        <v>19.876178525798757</v>
      </c>
      <c r="J2107" s="12">
        <v>18.355433342353255</v>
      </c>
      <c r="K2107" s="12">
        <v>19.929011773850181</v>
      </c>
      <c r="L2107" s="12">
        <v>27.393249952754537</v>
      </c>
      <c r="M2107" s="12">
        <v>24.810079636044669</v>
      </c>
      <c r="N2107" s="12"/>
      <c r="O2107" s="12"/>
    </row>
    <row r="2108" spans="1:15" x14ac:dyDescent="0.35">
      <c r="A2108" s="11" t="str">
        <f t="shared" si="32"/>
        <v>DISTRIBUCION VOLUMEN X CRITERIO (kg ó litros)BlancoDE 15 A 19 AÑOS</v>
      </c>
      <c r="B2108" s="11" t="s">
        <v>120</v>
      </c>
      <c r="C2108" s="11" t="s">
        <v>135</v>
      </c>
      <c r="D2108" s="11" t="s">
        <v>39</v>
      </c>
      <c r="E2108" s="12">
        <v>0.43053864817715526</v>
      </c>
      <c r="F2108" s="12">
        <v>1.0009972862897942</v>
      </c>
      <c r="G2108" s="12">
        <v>0.14470431749598575</v>
      </c>
      <c r="H2108" s="12">
        <v>1.1650147258338839</v>
      </c>
      <c r="I2108" s="12">
        <v>1.0117746153595666</v>
      </c>
      <c r="J2108" s="12">
        <v>0.71023068325022187</v>
      </c>
      <c r="K2108" s="12">
        <v>0.30558948551353582</v>
      </c>
      <c r="L2108" s="12" t="s">
        <v>219</v>
      </c>
      <c r="M2108" s="12">
        <v>0.23067041818066705</v>
      </c>
      <c r="N2108" s="12"/>
      <c r="O2108" s="12"/>
    </row>
    <row r="2109" spans="1:15" x14ac:dyDescent="0.35">
      <c r="A2109" s="11" t="str">
        <f t="shared" si="32"/>
        <v>DISTRIBUCION VOLUMEN X CRITERIO (kg ó litros)BlancoDE 20 A 24 AÑOS</v>
      </c>
      <c r="B2109" s="11" t="s">
        <v>120</v>
      </c>
      <c r="C2109" s="11" t="s">
        <v>135</v>
      </c>
      <c r="D2109" s="11" t="s">
        <v>40</v>
      </c>
      <c r="E2109" s="12">
        <v>1.7434789753555053</v>
      </c>
      <c r="F2109" s="12">
        <v>0.74324186709565343</v>
      </c>
      <c r="G2109" s="12">
        <v>1.514405125415379</v>
      </c>
      <c r="H2109" s="12">
        <v>1.4185413003078866</v>
      </c>
      <c r="I2109" s="12">
        <v>0.53402615633964468</v>
      </c>
      <c r="J2109" s="12">
        <v>1.6610198485566972</v>
      </c>
      <c r="K2109" s="12">
        <v>1.016902882419634</v>
      </c>
      <c r="L2109" s="12">
        <v>1.4660007528691756</v>
      </c>
      <c r="M2109" s="12">
        <v>1.1127216477021569</v>
      </c>
      <c r="N2109" s="12"/>
      <c r="O2109" s="12"/>
    </row>
    <row r="2110" spans="1:15" x14ac:dyDescent="0.35">
      <c r="A2110" s="11" t="str">
        <f t="shared" si="32"/>
        <v>DISTRIBUCION VOLUMEN X CRITERIO (kg ó litros)BlancoDE 25 A 34 AÑOS</v>
      </c>
      <c r="B2110" s="11" t="s">
        <v>120</v>
      </c>
      <c r="C2110" s="11" t="s">
        <v>135</v>
      </c>
      <c r="D2110" s="11" t="s">
        <v>41</v>
      </c>
      <c r="E2110" s="12">
        <v>6.5423292342310386</v>
      </c>
      <c r="F2110" s="12">
        <v>6.3731311107779023</v>
      </c>
      <c r="G2110" s="12">
        <v>7.3415452157493082</v>
      </c>
      <c r="H2110" s="12">
        <v>7.2430318535823366</v>
      </c>
      <c r="I2110" s="12">
        <v>3.8137939422626297</v>
      </c>
      <c r="J2110" s="12">
        <v>4.4412877370135329</v>
      </c>
      <c r="K2110" s="12">
        <v>6.0440163121801245</v>
      </c>
      <c r="L2110" s="12">
        <v>5.0984251814706782</v>
      </c>
      <c r="M2110" s="12">
        <v>5.3311344315244451</v>
      </c>
      <c r="N2110" s="12"/>
      <c r="O2110" s="12"/>
    </row>
    <row r="2111" spans="1:15" x14ac:dyDescent="0.35">
      <c r="A2111" s="11" t="str">
        <f t="shared" si="32"/>
        <v>DISTRIBUCION VOLUMEN X CRITERIO (kg ó litros)BlancoDE 35 A 49 AÑOS</v>
      </c>
      <c r="B2111" s="11" t="s">
        <v>120</v>
      </c>
      <c r="C2111" s="11" t="s">
        <v>135</v>
      </c>
      <c r="D2111" s="11" t="s">
        <v>42</v>
      </c>
      <c r="E2111" s="12">
        <v>12.573901199067834</v>
      </c>
      <c r="F2111" s="12">
        <v>14.612130473980461</v>
      </c>
      <c r="G2111" s="12">
        <v>14.872414169248522</v>
      </c>
      <c r="H2111" s="12">
        <v>14.909342808317508</v>
      </c>
      <c r="I2111" s="12">
        <v>14.513130186777371</v>
      </c>
      <c r="J2111" s="12">
        <v>13.508680309458285</v>
      </c>
      <c r="K2111" s="12">
        <v>14.862344650103331</v>
      </c>
      <c r="L2111" s="12">
        <v>12.16251943261144</v>
      </c>
      <c r="M2111" s="12">
        <v>12.024850955058604</v>
      </c>
      <c r="N2111" s="12"/>
      <c r="O2111" s="12"/>
    </row>
    <row r="2112" spans="1:15" x14ac:dyDescent="0.35">
      <c r="A2112" s="11" t="str">
        <f t="shared" si="32"/>
        <v>DISTRIBUCION VOLUMEN X CRITERIO (kg ó litros)BlancoDE 50 A 59 AÑOS</v>
      </c>
      <c r="B2112" s="11" t="s">
        <v>120</v>
      </c>
      <c r="C2112" s="11" t="s">
        <v>135</v>
      </c>
      <c r="D2112" s="11" t="s">
        <v>43</v>
      </c>
      <c r="E2112" s="12">
        <v>22.263292600152038</v>
      </c>
      <c r="F2112" s="12">
        <v>26.62488376753938</v>
      </c>
      <c r="G2112" s="12">
        <v>25.414304208000075</v>
      </c>
      <c r="H2112" s="12">
        <v>21.713989456361933</v>
      </c>
      <c r="I2112" s="12">
        <v>22.399500098606648</v>
      </c>
      <c r="J2112" s="12">
        <v>25.119246922138817</v>
      </c>
      <c r="K2112" s="12">
        <v>23.443124990315205</v>
      </c>
      <c r="L2112" s="12">
        <v>19.791237846464107</v>
      </c>
      <c r="M2112" s="12">
        <v>21.505060488052763</v>
      </c>
      <c r="N2112" s="12"/>
      <c r="O2112" s="12"/>
    </row>
    <row r="2113" spans="1:15" x14ac:dyDescent="0.35">
      <c r="A2113" s="11" t="str">
        <f t="shared" si="32"/>
        <v>DISTRIBUCION VOLUMEN X CRITERIO (kg ó litros)BlancoDE 60 A 75 AÑOS</v>
      </c>
      <c r="B2113" s="11" t="s">
        <v>120</v>
      </c>
      <c r="C2113" s="11" t="s">
        <v>135</v>
      </c>
      <c r="D2113" s="11" t="s">
        <v>44</v>
      </c>
      <c r="E2113" s="12">
        <v>56.446473659079579</v>
      </c>
      <c r="F2113" s="12">
        <v>50.645625747867172</v>
      </c>
      <c r="G2113" s="12">
        <v>50.712628142591932</v>
      </c>
      <c r="H2113" s="12">
        <v>53.550085333147791</v>
      </c>
      <c r="I2113" s="12">
        <v>57.727774863947289</v>
      </c>
      <c r="J2113" s="12">
        <v>54.559531965674367</v>
      </c>
      <c r="K2113" s="12">
        <v>54.328027278515819</v>
      </c>
      <c r="L2113" s="12">
        <v>61.48181975187498</v>
      </c>
      <c r="M2113" s="12">
        <v>59.795560743525108</v>
      </c>
      <c r="N2113" s="12"/>
      <c r="O2113" s="12"/>
    </row>
    <row r="2114" spans="1:15" x14ac:dyDescent="0.35">
      <c r="A2114" s="11" t="str">
        <f t="shared" si="32"/>
        <v>DISTRIBUCION VOLUMEN X CRITERIO (kg ó litros)BlancoALTA Y MEDIA ALTA</v>
      </c>
      <c r="B2114" s="11" t="s">
        <v>120</v>
      </c>
      <c r="C2114" s="11" t="s">
        <v>135</v>
      </c>
      <c r="D2114" s="11" t="s">
        <v>17</v>
      </c>
      <c r="E2114" s="12">
        <v>47.847361111625098</v>
      </c>
      <c r="F2114" s="12">
        <v>46.040352634944711</v>
      </c>
      <c r="G2114" s="12">
        <v>45.377140705883718</v>
      </c>
      <c r="H2114" s="12">
        <v>45.684292611886022</v>
      </c>
      <c r="I2114" s="12">
        <v>44.339850567933553</v>
      </c>
      <c r="J2114" s="12">
        <v>40.705203859559745</v>
      </c>
      <c r="K2114" s="12">
        <v>34.908290656609459</v>
      </c>
      <c r="L2114" s="12">
        <v>47.887031807176854</v>
      </c>
      <c r="M2114" s="12">
        <v>46.664026270932965</v>
      </c>
      <c r="N2114" s="12"/>
      <c r="O2114" s="12"/>
    </row>
    <row r="2115" spans="1:15" x14ac:dyDescent="0.35">
      <c r="A2115" s="11" t="str">
        <f t="shared" si="32"/>
        <v>DISTRIBUCION VOLUMEN X CRITERIO (kg ó litros)BlancoMEDIA</v>
      </c>
      <c r="B2115" s="11" t="s">
        <v>120</v>
      </c>
      <c r="C2115" s="11" t="s">
        <v>135</v>
      </c>
      <c r="D2115" s="11" t="s">
        <v>18</v>
      </c>
      <c r="E2115" s="12">
        <v>28.116538829722863</v>
      </c>
      <c r="F2115" s="12">
        <v>28.150477512155081</v>
      </c>
      <c r="G2115" s="12">
        <v>28.476215952610133</v>
      </c>
      <c r="H2115" s="12">
        <v>29.495481529376576</v>
      </c>
      <c r="I2115" s="12">
        <v>32.201251452749482</v>
      </c>
      <c r="J2115" s="12">
        <v>35.185667378508548</v>
      </c>
      <c r="K2115" s="12">
        <v>35.003987729235732</v>
      </c>
      <c r="L2115" s="12">
        <v>27.716901082711836</v>
      </c>
      <c r="M2115" s="12">
        <v>27.459343563725326</v>
      </c>
      <c r="N2115" s="12"/>
      <c r="O2115" s="12"/>
    </row>
    <row r="2116" spans="1:15" x14ac:dyDescent="0.35">
      <c r="A2116" s="11" t="str">
        <f t="shared" ref="A2116:A2179" si="33">B2116&amp;C2116&amp;D2116</f>
        <v>DISTRIBUCION VOLUMEN X CRITERIO (kg ó litros)BlancoMEDIA BAJA</v>
      </c>
      <c r="B2116" s="11" t="s">
        <v>120</v>
      </c>
      <c r="C2116" s="11" t="s">
        <v>135</v>
      </c>
      <c r="D2116" s="11" t="s">
        <v>19</v>
      </c>
      <c r="E2116" s="12">
        <v>18.261026619016025</v>
      </c>
      <c r="F2116" s="12">
        <v>19.938388243899382</v>
      </c>
      <c r="G2116" s="12">
        <v>17.960987208676922</v>
      </c>
      <c r="H2116" s="12">
        <v>13.754357380749735</v>
      </c>
      <c r="I2116" s="12">
        <v>15.988147639456912</v>
      </c>
      <c r="J2116" s="12">
        <v>14.911176836003131</v>
      </c>
      <c r="K2116" s="12">
        <v>18.148262416142909</v>
      </c>
      <c r="L2116" s="12">
        <v>17.251139043453072</v>
      </c>
      <c r="M2116" s="12">
        <v>17.728902445635271</v>
      </c>
      <c r="N2116" s="12"/>
      <c r="O2116" s="12"/>
    </row>
    <row r="2117" spans="1:15" x14ac:dyDescent="0.35">
      <c r="A2117" s="11" t="str">
        <f t="shared" si="33"/>
        <v>DISTRIBUCION VOLUMEN X CRITERIO (kg ó litros)BlancoBAJA</v>
      </c>
      <c r="B2117" s="11" t="s">
        <v>120</v>
      </c>
      <c r="C2117" s="11" t="s">
        <v>135</v>
      </c>
      <c r="D2117" s="11" t="s">
        <v>20</v>
      </c>
      <c r="E2117" s="12">
        <v>5.775079069003219</v>
      </c>
      <c r="F2117" s="12">
        <v>5.870801559347691</v>
      </c>
      <c r="G2117" s="12">
        <v>8.1856454642919871</v>
      </c>
      <c r="H2117" s="12">
        <v>11.065858369072252</v>
      </c>
      <c r="I2117" s="12">
        <v>7.4707492462052842</v>
      </c>
      <c r="J2117" s="12">
        <v>9.197945484592136</v>
      </c>
      <c r="K2117" s="12">
        <v>11.93946347344691</v>
      </c>
      <c r="L2117" s="12">
        <v>7.1449316121141218</v>
      </c>
      <c r="M2117" s="12">
        <v>8.1477190837435067</v>
      </c>
      <c r="N2117" s="12"/>
      <c r="O2117" s="12"/>
    </row>
    <row r="2118" spans="1:15" x14ac:dyDescent="0.35">
      <c r="A2118" s="11" t="str">
        <f t="shared" si="33"/>
        <v>DISTRIBUCION VOLUMEN X CRITERIO (kg ó litros)BlancoHOMBRE</v>
      </c>
      <c r="B2118" s="11" t="s">
        <v>120</v>
      </c>
      <c r="C2118" s="11" t="s">
        <v>135</v>
      </c>
      <c r="D2118" s="11" t="s">
        <v>21</v>
      </c>
      <c r="E2118" s="12">
        <v>64.458544009569835</v>
      </c>
      <c r="F2118" s="12">
        <v>63.411971194865217</v>
      </c>
      <c r="G2118" s="12">
        <v>62.390063639015523</v>
      </c>
      <c r="H2118" s="12">
        <v>66.840860303818943</v>
      </c>
      <c r="I2118" s="12">
        <v>60.015651020012164</v>
      </c>
      <c r="J2118" s="12">
        <v>61.228772356724306</v>
      </c>
      <c r="K2118" s="12">
        <v>57.429041042857911</v>
      </c>
      <c r="L2118" s="12">
        <v>61.682545027347679</v>
      </c>
      <c r="M2118" s="12">
        <v>64.460974405991422</v>
      </c>
      <c r="N2118" s="12"/>
      <c r="O2118" s="12"/>
    </row>
    <row r="2119" spans="1:15" x14ac:dyDescent="0.35">
      <c r="A2119" s="11" t="str">
        <f t="shared" si="33"/>
        <v>DISTRIBUCION VOLUMEN X CRITERIO (kg ó litros)BlancoMUJER</v>
      </c>
      <c r="B2119" s="11" t="s">
        <v>120</v>
      </c>
      <c r="C2119" s="11" t="s">
        <v>135</v>
      </c>
      <c r="D2119" s="11" t="s">
        <v>22</v>
      </c>
      <c r="E2119" s="12">
        <v>35.541459595443641</v>
      </c>
      <c r="F2119" s="12">
        <v>36.588031189897173</v>
      </c>
      <c r="G2119" s="12">
        <v>37.609945664941371</v>
      </c>
      <c r="H2119" s="12">
        <v>33.159124676357557</v>
      </c>
      <c r="I2119" s="12">
        <v>39.984352671072692</v>
      </c>
      <c r="J2119" s="12">
        <v>38.77121523423051</v>
      </c>
      <c r="K2119" s="12">
        <v>42.570953529776432</v>
      </c>
      <c r="L2119" s="12">
        <v>38.317448397443236</v>
      </c>
      <c r="M2119" s="12">
        <v>35.539022656606228</v>
      </c>
      <c r="N2119" s="12"/>
      <c r="O2119" s="12"/>
    </row>
    <row r="2120" spans="1:15" x14ac:dyDescent="0.35">
      <c r="A2120" s="11" t="str">
        <f t="shared" si="33"/>
        <v>DISTRIBUCION VOLUMEN X CRITERIO (kg ó litros)RosadoT.ESPAÑA</v>
      </c>
      <c r="B2120" s="11" t="s">
        <v>120</v>
      </c>
      <c r="C2120" s="11" t="s">
        <v>136</v>
      </c>
      <c r="D2120" s="11" t="s">
        <v>36</v>
      </c>
      <c r="E2120" s="12">
        <v>100</v>
      </c>
      <c r="F2120" s="12">
        <v>100</v>
      </c>
      <c r="G2120" s="12">
        <v>100</v>
      </c>
      <c r="H2120" s="12">
        <v>100</v>
      </c>
      <c r="I2120" s="12">
        <v>100</v>
      </c>
      <c r="J2120" s="12">
        <v>100</v>
      </c>
      <c r="K2120" s="12">
        <v>100</v>
      </c>
      <c r="L2120" s="12">
        <v>100</v>
      </c>
      <c r="M2120" s="12">
        <v>100</v>
      </c>
      <c r="N2120" s="12"/>
      <c r="O2120" s="12"/>
    </row>
    <row r="2121" spans="1:15" x14ac:dyDescent="0.35">
      <c r="A2121" s="11" t="str">
        <f t="shared" si="33"/>
        <v>DISTRIBUCION VOLUMEN X CRITERIO (kg ó litros)RosadoBCN AM</v>
      </c>
      <c r="B2121" s="11" t="s">
        <v>120</v>
      </c>
      <c r="C2121" s="11" t="s">
        <v>136</v>
      </c>
      <c r="D2121" s="11" t="s">
        <v>1</v>
      </c>
      <c r="E2121" s="12">
        <v>7.9226416830329658</v>
      </c>
      <c r="F2121" s="12">
        <v>12.693203710444099</v>
      </c>
      <c r="G2121" s="12">
        <v>8.3710463504967922</v>
      </c>
      <c r="H2121" s="12">
        <v>11.472592948160534</v>
      </c>
      <c r="I2121" s="12">
        <v>6.9579964374699212</v>
      </c>
      <c r="J2121" s="12">
        <v>10.987173456697427</v>
      </c>
      <c r="K2121" s="12">
        <v>8.1942680968046222</v>
      </c>
      <c r="L2121" s="12">
        <v>3.7776774124967751</v>
      </c>
      <c r="M2121" s="12">
        <v>10.767059361077944</v>
      </c>
      <c r="N2121" s="12"/>
      <c r="O2121" s="12"/>
    </row>
    <row r="2122" spans="1:15" x14ac:dyDescent="0.35">
      <c r="A2122" s="11" t="str">
        <f t="shared" si="33"/>
        <v>DISTRIBUCION VOLUMEN X CRITERIO (kg ó litros)RosadoREST.CAT ARAGON</v>
      </c>
      <c r="B2122" s="11" t="s">
        <v>120</v>
      </c>
      <c r="C2122" s="11" t="s">
        <v>136</v>
      </c>
      <c r="D2122" s="11" t="s">
        <v>2</v>
      </c>
      <c r="E2122" s="12">
        <v>17.470602582778064</v>
      </c>
      <c r="F2122" s="12">
        <v>14.830017382815916</v>
      </c>
      <c r="G2122" s="12">
        <v>10.667442190082078</v>
      </c>
      <c r="H2122" s="12">
        <v>17.165563928545307</v>
      </c>
      <c r="I2122" s="12">
        <v>15.10121428032126</v>
      </c>
      <c r="J2122" s="12">
        <v>15.341312731003139</v>
      </c>
      <c r="K2122" s="12">
        <v>17.963065249789409</v>
      </c>
      <c r="L2122" s="12">
        <v>25.744898715685267</v>
      </c>
      <c r="M2122" s="12">
        <v>12.851822766836335</v>
      </c>
      <c r="N2122" s="12"/>
      <c r="O2122" s="12"/>
    </row>
    <row r="2123" spans="1:15" x14ac:dyDescent="0.35">
      <c r="A2123" s="11" t="str">
        <f t="shared" si="33"/>
        <v>DISTRIBUCION VOLUMEN X CRITERIO (kg ó litros)RosadoLEVANTE</v>
      </c>
      <c r="B2123" s="11" t="s">
        <v>120</v>
      </c>
      <c r="C2123" s="11" t="s">
        <v>136</v>
      </c>
      <c r="D2123" s="11" t="s">
        <v>3</v>
      </c>
      <c r="E2123" s="12">
        <v>7.6216598997326024</v>
      </c>
      <c r="F2123" s="12">
        <v>12.03322141809462</v>
      </c>
      <c r="G2123" s="12">
        <v>9.3929316734483663</v>
      </c>
      <c r="H2123" s="12">
        <v>5.8549672678204256</v>
      </c>
      <c r="I2123" s="12">
        <v>5.4215754620723002</v>
      </c>
      <c r="J2123" s="12">
        <v>10.017920123470612</v>
      </c>
      <c r="K2123" s="12">
        <v>3.7084916982931211</v>
      </c>
      <c r="L2123" s="12">
        <v>4.9942057064203249</v>
      </c>
      <c r="M2123" s="12">
        <v>6.191714455114294</v>
      </c>
      <c r="N2123" s="12"/>
      <c r="O2123" s="12"/>
    </row>
    <row r="2124" spans="1:15" x14ac:dyDescent="0.35">
      <c r="A2124" s="11" t="str">
        <f t="shared" si="33"/>
        <v>DISTRIBUCION VOLUMEN X CRITERIO (kg ó litros)RosadoANDALUCIA</v>
      </c>
      <c r="B2124" s="11" t="s">
        <v>120</v>
      </c>
      <c r="C2124" s="11" t="s">
        <v>136</v>
      </c>
      <c r="D2124" s="11" t="s">
        <v>4</v>
      </c>
      <c r="E2124" s="12">
        <v>10.251856552413171</v>
      </c>
      <c r="F2124" s="12">
        <v>5.4585921668217257</v>
      </c>
      <c r="G2124" s="12">
        <v>22.610064446727414</v>
      </c>
      <c r="H2124" s="12">
        <v>6.1672469900563716</v>
      </c>
      <c r="I2124" s="12">
        <v>5.9404324386796459</v>
      </c>
      <c r="J2124" s="12">
        <v>3.2591647431062118</v>
      </c>
      <c r="K2124" s="12">
        <v>10.983600868366551</v>
      </c>
      <c r="L2124" s="12">
        <v>7.7875704466944669</v>
      </c>
      <c r="M2124" s="12">
        <v>3.0551927223549411</v>
      </c>
      <c r="N2124" s="12"/>
      <c r="O2124" s="12"/>
    </row>
    <row r="2125" spans="1:15" x14ac:dyDescent="0.35">
      <c r="A2125" s="11" t="str">
        <f t="shared" si="33"/>
        <v>DISTRIBUCION VOLUMEN X CRITERIO (kg ó litros)RosadoMDD AM</v>
      </c>
      <c r="B2125" s="11" t="s">
        <v>120</v>
      </c>
      <c r="C2125" s="11" t="s">
        <v>136</v>
      </c>
      <c r="D2125" s="11" t="s">
        <v>5</v>
      </c>
      <c r="E2125" s="12">
        <v>12.711410923352057</v>
      </c>
      <c r="F2125" s="12">
        <v>14.283847141163955</v>
      </c>
      <c r="G2125" s="12">
        <v>16.83385118498067</v>
      </c>
      <c r="H2125" s="12">
        <v>15.506968428476831</v>
      </c>
      <c r="I2125" s="12">
        <v>12.656152260831529</v>
      </c>
      <c r="J2125" s="12">
        <v>13.557890326051819</v>
      </c>
      <c r="K2125" s="12">
        <v>17.376161010265246</v>
      </c>
      <c r="L2125" s="12">
        <v>14.622852272036246</v>
      </c>
      <c r="M2125" s="12">
        <v>10.071441697396565</v>
      </c>
      <c r="N2125" s="12"/>
      <c r="O2125" s="12"/>
    </row>
    <row r="2126" spans="1:15" x14ac:dyDescent="0.35">
      <c r="A2126" s="11" t="str">
        <f t="shared" si="33"/>
        <v>DISTRIBUCION VOLUMEN X CRITERIO (kg ó litros)RosadoRTO CENTRO</v>
      </c>
      <c r="B2126" s="11" t="s">
        <v>120</v>
      </c>
      <c r="C2126" s="11" t="s">
        <v>136</v>
      </c>
      <c r="D2126" s="11" t="s">
        <v>6</v>
      </c>
      <c r="E2126" s="12">
        <v>7.5550871484187567</v>
      </c>
      <c r="F2126" s="12">
        <v>9.7090864568124058</v>
      </c>
      <c r="G2126" s="12">
        <v>7.2212193893324947</v>
      </c>
      <c r="H2126" s="12">
        <v>12.067930739570226</v>
      </c>
      <c r="I2126" s="12">
        <v>9.4671592703182537</v>
      </c>
      <c r="J2126" s="12">
        <v>3.3747316722681227</v>
      </c>
      <c r="K2126" s="12">
        <v>3.9437272690599512</v>
      </c>
      <c r="L2126" s="12">
        <v>9.35214855302163</v>
      </c>
      <c r="M2126" s="12">
        <v>11.729616626930399</v>
      </c>
      <c r="N2126" s="12"/>
      <c r="O2126" s="12"/>
    </row>
    <row r="2127" spans="1:15" x14ac:dyDescent="0.35">
      <c r="A2127" s="11" t="str">
        <f t="shared" si="33"/>
        <v>DISTRIBUCION VOLUMEN X CRITERIO (kg ó litros)RosadoNORTE-CENTRO</v>
      </c>
      <c r="B2127" s="11" t="s">
        <v>120</v>
      </c>
      <c r="C2127" s="11" t="s">
        <v>136</v>
      </c>
      <c r="D2127" s="11" t="s">
        <v>7</v>
      </c>
      <c r="E2127" s="12">
        <v>21.743006199725421</v>
      </c>
      <c r="F2127" s="12">
        <v>18.846930437918694</v>
      </c>
      <c r="G2127" s="12">
        <v>13.515477924600805</v>
      </c>
      <c r="H2127" s="12">
        <v>18.729137832048259</v>
      </c>
      <c r="I2127" s="12">
        <v>24.058812010526466</v>
      </c>
      <c r="J2127" s="12">
        <v>32.423002792576867</v>
      </c>
      <c r="K2127" s="12">
        <v>18.614400528101992</v>
      </c>
      <c r="L2127" s="12">
        <v>19.320903650606958</v>
      </c>
      <c r="M2127" s="12">
        <v>22.345560107002314</v>
      </c>
      <c r="N2127" s="12"/>
      <c r="O2127" s="12"/>
    </row>
    <row r="2128" spans="1:15" x14ac:dyDescent="0.35">
      <c r="A2128" s="11" t="str">
        <f t="shared" si="33"/>
        <v>DISTRIBUCION VOLUMEN X CRITERIO (kg ó litros)RosadoNOROESTE</v>
      </c>
      <c r="B2128" s="11" t="s">
        <v>120</v>
      </c>
      <c r="C2128" s="11" t="s">
        <v>136</v>
      </c>
      <c r="D2128" s="11" t="s">
        <v>8</v>
      </c>
      <c r="E2128" s="12">
        <v>14.723729912897641</v>
      </c>
      <c r="F2128" s="12">
        <v>12.145091124435806</v>
      </c>
      <c r="G2128" s="12">
        <v>11.387972605128482</v>
      </c>
      <c r="H2128" s="12">
        <v>13.035577052486556</v>
      </c>
      <c r="I2128" s="12">
        <v>20.396655203525242</v>
      </c>
      <c r="J2128" s="12">
        <v>11.038821968069813</v>
      </c>
      <c r="K2128" s="12">
        <v>19.216274110549069</v>
      </c>
      <c r="L2128" s="12">
        <v>14.399750326206112</v>
      </c>
      <c r="M2128" s="12">
        <v>22.987594902258294</v>
      </c>
      <c r="N2128" s="12"/>
      <c r="O2128" s="12"/>
    </row>
    <row r="2129" spans="1:15" x14ac:dyDescent="0.35">
      <c r="A2129" s="11" t="str">
        <f t="shared" si="33"/>
        <v>DISTRIBUCION VOLUMEN X CRITERIO (kg ó litros)Rosado&lt;2MIL</v>
      </c>
      <c r="B2129" s="11" t="s">
        <v>120</v>
      </c>
      <c r="C2129" s="11" t="s">
        <v>136</v>
      </c>
      <c r="D2129" s="11" t="s">
        <v>9</v>
      </c>
      <c r="E2129" s="12">
        <v>4.6272364579148846</v>
      </c>
      <c r="F2129" s="12">
        <v>7.8035656844723231</v>
      </c>
      <c r="G2129" s="12">
        <v>0.58561610424086719</v>
      </c>
      <c r="H2129" s="12">
        <v>7.3133925617678637</v>
      </c>
      <c r="I2129" s="12">
        <v>3.6784462290370237</v>
      </c>
      <c r="J2129" s="12">
        <v>4.0501735387822935</v>
      </c>
      <c r="K2129" s="12">
        <v>3.3257068362206508</v>
      </c>
      <c r="L2129" s="12">
        <v>3.10701291849126</v>
      </c>
      <c r="M2129" s="12">
        <v>6.5116765042150773</v>
      </c>
      <c r="N2129" s="12"/>
      <c r="O2129" s="12"/>
    </row>
    <row r="2130" spans="1:15" x14ac:dyDescent="0.35">
      <c r="A2130" s="11" t="str">
        <f t="shared" si="33"/>
        <v>DISTRIBUCION VOLUMEN X CRITERIO (kg ó litros)Rosado2-5MIL</v>
      </c>
      <c r="B2130" s="11" t="s">
        <v>120</v>
      </c>
      <c r="C2130" s="11" t="s">
        <v>136</v>
      </c>
      <c r="D2130" s="11" t="s">
        <v>10</v>
      </c>
      <c r="E2130" s="12">
        <v>11.9668006004358</v>
      </c>
      <c r="F2130" s="12">
        <v>8.6183519891122113</v>
      </c>
      <c r="G2130" s="12">
        <v>4.9373162818197693</v>
      </c>
      <c r="H2130" s="12">
        <v>8.9203022384388913</v>
      </c>
      <c r="I2130" s="12">
        <v>14.742282309629672</v>
      </c>
      <c r="J2130" s="12">
        <v>4.9052832030501463</v>
      </c>
      <c r="K2130" s="12">
        <v>6.12950050574584</v>
      </c>
      <c r="L2130" s="12">
        <v>5.2167228973996851</v>
      </c>
      <c r="M2130" s="12">
        <v>7.6415798030541628</v>
      </c>
      <c r="N2130" s="12"/>
      <c r="O2130" s="12"/>
    </row>
    <row r="2131" spans="1:15" x14ac:dyDescent="0.35">
      <c r="A2131" s="11" t="str">
        <f t="shared" si="33"/>
        <v>DISTRIBUCION VOLUMEN X CRITERIO (kg ó litros)Rosado5-10MIL</v>
      </c>
      <c r="B2131" s="11" t="s">
        <v>120</v>
      </c>
      <c r="C2131" s="11" t="s">
        <v>136</v>
      </c>
      <c r="D2131" s="11" t="s">
        <v>11</v>
      </c>
      <c r="E2131" s="12">
        <v>8.8213929419548158</v>
      </c>
      <c r="F2131" s="12">
        <v>5.1395929239362292</v>
      </c>
      <c r="G2131" s="12">
        <v>8.4397141364447368</v>
      </c>
      <c r="H2131" s="12">
        <v>5.3045543520904737</v>
      </c>
      <c r="I2131" s="12">
        <v>8.5909294044551441</v>
      </c>
      <c r="J2131" s="12">
        <v>10.241869126780024</v>
      </c>
      <c r="K2131" s="12">
        <v>15.093731642165265</v>
      </c>
      <c r="L2131" s="12">
        <v>10.59795577679291</v>
      </c>
      <c r="M2131" s="12">
        <v>10.400573931108394</v>
      </c>
      <c r="N2131" s="12"/>
      <c r="O2131" s="12"/>
    </row>
    <row r="2132" spans="1:15" x14ac:dyDescent="0.35">
      <c r="A2132" s="11" t="str">
        <f t="shared" si="33"/>
        <v>DISTRIBUCION VOLUMEN X CRITERIO (kg ó litros)Rosado10-30MIL</v>
      </c>
      <c r="B2132" s="11" t="s">
        <v>120</v>
      </c>
      <c r="C2132" s="11" t="s">
        <v>136</v>
      </c>
      <c r="D2132" s="11" t="s">
        <v>12</v>
      </c>
      <c r="E2132" s="12">
        <v>14.998403237814786</v>
      </c>
      <c r="F2132" s="12">
        <v>17.130790905630551</v>
      </c>
      <c r="G2132" s="12">
        <v>17.752470447080157</v>
      </c>
      <c r="H2132" s="12">
        <v>14.725774423268891</v>
      </c>
      <c r="I2132" s="12">
        <v>17.335282545416351</v>
      </c>
      <c r="J2132" s="12">
        <v>28.144981309228818</v>
      </c>
      <c r="K2132" s="12">
        <v>18.967898215913969</v>
      </c>
      <c r="L2132" s="12">
        <v>24.80395234465708</v>
      </c>
      <c r="M2132" s="12">
        <v>24.885672935299368</v>
      </c>
      <c r="N2132" s="12"/>
      <c r="O2132" s="12"/>
    </row>
    <row r="2133" spans="1:15" x14ac:dyDescent="0.35">
      <c r="A2133" s="11" t="str">
        <f t="shared" si="33"/>
        <v>DISTRIBUCION VOLUMEN X CRITERIO (kg ó litros)Rosado30-100MIL</v>
      </c>
      <c r="B2133" s="11" t="s">
        <v>120</v>
      </c>
      <c r="C2133" s="11" t="s">
        <v>136</v>
      </c>
      <c r="D2133" s="11" t="s">
        <v>13</v>
      </c>
      <c r="E2133" s="12">
        <v>17.385428509090147</v>
      </c>
      <c r="F2133" s="12">
        <v>15.372177999368656</v>
      </c>
      <c r="G2133" s="12">
        <v>14.41920224746519</v>
      </c>
      <c r="H2133" s="12">
        <v>17.421985083388037</v>
      </c>
      <c r="I2133" s="12">
        <v>21.356369477730393</v>
      </c>
      <c r="J2133" s="12">
        <v>11.296090554327641</v>
      </c>
      <c r="K2133" s="12">
        <v>12.863475587741233</v>
      </c>
      <c r="L2133" s="12">
        <v>17.072561912001973</v>
      </c>
      <c r="M2133" s="12">
        <v>16.314330360055791</v>
      </c>
      <c r="N2133" s="12"/>
      <c r="O2133" s="12"/>
    </row>
    <row r="2134" spans="1:15" x14ac:dyDescent="0.35">
      <c r="A2134" s="11" t="str">
        <f t="shared" si="33"/>
        <v>DISTRIBUCION VOLUMEN X CRITERIO (kg ó litros)Rosado100-200MIL</v>
      </c>
      <c r="B2134" s="11" t="s">
        <v>120</v>
      </c>
      <c r="C2134" s="11" t="s">
        <v>136</v>
      </c>
      <c r="D2134" s="11" t="s">
        <v>14</v>
      </c>
      <c r="E2134" s="12">
        <v>9.9497514511083232</v>
      </c>
      <c r="F2134" s="12">
        <v>9.1971547820234871</v>
      </c>
      <c r="G2134" s="12">
        <v>16.383882145876964</v>
      </c>
      <c r="H2134" s="12">
        <v>13.873025182657708</v>
      </c>
      <c r="I2134" s="12">
        <v>8.2521400066728887</v>
      </c>
      <c r="J2134" s="12">
        <v>12.101718805312146</v>
      </c>
      <c r="K2134" s="12">
        <v>12.768099344188435</v>
      </c>
      <c r="L2134" s="12">
        <v>15.415137380137717</v>
      </c>
      <c r="M2134" s="12">
        <v>6.0268819221321106</v>
      </c>
      <c r="N2134" s="12"/>
      <c r="O2134" s="12"/>
    </row>
    <row r="2135" spans="1:15" x14ac:dyDescent="0.35">
      <c r="A2135" s="11" t="str">
        <f t="shared" si="33"/>
        <v>DISTRIBUCION VOLUMEN X CRITERIO (kg ó litros)Rosado200-500MIL</v>
      </c>
      <c r="B2135" s="11" t="s">
        <v>120</v>
      </c>
      <c r="C2135" s="11" t="s">
        <v>136</v>
      </c>
      <c r="D2135" s="11" t="s">
        <v>15</v>
      </c>
      <c r="E2135" s="12">
        <v>8.4970371621031422</v>
      </c>
      <c r="F2135" s="12">
        <v>13.808440868857607</v>
      </c>
      <c r="G2135" s="12">
        <v>12.549655392467615</v>
      </c>
      <c r="H2135" s="12">
        <v>12.69129759197291</v>
      </c>
      <c r="I2135" s="12">
        <v>10.91697767450218</v>
      </c>
      <c r="J2135" s="12">
        <v>9.9623032171834254</v>
      </c>
      <c r="K2135" s="12">
        <v>9.5942981514329375</v>
      </c>
      <c r="L2135" s="12">
        <v>5.9309008650856443</v>
      </c>
      <c r="M2135" s="12">
        <v>11.827110294851231</v>
      </c>
      <c r="N2135" s="12"/>
      <c r="O2135" s="12"/>
    </row>
    <row r="2136" spans="1:15" x14ac:dyDescent="0.35">
      <c r="A2136" s="11" t="str">
        <f t="shared" si="33"/>
        <v>DISTRIBUCION VOLUMEN X CRITERIO (kg ó litros)Rosado&gt;500MIL</v>
      </c>
      <c r="B2136" s="11" t="s">
        <v>120</v>
      </c>
      <c r="C2136" s="11" t="s">
        <v>136</v>
      </c>
      <c r="D2136" s="11" t="s">
        <v>16</v>
      </c>
      <c r="E2136" s="12">
        <v>23.753954431368463</v>
      </c>
      <c r="F2136" s="12">
        <v>22.929908188414064</v>
      </c>
      <c r="G2136" s="12">
        <v>24.932140929425127</v>
      </c>
      <c r="H2136" s="12">
        <v>19.749658748941407</v>
      </c>
      <c r="I2136" s="12">
        <v>15.127566289168955</v>
      </c>
      <c r="J2136" s="12">
        <v>19.2975964391937</v>
      </c>
      <c r="K2136" s="12">
        <v>21.257283334437354</v>
      </c>
      <c r="L2136" s="12">
        <v>17.855765349657428</v>
      </c>
      <c r="M2136" s="12">
        <v>16.392177607974329</v>
      </c>
      <c r="N2136" s="12"/>
      <c r="O2136" s="12"/>
    </row>
    <row r="2137" spans="1:15" x14ac:dyDescent="0.35">
      <c r="A2137" s="11" t="str">
        <f t="shared" si="33"/>
        <v>DISTRIBUCION VOLUMEN X CRITERIO (kg ó litros)RosadoDE 15 A 19 AÑOS</v>
      </c>
      <c r="B2137" s="11" t="s">
        <v>120</v>
      </c>
      <c r="C2137" s="11" t="s">
        <v>136</v>
      </c>
      <c r="D2137" s="11" t="s">
        <v>39</v>
      </c>
      <c r="E2137" s="12" t="s">
        <v>219</v>
      </c>
      <c r="F2137" s="12">
        <v>1.2579046835319685</v>
      </c>
      <c r="G2137" s="12">
        <v>3.1249298211195033</v>
      </c>
      <c r="H2137" s="12" t="s">
        <v>219</v>
      </c>
      <c r="I2137" s="12" t="s">
        <v>219</v>
      </c>
      <c r="J2137" s="12" t="s">
        <v>219</v>
      </c>
      <c r="K2137" s="12" t="s">
        <v>219</v>
      </c>
      <c r="L2137" s="12" t="s">
        <v>219</v>
      </c>
      <c r="M2137" s="12" t="s">
        <v>219</v>
      </c>
      <c r="N2137" s="12"/>
      <c r="O2137" s="12"/>
    </row>
    <row r="2138" spans="1:15" x14ac:dyDescent="0.35">
      <c r="A2138" s="11" t="str">
        <f t="shared" si="33"/>
        <v>DISTRIBUCION VOLUMEN X CRITERIO (kg ó litros)RosadoDE 20 A 24 AÑOS</v>
      </c>
      <c r="B2138" s="11" t="s">
        <v>120</v>
      </c>
      <c r="C2138" s="11" t="s">
        <v>136</v>
      </c>
      <c r="D2138" s="11" t="s">
        <v>40</v>
      </c>
      <c r="E2138" s="12">
        <v>2.1711849367072547</v>
      </c>
      <c r="F2138" s="12">
        <v>0.73303349711105426</v>
      </c>
      <c r="G2138" s="12">
        <v>0.64019933325606804</v>
      </c>
      <c r="H2138" s="12">
        <v>0.96963279211813946</v>
      </c>
      <c r="I2138" s="12">
        <v>0.72538117089388465</v>
      </c>
      <c r="J2138" s="12" t="s">
        <v>219</v>
      </c>
      <c r="K2138" s="12" t="s">
        <v>219</v>
      </c>
      <c r="L2138" s="12" t="s">
        <v>219</v>
      </c>
      <c r="M2138" s="12">
        <v>0.45433797689404243</v>
      </c>
      <c r="N2138" s="12"/>
      <c r="O2138" s="12"/>
    </row>
    <row r="2139" spans="1:15" x14ac:dyDescent="0.35">
      <c r="A2139" s="11" t="str">
        <f t="shared" si="33"/>
        <v>DISTRIBUCION VOLUMEN X CRITERIO (kg ó litros)RosadoDE 25 A 34 AÑOS</v>
      </c>
      <c r="B2139" s="11" t="s">
        <v>120</v>
      </c>
      <c r="C2139" s="11" t="s">
        <v>136</v>
      </c>
      <c r="D2139" s="11" t="s">
        <v>41</v>
      </c>
      <c r="E2139" s="12">
        <v>4.7656404407001443</v>
      </c>
      <c r="F2139" s="12">
        <v>1.2461111883865799</v>
      </c>
      <c r="G2139" s="12">
        <v>2.8647446169412705</v>
      </c>
      <c r="H2139" s="12">
        <v>6.2678258254250458</v>
      </c>
      <c r="I2139" s="12">
        <v>4.5023719971469394</v>
      </c>
      <c r="J2139" s="12">
        <v>10.700420892768843</v>
      </c>
      <c r="K2139" s="12">
        <v>2.402702395597462</v>
      </c>
      <c r="L2139" s="12">
        <v>7.2470143004959962</v>
      </c>
      <c r="M2139" s="12">
        <v>8.4747840627123932</v>
      </c>
      <c r="N2139" s="12"/>
      <c r="O2139" s="12"/>
    </row>
    <row r="2140" spans="1:15" x14ac:dyDescent="0.35">
      <c r="A2140" s="11" t="str">
        <f t="shared" si="33"/>
        <v>DISTRIBUCION VOLUMEN X CRITERIO (kg ó litros)RosadoDE 35 A 49 AÑOS</v>
      </c>
      <c r="B2140" s="11" t="s">
        <v>120</v>
      </c>
      <c r="C2140" s="11" t="s">
        <v>136</v>
      </c>
      <c r="D2140" s="11" t="s">
        <v>42</v>
      </c>
      <c r="E2140" s="12">
        <v>20.690889612142243</v>
      </c>
      <c r="F2140" s="12">
        <v>16.133375423013781</v>
      </c>
      <c r="G2140" s="12">
        <v>14.672228221881436</v>
      </c>
      <c r="H2140" s="12">
        <v>14.629969450042731</v>
      </c>
      <c r="I2140" s="12">
        <v>10.970155427290599</v>
      </c>
      <c r="J2140" s="12">
        <v>13.716996782064461</v>
      </c>
      <c r="K2140" s="12">
        <v>15.40691671823137</v>
      </c>
      <c r="L2140" s="12">
        <v>12.384466056909108</v>
      </c>
      <c r="M2140" s="12">
        <v>17.997235807338814</v>
      </c>
      <c r="N2140" s="12"/>
      <c r="O2140" s="12"/>
    </row>
    <row r="2141" spans="1:15" x14ac:dyDescent="0.35">
      <c r="A2141" s="11" t="str">
        <f t="shared" si="33"/>
        <v>DISTRIBUCION VOLUMEN X CRITERIO (kg ó litros)RosadoDE 50 A 59 AÑOS</v>
      </c>
      <c r="B2141" s="11" t="s">
        <v>120</v>
      </c>
      <c r="C2141" s="11" t="s">
        <v>136</v>
      </c>
      <c r="D2141" s="11" t="s">
        <v>43</v>
      </c>
      <c r="E2141" s="12">
        <v>17.586232562337152</v>
      </c>
      <c r="F2141" s="12">
        <v>25.585982470592057</v>
      </c>
      <c r="G2141" s="12">
        <v>26.257416851367832</v>
      </c>
      <c r="H2141" s="12">
        <v>25.250207704539772</v>
      </c>
      <c r="I2141" s="12">
        <v>27.721105902807796</v>
      </c>
      <c r="J2141" s="12">
        <v>29.468116686320613</v>
      </c>
      <c r="K2141" s="12">
        <v>23.851469505654549</v>
      </c>
      <c r="L2141" s="12">
        <v>27.248542428358611</v>
      </c>
      <c r="M2141" s="12">
        <v>17.828792682100556</v>
      </c>
      <c r="N2141" s="12"/>
      <c r="O2141" s="12"/>
    </row>
    <row r="2142" spans="1:15" x14ac:dyDescent="0.35">
      <c r="A2142" s="11" t="str">
        <f t="shared" si="33"/>
        <v>DISTRIBUCION VOLUMEN X CRITERIO (kg ó litros)RosadoDE 60 A 75 AÑOS</v>
      </c>
      <c r="B2142" s="11" t="s">
        <v>120</v>
      </c>
      <c r="C2142" s="11" t="s">
        <v>136</v>
      </c>
      <c r="D2142" s="11" t="s">
        <v>44</v>
      </c>
      <c r="E2142" s="12">
        <v>54.786045056521694</v>
      </c>
      <c r="F2142" s="12">
        <v>55.043571981266204</v>
      </c>
      <c r="G2142" s="12">
        <v>52.440495602154357</v>
      </c>
      <c r="H2142" s="12">
        <v>52.882345343674672</v>
      </c>
      <c r="I2142" s="12">
        <v>56.080971213356577</v>
      </c>
      <c r="J2142" s="12">
        <v>46.114483452090099</v>
      </c>
      <c r="K2142" s="12">
        <v>58.338897552515611</v>
      </c>
      <c r="L2142" s="12">
        <v>53.119996365023233</v>
      </c>
      <c r="M2142" s="12">
        <v>55.244846831983111</v>
      </c>
      <c r="N2142" s="12"/>
      <c r="O2142" s="12"/>
    </row>
    <row r="2143" spans="1:15" x14ac:dyDescent="0.35">
      <c r="A2143" s="11" t="str">
        <f t="shared" si="33"/>
        <v>DISTRIBUCION VOLUMEN X CRITERIO (kg ó litros)RosadoALTA Y MEDIA ALTA</v>
      </c>
      <c r="B2143" s="11" t="s">
        <v>120</v>
      </c>
      <c r="C2143" s="11" t="s">
        <v>136</v>
      </c>
      <c r="D2143" s="11" t="s">
        <v>17</v>
      </c>
      <c r="E2143" s="12">
        <v>21.483227441478235</v>
      </c>
      <c r="F2143" s="12">
        <v>25.798724149620483</v>
      </c>
      <c r="G2143" s="12">
        <v>22.47239229402669</v>
      </c>
      <c r="H2143" s="12">
        <v>24.797194812781783</v>
      </c>
      <c r="I2143" s="12">
        <v>17.455250619309119</v>
      </c>
      <c r="J2143" s="12">
        <v>25.39490252610873</v>
      </c>
      <c r="K2143" s="12">
        <v>19.295944936049086</v>
      </c>
      <c r="L2143" s="12">
        <v>14.403996816457127</v>
      </c>
      <c r="M2143" s="12">
        <v>23.71961909129756</v>
      </c>
      <c r="N2143" s="12"/>
      <c r="O2143" s="12"/>
    </row>
    <row r="2144" spans="1:15" x14ac:dyDescent="0.35">
      <c r="A2144" s="11" t="str">
        <f t="shared" si="33"/>
        <v>DISTRIBUCION VOLUMEN X CRITERIO (kg ó litros)RosadoMEDIA</v>
      </c>
      <c r="B2144" s="11" t="s">
        <v>120</v>
      </c>
      <c r="C2144" s="11" t="s">
        <v>136</v>
      </c>
      <c r="D2144" s="11" t="s">
        <v>18</v>
      </c>
      <c r="E2144" s="12">
        <v>38.74005755113545</v>
      </c>
      <c r="F2144" s="12">
        <v>44.551189352754548</v>
      </c>
      <c r="G2144" s="12">
        <v>46.297289336833948</v>
      </c>
      <c r="H2144" s="12">
        <v>44.277907042787177</v>
      </c>
      <c r="I2144" s="12">
        <v>36.786065133645494</v>
      </c>
      <c r="J2144" s="12">
        <v>42.026714612002536</v>
      </c>
      <c r="K2144" s="12">
        <v>51.866292165397674</v>
      </c>
      <c r="L2144" s="12">
        <v>44.330947320172669</v>
      </c>
      <c r="M2144" s="12">
        <v>46.095944323199184</v>
      </c>
      <c r="N2144" s="12"/>
      <c r="O2144" s="12"/>
    </row>
    <row r="2145" spans="1:15" x14ac:dyDescent="0.35">
      <c r="A2145" s="11" t="str">
        <f t="shared" si="33"/>
        <v>DISTRIBUCION VOLUMEN X CRITERIO (kg ó litros)RosadoMEDIA BAJA</v>
      </c>
      <c r="B2145" s="11" t="s">
        <v>120</v>
      </c>
      <c r="C2145" s="11" t="s">
        <v>136</v>
      </c>
      <c r="D2145" s="11" t="s">
        <v>19</v>
      </c>
      <c r="E2145" s="12">
        <v>31.074102392271264</v>
      </c>
      <c r="F2145" s="12">
        <v>23.389402562528577</v>
      </c>
      <c r="G2145" s="12">
        <v>15.584837277835947</v>
      </c>
      <c r="H2145" s="12">
        <v>24.495847454012861</v>
      </c>
      <c r="I2145" s="12">
        <v>35.231858134028911</v>
      </c>
      <c r="J2145" s="12">
        <v>14.181427638302477</v>
      </c>
      <c r="K2145" s="12">
        <v>12.212869204634922</v>
      </c>
      <c r="L2145" s="12">
        <v>27.983069550044132</v>
      </c>
      <c r="M2145" s="12">
        <v>20.163569569402593</v>
      </c>
      <c r="N2145" s="12"/>
      <c r="O2145" s="12"/>
    </row>
    <row r="2146" spans="1:15" x14ac:dyDescent="0.35">
      <c r="A2146" s="11" t="str">
        <f t="shared" si="33"/>
        <v>DISTRIBUCION VOLUMEN X CRITERIO (kg ó litros)RosadoBAJA</v>
      </c>
      <c r="B2146" s="11" t="s">
        <v>120</v>
      </c>
      <c r="C2146" s="11" t="s">
        <v>136</v>
      </c>
      <c r="D2146" s="11" t="s">
        <v>20</v>
      </c>
      <c r="E2146" s="12">
        <v>8.7026105760553243</v>
      </c>
      <c r="F2146" s="12">
        <v>6.2606692758936902</v>
      </c>
      <c r="G2146" s="12">
        <v>15.64549729756035</v>
      </c>
      <c r="H2146" s="12">
        <v>6.4290336542136144</v>
      </c>
      <c r="I2146" s="12">
        <v>10.52682795839525</v>
      </c>
      <c r="J2146" s="12">
        <v>18.396967818809298</v>
      </c>
      <c r="K2146" s="12">
        <v>16.624871090455152</v>
      </c>
      <c r="L2146" s="12">
        <v>13.282000742001177</v>
      </c>
      <c r="M2146" s="12">
        <v>10.020872533949296</v>
      </c>
      <c r="N2146" s="12"/>
      <c r="O2146" s="12"/>
    </row>
    <row r="2147" spans="1:15" x14ac:dyDescent="0.35">
      <c r="A2147" s="11" t="str">
        <f t="shared" si="33"/>
        <v>DISTRIBUCION VOLUMEN X CRITERIO (kg ó litros)RosadoHOMBRE</v>
      </c>
      <c r="B2147" s="11" t="s">
        <v>120</v>
      </c>
      <c r="C2147" s="11" t="s">
        <v>136</v>
      </c>
      <c r="D2147" s="11" t="s">
        <v>21</v>
      </c>
      <c r="E2147" s="12">
        <v>69.441728232804181</v>
      </c>
      <c r="F2147" s="12">
        <v>65.765874209048562</v>
      </c>
      <c r="G2147" s="12">
        <v>58.102991874136457</v>
      </c>
      <c r="H2147" s="12">
        <v>59.766002821599727</v>
      </c>
      <c r="I2147" s="12">
        <v>70.756997043597764</v>
      </c>
      <c r="J2147" s="12">
        <v>58.173092407588769</v>
      </c>
      <c r="K2147" s="12">
        <v>65.701832079829472</v>
      </c>
      <c r="L2147" s="12">
        <v>64.362959041083883</v>
      </c>
      <c r="M2147" s="12">
        <v>72.801300097261446</v>
      </c>
      <c r="N2147" s="12"/>
      <c r="O2147" s="12"/>
    </row>
    <row r="2148" spans="1:15" x14ac:dyDescent="0.35">
      <c r="A2148" s="11" t="str">
        <f t="shared" si="33"/>
        <v>DISTRIBUCION VOLUMEN X CRITERIO (kg ó litros)RosadoMUJER</v>
      </c>
      <c r="B2148" s="11" t="s">
        <v>120</v>
      </c>
      <c r="C2148" s="11" t="s">
        <v>136</v>
      </c>
      <c r="D2148" s="11" t="s">
        <v>22</v>
      </c>
      <c r="E2148" s="12">
        <v>30.558259023072516</v>
      </c>
      <c r="F2148" s="12">
        <v>34.234105801129587</v>
      </c>
      <c r="G2148" s="12">
        <v>41.897008125863536</v>
      </c>
      <c r="H2148" s="12">
        <v>40.233997178400273</v>
      </c>
      <c r="I2148" s="12">
        <v>29.243002956402243</v>
      </c>
      <c r="J2148" s="12">
        <v>41.826921986951859</v>
      </c>
      <c r="K2148" s="12">
        <v>34.298146646322834</v>
      </c>
      <c r="L2148" s="12">
        <v>35.637051452497992</v>
      </c>
      <c r="M2148" s="12">
        <v>27.198697503673941</v>
      </c>
      <c r="N2148" s="12"/>
      <c r="O2148" s="12"/>
    </row>
    <row r="2149" spans="1:15" x14ac:dyDescent="0.35">
      <c r="A2149" s="11" t="str">
        <f t="shared" si="33"/>
        <v>DISTRIBUCION VOLUMEN X CRITERIO (kg ó litros)Resto vinoT.ESPAÑA</v>
      </c>
      <c r="B2149" s="11" t="s">
        <v>120</v>
      </c>
      <c r="C2149" s="11" t="s">
        <v>137</v>
      </c>
      <c r="D2149" s="11" t="s">
        <v>36</v>
      </c>
      <c r="E2149" s="12">
        <v>100</v>
      </c>
      <c r="F2149" s="12">
        <v>100</v>
      </c>
      <c r="G2149" s="12">
        <v>100</v>
      </c>
      <c r="H2149" s="12">
        <v>100</v>
      </c>
      <c r="I2149" s="12">
        <v>100</v>
      </c>
      <c r="J2149" s="12">
        <v>100</v>
      </c>
      <c r="K2149" s="12">
        <v>100</v>
      </c>
      <c r="L2149" s="12">
        <v>100</v>
      </c>
      <c r="M2149" s="12">
        <v>100</v>
      </c>
      <c r="N2149" s="12"/>
      <c r="O2149" s="12"/>
    </row>
    <row r="2150" spans="1:15" x14ac:dyDescent="0.35">
      <c r="A2150" s="11" t="str">
        <f t="shared" si="33"/>
        <v>DISTRIBUCION VOLUMEN X CRITERIO (kg ó litros)Resto vinoBCN AM</v>
      </c>
      <c r="B2150" s="11" t="s">
        <v>120</v>
      </c>
      <c r="C2150" s="11" t="s">
        <v>137</v>
      </c>
      <c r="D2150" s="11" t="s">
        <v>1</v>
      </c>
      <c r="E2150" s="12">
        <v>1.7842035365453979</v>
      </c>
      <c r="F2150" s="12">
        <v>21.521050977518321</v>
      </c>
      <c r="G2150" s="12">
        <v>15.918876532648987</v>
      </c>
      <c r="H2150" s="12">
        <v>9.3419579844159877</v>
      </c>
      <c r="I2150" s="12">
        <v>5.8507550767916747</v>
      </c>
      <c r="J2150" s="12">
        <v>0.92892165725345266</v>
      </c>
      <c r="K2150" s="12">
        <v>10.889606834723923</v>
      </c>
      <c r="L2150" s="12">
        <v>17.67553473165248</v>
      </c>
      <c r="M2150" s="12">
        <v>9.0798369464523674</v>
      </c>
      <c r="N2150" s="12"/>
      <c r="O2150" s="12"/>
    </row>
    <row r="2151" spans="1:15" x14ac:dyDescent="0.35">
      <c r="A2151" s="11" t="str">
        <f t="shared" si="33"/>
        <v>DISTRIBUCION VOLUMEN X CRITERIO (kg ó litros)Resto vinoREST.CAT ARAGON</v>
      </c>
      <c r="B2151" s="11" t="s">
        <v>120</v>
      </c>
      <c r="C2151" s="11" t="s">
        <v>137</v>
      </c>
      <c r="D2151" s="11" t="s">
        <v>2</v>
      </c>
      <c r="E2151" s="12">
        <v>17.773132636596745</v>
      </c>
      <c r="F2151" s="12">
        <v>0.76547993226360844</v>
      </c>
      <c r="G2151" s="12">
        <v>15.197635051602699</v>
      </c>
      <c r="H2151" s="12">
        <v>33.466302420032676</v>
      </c>
      <c r="I2151" s="12">
        <v>31.37854940969666</v>
      </c>
      <c r="J2151" s="12">
        <v>7.1029138849062434</v>
      </c>
      <c r="K2151" s="12">
        <v>5.6704650418749383</v>
      </c>
      <c r="L2151" s="12">
        <v>3.71739048249268</v>
      </c>
      <c r="M2151" s="12">
        <v>8.712665040547698</v>
      </c>
      <c r="N2151" s="12"/>
      <c r="O2151" s="12"/>
    </row>
    <row r="2152" spans="1:15" x14ac:dyDescent="0.35">
      <c r="A2152" s="11" t="str">
        <f t="shared" si="33"/>
        <v>DISTRIBUCION VOLUMEN X CRITERIO (kg ó litros)Resto vinoLEVANTE</v>
      </c>
      <c r="B2152" s="11" t="s">
        <v>120</v>
      </c>
      <c r="C2152" s="11" t="s">
        <v>137</v>
      </c>
      <c r="D2152" s="11" t="s">
        <v>3</v>
      </c>
      <c r="E2152" s="12" t="s">
        <v>219</v>
      </c>
      <c r="F2152" s="12">
        <v>2.5743129832761462</v>
      </c>
      <c r="G2152" s="12">
        <v>4.2805182190776838</v>
      </c>
      <c r="H2152" s="12">
        <v>5.8396462975491135</v>
      </c>
      <c r="I2152" s="12">
        <v>12.706502395089721</v>
      </c>
      <c r="J2152" s="12">
        <v>9.766443027499621</v>
      </c>
      <c r="K2152" s="12">
        <v>5.1199806308792644</v>
      </c>
      <c r="L2152" s="12">
        <v>6.0960408706044742</v>
      </c>
      <c r="M2152" s="12" t="s">
        <v>219</v>
      </c>
      <c r="N2152" s="12"/>
      <c r="O2152" s="12"/>
    </row>
    <row r="2153" spans="1:15" x14ac:dyDescent="0.35">
      <c r="A2153" s="11" t="str">
        <f t="shared" si="33"/>
        <v>DISTRIBUCION VOLUMEN X CRITERIO (kg ó litros)Resto vinoANDALUCIA</v>
      </c>
      <c r="B2153" s="11" t="s">
        <v>120</v>
      </c>
      <c r="C2153" s="11" t="s">
        <v>137</v>
      </c>
      <c r="D2153" s="11" t="s">
        <v>4</v>
      </c>
      <c r="E2153" s="12">
        <v>25.889090444937224</v>
      </c>
      <c r="F2153" s="12">
        <v>19.615751891068676</v>
      </c>
      <c r="G2153" s="12">
        <v>48.104481287640425</v>
      </c>
      <c r="H2153" s="12">
        <v>32.152919909333285</v>
      </c>
      <c r="I2153" s="12">
        <v>37.700075034535935</v>
      </c>
      <c r="J2153" s="12">
        <v>39.345140984963749</v>
      </c>
      <c r="K2153" s="12">
        <v>51.220815217607118</v>
      </c>
      <c r="L2153" s="12">
        <v>49.556076352430729</v>
      </c>
      <c r="M2153" s="12">
        <v>49.420182283040681</v>
      </c>
      <c r="N2153" s="12"/>
      <c r="O2153" s="12"/>
    </row>
    <row r="2154" spans="1:15" x14ac:dyDescent="0.35">
      <c r="A2154" s="11" t="str">
        <f t="shared" si="33"/>
        <v>DISTRIBUCION VOLUMEN X CRITERIO (kg ó litros)Resto vinoMDD AM</v>
      </c>
      <c r="B2154" s="11" t="s">
        <v>120</v>
      </c>
      <c r="C2154" s="11" t="s">
        <v>137</v>
      </c>
      <c r="D2154" s="11" t="s">
        <v>5</v>
      </c>
      <c r="E2154" s="12">
        <v>12.947562701052394</v>
      </c>
      <c r="F2154" s="12">
        <v>19.301600106808543</v>
      </c>
      <c r="G2154" s="12">
        <v>2.6494817587799875</v>
      </c>
      <c r="H2154" s="12">
        <v>3.8187383033735935</v>
      </c>
      <c r="I2154" s="12">
        <v>3.623302005036777</v>
      </c>
      <c r="J2154" s="12">
        <v>17.124663020343341</v>
      </c>
      <c r="K2154" s="12">
        <v>5.8232269518870137</v>
      </c>
      <c r="L2154" s="12">
        <v>8.5218492770212269</v>
      </c>
      <c r="M2154" s="12">
        <v>4.2677720030335813</v>
      </c>
      <c r="N2154" s="12"/>
      <c r="O2154" s="12"/>
    </row>
    <row r="2155" spans="1:15" x14ac:dyDescent="0.35">
      <c r="A2155" s="11" t="str">
        <f t="shared" si="33"/>
        <v>DISTRIBUCION VOLUMEN X CRITERIO (kg ó litros)Resto vinoRTO CENTRO</v>
      </c>
      <c r="B2155" s="11" t="s">
        <v>120</v>
      </c>
      <c r="C2155" s="11" t="s">
        <v>137</v>
      </c>
      <c r="D2155" s="11" t="s">
        <v>6</v>
      </c>
      <c r="E2155" s="12">
        <v>6.1818548063449867</v>
      </c>
      <c r="F2155" s="12">
        <v>9.0884168993876671</v>
      </c>
      <c r="G2155" s="12">
        <v>0.68572844450381865</v>
      </c>
      <c r="H2155" s="12">
        <v>4.0365449437774013</v>
      </c>
      <c r="I2155" s="12">
        <v>0.18453127687814119</v>
      </c>
      <c r="J2155" s="12">
        <v>2.057669763609471</v>
      </c>
      <c r="K2155" s="12">
        <v>3.7713763233444073</v>
      </c>
      <c r="L2155" s="12">
        <v>1.8194771025217265</v>
      </c>
      <c r="M2155" s="12">
        <v>4.5642967771540839</v>
      </c>
      <c r="N2155" s="12"/>
      <c r="O2155" s="12"/>
    </row>
    <row r="2156" spans="1:15" x14ac:dyDescent="0.35">
      <c r="A2156" s="11" t="str">
        <f t="shared" si="33"/>
        <v>DISTRIBUCION VOLUMEN X CRITERIO (kg ó litros)Resto vinoNORTE-CENTRO</v>
      </c>
      <c r="B2156" s="11" t="s">
        <v>120</v>
      </c>
      <c r="C2156" s="11" t="s">
        <v>137</v>
      </c>
      <c r="D2156" s="11" t="s">
        <v>7</v>
      </c>
      <c r="E2156" s="12">
        <v>21.542208366621505</v>
      </c>
      <c r="F2156" s="12">
        <v>22.450238948064602</v>
      </c>
      <c r="G2156" s="12">
        <v>10.185306079570184</v>
      </c>
      <c r="H2156" s="12">
        <v>7.6902130993574334</v>
      </c>
      <c r="I2156" s="12">
        <v>5.7839169294165282</v>
      </c>
      <c r="J2156" s="12">
        <v>18.710017803694637</v>
      </c>
      <c r="K2156" s="12">
        <v>14.984195043526405</v>
      </c>
      <c r="L2156" s="12">
        <v>8.4361919043044828</v>
      </c>
      <c r="M2156" s="12">
        <v>13.301837763220806</v>
      </c>
      <c r="N2156" s="12"/>
      <c r="O2156" s="12"/>
    </row>
    <row r="2157" spans="1:15" x14ac:dyDescent="0.35">
      <c r="A2157" s="11" t="str">
        <f t="shared" si="33"/>
        <v>DISTRIBUCION VOLUMEN X CRITERIO (kg ó litros)Resto vinoNOROESTE</v>
      </c>
      <c r="B2157" s="11" t="s">
        <v>120</v>
      </c>
      <c r="C2157" s="11" t="s">
        <v>137</v>
      </c>
      <c r="D2157" s="11" t="s">
        <v>8</v>
      </c>
      <c r="E2157" s="12">
        <v>13.881971953030742</v>
      </c>
      <c r="F2157" s="12">
        <v>4.6831425967427771</v>
      </c>
      <c r="G2157" s="12">
        <v>2.9779723186438662</v>
      </c>
      <c r="H2157" s="12">
        <v>3.6536693047068178</v>
      </c>
      <c r="I2157" s="12">
        <v>2.7723280511318329</v>
      </c>
      <c r="J2157" s="12">
        <v>4.9642332097851227</v>
      </c>
      <c r="K2157" s="12">
        <v>2.5203256248499679</v>
      </c>
      <c r="L2157" s="12">
        <v>4.1774343808355079</v>
      </c>
      <c r="M2157" s="12">
        <v>10.653411611635224</v>
      </c>
      <c r="N2157" s="12"/>
      <c r="O2157" s="12"/>
    </row>
    <row r="2158" spans="1:15" x14ac:dyDescent="0.35">
      <c r="A2158" s="11" t="str">
        <f t="shared" si="33"/>
        <v>DISTRIBUCION VOLUMEN X CRITERIO (kg ó litros)Resto vino&lt;2MIL</v>
      </c>
      <c r="B2158" s="11" t="s">
        <v>120</v>
      </c>
      <c r="C2158" s="11" t="s">
        <v>137</v>
      </c>
      <c r="D2158" s="11" t="s">
        <v>9</v>
      </c>
      <c r="E2158" s="12" t="s">
        <v>219</v>
      </c>
      <c r="F2158" s="12">
        <v>2.4265273486388668</v>
      </c>
      <c r="G2158" s="12" t="s">
        <v>219</v>
      </c>
      <c r="H2158" s="12" t="s">
        <v>219</v>
      </c>
      <c r="I2158" s="12" t="s">
        <v>219</v>
      </c>
      <c r="J2158" s="12" t="s">
        <v>219</v>
      </c>
      <c r="K2158" s="12">
        <v>3.1742590178416878</v>
      </c>
      <c r="L2158" s="12" t="s">
        <v>219</v>
      </c>
      <c r="M2158" s="12" t="s">
        <v>219</v>
      </c>
      <c r="N2158" s="12"/>
      <c r="O2158" s="12"/>
    </row>
    <row r="2159" spans="1:15" x14ac:dyDescent="0.35">
      <c r="A2159" s="11" t="str">
        <f t="shared" si="33"/>
        <v>DISTRIBUCION VOLUMEN X CRITERIO (kg ó litros)Resto vino2-5MIL</v>
      </c>
      <c r="B2159" s="11" t="s">
        <v>120</v>
      </c>
      <c r="C2159" s="11" t="s">
        <v>137</v>
      </c>
      <c r="D2159" s="11" t="s">
        <v>10</v>
      </c>
      <c r="E2159" s="12">
        <v>1.7249715820978933</v>
      </c>
      <c r="F2159" s="12">
        <v>0.46902236838158151</v>
      </c>
      <c r="G2159" s="12">
        <v>4.2974286850925294</v>
      </c>
      <c r="H2159" s="12">
        <v>1.996650080911166</v>
      </c>
      <c r="I2159" s="12">
        <v>1.8249707759302718</v>
      </c>
      <c r="J2159" s="12">
        <v>7.2158375071774996</v>
      </c>
      <c r="K2159" s="12">
        <v>2.7191859799209266</v>
      </c>
      <c r="L2159" s="12">
        <v>2.477298171242722</v>
      </c>
      <c r="M2159" s="12" t="s">
        <v>219</v>
      </c>
      <c r="N2159" s="12"/>
      <c r="O2159" s="12"/>
    </row>
    <row r="2160" spans="1:15" x14ac:dyDescent="0.35">
      <c r="A2160" s="11" t="str">
        <f t="shared" si="33"/>
        <v>DISTRIBUCION VOLUMEN X CRITERIO (kg ó litros)Resto vino5-10MIL</v>
      </c>
      <c r="B2160" s="11" t="s">
        <v>120</v>
      </c>
      <c r="C2160" s="11" t="s">
        <v>137</v>
      </c>
      <c r="D2160" s="11" t="s">
        <v>11</v>
      </c>
      <c r="E2160" s="12">
        <v>3.88995021002059</v>
      </c>
      <c r="F2160" s="12">
        <v>5.7866746558495121</v>
      </c>
      <c r="G2160" s="12">
        <v>4.2433141851389058</v>
      </c>
      <c r="H2160" s="12">
        <v>0.62494195473315328</v>
      </c>
      <c r="I2160" s="12">
        <v>4.7527705262372866</v>
      </c>
      <c r="J2160" s="12">
        <v>2.8883972302891463</v>
      </c>
      <c r="K2160" s="12">
        <v>7.4634222532946213</v>
      </c>
      <c r="L2160" s="12">
        <v>5.2274453223070516</v>
      </c>
      <c r="M2160" s="12">
        <v>3.1941129449124093</v>
      </c>
      <c r="N2160" s="12"/>
      <c r="O2160" s="12"/>
    </row>
    <row r="2161" spans="1:15" x14ac:dyDescent="0.35">
      <c r="A2161" s="11" t="str">
        <f t="shared" si="33"/>
        <v>DISTRIBUCION VOLUMEN X CRITERIO (kg ó litros)Resto vino10-30MIL</v>
      </c>
      <c r="B2161" s="11" t="s">
        <v>120</v>
      </c>
      <c r="C2161" s="11" t="s">
        <v>137</v>
      </c>
      <c r="D2161" s="11" t="s">
        <v>12</v>
      </c>
      <c r="E2161" s="12">
        <v>26.296451812390004</v>
      </c>
      <c r="F2161" s="12">
        <v>20.480353910156968</v>
      </c>
      <c r="G2161" s="12">
        <v>23.999646460806972</v>
      </c>
      <c r="H2161" s="12">
        <v>43.838229332290148</v>
      </c>
      <c r="I2161" s="12">
        <v>45.715805903631463</v>
      </c>
      <c r="J2161" s="12">
        <v>37.5295200205802</v>
      </c>
      <c r="K2161" s="12">
        <v>11.678080167884399</v>
      </c>
      <c r="L2161" s="12">
        <v>21.27984310509304</v>
      </c>
      <c r="M2161" s="12">
        <v>22.276197944635378</v>
      </c>
      <c r="N2161" s="12"/>
      <c r="O2161" s="12"/>
    </row>
    <row r="2162" spans="1:15" x14ac:dyDescent="0.35">
      <c r="A2162" s="11" t="str">
        <f t="shared" si="33"/>
        <v>DISTRIBUCION VOLUMEN X CRITERIO (kg ó litros)Resto vino30-100MIL</v>
      </c>
      <c r="B2162" s="11" t="s">
        <v>120</v>
      </c>
      <c r="C2162" s="11" t="s">
        <v>137</v>
      </c>
      <c r="D2162" s="11" t="s">
        <v>13</v>
      </c>
      <c r="E2162" s="12">
        <v>25.467211484694435</v>
      </c>
      <c r="F2162" s="12">
        <v>15.670658125244859</v>
      </c>
      <c r="G2162" s="12">
        <v>17.034137075288598</v>
      </c>
      <c r="H2162" s="12">
        <v>12.754088805697897</v>
      </c>
      <c r="I2162" s="12">
        <v>25.800474198567485</v>
      </c>
      <c r="J2162" s="12">
        <v>13.327965051895884</v>
      </c>
      <c r="K2162" s="12">
        <v>7.2763540456631928</v>
      </c>
      <c r="L2162" s="12">
        <v>31.28191136055888</v>
      </c>
      <c r="M2162" s="12">
        <v>15.92418855105656</v>
      </c>
      <c r="N2162" s="12"/>
      <c r="O2162" s="12"/>
    </row>
    <row r="2163" spans="1:15" x14ac:dyDescent="0.35">
      <c r="A2163" s="11" t="str">
        <f t="shared" si="33"/>
        <v>DISTRIBUCION VOLUMEN X CRITERIO (kg ó litros)Resto vino100-200MIL</v>
      </c>
      <c r="B2163" s="11" t="s">
        <v>120</v>
      </c>
      <c r="C2163" s="11" t="s">
        <v>137</v>
      </c>
      <c r="D2163" s="11" t="s">
        <v>14</v>
      </c>
      <c r="E2163" s="12">
        <v>3.1549938655036747</v>
      </c>
      <c r="F2163" s="12">
        <v>23.018379025871592</v>
      </c>
      <c r="G2163" s="12">
        <v>12.049287964192407</v>
      </c>
      <c r="H2163" s="12">
        <v>11.368141236630033</v>
      </c>
      <c r="I2163" s="12">
        <v>3.2048382325057494</v>
      </c>
      <c r="J2163" s="12">
        <v>8.9342438657560219</v>
      </c>
      <c r="K2163" s="12">
        <v>10.337515260112358</v>
      </c>
      <c r="L2163" s="12">
        <v>6.1229889699480697</v>
      </c>
      <c r="M2163" s="12">
        <v>13.549604075009173</v>
      </c>
      <c r="N2163" s="12"/>
      <c r="O2163" s="12"/>
    </row>
    <row r="2164" spans="1:15" x14ac:dyDescent="0.35">
      <c r="A2164" s="11" t="str">
        <f t="shared" si="33"/>
        <v>DISTRIBUCION VOLUMEN X CRITERIO (kg ó litros)Resto vino200-500MIL</v>
      </c>
      <c r="B2164" s="11" t="s">
        <v>120</v>
      </c>
      <c r="C2164" s="11" t="s">
        <v>137</v>
      </c>
      <c r="D2164" s="11" t="s">
        <v>15</v>
      </c>
      <c r="E2164" s="12">
        <v>28.402197430679777</v>
      </c>
      <c r="F2164" s="12">
        <v>10.00079694416331</v>
      </c>
      <c r="G2164" s="12">
        <v>23.024321134632007</v>
      </c>
      <c r="H2164" s="12">
        <v>14.376301591971908</v>
      </c>
      <c r="I2164" s="12">
        <v>9.0536572564517215</v>
      </c>
      <c r="J2164" s="12">
        <v>17.393226151711044</v>
      </c>
      <c r="K2164" s="12">
        <v>34.097401387497413</v>
      </c>
      <c r="L2164" s="12">
        <v>21.500719405203391</v>
      </c>
      <c r="M2164" s="12">
        <v>37.896509150870664</v>
      </c>
      <c r="N2164" s="12"/>
      <c r="O2164" s="12"/>
    </row>
    <row r="2165" spans="1:15" x14ac:dyDescent="0.35">
      <c r="A2165" s="11" t="str">
        <f t="shared" si="33"/>
        <v>DISTRIBUCION VOLUMEN X CRITERIO (kg ó litros)Resto vino&gt;500MIL</v>
      </c>
      <c r="B2165" s="11" t="s">
        <v>120</v>
      </c>
      <c r="C2165" s="11" t="s">
        <v>137</v>
      </c>
      <c r="D2165" s="11" t="s">
        <v>16</v>
      </c>
      <c r="E2165" s="12">
        <v>11.06423645270297</v>
      </c>
      <c r="F2165" s="12">
        <v>22.147593672804081</v>
      </c>
      <c r="G2165" s="12">
        <v>15.351856991059174</v>
      </c>
      <c r="H2165" s="12">
        <v>15.041637574926034</v>
      </c>
      <c r="I2165" s="12">
        <v>9.6474495469257828</v>
      </c>
      <c r="J2165" s="12">
        <v>12.710814309169507</v>
      </c>
      <c r="K2165" s="12">
        <v>23.253783367176347</v>
      </c>
      <c r="L2165" s="12">
        <v>12.109794424513092</v>
      </c>
      <c r="M2165" s="12">
        <v>7.1593897586002475</v>
      </c>
      <c r="N2165" s="12"/>
      <c r="O2165" s="12"/>
    </row>
    <row r="2166" spans="1:15" x14ac:dyDescent="0.35">
      <c r="A2166" s="11" t="str">
        <f t="shared" si="33"/>
        <v>DISTRIBUCION VOLUMEN X CRITERIO (kg ó litros)Resto vinoDE 15 A 19 AÑOS</v>
      </c>
      <c r="B2166" s="11" t="s">
        <v>120</v>
      </c>
      <c r="C2166" s="11" t="s">
        <v>137</v>
      </c>
      <c r="D2166" s="11" t="s">
        <v>39</v>
      </c>
      <c r="E2166" s="12" t="s">
        <v>219</v>
      </c>
      <c r="F2166" s="12" t="s">
        <v>219</v>
      </c>
      <c r="G2166" s="12" t="s">
        <v>219</v>
      </c>
      <c r="H2166" s="12" t="s">
        <v>219</v>
      </c>
      <c r="I2166" s="12">
        <v>11.737835733817008</v>
      </c>
      <c r="J2166" s="12" t="s">
        <v>219</v>
      </c>
      <c r="K2166" s="12" t="s">
        <v>219</v>
      </c>
      <c r="L2166" s="12" t="s">
        <v>219</v>
      </c>
      <c r="M2166" s="12" t="s">
        <v>219</v>
      </c>
      <c r="N2166" s="12"/>
      <c r="O2166" s="12"/>
    </row>
    <row r="2167" spans="1:15" x14ac:dyDescent="0.35">
      <c r="A2167" s="11" t="str">
        <f t="shared" si="33"/>
        <v>DISTRIBUCION VOLUMEN X CRITERIO (kg ó litros)Resto vinoDE 20 A 24 AÑOS</v>
      </c>
      <c r="B2167" s="11" t="s">
        <v>120</v>
      </c>
      <c r="C2167" s="11" t="s">
        <v>137</v>
      </c>
      <c r="D2167" s="11" t="s">
        <v>40</v>
      </c>
      <c r="E2167" s="12" t="s">
        <v>219</v>
      </c>
      <c r="F2167" s="12">
        <v>2.933602963962803</v>
      </c>
      <c r="G2167" s="12" t="s">
        <v>219</v>
      </c>
      <c r="H2167" s="12" t="s">
        <v>219</v>
      </c>
      <c r="I2167" s="12" t="s">
        <v>219</v>
      </c>
      <c r="J2167" s="12">
        <v>1.1194195494880022</v>
      </c>
      <c r="K2167" s="12" t="s">
        <v>219</v>
      </c>
      <c r="L2167" s="12">
        <v>1.7756863117361841</v>
      </c>
      <c r="M2167" s="12">
        <v>1.5283980525601957</v>
      </c>
      <c r="N2167" s="12"/>
      <c r="O2167" s="12"/>
    </row>
    <row r="2168" spans="1:15" x14ac:dyDescent="0.35">
      <c r="A2168" s="11" t="str">
        <f t="shared" si="33"/>
        <v>DISTRIBUCION VOLUMEN X CRITERIO (kg ó litros)Resto vinoDE 25 A 34 AÑOS</v>
      </c>
      <c r="B2168" s="11" t="s">
        <v>120</v>
      </c>
      <c r="C2168" s="11" t="s">
        <v>137</v>
      </c>
      <c r="D2168" s="11" t="s">
        <v>41</v>
      </c>
      <c r="E2168" s="12">
        <v>13.461308214667769</v>
      </c>
      <c r="F2168" s="12">
        <v>10.060088817431422</v>
      </c>
      <c r="G2168" s="12">
        <v>1.0483781604792388</v>
      </c>
      <c r="H2168" s="12">
        <v>10.899094494986318</v>
      </c>
      <c r="I2168" s="12">
        <v>3.8635314214594554</v>
      </c>
      <c r="J2168" s="12">
        <v>3.982777209473594</v>
      </c>
      <c r="K2168" s="12">
        <v>8.5193640207292276</v>
      </c>
      <c r="L2168" s="12">
        <v>1.1520307122828988</v>
      </c>
      <c r="M2168" s="12">
        <v>7.0996871755201365</v>
      </c>
      <c r="N2168" s="12"/>
      <c r="O2168" s="12"/>
    </row>
    <row r="2169" spans="1:15" x14ac:dyDescent="0.35">
      <c r="A2169" s="11" t="str">
        <f t="shared" si="33"/>
        <v>DISTRIBUCION VOLUMEN X CRITERIO (kg ó litros)Resto vinoDE 35 A 49 AÑOS</v>
      </c>
      <c r="B2169" s="11" t="s">
        <v>120</v>
      </c>
      <c r="C2169" s="11" t="s">
        <v>137</v>
      </c>
      <c r="D2169" s="11" t="s">
        <v>42</v>
      </c>
      <c r="E2169" s="12">
        <v>36.901344946375829</v>
      </c>
      <c r="F2169" s="12">
        <v>12.104316772301466</v>
      </c>
      <c r="G2169" s="12">
        <v>39.463202892870733</v>
      </c>
      <c r="H2169" s="12">
        <v>46.16870978472803</v>
      </c>
      <c r="I2169" s="12">
        <v>52.275627565570794</v>
      </c>
      <c r="J2169" s="12">
        <v>18.161104358264282</v>
      </c>
      <c r="K2169" s="12">
        <v>21.857474229593535</v>
      </c>
      <c r="L2169" s="12">
        <v>17.646177645897552</v>
      </c>
      <c r="M2169" s="12">
        <v>4.1871733232951946</v>
      </c>
      <c r="N2169" s="12"/>
      <c r="O2169" s="12"/>
    </row>
    <row r="2170" spans="1:15" x14ac:dyDescent="0.35">
      <c r="A2170" s="11" t="str">
        <f t="shared" si="33"/>
        <v>DISTRIBUCION VOLUMEN X CRITERIO (kg ó litros)Resto vinoDE 50 A 59 AÑOS</v>
      </c>
      <c r="B2170" s="11" t="s">
        <v>120</v>
      </c>
      <c r="C2170" s="11" t="s">
        <v>137</v>
      </c>
      <c r="D2170" s="11" t="s">
        <v>43</v>
      </c>
      <c r="E2170" s="12">
        <v>19.93448353703219</v>
      </c>
      <c r="F2170" s="12">
        <v>38.736825476566814</v>
      </c>
      <c r="G2170" s="12">
        <v>10.952209349327969</v>
      </c>
      <c r="H2170" s="12">
        <v>13.486091379220962</v>
      </c>
      <c r="I2170" s="12">
        <v>6.2159432734686968</v>
      </c>
      <c r="J2170" s="12">
        <v>12.300849560670319</v>
      </c>
      <c r="K2170" s="12">
        <v>51.420752569293306</v>
      </c>
      <c r="L2170" s="12">
        <v>32.352132152003946</v>
      </c>
      <c r="M2170" s="12">
        <v>21.378659930295651</v>
      </c>
      <c r="N2170" s="12"/>
      <c r="O2170" s="12"/>
    </row>
    <row r="2171" spans="1:15" x14ac:dyDescent="0.35">
      <c r="A2171" s="11" t="str">
        <f t="shared" si="33"/>
        <v>DISTRIBUCION VOLUMEN X CRITERIO (kg ó litros)Resto vinoDE 60 A 75 AÑOS</v>
      </c>
      <c r="B2171" s="11" t="s">
        <v>120</v>
      </c>
      <c r="C2171" s="11" t="s">
        <v>137</v>
      </c>
      <c r="D2171" s="11" t="s">
        <v>44</v>
      </c>
      <c r="E2171" s="12">
        <v>29.702871743407609</v>
      </c>
      <c r="F2171" s="12">
        <v>36.165170347136772</v>
      </c>
      <c r="G2171" s="12">
        <v>48.536213656749119</v>
      </c>
      <c r="H2171" s="12">
        <v>29.446109627047917</v>
      </c>
      <c r="I2171" s="12">
        <v>25.907029641983602</v>
      </c>
      <c r="J2171" s="12">
        <v>64.435837982170924</v>
      </c>
      <c r="K2171" s="12">
        <v>18.20241307351802</v>
      </c>
      <c r="L2171" s="12">
        <v>47.073970418565779</v>
      </c>
      <c r="M2171" s="12">
        <v>65.806078379984257</v>
      </c>
      <c r="N2171" s="12"/>
      <c r="O2171" s="12"/>
    </row>
    <row r="2172" spans="1:15" x14ac:dyDescent="0.35">
      <c r="A2172" s="11" t="str">
        <f t="shared" si="33"/>
        <v>DISTRIBUCION VOLUMEN X CRITERIO (kg ó litros)Resto vinoALTA Y MEDIA ALTA</v>
      </c>
      <c r="B2172" s="11" t="s">
        <v>120</v>
      </c>
      <c r="C2172" s="11" t="s">
        <v>137</v>
      </c>
      <c r="D2172" s="11" t="s">
        <v>17</v>
      </c>
      <c r="E2172" s="12">
        <v>24.546090886215769</v>
      </c>
      <c r="F2172" s="12">
        <v>30.619198578014718</v>
      </c>
      <c r="G2172" s="12">
        <v>35.416477534269561</v>
      </c>
      <c r="H2172" s="12">
        <v>14.818244263124324</v>
      </c>
      <c r="I2172" s="12">
        <v>27.82644402785952</v>
      </c>
      <c r="J2172" s="12">
        <v>34.651435068507105</v>
      </c>
      <c r="K2172" s="12">
        <v>20.5797289335312</v>
      </c>
      <c r="L2172" s="12">
        <v>20.361197568206212</v>
      </c>
      <c r="M2172" s="12">
        <v>12.330668194070435</v>
      </c>
      <c r="N2172" s="12"/>
      <c r="O2172" s="12"/>
    </row>
    <row r="2173" spans="1:15" x14ac:dyDescent="0.35">
      <c r="A2173" s="11" t="str">
        <f t="shared" si="33"/>
        <v>DISTRIBUCION VOLUMEN X CRITERIO (kg ó litros)Resto vinoMEDIA</v>
      </c>
      <c r="B2173" s="11" t="s">
        <v>120</v>
      </c>
      <c r="C2173" s="11" t="s">
        <v>137</v>
      </c>
      <c r="D2173" s="11" t="s">
        <v>18</v>
      </c>
      <c r="E2173" s="12">
        <v>27.118443016223619</v>
      </c>
      <c r="F2173" s="12">
        <v>43.471298229766852</v>
      </c>
      <c r="G2173" s="12">
        <v>31.762919372643843</v>
      </c>
      <c r="H2173" s="12">
        <v>53.550935454705154</v>
      </c>
      <c r="I2173" s="12">
        <v>47.644420726698755</v>
      </c>
      <c r="J2173" s="12">
        <v>31.723266839247611</v>
      </c>
      <c r="K2173" s="12">
        <v>47.513122003114034</v>
      </c>
      <c r="L2173" s="12">
        <v>52.959723242858999</v>
      </c>
      <c r="M2173" s="12">
        <v>63.284619663737217</v>
      </c>
      <c r="N2173" s="12"/>
      <c r="O2173" s="12"/>
    </row>
    <row r="2174" spans="1:15" x14ac:dyDescent="0.35">
      <c r="A2174" s="11" t="str">
        <f t="shared" si="33"/>
        <v>DISTRIBUCION VOLUMEN X CRITERIO (kg ó litros)Resto vinoMEDIA BAJA</v>
      </c>
      <c r="B2174" s="11" t="s">
        <v>120</v>
      </c>
      <c r="C2174" s="11" t="s">
        <v>137</v>
      </c>
      <c r="D2174" s="11" t="s">
        <v>19</v>
      </c>
      <c r="E2174" s="12">
        <v>29.56023177780947</v>
      </c>
      <c r="F2174" s="12">
        <v>17.955595919182393</v>
      </c>
      <c r="G2174" s="12">
        <v>13.692076588841301</v>
      </c>
      <c r="H2174" s="12">
        <v>12.259935635570036</v>
      </c>
      <c r="I2174" s="12">
        <v>6.3152315886601817</v>
      </c>
      <c r="J2174" s="12">
        <v>25.523253388232874</v>
      </c>
      <c r="K2174" s="12">
        <v>23.819807690076622</v>
      </c>
      <c r="L2174" s="12">
        <v>16.312734437929844</v>
      </c>
      <c r="M2174" s="12">
        <v>14.311815530617316</v>
      </c>
      <c r="N2174" s="12"/>
      <c r="O2174" s="12"/>
    </row>
    <row r="2175" spans="1:15" x14ac:dyDescent="0.35">
      <c r="A2175" s="11" t="str">
        <f t="shared" si="33"/>
        <v>DISTRIBUCION VOLUMEN X CRITERIO (kg ó litros)Resto vinoBAJA</v>
      </c>
      <c r="B2175" s="11" t="s">
        <v>120</v>
      </c>
      <c r="C2175" s="11" t="s">
        <v>137</v>
      </c>
      <c r="D2175" s="11" t="s">
        <v>20</v>
      </c>
      <c r="E2175" s="12">
        <v>18.775230802466407</v>
      </c>
      <c r="F2175" s="12">
        <v>7.9539134528938407</v>
      </c>
      <c r="G2175" s="12">
        <v>19.12852035359824</v>
      </c>
      <c r="H2175" s="12">
        <v>19.370877138972155</v>
      </c>
      <c r="I2175" s="12">
        <v>18.21386355393534</v>
      </c>
      <c r="J2175" s="12">
        <v>8.1020468436223982</v>
      </c>
      <c r="K2175" s="12">
        <v>8.0873398938871794</v>
      </c>
      <c r="L2175" s="12">
        <v>10.366350959910614</v>
      </c>
      <c r="M2175" s="12">
        <v>10.07289775279123</v>
      </c>
      <c r="N2175" s="12"/>
      <c r="O2175" s="12"/>
    </row>
    <row r="2176" spans="1:15" x14ac:dyDescent="0.35">
      <c r="A2176" s="11" t="str">
        <f t="shared" si="33"/>
        <v>DISTRIBUCION VOLUMEN X CRITERIO (kg ó litros)Resto vinoHOMBRE</v>
      </c>
      <c r="B2176" s="11" t="s">
        <v>120</v>
      </c>
      <c r="C2176" s="11" t="s">
        <v>137</v>
      </c>
      <c r="D2176" s="11" t="s">
        <v>21</v>
      </c>
      <c r="E2176" s="12">
        <v>52.736746501761353</v>
      </c>
      <c r="F2176" s="12">
        <v>54.941992378432857</v>
      </c>
      <c r="G2176" s="12">
        <v>65.957601621605804</v>
      </c>
      <c r="H2176" s="12">
        <v>71.401601970075205</v>
      </c>
      <c r="I2176" s="12">
        <v>62.061110405598086</v>
      </c>
      <c r="J2176" s="12">
        <v>29.931706502281862</v>
      </c>
      <c r="K2176" s="12">
        <v>42.15461535329063</v>
      </c>
      <c r="L2176" s="12">
        <v>44.916679245449629</v>
      </c>
      <c r="M2176" s="12">
        <v>47.680840400742632</v>
      </c>
      <c r="N2176" s="12"/>
      <c r="O2176" s="12"/>
    </row>
    <row r="2177" spans="1:15" x14ac:dyDescent="0.35">
      <c r="A2177" s="11" t="str">
        <f t="shared" si="33"/>
        <v>DISTRIBUCION VOLUMEN X CRITERIO (kg ó litros)Resto vinoMUJER</v>
      </c>
      <c r="B2177" s="11" t="s">
        <v>120</v>
      </c>
      <c r="C2177" s="11" t="s">
        <v>137</v>
      </c>
      <c r="D2177" s="11" t="s">
        <v>22</v>
      </c>
      <c r="E2177" s="12">
        <v>47.263253498238662</v>
      </c>
      <c r="F2177" s="12">
        <v>45.058011483978269</v>
      </c>
      <c r="G2177" s="12">
        <v>34.042398378394203</v>
      </c>
      <c r="H2177" s="12">
        <v>28.598398029924777</v>
      </c>
      <c r="I2177" s="12">
        <v>37.938854416466647</v>
      </c>
      <c r="J2177" s="12">
        <v>70.068282799668253</v>
      </c>
      <c r="K2177" s="12">
        <v>57.84538231082891</v>
      </c>
      <c r="L2177" s="12">
        <v>55.083320754550371</v>
      </c>
      <c r="M2177" s="12">
        <v>52.31917386445992</v>
      </c>
      <c r="N2177" s="12"/>
      <c r="O2177" s="12"/>
    </row>
    <row r="2178" spans="1:15" x14ac:dyDescent="0.35">
      <c r="A2178" s="11" t="str">
        <f t="shared" si="33"/>
        <v>DISTRIBUCION VOLUMEN X CRITERIO (kg ó litros)CavaT.ESPAÑA</v>
      </c>
      <c r="B2178" s="11" t="s">
        <v>120</v>
      </c>
      <c r="C2178" s="11" t="s">
        <v>138</v>
      </c>
      <c r="D2178" s="11" t="s">
        <v>36</v>
      </c>
      <c r="E2178" s="12">
        <v>100</v>
      </c>
      <c r="F2178" s="12">
        <v>100</v>
      </c>
      <c r="G2178" s="12">
        <v>100</v>
      </c>
      <c r="H2178" s="12">
        <v>100</v>
      </c>
      <c r="I2178" s="12">
        <v>100</v>
      </c>
      <c r="J2178" s="12">
        <v>100</v>
      </c>
      <c r="K2178" s="12">
        <v>100</v>
      </c>
      <c r="L2178" s="12">
        <v>100</v>
      </c>
      <c r="M2178" s="12">
        <v>100</v>
      </c>
      <c r="N2178" s="12"/>
      <c r="O2178" s="12"/>
    </row>
    <row r="2179" spans="1:15" x14ac:dyDescent="0.35">
      <c r="A2179" s="11" t="str">
        <f t="shared" si="33"/>
        <v>DISTRIBUCION VOLUMEN X CRITERIO (kg ó litros)CavaBCN AM</v>
      </c>
      <c r="B2179" s="11" t="s">
        <v>120</v>
      </c>
      <c r="C2179" s="11" t="s">
        <v>138</v>
      </c>
      <c r="D2179" s="11" t="s">
        <v>1</v>
      </c>
      <c r="E2179" s="12">
        <v>18.0035123929142</v>
      </c>
      <c r="F2179" s="12">
        <v>41.970501183967805</v>
      </c>
      <c r="G2179" s="12">
        <v>13.984519481850699</v>
      </c>
      <c r="H2179" s="12">
        <v>48.262888606356533</v>
      </c>
      <c r="I2179" s="12">
        <v>26.269055251564872</v>
      </c>
      <c r="J2179" s="12">
        <v>29.495836708048706</v>
      </c>
      <c r="K2179" s="12">
        <v>31.124554546302974</v>
      </c>
      <c r="L2179" s="12">
        <v>20.466988434440168</v>
      </c>
      <c r="M2179" s="12">
        <v>28.203311977830069</v>
      </c>
      <c r="N2179" s="12"/>
      <c r="O2179" s="12"/>
    </row>
    <row r="2180" spans="1:15" x14ac:dyDescent="0.35">
      <c r="A2180" s="11" t="str">
        <f t="shared" ref="A2180:A2243" si="34">B2180&amp;C2180&amp;D2180</f>
        <v>DISTRIBUCION VOLUMEN X CRITERIO (kg ó litros)CavaREST.CAT ARAGON</v>
      </c>
      <c r="B2180" s="11" t="s">
        <v>120</v>
      </c>
      <c r="C2180" s="11" t="s">
        <v>138</v>
      </c>
      <c r="D2180" s="11" t="s">
        <v>2</v>
      </c>
      <c r="E2180" s="12">
        <v>35.031234831520678</v>
      </c>
      <c r="F2180" s="12">
        <v>16.392594607523154</v>
      </c>
      <c r="G2180" s="12">
        <v>20.59761059252455</v>
      </c>
      <c r="H2180" s="12">
        <v>13.136180250306904</v>
      </c>
      <c r="I2180" s="12">
        <v>26.205496645319769</v>
      </c>
      <c r="J2180" s="12">
        <v>33.950106930861544</v>
      </c>
      <c r="K2180" s="12">
        <v>20.476935329272827</v>
      </c>
      <c r="L2180" s="12">
        <v>23.154972216101381</v>
      </c>
      <c r="M2180" s="12">
        <v>52.589609229110359</v>
      </c>
      <c r="N2180" s="12"/>
      <c r="O2180" s="12"/>
    </row>
    <row r="2181" spans="1:15" x14ac:dyDescent="0.35">
      <c r="A2181" s="11" t="str">
        <f t="shared" si="34"/>
        <v>DISTRIBUCION VOLUMEN X CRITERIO (kg ó litros)CavaLEVANTE</v>
      </c>
      <c r="B2181" s="11" t="s">
        <v>120</v>
      </c>
      <c r="C2181" s="11" t="s">
        <v>138</v>
      </c>
      <c r="D2181" s="11" t="s">
        <v>3</v>
      </c>
      <c r="E2181" s="12">
        <v>5.2930228064890255</v>
      </c>
      <c r="F2181" s="12">
        <v>8.2597356001548423</v>
      </c>
      <c r="G2181" s="12">
        <v>18.594334083212154</v>
      </c>
      <c r="H2181" s="12">
        <v>9.4422337768094451</v>
      </c>
      <c r="I2181" s="12">
        <v>11.362778791809641</v>
      </c>
      <c r="J2181" s="12">
        <v>11.045911389961121</v>
      </c>
      <c r="K2181" s="12">
        <v>13.906256877235487</v>
      </c>
      <c r="L2181" s="12">
        <v>12.389592903028968</v>
      </c>
      <c r="M2181" s="12">
        <v>3.1882768347078492</v>
      </c>
      <c r="N2181" s="12"/>
      <c r="O2181" s="12"/>
    </row>
    <row r="2182" spans="1:15" x14ac:dyDescent="0.35">
      <c r="A2182" s="11" t="str">
        <f t="shared" si="34"/>
        <v>DISTRIBUCION VOLUMEN X CRITERIO (kg ó litros)CavaANDALUCIA</v>
      </c>
      <c r="B2182" s="11" t="s">
        <v>120</v>
      </c>
      <c r="C2182" s="11" t="s">
        <v>138</v>
      </c>
      <c r="D2182" s="11" t="s">
        <v>4</v>
      </c>
      <c r="E2182" s="12">
        <v>2.7805339284994837</v>
      </c>
      <c r="F2182" s="12">
        <v>3.460445533437337</v>
      </c>
      <c r="G2182" s="12">
        <v>9.296299016874725</v>
      </c>
      <c r="H2182" s="12">
        <v>10.48008770339627</v>
      </c>
      <c r="I2182" s="12">
        <v>8.7207365165612494</v>
      </c>
      <c r="J2182" s="12">
        <v>8.4077792066583434</v>
      </c>
      <c r="K2182" s="12">
        <v>5.6400120932696041</v>
      </c>
      <c r="L2182" s="12">
        <v>5.6902406054545143</v>
      </c>
      <c r="M2182" s="12">
        <v>7.8616380801556724</v>
      </c>
      <c r="N2182" s="12"/>
      <c r="O2182" s="12"/>
    </row>
    <row r="2183" spans="1:15" x14ac:dyDescent="0.35">
      <c r="A2183" s="11" t="str">
        <f t="shared" si="34"/>
        <v>DISTRIBUCION VOLUMEN X CRITERIO (kg ó litros)CavaMDD AM</v>
      </c>
      <c r="B2183" s="11" t="s">
        <v>120</v>
      </c>
      <c r="C2183" s="11" t="s">
        <v>138</v>
      </c>
      <c r="D2183" s="11" t="s">
        <v>5</v>
      </c>
      <c r="E2183" s="12">
        <v>4.7760441449195179</v>
      </c>
      <c r="F2183" s="12">
        <v>6.4335317893994022</v>
      </c>
      <c r="G2183" s="12">
        <v>9.9858441196231986</v>
      </c>
      <c r="H2183" s="12">
        <v>6.2096517931487831</v>
      </c>
      <c r="I2183" s="12">
        <v>5.9392998696499593</v>
      </c>
      <c r="J2183" s="12">
        <v>2.3151918145554617</v>
      </c>
      <c r="K2183" s="12">
        <v>3.826130850094688</v>
      </c>
      <c r="L2183" s="12">
        <v>6.525850184472656</v>
      </c>
      <c r="M2183" s="12">
        <v>2.0242503254822046</v>
      </c>
      <c r="N2183" s="12"/>
      <c r="O2183" s="12"/>
    </row>
    <row r="2184" spans="1:15" x14ac:dyDescent="0.35">
      <c r="A2184" s="11" t="str">
        <f t="shared" si="34"/>
        <v>DISTRIBUCION VOLUMEN X CRITERIO (kg ó litros)CavaRTO CENTRO</v>
      </c>
      <c r="B2184" s="11" t="s">
        <v>120</v>
      </c>
      <c r="C2184" s="11" t="s">
        <v>138</v>
      </c>
      <c r="D2184" s="11" t="s">
        <v>6</v>
      </c>
      <c r="E2184" s="12">
        <v>5.6985510208036754</v>
      </c>
      <c r="F2184" s="12">
        <v>1.7220969822930428</v>
      </c>
      <c r="G2184" s="12">
        <v>5.5309427066169219</v>
      </c>
      <c r="H2184" s="12">
        <v>5.4542178344254504</v>
      </c>
      <c r="I2184" s="12">
        <v>3.5748164660967432</v>
      </c>
      <c r="J2184" s="12">
        <v>2.2849863632058756</v>
      </c>
      <c r="K2184" s="12">
        <v>3.374987555997675</v>
      </c>
      <c r="L2184" s="12">
        <v>4.2395259504720579</v>
      </c>
      <c r="M2184" s="12">
        <v>2.3794943778802269</v>
      </c>
      <c r="N2184" s="12"/>
      <c r="O2184" s="12"/>
    </row>
    <row r="2185" spans="1:15" x14ac:dyDescent="0.35">
      <c r="A2185" s="11" t="str">
        <f t="shared" si="34"/>
        <v>DISTRIBUCION VOLUMEN X CRITERIO (kg ó litros)CavaNORTE-CENTRO</v>
      </c>
      <c r="B2185" s="11" t="s">
        <v>120</v>
      </c>
      <c r="C2185" s="11" t="s">
        <v>138</v>
      </c>
      <c r="D2185" s="11" t="s">
        <v>7</v>
      </c>
      <c r="E2185" s="12">
        <v>22.799079694472216</v>
      </c>
      <c r="F2185" s="12">
        <v>20.918057868358801</v>
      </c>
      <c r="G2185" s="12">
        <v>14.651912637260089</v>
      </c>
      <c r="H2185" s="12">
        <v>7.0147460133797122</v>
      </c>
      <c r="I2185" s="12">
        <v>14.226810480498466</v>
      </c>
      <c r="J2185" s="12">
        <v>12.500204066529655</v>
      </c>
      <c r="K2185" s="12">
        <v>16.749478894616562</v>
      </c>
      <c r="L2185" s="12">
        <v>23.532722709064295</v>
      </c>
      <c r="M2185" s="12">
        <v>2.4205314244450857</v>
      </c>
      <c r="N2185" s="12"/>
      <c r="O2185" s="12"/>
    </row>
    <row r="2186" spans="1:15" x14ac:dyDescent="0.35">
      <c r="A2186" s="11" t="str">
        <f t="shared" si="34"/>
        <v>DISTRIBUCION VOLUMEN X CRITERIO (kg ó litros)CavaNOROESTE</v>
      </c>
      <c r="B2186" s="11" t="s">
        <v>120</v>
      </c>
      <c r="C2186" s="11" t="s">
        <v>138</v>
      </c>
      <c r="D2186" s="11" t="s">
        <v>8</v>
      </c>
      <c r="E2186" s="12">
        <v>5.6180139313182353</v>
      </c>
      <c r="F2186" s="12">
        <v>0.84302001623720224</v>
      </c>
      <c r="G2186" s="12">
        <v>7.358521482701776</v>
      </c>
      <c r="H2186" s="12" t="s">
        <v>219</v>
      </c>
      <c r="I2186" s="12">
        <v>3.7010082085475737</v>
      </c>
      <c r="J2186" s="12" t="s">
        <v>219</v>
      </c>
      <c r="K2186" s="12">
        <v>4.9016276211737289</v>
      </c>
      <c r="L2186" s="12">
        <v>4.0001048782141471</v>
      </c>
      <c r="M2186" s="12">
        <v>1.3328916107005067</v>
      </c>
      <c r="N2186" s="12"/>
      <c r="O2186" s="12"/>
    </row>
    <row r="2187" spans="1:15" x14ac:dyDescent="0.35">
      <c r="A2187" s="11" t="str">
        <f t="shared" si="34"/>
        <v>DISTRIBUCION VOLUMEN X CRITERIO (kg ó litros)Cava&lt;2MIL</v>
      </c>
      <c r="B2187" s="11" t="s">
        <v>120</v>
      </c>
      <c r="C2187" s="11" t="s">
        <v>138</v>
      </c>
      <c r="D2187" s="11" t="s">
        <v>9</v>
      </c>
      <c r="E2187" s="12">
        <v>3.2934445836012483</v>
      </c>
      <c r="F2187" s="12">
        <v>4.0195813077363622</v>
      </c>
      <c r="G2187" s="12">
        <v>2.98152655557465</v>
      </c>
      <c r="H2187" s="12">
        <v>3.3565913190053198</v>
      </c>
      <c r="I2187" s="12">
        <v>5.0762210062594857</v>
      </c>
      <c r="J2187" s="12">
        <v>1.2820340033290267</v>
      </c>
      <c r="K2187" s="12">
        <v>9.0654246717268503</v>
      </c>
      <c r="L2187" s="12">
        <v>1.9286701018695869</v>
      </c>
      <c r="M2187" s="12" t="s">
        <v>219</v>
      </c>
      <c r="N2187" s="12"/>
      <c r="O2187" s="12"/>
    </row>
    <row r="2188" spans="1:15" x14ac:dyDescent="0.35">
      <c r="A2188" s="11" t="str">
        <f t="shared" si="34"/>
        <v>DISTRIBUCION VOLUMEN X CRITERIO (kg ó litros)Cava2-5MIL</v>
      </c>
      <c r="B2188" s="11" t="s">
        <v>120</v>
      </c>
      <c r="C2188" s="11" t="s">
        <v>138</v>
      </c>
      <c r="D2188" s="11" t="s">
        <v>10</v>
      </c>
      <c r="E2188" s="12">
        <v>15.321412356141234</v>
      </c>
      <c r="F2188" s="12">
        <v>1.3010950281068445</v>
      </c>
      <c r="G2188" s="12">
        <v>7.4524611697534677</v>
      </c>
      <c r="H2188" s="12">
        <v>6.0950740521305136</v>
      </c>
      <c r="I2188" s="12">
        <v>4.1050676843814147</v>
      </c>
      <c r="J2188" s="12">
        <v>3.8971537907681797</v>
      </c>
      <c r="K2188" s="12">
        <v>2.2078433656239516</v>
      </c>
      <c r="L2188" s="12">
        <v>12.046727305343207</v>
      </c>
      <c r="M2188" s="12">
        <v>4.7809612655523273</v>
      </c>
      <c r="N2188" s="12"/>
      <c r="O2188" s="12"/>
    </row>
    <row r="2189" spans="1:15" x14ac:dyDescent="0.35">
      <c r="A2189" s="11" t="str">
        <f t="shared" si="34"/>
        <v>DISTRIBUCION VOLUMEN X CRITERIO (kg ó litros)Cava5-10MIL</v>
      </c>
      <c r="B2189" s="11" t="s">
        <v>120</v>
      </c>
      <c r="C2189" s="11" t="s">
        <v>138</v>
      </c>
      <c r="D2189" s="11" t="s">
        <v>11</v>
      </c>
      <c r="E2189" s="12">
        <v>3.592404816474684</v>
      </c>
      <c r="F2189" s="12">
        <v>4.2790890173290821</v>
      </c>
      <c r="G2189" s="12">
        <v>8.1036188130377127</v>
      </c>
      <c r="H2189" s="12">
        <v>1.5363915428445694</v>
      </c>
      <c r="I2189" s="12">
        <v>6.5628882723135744</v>
      </c>
      <c r="J2189" s="12">
        <v>7.4355859171074288</v>
      </c>
      <c r="K2189" s="12">
        <v>4.7868753602153831</v>
      </c>
      <c r="L2189" s="12">
        <v>6.7126580588843492</v>
      </c>
      <c r="M2189" s="12">
        <v>4.4694688311075677</v>
      </c>
      <c r="N2189" s="12"/>
      <c r="O2189" s="12"/>
    </row>
    <row r="2190" spans="1:15" x14ac:dyDescent="0.35">
      <c r="A2190" s="11" t="str">
        <f t="shared" si="34"/>
        <v>DISTRIBUCION VOLUMEN X CRITERIO (kg ó litros)Cava10-30MIL</v>
      </c>
      <c r="B2190" s="11" t="s">
        <v>120</v>
      </c>
      <c r="C2190" s="11" t="s">
        <v>138</v>
      </c>
      <c r="D2190" s="11" t="s">
        <v>12</v>
      </c>
      <c r="E2190" s="12">
        <v>18.768604633788435</v>
      </c>
      <c r="F2190" s="12">
        <v>17.566306938623185</v>
      </c>
      <c r="G2190" s="12">
        <v>10.986858015219356</v>
      </c>
      <c r="H2190" s="12">
        <v>12.04810965449996</v>
      </c>
      <c r="I2190" s="12">
        <v>18.544043472263976</v>
      </c>
      <c r="J2190" s="12">
        <v>13.343194531871896</v>
      </c>
      <c r="K2190" s="12">
        <v>9.5802872944351769</v>
      </c>
      <c r="L2190" s="12">
        <v>24.888263739399179</v>
      </c>
      <c r="M2190" s="12">
        <v>20.229259296461226</v>
      </c>
      <c r="N2190" s="12"/>
      <c r="O2190" s="12"/>
    </row>
    <row r="2191" spans="1:15" x14ac:dyDescent="0.35">
      <c r="A2191" s="11" t="str">
        <f t="shared" si="34"/>
        <v>DISTRIBUCION VOLUMEN X CRITERIO (kg ó litros)Cava30-100MIL</v>
      </c>
      <c r="B2191" s="11" t="s">
        <v>120</v>
      </c>
      <c r="C2191" s="11" t="s">
        <v>138</v>
      </c>
      <c r="D2191" s="11" t="s">
        <v>13</v>
      </c>
      <c r="E2191" s="12">
        <v>20.577834150611761</v>
      </c>
      <c r="F2191" s="12">
        <v>17.147083942823603</v>
      </c>
      <c r="G2191" s="12">
        <v>23.428618018386462</v>
      </c>
      <c r="H2191" s="12">
        <v>19.536697889485904</v>
      </c>
      <c r="I2191" s="12">
        <v>34.24768967926591</v>
      </c>
      <c r="J2191" s="12">
        <v>22.696534350358004</v>
      </c>
      <c r="K2191" s="12">
        <v>15.475627308847884</v>
      </c>
      <c r="L2191" s="12">
        <v>14.469010783034165</v>
      </c>
      <c r="M2191" s="12">
        <v>41.277312382853999</v>
      </c>
      <c r="N2191" s="12"/>
      <c r="O2191" s="12"/>
    </row>
    <row r="2192" spans="1:15" x14ac:dyDescent="0.35">
      <c r="A2192" s="11" t="str">
        <f t="shared" si="34"/>
        <v>DISTRIBUCION VOLUMEN X CRITERIO (kg ó litros)Cava100-200MIL</v>
      </c>
      <c r="B2192" s="11" t="s">
        <v>120</v>
      </c>
      <c r="C2192" s="11" t="s">
        <v>138</v>
      </c>
      <c r="D2192" s="11" t="s">
        <v>14</v>
      </c>
      <c r="E2192" s="12">
        <v>15.97262526984883</v>
      </c>
      <c r="F2192" s="12">
        <v>10.518607211036962</v>
      </c>
      <c r="G2192" s="12">
        <v>12.610121483216489</v>
      </c>
      <c r="H2192" s="12">
        <v>3.7094786713623256</v>
      </c>
      <c r="I2192" s="12">
        <v>7.8920461127898207</v>
      </c>
      <c r="J2192" s="12">
        <v>9.0191239049223526</v>
      </c>
      <c r="K2192" s="12">
        <v>9.1565485072341808</v>
      </c>
      <c r="L2192" s="12">
        <v>5.5814667129967059</v>
      </c>
      <c r="M2192" s="12">
        <v>5.9111231106764563</v>
      </c>
      <c r="N2192" s="12"/>
      <c r="O2192" s="12"/>
    </row>
    <row r="2193" spans="1:15" x14ac:dyDescent="0.35">
      <c r="A2193" s="11" t="str">
        <f t="shared" si="34"/>
        <v>DISTRIBUCION VOLUMEN X CRITERIO (kg ó litros)Cava200-500MIL</v>
      </c>
      <c r="B2193" s="11" t="s">
        <v>120</v>
      </c>
      <c r="C2193" s="11" t="s">
        <v>138</v>
      </c>
      <c r="D2193" s="11" t="s">
        <v>15</v>
      </c>
      <c r="E2193" s="12">
        <v>9.9657513828820434</v>
      </c>
      <c r="F2193" s="12">
        <v>29.215525734127151</v>
      </c>
      <c r="G2193" s="12">
        <v>17.901940556144172</v>
      </c>
      <c r="H2193" s="12">
        <v>28.885717321642414</v>
      </c>
      <c r="I2193" s="12">
        <v>11.019206030704716</v>
      </c>
      <c r="J2193" s="12">
        <v>12.652372035866064</v>
      </c>
      <c r="K2193" s="12">
        <v>24.048570921449649</v>
      </c>
      <c r="L2193" s="12">
        <v>12.926073218412238</v>
      </c>
      <c r="M2193" s="12">
        <v>5.0446309970236216</v>
      </c>
      <c r="N2193" s="12"/>
      <c r="O2193" s="12"/>
    </row>
    <row r="2194" spans="1:15" x14ac:dyDescent="0.35">
      <c r="A2194" s="11" t="str">
        <f t="shared" si="34"/>
        <v>DISTRIBUCION VOLUMEN X CRITERIO (kg ó litros)Cava&gt;500MIL</v>
      </c>
      <c r="B2194" s="11" t="s">
        <v>120</v>
      </c>
      <c r="C2194" s="11" t="s">
        <v>138</v>
      </c>
      <c r="D2194" s="11" t="s">
        <v>16</v>
      </c>
      <c r="E2194" s="12">
        <v>12.507931189921848</v>
      </c>
      <c r="F2194" s="12">
        <v>15.952699532409776</v>
      </c>
      <c r="G2194" s="12">
        <v>16.53483870167593</v>
      </c>
      <c r="H2194" s="12">
        <v>24.831951974841022</v>
      </c>
      <c r="I2194" s="12">
        <v>12.552847777238393</v>
      </c>
      <c r="J2194" s="12">
        <v>29.674016786860353</v>
      </c>
      <c r="K2194" s="12">
        <v>25.678803977406989</v>
      </c>
      <c r="L2194" s="12">
        <v>21.447135730065366</v>
      </c>
      <c r="M2194" s="12">
        <v>18.287236318494575</v>
      </c>
      <c r="N2194" s="12"/>
      <c r="O2194" s="12"/>
    </row>
    <row r="2195" spans="1:15" x14ac:dyDescent="0.35">
      <c r="A2195" s="11" t="str">
        <f t="shared" si="34"/>
        <v>DISTRIBUCION VOLUMEN X CRITERIO (kg ó litros)CavaDE 15 A 19 AÑOS</v>
      </c>
      <c r="B2195" s="11" t="s">
        <v>120</v>
      </c>
      <c r="C2195" s="11" t="s">
        <v>138</v>
      </c>
      <c r="D2195" s="11" t="s">
        <v>39</v>
      </c>
      <c r="E2195" s="12" t="s">
        <v>219</v>
      </c>
      <c r="F2195" s="12" t="s">
        <v>219</v>
      </c>
      <c r="G2195" s="12">
        <v>1.4341947863924058</v>
      </c>
      <c r="H2195" s="12" t="s">
        <v>219</v>
      </c>
      <c r="I2195" s="12" t="s">
        <v>219</v>
      </c>
      <c r="J2195" s="12" t="s">
        <v>219</v>
      </c>
      <c r="K2195" s="12" t="s">
        <v>219</v>
      </c>
      <c r="L2195" s="12" t="s">
        <v>219</v>
      </c>
      <c r="M2195" s="12" t="s">
        <v>219</v>
      </c>
      <c r="N2195" s="12"/>
      <c r="O2195" s="12"/>
    </row>
    <row r="2196" spans="1:15" x14ac:dyDescent="0.35">
      <c r="A2196" s="11" t="str">
        <f t="shared" si="34"/>
        <v>DISTRIBUCION VOLUMEN X CRITERIO (kg ó litros)CavaDE 20 A 24 AÑOS</v>
      </c>
      <c r="B2196" s="11" t="s">
        <v>120</v>
      </c>
      <c r="C2196" s="11" t="s">
        <v>138</v>
      </c>
      <c r="D2196" s="11" t="s">
        <v>40</v>
      </c>
      <c r="E2196" s="12" t="s">
        <v>219</v>
      </c>
      <c r="F2196" s="12" t="s">
        <v>219</v>
      </c>
      <c r="G2196" s="12" t="s">
        <v>219</v>
      </c>
      <c r="H2196" s="12">
        <v>0.95545907229693428</v>
      </c>
      <c r="I2196" s="12" t="s">
        <v>219</v>
      </c>
      <c r="J2196" s="12">
        <v>0.84618111312639877</v>
      </c>
      <c r="K2196" s="12">
        <v>0.55852706906046001</v>
      </c>
      <c r="L2196" s="12" t="s">
        <v>219</v>
      </c>
      <c r="M2196" s="12" t="s">
        <v>219</v>
      </c>
      <c r="N2196" s="12"/>
      <c r="O2196" s="12"/>
    </row>
    <row r="2197" spans="1:15" x14ac:dyDescent="0.35">
      <c r="A2197" s="11" t="str">
        <f t="shared" si="34"/>
        <v>DISTRIBUCION VOLUMEN X CRITERIO (kg ó litros)CavaDE 25 A 34 AÑOS</v>
      </c>
      <c r="B2197" s="11" t="s">
        <v>120</v>
      </c>
      <c r="C2197" s="11" t="s">
        <v>138</v>
      </c>
      <c r="D2197" s="11" t="s">
        <v>41</v>
      </c>
      <c r="E2197" s="12">
        <v>3.9694606347032959</v>
      </c>
      <c r="F2197" s="12">
        <v>4.4950916715645484</v>
      </c>
      <c r="G2197" s="12">
        <v>6.0620210720429863</v>
      </c>
      <c r="H2197" s="12" t="s">
        <v>219</v>
      </c>
      <c r="I2197" s="12">
        <v>0.23304015755737159</v>
      </c>
      <c r="J2197" s="12">
        <v>2.8907987341643731</v>
      </c>
      <c r="K2197" s="12">
        <v>1.7655100562630552</v>
      </c>
      <c r="L2197" s="12">
        <v>14.260629777785311</v>
      </c>
      <c r="M2197" s="12">
        <v>9.7913431886068896</v>
      </c>
      <c r="N2197" s="12"/>
      <c r="O2197" s="12"/>
    </row>
    <row r="2198" spans="1:15" x14ac:dyDescent="0.35">
      <c r="A2198" s="11" t="str">
        <f t="shared" si="34"/>
        <v>DISTRIBUCION VOLUMEN X CRITERIO (kg ó litros)CavaDE 35 A 49 AÑOS</v>
      </c>
      <c r="B2198" s="11" t="s">
        <v>120</v>
      </c>
      <c r="C2198" s="11" t="s">
        <v>138</v>
      </c>
      <c r="D2198" s="11" t="s">
        <v>42</v>
      </c>
      <c r="E2198" s="12">
        <v>23.389276702798721</v>
      </c>
      <c r="F2198" s="12">
        <v>10.766199511537595</v>
      </c>
      <c r="G2198" s="12">
        <v>25.226702707648528</v>
      </c>
      <c r="H2198" s="12">
        <v>24.10037624687147</v>
      </c>
      <c r="I2198" s="12">
        <v>17.064432078991874</v>
      </c>
      <c r="J2198" s="12">
        <v>18.555145110743624</v>
      </c>
      <c r="K2198" s="12">
        <v>6.7851469837059737</v>
      </c>
      <c r="L2198" s="12">
        <v>16.525694456215284</v>
      </c>
      <c r="M2198" s="12">
        <v>13.68344870390411</v>
      </c>
      <c r="N2198" s="12"/>
      <c r="O2198" s="12"/>
    </row>
    <row r="2199" spans="1:15" x14ac:dyDescent="0.35">
      <c r="A2199" s="11" t="str">
        <f t="shared" si="34"/>
        <v>DISTRIBUCION VOLUMEN X CRITERIO (kg ó litros)CavaDE 50 A 59 AÑOS</v>
      </c>
      <c r="B2199" s="11" t="s">
        <v>120</v>
      </c>
      <c r="C2199" s="11" t="s">
        <v>138</v>
      </c>
      <c r="D2199" s="11" t="s">
        <v>43</v>
      </c>
      <c r="E2199" s="12">
        <v>27.658503843704672</v>
      </c>
      <c r="F2199" s="12">
        <v>11.16915082566614</v>
      </c>
      <c r="G2199" s="12">
        <v>29.123103100393781</v>
      </c>
      <c r="H2199" s="12">
        <v>18.008355586171561</v>
      </c>
      <c r="I2199" s="12">
        <v>14.418400619031669</v>
      </c>
      <c r="J2199" s="12">
        <v>20.669013513298466</v>
      </c>
      <c r="K2199" s="12">
        <v>29.713575789786173</v>
      </c>
      <c r="L2199" s="12">
        <v>18.76943319151821</v>
      </c>
      <c r="M2199" s="12">
        <v>13.17478736050473</v>
      </c>
      <c r="N2199" s="12"/>
      <c r="O2199" s="12"/>
    </row>
    <row r="2200" spans="1:15" x14ac:dyDescent="0.35">
      <c r="A2200" s="11" t="str">
        <f t="shared" si="34"/>
        <v>DISTRIBUCION VOLUMEN X CRITERIO (kg ó litros)CavaDE 60 A 75 AÑOS</v>
      </c>
      <c r="B2200" s="11" t="s">
        <v>120</v>
      </c>
      <c r="C2200" s="11" t="s">
        <v>138</v>
      </c>
      <c r="D2200" s="11" t="s">
        <v>44</v>
      </c>
      <c r="E2200" s="12">
        <v>44.982763256995106</v>
      </c>
      <c r="F2200" s="12">
        <v>73.569542393534732</v>
      </c>
      <c r="G2200" s="12">
        <v>38.153966150238723</v>
      </c>
      <c r="H2200" s="12">
        <v>56.935819606225344</v>
      </c>
      <c r="I2200" s="12">
        <v>68.28412688424676</v>
      </c>
      <c r="J2200" s="12">
        <v>57.038889338364562</v>
      </c>
      <c r="K2200" s="12">
        <v>61.177228041183696</v>
      </c>
      <c r="L2200" s="12">
        <v>50.444242221355886</v>
      </c>
      <c r="M2200" s="12">
        <v>63.350418044765867</v>
      </c>
      <c r="N2200" s="12"/>
      <c r="O2200" s="12"/>
    </row>
    <row r="2201" spans="1:15" x14ac:dyDescent="0.35">
      <c r="A2201" s="11" t="str">
        <f t="shared" si="34"/>
        <v>DISTRIBUCION VOLUMEN X CRITERIO (kg ó litros)CavaALTA Y MEDIA ALTA</v>
      </c>
      <c r="B2201" s="11" t="s">
        <v>120</v>
      </c>
      <c r="C2201" s="11" t="s">
        <v>138</v>
      </c>
      <c r="D2201" s="11" t="s">
        <v>17</v>
      </c>
      <c r="E2201" s="12">
        <v>30.22997923463998</v>
      </c>
      <c r="F2201" s="12">
        <v>25.858003656510633</v>
      </c>
      <c r="G2201" s="12">
        <v>21.078454952664931</v>
      </c>
      <c r="H2201" s="12">
        <v>22.403628592344234</v>
      </c>
      <c r="I2201" s="12">
        <v>31.087063426698887</v>
      </c>
      <c r="J2201" s="12">
        <v>40.262555473265174</v>
      </c>
      <c r="K2201" s="12">
        <v>39.527922476545143</v>
      </c>
      <c r="L2201" s="12">
        <v>22.056887779604615</v>
      </c>
      <c r="M2201" s="12">
        <v>46.004793272186497</v>
      </c>
      <c r="N2201" s="12"/>
      <c r="O2201" s="12"/>
    </row>
    <row r="2202" spans="1:15" x14ac:dyDescent="0.35">
      <c r="A2202" s="11" t="str">
        <f t="shared" si="34"/>
        <v>DISTRIBUCION VOLUMEN X CRITERIO (kg ó litros)CavaMEDIA</v>
      </c>
      <c r="B2202" s="11" t="s">
        <v>120</v>
      </c>
      <c r="C2202" s="11" t="s">
        <v>138</v>
      </c>
      <c r="D2202" s="11" t="s">
        <v>18</v>
      </c>
      <c r="E2202" s="12">
        <v>32.672506123855513</v>
      </c>
      <c r="F2202" s="12">
        <v>28.622568201032639</v>
      </c>
      <c r="G2202" s="12">
        <v>47.317283394975732</v>
      </c>
      <c r="H2202" s="12">
        <v>41.825192601765558</v>
      </c>
      <c r="I2202" s="12">
        <v>34.123340328375349</v>
      </c>
      <c r="J2202" s="12">
        <v>26.001230218614609</v>
      </c>
      <c r="K2202" s="12">
        <v>33.523418529121805</v>
      </c>
      <c r="L2202" s="12">
        <v>37.882035668480313</v>
      </c>
      <c r="M2202" s="12">
        <v>33.715532528880345</v>
      </c>
      <c r="N2202" s="12"/>
      <c r="O2202" s="12"/>
    </row>
    <row r="2203" spans="1:15" x14ac:dyDescent="0.35">
      <c r="A2203" s="11" t="str">
        <f t="shared" si="34"/>
        <v>DISTRIBUCION VOLUMEN X CRITERIO (kg ó litros)CavaMEDIA BAJA</v>
      </c>
      <c r="B2203" s="11" t="s">
        <v>120</v>
      </c>
      <c r="C2203" s="11" t="s">
        <v>138</v>
      </c>
      <c r="D2203" s="11" t="s">
        <v>19</v>
      </c>
      <c r="E2203" s="12">
        <v>31.154925642120268</v>
      </c>
      <c r="F2203" s="12">
        <v>38.934716496054541</v>
      </c>
      <c r="G2203" s="12">
        <v>16.900962389053749</v>
      </c>
      <c r="H2203" s="12">
        <v>19.334733106655179</v>
      </c>
      <c r="I2203" s="12">
        <v>16.639186401076341</v>
      </c>
      <c r="J2203" s="12">
        <v>19.532782148563836</v>
      </c>
      <c r="K2203" s="12">
        <v>13.743364769421978</v>
      </c>
      <c r="L2203" s="12">
        <v>17.826229864795383</v>
      </c>
      <c r="M2203" s="12">
        <v>8.2364627930391769</v>
      </c>
      <c r="N2203" s="12"/>
      <c r="O2203" s="12"/>
    </row>
    <row r="2204" spans="1:15" x14ac:dyDescent="0.35">
      <c r="A2204" s="11" t="str">
        <f t="shared" si="34"/>
        <v>DISTRIBUCION VOLUMEN X CRITERIO (kg ó litros)CavaBAJA</v>
      </c>
      <c r="B2204" s="11" t="s">
        <v>120</v>
      </c>
      <c r="C2204" s="11" t="s">
        <v>138</v>
      </c>
      <c r="D2204" s="11" t="s">
        <v>20</v>
      </c>
      <c r="E2204" s="12">
        <v>5.9425998483219873</v>
      </c>
      <c r="F2204" s="12">
        <v>6.5846991271980295</v>
      </c>
      <c r="G2204" s="12">
        <v>14.703262987236545</v>
      </c>
      <c r="H2204" s="12">
        <v>16.436446035067792</v>
      </c>
      <c r="I2204" s="12">
        <v>18.150422480789711</v>
      </c>
      <c r="J2204" s="12">
        <v>14.203455334304236</v>
      </c>
      <c r="K2204" s="12">
        <v>13.205282285644589</v>
      </c>
      <c r="L2204" s="12">
        <v>22.234855515252185</v>
      </c>
      <c r="M2204" s="12">
        <v>12.043200597020409</v>
      </c>
      <c r="N2204" s="12"/>
      <c r="O2204" s="12"/>
    </row>
    <row r="2205" spans="1:15" x14ac:dyDescent="0.35">
      <c r="A2205" s="11" t="str">
        <f t="shared" si="34"/>
        <v>DISTRIBUCION VOLUMEN X CRITERIO (kg ó litros)CavaHOMBRE</v>
      </c>
      <c r="B2205" s="11" t="s">
        <v>120</v>
      </c>
      <c r="C2205" s="11" t="s">
        <v>138</v>
      </c>
      <c r="D2205" s="11" t="s">
        <v>21</v>
      </c>
      <c r="E2205" s="12">
        <v>32.637923162201034</v>
      </c>
      <c r="F2205" s="12">
        <v>37.568617039638383</v>
      </c>
      <c r="G2205" s="12">
        <v>44.767376900992637</v>
      </c>
      <c r="H2205" s="12">
        <v>31.864174724917717</v>
      </c>
      <c r="I2205" s="12">
        <v>38.044795500297759</v>
      </c>
      <c r="J2205" s="12">
        <v>47.77926433771438</v>
      </c>
      <c r="K2205" s="12">
        <v>46.492666748256127</v>
      </c>
      <c r="L2205" s="12">
        <v>41.052436988321432</v>
      </c>
      <c r="M2205" s="12">
        <v>66.142670491257888</v>
      </c>
      <c r="N2205" s="12"/>
      <c r="O2205" s="12"/>
    </row>
    <row r="2206" spans="1:15" x14ac:dyDescent="0.35">
      <c r="A2206" s="11" t="str">
        <f t="shared" si="34"/>
        <v>DISTRIBUCION VOLUMEN X CRITERIO (kg ó litros)CavaMUJER</v>
      </c>
      <c r="B2206" s="11" t="s">
        <v>120</v>
      </c>
      <c r="C2206" s="11" t="s">
        <v>138</v>
      </c>
      <c r="D2206" s="11" t="s">
        <v>22</v>
      </c>
      <c r="E2206" s="12">
        <v>67.362075358398357</v>
      </c>
      <c r="F2206" s="12">
        <v>62.43136243707611</v>
      </c>
      <c r="G2206" s="12">
        <v>55.232623099007363</v>
      </c>
      <c r="H2206" s="12">
        <v>68.135835350065022</v>
      </c>
      <c r="I2206" s="12">
        <v>61.955205243051658</v>
      </c>
      <c r="J2206" s="12">
        <v>52.220758837033479</v>
      </c>
      <c r="K2206" s="12">
        <v>53.507293007025403</v>
      </c>
      <c r="L2206" s="12">
        <v>58.947563011678561</v>
      </c>
      <c r="M2206" s="12">
        <v>33.857317927806143</v>
      </c>
      <c r="N2206" s="12"/>
      <c r="O2206" s="12"/>
    </row>
    <row r="2207" spans="1:15" x14ac:dyDescent="0.35">
      <c r="A2207" s="11" t="str">
        <f t="shared" si="34"/>
        <v>DISTRIBUCION VOLUMEN X CRITERIO (kg ó litros)Otr.Bebidas Deri.VinoT.ESPAÑA</v>
      </c>
      <c r="B2207" s="11" t="s">
        <v>120</v>
      </c>
      <c r="C2207" s="11" t="s">
        <v>139</v>
      </c>
      <c r="D2207" s="11" t="s">
        <v>36</v>
      </c>
      <c r="E2207" s="12">
        <v>100</v>
      </c>
      <c r="F2207" s="12">
        <v>100</v>
      </c>
      <c r="G2207" s="12">
        <v>100</v>
      </c>
      <c r="H2207" s="12">
        <v>100</v>
      </c>
      <c r="I2207" s="12">
        <v>100</v>
      </c>
      <c r="J2207" s="12">
        <v>100</v>
      </c>
      <c r="K2207" s="12">
        <v>100</v>
      </c>
      <c r="L2207" s="12">
        <v>100</v>
      </c>
      <c r="M2207" s="12">
        <v>100</v>
      </c>
      <c r="N2207" s="12"/>
      <c r="O2207" s="12"/>
    </row>
    <row r="2208" spans="1:15" x14ac:dyDescent="0.35">
      <c r="A2208" s="11" t="str">
        <f t="shared" si="34"/>
        <v>DISTRIBUCION VOLUMEN X CRITERIO (kg ó litros)Otr.Bebidas Deri.VinoBCN AM</v>
      </c>
      <c r="B2208" s="11" t="s">
        <v>120</v>
      </c>
      <c r="C2208" s="11" t="s">
        <v>139</v>
      </c>
      <c r="D2208" s="11" t="s">
        <v>1</v>
      </c>
      <c r="E2208" s="12">
        <v>5.7815639831285539</v>
      </c>
      <c r="F2208" s="12">
        <v>5.0842552765412048</v>
      </c>
      <c r="G2208" s="12">
        <v>6.6824675393592869</v>
      </c>
      <c r="H2208" s="12">
        <v>7.868213477845817</v>
      </c>
      <c r="I2208" s="12">
        <v>7.5351837724059418</v>
      </c>
      <c r="J2208" s="12">
        <v>4.30576951482292</v>
      </c>
      <c r="K2208" s="12">
        <v>5.6705733918921801</v>
      </c>
      <c r="L2208" s="12">
        <v>5.0059204530661017</v>
      </c>
      <c r="M2208" s="12">
        <v>6.2982954598072407</v>
      </c>
      <c r="N2208" s="12"/>
      <c r="O2208" s="12"/>
    </row>
    <row r="2209" spans="1:15" x14ac:dyDescent="0.35">
      <c r="A2209" s="11" t="str">
        <f t="shared" si="34"/>
        <v>DISTRIBUCION VOLUMEN X CRITERIO (kg ó litros)Otr.Bebidas Deri.VinoREST.CAT ARAGON</v>
      </c>
      <c r="B2209" s="11" t="s">
        <v>120</v>
      </c>
      <c r="C2209" s="11" t="s">
        <v>139</v>
      </c>
      <c r="D2209" s="11" t="s">
        <v>2</v>
      </c>
      <c r="E2209" s="12">
        <v>8.0898211778854225</v>
      </c>
      <c r="F2209" s="12">
        <v>6.9891831578833958</v>
      </c>
      <c r="G2209" s="12">
        <v>16.42975234155816</v>
      </c>
      <c r="H2209" s="12">
        <v>11.142426929253382</v>
      </c>
      <c r="I2209" s="12">
        <v>5.3087839358459332</v>
      </c>
      <c r="J2209" s="12">
        <v>8.109014950003699</v>
      </c>
      <c r="K2209" s="12">
        <v>7.9402363459913294</v>
      </c>
      <c r="L2209" s="12">
        <v>5.82163313297825</v>
      </c>
      <c r="M2209" s="12">
        <v>6.7259202792438648</v>
      </c>
      <c r="N2209" s="12"/>
      <c r="O2209" s="12"/>
    </row>
    <row r="2210" spans="1:15" x14ac:dyDescent="0.35">
      <c r="A2210" s="11" t="str">
        <f t="shared" si="34"/>
        <v>DISTRIBUCION VOLUMEN X CRITERIO (kg ó litros)Otr.Bebidas Deri.VinoLEVANTE</v>
      </c>
      <c r="B2210" s="11" t="s">
        <v>120</v>
      </c>
      <c r="C2210" s="11" t="s">
        <v>139</v>
      </c>
      <c r="D2210" s="11" t="s">
        <v>3</v>
      </c>
      <c r="E2210" s="12">
        <v>11.228039369563254</v>
      </c>
      <c r="F2210" s="12">
        <v>15.868327836279514</v>
      </c>
      <c r="G2210" s="12">
        <v>14.556361169806117</v>
      </c>
      <c r="H2210" s="12">
        <v>15.541265967234821</v>
      </c>
      <c r="I2210" s="12">
        <v>14.367872278338725</v>
      </c>
      <c r="J2210" s="12">
        <v>14.691841500906882</v>
      </c>
      <c r="K2210" s="12">
        <v>14.304461501018849</v>
      </c>
      <c r="L2210" s="12">
        <v>11.912843890937767</v>
      </c>
      <c r="M2210" s="12">
        <v>7.7199463689519989</v>
      </c>
      <c r="N2210" s="12"/>
      <c r="O2210" s="12"/>
    </row>
    <row r="2211" spans="1:15" x14ac:dyDescent="0.35">
      <c r="A2211" s="11" t="str">
        <f t="shared" si="34"/>
        <v>DISTRIBUCION VOLUMEN X CRITERIO (kg ó litros)Otr.Bebidas Deri.VinoANDALUCIA</v>
      </c>
      <c r="B2211" s="11" t="s">
        <v>120</v>
      </c>
      <c r="C2211" s="11" t="s">
        <v>139</v>
      </c>
      <c r="D2211" s="11" t="s">
        <v>4</v>
      </c>
      <c r="E2211" s="12">
        <v>34.4854311586612</v>
      </c>
      <c r="F2211" s="12">
        <v>32.102523143480433</v>
      </c>
      <c r="G2211" s="12">
        <v>28.375568999367573</v>
      </c>
      <c r="H2211" s="12">
        <v>33.266260871799872</v>
      </c>
      <c r="I2211" s="12">
        <v>33.563356545358843</v>
      </c>
      <c r="J2211" s="12">
        <v>35.432882673630559</v>
      </c>
      <c r="K2211" s="12">
        <v>37.092825316428453</v>
      </c>
      <c r="L2211" s="12">
        <v>34.097432365833598</v>
      </c>
      <c r="M2211" s="12">
        <v>41.09204580996159</v>
      </c>
      <c r="N2211" s="12"/>
      <c r="O2211" s="12"/>
    </row>
    <row r="2212" spans="1:15" x14ac:dyDescent="0.35">
      <c r="A2212" s="11" t="str">
        <f t="shared" si="34"/>
        <v>DISTRIBUCION VOLUMEN X CRITERIO (kg ó litros)Otr.Bebidas Deri.VinoMDD AM</v>
      </c>
      <c r="B2212" s="11" t="s">
        <v>120</v>
      </c>
      <c r="C2212" s="11" t="s">
        <v>139</v>
      </c>
      <c r="D2212" s="11" t="s">
        <v>5</v>
      </c>
      <c r="E2212" s="12">
        <v>20.393263016540484</v>
      </c>
      <c r="F2212" s="12">
        <v>17.675865227202262</v>
      </c>
      <c r="G2212" s="12">
        <v>11.554399845224646</v>
      </c>
      <c r="H2212" s="12">
        <v>11.349100840528704</v>
      </c>
      <c r="I2212" s="12">
        <v>17.185323019690433</v>
      </c>
      <c r="J2212" s="12">
        <v>17.427004036922849</v>
      </c>
      <c r="K2212" s="12">
        <v>10.168776576304195</v>
      </c>
      <c r="L2212" s="12">
        <v>12.215954831241021</v>
      </c>
      <c r="M2212" s="12">
        <v>18.215383345859347</v>
      </c>
      <c r="N2212" s="12"/>
      <c r="O2212" s="12"/>
    </row>
    <row r="2213" spans="1:15" x14ac:dyDescent="0.35">
      <c r="A2213" s="11" t="str">
        <f t="shared" si="34"/>
        <v>DISTRIBUCION VOLUMEN X CRITERIO (kg ó litros)Otr.Bebidas Deri.VinoRTO CENTRO</v>
      </c>
      <c r="B2213" s="11" t="s">
        <v>120</v>
      </c>
      <c r="C2213" s="11" t="s">
        <v>139</v>
      </c>
      <c r="D2213" s="11" t="s">
        <v>6</v>
      </c>
      <c r="E2213" s="12">
        <v>9.1153251210104571</v>
      </c>
      <c r="F2213" s="12">
        <v>13.134867021249978</v>
      </c>
      <c r="G2213" s="12">
        <v>9.3597459589219874</v>
      </c>
      <c r="H2213" s="12">
        <v>3.0741326856749795</v>
      </c>
      <c r="I2213" s="12">
        <v>8.5920399402786956</v>
      </c>
      <c r="J2213" s="12">
        <v>9.6945462553448696</v>
      </c>
      <c r="K2213" s="12">
        <v>5.0811314206824276</v>
      </c>
      <c r="L2213" s="12">
        <v>5.3591609575509214</v>
      </c>
      <c r="M2213" s="12">
        <v>5.5199103564650942</v>
      </c>
      <c r="N2213" s="12"/>
      <c r="O2213" s="12"/>
    </row>
    <row r="2214" spans="1:15" x14ac:dyDescent="0.35">
      <c r="A2214" s="11" t="str">
        <f t="shared" si="34"/>
        <v>DISTRIBUCION VOLUMEN X CRITERIO (kg ó litros)Otr.Bebidas Deri.VinoNORTE-CENTRO</v>
      </c>
      <c r="B2214" s="11" t="s">
        <v>120</v>
      </c>
      <c r="C2214" s="11" t="s">
        <v>139</v>
      </c>
      <c r="D2214" s="11" t="s">
        <v>7</v>
      </c>
      <c r="E2214" s="12">
        <v>6.0873673323671955</v>
      </c>
      <c r="F2214" s="12">
        <v>6.6437284491563986</v>
      </c>
      <c r="G2214" s="12">
        <v>8.2361168292049154</v>
      </c>
      <c r="H2214" s="12">
        <v>15.899508362303324</v>
      </c>
      <c r="I2214" s="12">
        <v>9.0399502949159931</v>
      </c>
      <c r="J2214" s="12">
        <v>8.3338330976524375</v>
      </c>
      <c r="K2214" s="12">
        <v>16.35989866411542</v>
      </c>
      <c r="L2214" s="12">
        <v>22.342208060668412</v>
      </c>
      <c r="M2214" s="12">
        <v>12.294376047013845</v>
      </c>
      <c r="N2214" s="12"/>
      <c r="O2214" s="12"/>
    </row>
    <row r="2215" spans="1:15" x14ac:dyDescent="0.35">
      <c r="A2215" s="11" t="str">
        <f t="shared" si="34"/>
        <v>DISTRIBUCION VOLUMEN X CRITERIO (kg ó litros)Otr.Bebidas Deri.VinoNOROESTE</v>
      </c>
      <c r="B2215" s="11" t="s">
        <v>120</v>
      </c>
      <c r="C2215" s="11" t="s">
        <v>139</v>
      </c>
      <c r="D2215" s="11" t="s">
        <v>8</v>
      </c>
      <c r="E2215" s="12">
        <v>4.8191849930265587</v>
      </c>
      <c r="F2215" s="12">
        <v>2.5012473588427793</v>
      </c>
      <c r="G2215" s="12">
        <v>4.8055941554642736</v>
      </c>
      <c r="H2215" s="12">
        <v>1.8590955455421911</v>
      </c>
      <c r="I2215" s="12">
        <v>4.4074939282233556</v>
      </c>
      <c r="J2215" s="12">
        <v>2.0051137888942758</v>
      </c>
      <c r="K2215" s="12">
        <v>3.3820924681803319</v>
      </c>
      <c r="L2215" s="12">
        <v>3.2448511999319001</v>
      </c>
      <c r="M2215" s="12">
        <v>2.1341210951401099</v>
      </c>
      <c r="N2215" s="12"/>
      <c r="O2215" s="12"/>
    </row>
    <row r="2216" spans="1:15" x14ac:dyDescent="0.35">
      <c r="A2216" s="11" t="str">
        <f t="shared" si="34"/>
        <v>DISTRIBUCION VOLUMEN X CRITERIO (kg ó litros)Otr.Bebidas Deri.Vino&lt;2MIL</v>
      </c>
      <c r="B2216" s="11" t="s">
        <v>120</v>
      </c>
      <c r="C2216" s="11" t="s">
        <v>139</v>
      </c>
      <c r="D2216" s="11" t="s">
        <v>9</v>
      </c>
      <c r="E2216" s="12">
        <v>5.6785038190992942</v>
      </c>
      <c r="F2216" s="12">
        <v>4.5598195081365835</v>
      </c>
      <c r="G2216" s="12">
        <v>9.0665604561644955</v>
      </c>
      <c r="H2216" s="12">
        <v>4.166066132438714</v>
      </c>
      <c r="I2216" s="12">
        <v>4.5788801675191122</v>
      </c>
      <c r="J2216" s="12">
        <v>5.9732309337065272</v>
      </c>
      <c r="K2216" s="12">
        <v>1.6635623641791986</v>
      </c>
      <c r="L2216" s="12">
        <v>2.9816758195586974</v>
      </c>
      <c r="M2216" s="12">
        <v>3.2289840686195745</v>
      </c>
      <c r="N2216" s="12"/>
      <c r="O2216" s="12"/>
    </row>
    <row r="2217" spans="1:15" x14ac:dyDescent="0.35">
      <c r="A2217" s="11" t="str">
        <f t="shared" si="34"/>
        <v>DISTRIBUCION VOLUMEN X CRITERIO (kg ó litros)Otr.Bebidas Deri.Vino2-5MIL</v>
      </c>
      <c r="B2217" s="11" t="s">
        <v>120</v>
      </c>
      <c r="C2217" s="11" t="s">
        <v>139</v>
      </c>
      <c r="D2217" s="11" t="s">
        <v>10</v>
      </c>
      <c r="E2217" s="12">
        <v>6.9512541906101832</v>
      </c>
      <c r="F2217" s="12">
        <v>8.4945219607953497</v>
      </c>
      <c r="G2217" s="12">
        <v>3.7451574176241365</v>
      </c>
      <c r="H2217" s="12">
        <v>7.4344999789315827</v>
      </c>
      <c r="I2217" s="12">
        <v>5.4051023455882099</v>
      </c>
      <c r="J2217" s="12">
        <v>6.4124398363563779</v>
      </c>
      <c r="K2217" s="12">
        <v>3.4648361491258184</v>
      </c>
      <c r="L2217" s="12">
        <v>5.7838384153762163</v>
      </c>
      <c r="M2217" s="12">
        <v>3.9521144624018865</v>
      </c>
      <c r="N2217" s="12"/>
      <c r="O2217" s="12"/>
    </row>
    <row r="2218" spans="1:15" x14ac:dyDescent="0.35">
      <c r="A2218" s="11" t="str">
        <f t="shared" si="34"/>
        <v>DISTRIBUCION VOLUMEN X CRITERIO (kg ó litros)Otr.Bebidas Deri.Vino5-10MIL</v>
      </c>
      <c r="B2218" s="11" t="s">
        <v>120</v>
      </c>
      <c r="C2218" s="11" t="s">
        <v>139</v>
      </c>
      <c r="D2218" s="11" t="s">
        <v>11</v>
      </c>
      <c r="E2218" s="12">
        <v>7.6271433847967778</v>
      </c>
      <c r="F2218" s="12">
        <v>9.9772992696431171</v>
      </c>
      <c r="G2218" s="12">
        <v>7.0746127074227516</v>
      </c>
      <c r="H2218" s="12">
        <v>4.3083866524250611</v>
      </c>
      <c r="I2218" s="12">
        <v>6.6206495065990856</v>
      </c>
      <c r="J2218" s="12">
        <v>10.006029879854026</v>
      </c>
      <c r="K2218" s="12">
        <v>6.6588042201479682</v>
      </c>
      <c r="L2218" s="12">
        <v>6.7416082084425639</v>
      </c>
      <c r="M2218" s="12">
        <v>7.8475097825163491</v>
      </c>
      <c r="N2218" s="12"/>
      <c r="O2218" s="12"/>
    </row>
    <row r="2219" spans="1:15" x14ac:dyDescent="0.35">
      <c r="A2219" s="11" t="str">
        <f t="shared" si="34"/>
        <v>DISTRIBUCION VOLUMEN X CRITERIO (kg ó litros)Otr.Bebidas Deri.Vino10-30MIL</v>
      </c>
      <c r="B2219" s="11" t="s">
        <v>120</v>
      </c>
      <c r="C2219" s="11" t="s">
        <v>139</v>
      </c>
      <c r="D2219" s="11" t="s">
        <v>12</v>
      </c>
      <c r="E2219" s="12">
        <v>15.637650313590976</v>
      </c>
      <c r="F2219" s="12">
        <v>15.854834260768627</v>
      </c>
      <c r="G2219" s="12">
        <v>18.826294375091717</v>
      </c>
      <c r="H2219" s="12">
        <v>25.026635551259048</v>
      </c>
      <c r="I2219" s="12">
        <v>20.982852155418467</v>
      </c>
      <c r="J2219" s="12">
        <v>17.885166763148728</v>
      </c>
      <c r="K2219" s="12">
        <v>23.121656130788175</v>
      </c>
      <c r="L2219" s="12">
        <v>22.687221783479625</v>
      </c>
      <c r="M2219" s="12">
        <v>17.919321040978652</v>
      </c>
      <c r="N2219" s="12"/>
      <c r="O2219" s="12"/>
    </row>
    <row r="2220" spans="1:15" x14ac:dyDescent="0.35">
      <c r="A2220" s="11" t="str">
        <f t="shared" si="34"/>
        <v>DISTRIBUCION VOLUMEN X CRITERIO (kg ó litros)Otr.Bebidas Deri.Vino30-100MIL</v>
      </c>
      <c r="B2220" s="11" t="s">
        <v>120</v>
      </c>
      <c r="C2220" s="11" t="s">
        <v>139</v>
      </c>
      <c r="D2220" s="11" t="s">
        <v>13</v>
      </c>
      <c r="E2220" s="12">
        <v>20.798640547757717</v>
      </c>
      <c r="F2220" s="12">
        <v>19.431057085448515</v>
      </c>
      <c r="G2220" s="12">
        <v>15.400599577402414</v>
      </c>
      <c r="H2220" s="12">
        <v>12.995475875835306</v>
      </c>
      <c r="I2220" s="12">
        <v>20.146609636053849</v>
      </c>
      <c r="J2220" s="12">
        <v>17.50434739780929</v>
      </c>
      <c r="K2220" s="12">
        <v>25.553689312567489</v>
      </c>
      <c r="L2220" s="12">
        <v>16.955082790051776</v>
      </c>
      <c r="M2220" s="12">
        <v>17.274844075138024</v>
      </c>
      <c r="N2220" s="12"/>
      <c r="O2220" s="12"/>
    </row>
    <row r="2221" spans="1:15" x14ac:dyDescent="0.35">
      <c r="A2221" s="11" t="str">
        <f t="shared" si="34"/>
        <v>DISTRIBUCION VOLUMEN X CRITERIO (kg ó litros)Otr.Bebidas Deri.Vino100-200MIL</v>
      </c>
      <c r="B2221" s="11" t="s">
        <v>120</v>
      </c>
      <c r="C2221" s="11" t="s">
        <v>139</v>
      </c>
      <c r="D2221" s="11" t="s">
        <v>14</v>
      </c>
      <c r="E2221" s="12">
        <v>7.7769842761350629</v>
      </c>
      <c r="F2221" s="12">
        <v>10.567750232787867</v>
      </c>
      <c r="G2221" s="12">
        <v>13.525900886676737</v>
      </c>
      <c r="H2221" s="12">
        <v>15.535515972278551</v>
      </c>
      <c r="I2221" s="12">
        <v>9.4415168651420949</v>
      </c>
      <c r="J2221" s="12">
        <v>11.431064582178204</v>
      </c>
      <c r="K2221" s="12">
        <v>15.064869426258568</v>
      </c>
      <c r="L2221" s="12">
        <v>13.031773013086848</v>
      </c>
      <c r="M2221" s="12">
        <v>13.026087492828999</v>
      </c>
      <c r="N2221" s="12"/>
      <c r="O2221" s="12"/>
    </row>
    <row r="2222" spans="1:15" x14ac:dyDescent="0.35">
      <c r="A2222" s="11" t="str">
        <f t="shared" si="34"/>
        <v>DISTRIBUCION VOLUMEN X CRITERIO (kg ó litros)Otr.Bebidas Deri.Vino200-500MIL</v>
      </c>
      <c r="B2222" s="11" t="s">
        <v>120</v>
      </c>
      <c r="C2222" s="11" t="s">
        <v>139</v>
      </c>
      <c r="D2222" s="11" t="s">
        <v>15</v>
      </c>
      <c r="E2222" s="12">
        <v>12.890558699816568</v>
      </c>
      <c r="F2222" s="12">
        <v>11.271058961494154</v>
      </c>
      <c r="G2222" s="12">
        <v>10.008290668234395</v>
      </c>
      <c r="H2222" s="12">
        <v>13.420955622221555</v>
      </c>
      <c r="I2222" s="12">
        <v>10.926581855789063</v>
      </c>
      <c r="J2222" s="12">
        <v>10.77479019960462</v>
      </c>
      <c r="K2222" s="12">
        <v>8.4581473180122693</v>
      </c>
      <c r="L2222" s="12">
        <v>9.5001387824724848</v>
      </c>
      <c r="M2222" s="12">
        <v>10.789683157893059</v>
      </c>
      <c r="N2222" s="12"/>
      <c r="O2222" s="12"/>
    </row>
    <row r="2223" spans="1:15" x14ac:dyDescent="0.35">
      <c r="A2223" s="11" t="str">
        <f t="shared" si="34"/>
        <v>DISTRIBUCION VOLUMEN X CRITERIO (kg ó litros)Otr.Bebidas Deri.Vino&gt;500MIL</v>
      </c>
      <c r="B2223" s="11" t="s">
        <v>120</v>
      </c>
      <c r="C2223" s="11" t="s">
        <v>139</v>
      </c>
      <c r="D2223" s="11" t="s">
        <v>16</v>
      </c>
      <c r="E2223" s="12">
        <v>22.639252207772127</v>
      </c>
      <c r="F2223" s="12">
        <v>19.843656181662098</v>
      </c>
      <c r="G2223" s="12">
        <v>22.352591871617474</v>
      </c>
      <c r="H2223" s="12">
        <v>17.112468421574757</v>
      </c>
      <c r="I2223" s="12">
        <v>21.897802025003184</v>
      </c>
      <c r="J2223" s="12">
        <v>20.012938621642256</v>
      </c>
      <c r="K2223" s="12">
        <v>16.014432638825831</v>
      </c>
      <c r="L2223" s="12">
        <v>22.31866040403234</v>
      </c>
      <c r="M2223" s="12">
        <v>25.961457209508314</v>
      </c>
      <c r="N2223" s="12"/>
      <c r="O2223" s="12"/>
    </row>
    <row r="2224" spans="1:15" x14ac:dyDescent="0.35">
      <c r="A2224" s="11" t="str">
        <f t="shared" si="34"/>
        <v>DISTRIBUCION VOLUMEN X CRITERIO (kg ó litros)Otr.Bebidas Deri.VinoDE 15 A 19 AÑOS</v>
      </c>
      <c r="B2224" s="11" t="s">
        <v>120</v>
      </c>
      <c r="C2224" s="11" t="s">
        <v>139</v>
      </c>
      <c r="D2224" s="11" t="s">
        <v>39</v>
      </c>
      <c r="E2224" s="12">
        <v>4.5660788196772515</v>
      </c>
      <c r="F2224" s="12">
        <v>5.3168605057250451</v>
      </c>
      <c r="G2224" s="12">
        <v>7.3783625621868136</v>
      </c>
      <c r="H2224" s="12">
        <v>0.94264644302859069</v>
      </c>
      <c r="I2224" s="12">
        <v>0.75402613340239544</v>
      </c>
      <c r="J2224" s="12">
        <v>1.1267029424587036</v>
      </c>
      <c r="K2224" s="12">
        <v>0.89076405157355787</v>
      </c>
      <c r="L2224" s="12" t="s">
        <v>219</v>
      </c>
      <c r="M2224" s="12">
        <v>0.2953929514358058</v>
      </c>
      <c r="N2224" s="12"/>
      <c r="O2224" s="12"/>
    </row>
    <row r="2225" spans="1:15" x14ac:dyDescent="0.35">
      <c r="A2225" s="11" t="str">
        <f t="shared" si="34"/>
        <v>DISTRIBUCION VOLUMEN X CRITERIO (kg ó litros)Otr.Bebidas Deri.VinoDE 20 A 24 AÑOS</v>
      </c>
      <c r="B2225" s="11" t="s">
        <v>120</v>
      </c>
      <c r="C2225" s="11" t="s">
        <v>139</v>
      </c>
      <c r="D2225" s="11" t="s">
        <v>40</v>
      </c>
      <c r="E2225" s="12">
        <v>3.1458004582144392</v>
      </c>
      <c r="F2225" s="12">
        <v>2.1735301990092437</v>
      </c>
      <c r="G2225" s="12">
        <v>1.3825488438434277</v>
      </c>
      <c r="H2225" s="12">
        <v>2.9174715022408053</v>
      </c>
      <c r="I2225" s="12">
        <v>3.6411551071475881</v>
      </c>
      <c r="J2225" s="12">
        <v>2.2630057703438866</v>
      </c>
      <c r="K2225" s="12">
        <v>2.3781966344152745</v>
      </c>
      <c r="L2225" s="12">
        <v>4.5692638900634002</v>
      </c>
      <c r="M2225" s="12">
        <v>2.872514518768233</v>
      </c>
      <c r="N2225" s="12"/>
      <c r="O2225" s="12"/>
    </row>
    <row r="2226" spans="1:15" x14ac:dyDescent="0.35">
      <c r="A2226" s="11" t="str">
        <f t="shared" si="34"/>
        <v>DISTRIBUCION VOLUMEN X CRITERIO (kg ó litros)Otr.Bebidas Deri.VinoDE 25 A 34 AÑOS</v>
      </c>
      <c r="B2226" s="11" t="s">
        <v>120</v>
      </c>
      <c r="C2226" s="11" t="s">
        <v>139</v>
      </c>
      <c r="D2226" s="11" t="s">
        <v>41</v>
      </c>
      <c r="E2226" s="12">
        <v>13.79260978300533</v>
      </c>
      <c r="F2226" s="12">
        <v>8.9871549511997522</v>
      </c>
      <c r="G2226" s="12">
        <v>6.5939884078455444</v>
      </c>
      <c r="H2226" s="12">
        <v>9.3218333832196816</v>
      </c>
      <c r="I2226" s="12">
        <v>12.891542255036661</v>
      </c>
      <c r="J2226" s="12">
        <v>9.6822307655034869</v>
      </c>
      <c r="K2226" s="12">
        <v>8.8829958584187985</v>
      </c>
      <c r="L2226" s="12">
        <v>12.961629468122201</v>
      </c>
      <c r="M2226" s="12">
        <v>9.0455392451159291</v>
      </c>
      <c r="N2226" s="12"/>
      <c r="O2226" s="12"/>
    </row>
    <row r="2227" spans="1:15" x14ac:dyDescent="0.35">
      <c r="A2227" s="11" t="str">
        <f t="shared" si="34"/>
        <v>DISTRIBUCION VOLUMEN X CRITERIO (kg ó litros)Otr.Bebidas Deri.VinoDE 35 A 49 AÑOS</v>
      </c>
      <c r="B2227" s="11" t="s">
        <v>120</v>
      </c>
      <c r="C2227" s="11" t="s">
        <v>139</v>
      </c>
      <c r="D2227" s="11" t="s">
        <v>42</v>
      </c>
      <c r="E2227" s="12">
        <v>24.681859722932874</v>
      </c>
      <c r="F2227" s="12">
        <v>24.730869392975727</v>
      </c>
      <c r="G2227" s="12">
        <v>23.812588480037885</v>
      </c>
      <c r="H2227" s="12">
        <v>21.520006942304878</v>
      </c>
      <c r="I2227" s="12">
        <v>22.484731182429456</v>
      </c>
      <c r="J2227" s="12">
        <v>26.513593590394223</v>
      </c>
      <c r="K2227" s="12">
        <v>18.281906768927207</v>
      </c>
      <c r="L2227" s="12">
        <v>17.642510257997039</v>
      </c>
      <c r="M2227" s="12">
        <v>21.450332203217748</v>
      </c>
      <c r="N2227" s="12"/>
      <c r="O2227" s="12"/>
    </row>
    <row r="2228" spans="1:15" x14ac:dyDescent="0.35">
      <c r="A2228" s="11" t="str">
        <f t="shared" si="34"/>
        <v>DISTRIBUCION VOLUMEN X CRITERIO (kg ó litros)Otr.Bebidas Deri.VinoDE 50 A 59 AÑOS</v>
      </c>
      <c r="B2228" s="11" t="s">
        <v>120</v>
      </c>
      <c r="C2228" s="11" t="s">
        <v>139</v>
      </c>
      <c r="D2228" s="11" t="s">
        <v>43</v>
      </c>
      <c r="E2228" s="12">
        <v>23.34252158994213</v>
      </c>
      <c r="F2228" s="12">
        <v>25.679875034686074</v>
      </c>
      <c r="G2228" s="12">
        <v>24.19722754751561</v>
      </c>
      <c r="H2228" s="12">
        <v>26.822529274964957</v>
      </c>
      <c r="I2228" s="12">
        <v>24.895482842012317</v>
      </c>
      <c r="J2228" s="12">
        <v>23.977962339458834</v>
      </c>
      <c r="K2228" s="12">
        <v>29.468720524412955</v>
      </c>
      <c r="L2228" s="12">
        <v>27.753167324329119</v>
      </c>
      <c r="M2228" s="12">
        <v>25.174789493724823</v>
      </c>
      <c r="N2228" s="12"/>
      <c r="O2228" s="12"/>
    </row>
    <row r="2229" spans="1:15" x14ac:dyDescent="0.35">
      <c r="A2229" s="11" t="str">
        <f t="shared" si="34"/>
        <v>DISTRIBUCION VOLUMEN X CRITERIO (kg ó litros)Otr.Bebidas Deri.VinoDE 60 A 75 AÑOS</v>
      </c>
      <c r="B2229" s="11" t="s">
        <v>120</v>
      </c>
      <c r="C2229" s="11" t="s">
        <v>139</v>
      </c>
      <c r="D2229" s="11" t="s">
        <v>44</v>
      </c>
      <c r="E2229" s="12">
        <v>30.471120810259333</v>
      </c>
      <c r="F2229" s="12">
        <v>33.111701433629975</v>
      </c>
      <c r="G2229" s="12">
        <v>36.635288818219955</v>
      </c>
      <c r="H2229" s="12">
        <v>38.475519812528951</v>
      </c>
      <c r="I2229" s="12">
        <v>35.333057553628826</v>
      </c>
      <c r="J2229" s="12">
        <v>36.436510588393503</v>
      </c>
      <c r="K2229" s="12">
        <v>40.097413397303775</v>
      </c>
      <c r="L2229" s="12">
        <v>37.073430001553078</v>
      </c>
      <c r="M2229" s="12">
        <v>41.161434264313982</v>
      </c>
      <c r="N2229" s="12"/>
      <c r="O2229" s="12"/>
    </row>
    <row r="2230" spans="1:15" x14ac:dyDescent="0.35">
      <c r="A2230" s="11" t="str">
        <f t="shared" si="34"/>
        <v>DISTRIBUCION VOLUMEN X CRITERIO (kg ó litros)Otr.Bebidas Deri.VinoALTA Y MEDIA ALTA</v>
      </c>
      <c r="B2230" s="11" t="s">
        <v>120</v>
      </c>
      <c r="C2230" s="11" t="s">
        <v>139</v>
      </c>
      <c r="D2230" s="11" t="s">
        <v>17</v>
      </c>
      <c r="E2230" s="12">
        <v>26.935933770938412</v>
      </c>
      <c r="F2230" s="12">
        <v>28.533205841473482</v>
      </c>
      <c r="G2230" s="12">
        <v>24.96951491644225</v>
      </c>
      <c r="H2230" s="12">
        <v>28.104271832404713</v>
      </c>
      <c r="I2230" s="12">
        <v>29.389005617660434</v>
      </c>
      <c r="J2230" s="12">
        <v>28.403997729978165</v>
      </c>
      <c r="K2230" s="12">
        <v>31.792561679738917</v>
      </c>
      <c r="L2230" s="12">
        <v>29.004383517200559</v>
      </c>
      <c r="M2230" s="12">
        <v>36.037787853054311</v>
      </c>
      <c r="N2230" s="12"/>
      <c r="O2230" s="12"/>
    </row>
    <row r="2231" spans="1:15" x14ac:dyDescent="0.35">
      <c r="A2231" s="11" t="str">
        <f t="shared" si="34"/>
        <v>DISTRIBUCION VOLUMEN X CRITERIO (kg ó litros)Otr.Bebidas Deri.VinoMEDIA</v>
      </c>
      <c r="B2231" s="11" t="s">
        <v>120</v>
      </c>
      <c r="C2231" s="11" t="s">
        <v>139</v>
      </c>
      <c r="D2231" s="11" t="s">
        <v>18</v>
      </c>
      <c r="E2231" s="12">
        <v>33.828963229995828</v>
      </c>
      <c r="F2231" s="12">
        <v>30.526578084054972</v>
      </c>
      <c r="G2231" s="12">
        <v>41.10141094820144</v>
      </c>
      <c r="H2231" s="12">
        <v>30.899359198627607</v>
      </c>
      <c r="I2231" s="12">
        <v>30.379423816734452</v>
      </c>
      <c r="J2231" s="12">
        <v>29.218420855027077</v>
      </c>
      <c r="K2231" s="12">
        <v>27.717850516589383</v>
      </c>
      <c r="L2231" s="12">
        <v>25.679447073534412</v>
      </c>
      <c r="M2231" s="12">
        <v>26.078704027011927</v>
      </c>
      <c r="N2231" s="12"/>
      <c r="O2231" s="12"/>
    </row>
    <row r="2232" spans="1:15" x14ac:dyDescent="0.35">
      <c r="A2232" s="11" t="str">
        <f t="shared" si="34"/>
        <v>DISTRIBUCION VOLUMEN X CRITERIO (kg ó litros)Otr.Bebidas Deri.VinoMEDIA BAJA</v>
      </c>
      <c r="B2232" s="11" t="s">
        <v>120</v>
      </c>
      <c r="C2232" s="11" t="s">
        <v>139</v>
      </c>
      <c r="D2232" s="11" t="s">
        <v>19</v>
      </c>
      <c r="E2232" s="12">
        <v>21.124568962901808</v>
      </c>
      <c r="F2232" s="12">
        <v>20.087099404088665</v>
      </c>
      <c r="G2232" s="12">
        <v>16.338451380350602</v>
      </c>
      <c r="H2232" s="12">
        <v>24.365078419649357</v>
      </c>
      <c r="I2232" s="12">
        <v>23.24675761073572</v>
      </c>
      <c r="J2232" s="12">
        <v>22.109209472331329</v>
      </c>
      <c r="K2232" s="12">
        <v>21.870859308824198</v>
      </c>
      <c r="L2232" s="12">
        <v>23.215455232808285</v>
      </c>
      <c r="M2232" s="12">
        <v>22.264533749278311</v>
      </c>
      <c r="N2232" s="12"/>
      <c r="O2232" s="12"/>
    </row>
    <row r="2233" spans="1:15" x14ac:dyDescent="0.35">
      <c r="A2233" s="11" t="str">
        <f t="shared" si="34"/>
        <v>DISTRIBUCION VOLUMEN X CRITERIO (kg ó litros)Otr.Bebidas Deri.VinoBAJA</v>
      </c>
      <c r="B2233" s="11" t="s">
        <v>120</v>
      </c>
      <c r="C2233" s="11" t="s">
        <v>139</v>
      </c>
      <c r="D2233" s="11" t="s">
        <v>20</v>
      </c>
      <c r="E2233" s="12">
        <v>18.110519685207422</v>
      </c>
      <c r="F2233" s="12">
        <v>20.853113483928684</v>
      </c>
      <c r="G2233" s="12">
        <v>17.59062724031433</v>
      </c>
      <c r="H2233" s="12">
        <v>16.631300232097121</v>
      </c>
      <c r="I2233" s="12">
        <v>16.984809388684454</v>
      </c>
      <c r="J2233" s="12">
        <v>20.268376062310995</v>
      </c>
      <c r="K2233" s="12">
        <v>18.618727206507046</v>
      </c>
      <c r="L2233" s="12">
        <v>22.100719161938454</v>
      </c>
      <c r="M2233" s="12">
        <v>15.618967717151902</v>
      </c>
      <c r="N2233" s="12"/>
      <c r="O2233" s="12"/>
    </row>
    <row r="2234" spans="1:15" x14ac:dyDescent="0.35">
      <c r="A2234" s="11" t="str">
        <f t="shared" si="34"/>
        <v>DISTRIBUCION VOLUMEN X CRITERIO (kg ó litros)Otr.Bebidas Deri.VinoHOMBRE</v>
      </c>
      <c r="B2234" s="11" t="s">
        <v>120</v>
      </c>
      <c r="C2234" s="11" t="s">
        <v>139</v>
      </c>
      <c r="D2234" s="11" t="s">
        <v>21</v>
      </c>
      <c r="E2234" s="12">
        <v>44.376783567738109</v>
      </c>
      <c r="F2234" s="12">
        <v>49.93212301885</v>
      </c>
      <c r="G2234" s="12">
        <v>49.457352222765977</v>
      </c>
      <c r="H2234" s="12">
        <v>54.404611773427384</v>
      </c>
      <c r="I2234" s="12">
        <v>42.414180962557865</v>
      </c>
      <c r="J2234" s="12">
        <v>46.405878752035115</v>
      </c>
      <c r="K2234" s="12">
        <v>50.583535195980389</v>
      </c>
      <c r="L2234" s="12">
        <v>52.428364198693075</v>
      </c>
      <c r="M2234" s="12">
        <v>49.740596995188888</v>
      </c>
      <c r="N2234" s="12"/>
      <c r="O2234" s="12"/>
    </row>
    <row r="2235" spans="1:15" x14ac:dyDescent="0.35">
      <c r="A2235" s="11" t="str">
        <f t="shared" si="34"/>
        <v>DISTRIBUCION VOLUMEN X CRITERIO (kg ó litros)Otr.Bebidas Deri.VinoMUJER</v>
      </c>
      <c r="B2235" s="11" t="s">
        <v>120</v>
      </c>
      <c r="C2235" s="11" t="s">
        <v>139</v>
      </c>
      <c r="D2235" s="11" t="s">
        <v>22</v>
      </c>
      <c r="E2235" s="12">
        <v>55.623200120719282</v>
      </c>
      <c r="F2235" s="12">
        <v>50.067873256401583</v>
      </c>
      <c r="G2235" s="12">
        <v>50.542651699897924</v>
      </c>
      <c r="H2235" s="12">
        <v>45.59539614648245</v>
      </c>
      <c r="I2235" s="12">
        <v>57.585818376536267</v>
      </c>
      <c r="J2235" s="12">
        <v>53.594126122010131</v>
      </c>
      <c r="K2235" s="12">
        <v>49.416460510781917</v>
      </c>
      <c r="L2235" s="12">
        <v>47.571645315228984</v>
      </c>
      <c r="M2235" s="12">
        <v>50.25939203948144</v>
      </c>
      <c r="N2235" s="12"/>
      <c r="O2235" s="12"/>
    </row>
    <row r="2236" spans="1:15" x14ac:dyDescent="0.35">
      <c r="A2236" s="11" t="str">
        <f t="shared" si="34"/>
        <v>DISTRIBUCION VOLUMEN X CRITERIO (kg ó litros)Tinto de VeranoT.ESPAÑA</v>
      </c>
      <c r="B2236" s="11" t="s">
        <v>120</v>
      </c>
      <c r="C2236" s="11" t="s">
        <v>140</v>
      </c>
      <c r="D2236" s="11" t="s">
        <v>36</v>
      </c>
      <c r="E2236" s="12">
        <v>100</v>
      </c>
      <c r="F2236" s="12">
        <v>100</v>
      </c>
      <c r="G2236" s="12">
        <v>100</v>
      </c>
      <c r="H2236" s="12">
        <v>100</v>
      </c>
      <c r="I2236" s="12">
        <v>100</v>
      </c>
      <c r="J2236" s="12">
        <v>100</v>
      </c>
      <c r="K2236" s="12">
        <v>100</v>
      </c>
      <c r="L2236" s="12">
        <v>100</v>
      </c>
      <c r="M2236" s="12">
        <v>100</v>
      </c>
      <c r="N2236" s="12"/>
      <c r="O2236" s="12"/>
    </row>
    <row r="2237" spans="1:15" x14ac:dyDescent="0.35">
      <c r="A2237" s="11" t="str">
        <f t="shared" si="34"/>
        <v>DISTRIBUCION VOLUMEN X CRITERIO (kg ó litros)Tinto de VeranoBCN AM</v>
      </c>
      <c r="B2237" s="11" t="s">
        <v>120</v>
      </c>
      <c r="C2237" s="11" t="s">
        <v>140</v>
      </c>
      <c r="D2237" s="11" t="s">
        <v>1</v>
      </c>
      <c r="E2237" s="12">
        <v>1.6930127152232091</v>
      </c>
      <c r="F2237" s="12">
        <v>2.6142556823434404</v>
      </c>
      <c r="G2237" s="12">
        <v>2.4398412355558357</v>
      </c>
      <c r="H2237" s="12">
        <v>2.8319247118037922</v>
      </c>
      <c r="I2237" s="12">
        <v>4.4892299685039339</v>
      </c>
      <c r="J2237" s="12">
        <v>2.5641252918483106</v>
      </c>
      <c r="K2237" s="12">
        <v>1.8957027888283025</v>
      </c>
      <c r="L2237" s="12">
        <v>0.58553356512915977</v>
      </c>
      <c r="M2237" s="12">
        <v>1.6444894656210567</v>
      </c>
      <c r="N2237" s="12"/>
      <c r="O2237" s="12"/>
    </row>
    <row r="2238" spans="1:15" x14ac:dyDescent="0.35">
      <c r="A2238" s="11" t="str">
        <f t="shared" si="34"/>
        <v>DISTRIBUCION VOLUMEN X CRITERIO (kg ó litros)Tinto de VeranoREST.CAT ARAGON</v>
      </c>
      <c r="B2238" s="11" t="s">
        <v>120</v>
      </c>
      <c r="C2238" s="11" t="s">
        <v>140</v>
      </c>
      <c r="D2238" s="11" t="s">
        <v>2</v>
      </c>
      <c r="E2238" s="12">
        <v>4.1572327333420525</v>
      </c>
      <c r="F2238" s="12">
        <v>3.8838156320860255</v>
      </c>
      <c r="G2238" s="12">
        <v>7.9060540109088224</v>
      </c>
      <c r="H2238" s="12">
        <v>6.8289094442778726</v>
      </c>
      <c r="I2238" s="12">
        <v>2.1824103989723187</v>
      </c>
      <c r="J2238" s="12">
        <v>2.7303524337735174</v>
      </c>
      <c r="K2238" s="12">
        <v>3.159239935465131</v>
      </c>
      <c r="L2238" s="12">
        <v>3.2182486134936141</v>
      </c>
      <c r="M2238" s="12">
        <v>3.0420953769270809</v>
      </c>
      <c r="N2238" s="12"/>
      <c r="O2238" s="12"/>
    </row>
    <row r="2239" spans="1:15" x14ac:dyDescent="0.35">
      <c r="A2239" s="11" t="str">
        <f t="shared" si="34"/>
        <v>DISTRIBUCION VOLUMEN X CRITERIO (kg ó litros)Tinto de VeranoLEVANTE</v>
      </c>
      <c r="B2239" s="11" t="s">
        <v>120</v>
      </c>
      <c r="C2239" s="11" t="s">
        <v>140</v>
      </c>
      <c r="D2239" s="11" t="s">
        <v>3</v>
      </c>
      <c r="E2239" s="12">
        <v>11.581522142136471</v>
      </c>
      <c r="F2239" s="12">
        <v>12.250778835152893</v>
      </c>
      <c r="G2239" s="12">
        <v>12.923479670053069</v>
      </c>
      <c r="H2239" s="12">
        <v>13.450908194124059</v>
      </c>
      <c r="I2239" s="12">
        <v>13.103792384910143</v>
      </c>
      <c r="J2239" s="12">
        <v>12.249122598811885</v>
      </c>
      <c r="K2239" s="12">
        <v>10.021382007371376</v>
      </c>
      <c r="L2239" s="12">
        <v>9.9084793769040882</v>
      </c>
      <c r="M2239" s="12">
        <v>7.9990151961434872</v>
      </c>
      <c r="N2239" s="12"/>
      <c r="O2239" s="12"/>
    </row>
    <row r="2240" spans="1:15" x14ac:dyDescent="0.35">
      <c r="A2240" s="11" t="str">
        <f t="shared" si="34"/>
        <v>DISTRIBUCION VOLUMEN X CRITERIO (kg ó litros)Tinto de VeranoANDALUCIA</v>
      </c>
      <c r="B2240" s="11" t="s">
        <v>120</v>
      </c>
      <c r="C2240" s="11" t="s">
        <v>140</v>
      </c>
      <c r="D2240" s="11" t="s">
        <v>4</v>
      </c>
      <c r="E2240" s="12">
        <v>42.742322719645855</v>
      </c>
      <c r="F2240" s="12">
        <v>39.293519637898967</v>
      </c>
      <c r="G2240" s="12">
        <v>42.525582818566818</v>
      </c>
      <c r="H2240" s="12">
        <v>45.730733711781518</v>
      </c>
      <c r="I2240" s="12">
        <v>39.664376235259226</v>
      </c>
      <c r="J2240" s="12">
        <v>44.618184986492921</v>
      </c>
      <c r="K2240" s="12">
        <v>53.900329799377097</v>
      </c>
      <c r="L2240" s="12">
        <v>47.834528978319071</v>
      </c>
      <c r="M2240" s="12">
        <v>45.922722122890399</v>
      </c>
      <c r="N2240" s="12"/>
      <c r="O2240" s="12"/>
    </row>
    <row r="2241" spans="1:15" x14ac:dyDescent="0.35">
      <c r="A2241" s="11" t="str">
        <f t="shared" si="34"/>
        <v>DISTRIBUCION VOLUMEN X CRITERIO (kg ó litros)Tinto de VeranoMDD AM</v>
      </c>
      <c r="B2241" s="11" t="s">
        <v>120</v>
      </c>
      <c r="C2241" s="11" t="s">
        <v>140</v>
      </c>
      <c r="D2241" s="11" t="s">
        <v>5</v>
      </c>
      <c r="E2241" s="12">
        <v>24.499098393744521</v>
      </c>
      <c r="F2241" s="12">
        <v>20.946939398255036</v>
      </c>
      <c r="G2241" s="12">
        <v>17.812781757939149</v>
      </c>
      <c r="H2241" s="12">
        <v>14.732478734194229</v>
      </c>
      <c r="I2241" s="12">
        <v>22.64769163568916</v>
      </c>
      <c r="J2241" s="12">
        <v>20.136194748464973</v>
      </c>
      <c r="K2241" s="12">
        <v>11.842536244614042</v>
      </c>
      <c r="L2241" s="12">
        <v>16.184049728429994</v>
      </c>
      <c r="M2241" s="12">
        <v>23.276371564935868</v>
      </c>
      <c r="N2241" s="12"/>
      <c r="O2241" s="12"/>
    </row>
    <row r="2242" spans="1:15" x14ac:dyDescent="0.35">
      <c r="A2242" s="11" t="str">
        <f t="shared" si="34"/>
        <v>DISTRIBUCION VOLUMEN X CRITERIO (kg ó litros)Tinto de VeranoRTO CENTRO</v>
      </c>
      <c r="B2242" s="11" t="s">
        <v>120</v>
      </c>
      <c r="C2242" s="11" t="s">
        <v>140</v>
      </c>
      <c r="D2242" s="11" t="s">
        <v>6</v>
      </c>
      <c r="E2242" s="12">
        <v>10.508620431818871</v>
      </c>
      <c r="F2242" s="12">
        <v>16.041765208470245</v>
      </c>
      <c r="G2242" s="12">
        <v>9.1812401514568531</v>
      </c>
      <c r="H2242" s="12">
        <v>2.4094943135525186</v>
      </c>
      <c r="I2242" s="12">
        <v>9.6545678004704261</v>
      </c>
      <c r="J2242" s="12">
        <v>11.042323866452259</v>
      </c>
      <c r="K2242" s="12">
        <v>5.4672575882270316</v>
      </c>
      <c r="L2242" s="12">
        <v>4.9671327901656275</v>
      </c>
      <c r="M2242" s="12">
        <v>6.4745070142981653</v>
      </c>
      <c r="N2242" s="12"/>
      <c r="O2242" s="12"/>
    </row>
    <row r="2243" spans="1:15" x14ac:dyDescent="0.35">
      <c r="A2243" s="11" t="str">
        <f t="shared" si="34"/>
        <v>DISTRIBUCION VOLUMEN X CRITERIO (kg ó litros)Tinto de VeranoNORTE-CENTRO</v>
      </c>
      <c r="B2243" s="11" t="s">
        <v>120</v>
      </c>
      <c r="C2243" s="11" t="s">
        <v>140</v>
      </c>
      <c r="D2243" s="11" t="s">
        <v>7</v>
      </c>
      <c r="E2243" s="12">
        <v>2.4464105735610362</v>
      </c>
      <c r="F2243" s="12">
        <v>3.7786279210435127</v>
      </c>
      <c r="G2243" s="12">
        <v>5.2138139281633249</v>
      </c>
      <c r="H2243" s="12">
        <v>13.181898455107465</v>
      </c>
      <c r="I2243" s="12">
        <v>5.9719099061427166</v>
      </c>
      <c r="J2243" s="12">
        <v>5.1245414582498015</v>
      </c>
      <c r="K2243" s="12">
        <v>11.623292149517129</v>
      </c>
      <c r="L2243" s="12">
        <v>15.62121080341189</v>
      </c>
      <c r="M2243" s="12">
        <v>10.34308118206612</v>
      </c>
      <c r="N2243" s="12"/>
      <c r="O2243" s="12"/>
    </row>
    <row r="2244" spans="1:15" x14ac:dyDescent="0.35">
      <c r="A2244" s="11" t="str">
        <f t="shared" ref="A2244:A2307" si="35">B2244&amp;C2244&amp;D2244</f>
        <v>DISTRIBUCION VOLUMEN X CRITERIO (kg ó litros)Tinto de VeranoNOROESTE</v>
      </c>
      <c r="B2244" s="11" t="s">
        <v>120</v>
      </c>
      <c r="C2244" s="11" t="s">
        <v>140</v>
      </c>
      <c r="D2244" s="11" t="s">
        <v>8</v>
      </c>
      <c r="E2244" s="12">
        <v>2.3717757510834052</v>
      </c>
      <c r="F2244" s="12">
        <v>1.1902938720602174</v>
      </c>
      <c r="G2244" s="12">
        <v>1.9972258719264928</v>
      </c>
      <c r="H2244" s="12">
        <v>0.83365842884884611</v>
      </c>
      <c r="I2244" s="12">
        <v>2.2860266373770823</v>
      </c>
      <c r="J2244" s="12">
        <v>1.5351587751549043</v>
      </c>
      <c r="K2244" s="12">
        <v>2.0902472211669298</v>
      </c>
      <c r="L2244" s="12">
        <v>1.6808242338101089</v>
      </c>
      <c r="M2244" s="12">
        <v>1.2977168393700447</v>
      </c>
      <c r="N2244" s="12"/>
      <c r="O2244" s="12"/>
    </row>
    <row r="2245" spans="1:15" x14ac:dyDescent="0.35">
      <c r="A2245" s="11" t="str">
        <f t="shared" si="35"/>
        <v>DISTRIBUCION VOLUMEN X CRITERIO (kg ó litros)Tinto de Verano&lt;2MIL</v>
      </c>
      <c r="B2245" s="11" t="s">
        <v>120</v>
      </c>
      <c r="C2245" s="11" t="s">
        <v>140</v>
      </c>
      <c r="D2245" s="11" t="s">
        <v>9</v>
      </c>
      <c r="E2245" s="12">
        <v>3.0651853624237697</v>
      </c>
      <c r="F2245" s="12">
        <v>4.659995206070036</v>
      </c>
      <c r="G2245" s="12">
        <v>7.7203262715130894</v>
      </c>
      <c r="H2245" s="12">
        <v>4.4177799043744024</v>
      </c>
      <c r="I2245" s="12">
        <v>3.8126759166859605</v>
      </c>
      <c r="J2245" s="12">
        <v>3.6046792902017408</v>
      </c>
      <c r="K2245" s="12">
        <v>1.1311878056442337</v>
      </c>
      <c r="L2245" s="12">
        <v>3.0503869286079319</v>
      </c>
      <c r="M2245" s="12">
        <v>1.9270578609767612</v>
      </c>
      <c r="N2245" s="12"/>
      <c r="O2245" s="12"/>
    </row>
    <row r="2246" spans="1:15" x14ac:dyDescent="0.35">
      <c r="A2246" s="11" t="str">
        <f t="shared" si="35"/>
        <v>DISTRIBUCION VOLUMEN X CRITERIO (kg ó litros)Tinto de Verano2-5MIL</v>
      </c>
      <c r="B2246" s="11" t="s">
        <v>120</v>
      </c>
      <c r="C2246" s="11" t="s">
        <v>140</v>
      </c>
      <c r="D2246" s="11" t="s">
        <v>10</v>
      </c>
      <c r="E2246" s="12">
        <v>7.7092183996696928</v>
      </c>
      <c r="F2246" s="12">
        <v>7.0287618600201665</v>
      </c>
      <c r="G2246" s="12">
        <v>1.1221189284785056</v>
      </c>
      <c r="H2246" s="12">
        <v>3.0687083759471072</v>
      </c>
      <c r="I2246" s="12">
        <v>3.0858919196524219</v>
      </c>
      <c r="J2246" s="12">
        <v>3.5667312613374182</v>
      </c>
      <c r="K2246" s="12">
        <v>3.6759435686236843</v>
      </c>
      <c r="L2246" s="12">
        <v>5.2610059982012967</v>
      </c>
      <c r="M2246" s="12">
        <v>3.9053672733872253</v>
      </c>
      <c r="N2246" s="12"/>
      <c r="O2246" s="12"/>
    </row>
    <row r="2247" spans="1:15" x14ac:dyDescent="0.35">
      <c r="A2247" s="11" t="str">
        <f t="shared" si="35"/>
        <v>DISTRIBUCION VOLUMEN X CRITERIO (kg ó litros)Tinto de Verano5-10MIL</v>
      </c>
      <c r="B2247" s="11" t="s">
        <v>120</v>
      </c>
      <c r="C2247" s="11" t="s">
        <v>140</v>
      </c>
      <c r="D2247" s="11" t="s">
        <v>11</v>
      </c>
      <c r="E2247" s="12">
        <v>9.2360508531058727</v>
      </c>
      <c r="F2247" s="12">
        <v>9.278224100423456</v>
      </c>
      <c r="G2247" s="12">
        <v>4.9013983267535055</v>
      </c>
      <c r="H2247" s="12">
        <v>3.4038328518161407</v>
      </c>
      <c r="I2247" s="12">
        <v>7.2858855524449204</v>
      </c>
      <c r="J2247" s="12">
        <v>11.636197244014117</v>
      </c>
      <c r="K2247" s="12">
        <v>6.8260491603861118</v>
      </c>
      <c r="L2247" s="12">
        <v>5.3606661346728997</v>
      </c>
      <c r="M2247" s="12">
        <v>6.7025009303429544</v>
      </c>
      <c r="N2247" s="12"/>
      <c r="O2247" s="12"/>
    </row>
    <row r="2248" spans="1:15" x14ac:dyDescent="0.35">
      <c r="A2248" s="11" t="str">
        <f t="shared" si="35"/>
        <v>DISTRIBUCION VOLUMEN X CRITERIO (kg ó litros)Tinto de Verano10-30MIL</v>
      </c>
      <c r="B2248" s="11" t="s">
        <v>120</v>
      </c>
      <c r="C2248" s="11" t="s">
        <v>140</v>
      </c>
      <c r="D2248" s="11" t="s">
        <v>12</v>
      </c>
      <c r="E2248" s="12">
        <v>14.61696777135924</v>
      </c>
      <c r="F2248" s="12">
        <v>14.970765593600573</v>
      </c>
      <c r="G2248" s="12">
        <v>21.362067832093231</v>
      </c>
      <c r="H2248" s="12">
        <v>28.894687122305236</v>
      </c>
      <c r="I2248" s="12">
        <v>22.459169394878536</v>
      </c>
      <c r="J2248" s="12">
        <v>19.158570612302388</v>
      </c>
      <c r="K2248" s="12">
        <v>22.71324011950432</v>
      </c>
      <c r="L2248" s="12">
        <v>21.659844602373141</v>
      </c>
      <c r="M2248" s="12">
        <v>18.267156070905287</v>
      </c>
      <c r="N2248" s="12"/>
      <c r="O2248" s="12"/>
    </row>
    <row r="2249" spans="1:15" x14ac:dyDescent="0.35">
      <c r="A2249" s="11" t="str">
        <f t="shared" si="35"/>
        <v>DISTRIBUCION VOLUMEN X CRITERIO (kg ó litros)Tinto de Verano30-100MIL</v>
      </c>
      <c r="B2249" s="11" t="s">
        <v>120</v>
      </c>
      <c r="C2249" s="11" t="s">
        <v>140</v>
      </c>
      <c r="D2249" s="11" t="s">
        <v>13</v>
      </c>
      <c r="E2249" s="12">
        <v>20.497732843863812</v>
      </c>
      <c r="F2249" s="12">
        <v>20.858096265968555</v>
      </c>
      <c r="G2249" s="12">
        <v>13.156650336966024</v>
      </c>
      <c r="H2249" s="12">
        <v>9.124076402011621</v>
      </c>
      <c r="I2249" s="12">
        <v>21.172202578351328</v>
      </c>
      <c r="J2249" s="12">
        <v>17.866291003335839</v>
      </c>
      <c r="K2249" s="12">
        <v>24.425421292526252</v>
      </c>
      <c r="L2249" s="12">
        <v>16.07643023757651</v>
      </c>
      <c r="M2249" s="12">
        <v>18.929607178020795</v>
      </c>
      <c r="N2249" s="12"/>
      <c r="O2249" s="12"/>
    </row>
    <row r="2250" spans="1:15" x14ac:dyDescent="0.35">
      <c r="A2250" s="11" t="str">
        <f t="shared" si="35"/>
        <v>DISTRIBUCION VOLUMEN X CRITERIO (kg ó litros)Tinto de Verano100-200MIL</v>
      </c>
      <c r="B2250" s="11" t="s">
        <v>120</v>
      </c>
      <c r="C2250" s="11" t="s">
        <v>140</v>
      </c>
      <c r="D2250" s="11" t="s">
        <v>14</v>
      </c>
      <c r="E2250" s="12">
        <v>8.3562697693696695</v>
      </c>
      <c r="F2250" s="12">
        <v>10.960908930938366</v>
      </c>
      <c r="G2250" s="12">
        <v>16.670844974683209</v>
      </c>
      <c r="H2250" s="12">
        <v>19.59330460341733</v>
      </c>
      <c r="I2250" s="12">
        <v>10.375712335371077</v>
      </c>
      <c r="J2250" s="12">
        <v>11.387213841387704</v>
      </c>
      <c r="K2250" s="12">
        <v>17.772445872142381</v>
      </c>
      <c r="L2250" s="12">
        <v>15.936477819082675</v>
      </c>
      <c r="M2250" s="12">
        <v>14.620559736885122</v>
      </c>
      <c r="N2250" s="12"/>
      <c r="O2250" s="12"/>
    </row>
    <row r="2251" spans="1:15" x14ac:dyDescent="0.35">
      <c r="A2251" s="11" t="str">
        <f t="shared" si="35"/>
        <v>DISTRIBUCION VOLUMEN X CRITERIO (kg ó litros)Tinto de Verano200-500MIL</v>
      </c>
      <c r="B2251" s="11" t="s">
        <v>120</v>
      </c>
      <c r="C2251" s="11" t="s">
        <v>140</v>
      </c>
      <c r="D2251" s="11" t="s">
        <v>15</v>
      </c>
      <c r="E2251" s="12">
        <v>12.642944720891411</v>
      </c>
      <c r="F2251" s="12">
        <v>9.4189684847615229</v>
      </c>
      <c r="G2251" s="12">
        <v>6.9449979450778052</v>
      </c>
      <c r="H2251" s="12">
        <v>10.21370723433766</v>
      </c>
      <c r="I2251" s="12">
        <v>8.3274371615646974</v>
      </c>
      <c r="J2251" s="12">
        <v>10.247094949729473</v>
      </c>
      <c r="K2251" s="12">
        <v>5.5488894908143394</v>
      </c>
      <c r="L2251" s="12">
        <v>5.8221596495248731</v>
      </c>
      <c r="M2251" s="12">
        <v>8.3666370001309431</v>
      </c>
      <c r="N2251" s="12"/>
      <c r="O2251" s="12"/>
    </row>
    <row r="2252" spans="1:15" x14ac:dyDescent="0.35">
      <c r="A2252" s="11" t="str">
        <f t="shared" si="35"/>
        <v>DISTRIBUCION VOLUMEN X CRITERIO (kg ó litros)Tinto de Verano&gt;500MIL</v>
      </c>
      <c r="B2252" s="11" t="s">
        <v>120</v>
      </c>
      <c r="C2252" s="11" t="s">
        <v>140</v>
      </c>
      <c r="D2252" s="11" t="s">
        <v>16</v>
      </c>
      <c r="E2252" s="12">
        <v>23.87561497085818</v>
      </c>
      <c r="F2252" s="12">
        <v>22.824275015438147</v>
      </c>
      <c r="G2252" s="12">
        <v>28.121612612945558</v>
      </c>
      <c r="H2252" s="12">
        <v>21.283907357157762</v>
      </c>
      <c r="I2252" s="12">
        <v>23.481017496531422</v>
      </c>
      <c r="J2252" s="12">
        <v>22.533229469194232</v>
      </c>
      <c r="K2252" s="12">
        <v>17.90681097877405</v>
      </c>
      <c r="L2252" s="12">
        <v>26.833033585790595</v>
      </c>
      <c r="M2252" s="12">
        <v>27.281116683480334</v>
      </c>
      <c r="N2252" s="12"/>
      <c r="O2252" s="12"/>
    </row>
    <row r="2253" spans="1:15" x14ac:dyDescent="0.35">
      <c r="A2253" s="11" t="str">
        <f t="shared" si="35"/>
        <v>DISTRIBUCION VOLUMEN X CRITERIO (kg ó litros)Tinto de VeranoDE 15 A 19 AÑOS</v>
      </c>
      <c r="B2253" s="11" t="s">
        <v>120</v>
      </c>
      <c r="C2253" s="11" t="s">
        <v>140</v>
      </c>
      <c r="D2253" s="11" t="s">
        <v>39</v>
      </c>
      <c r="E2253" s="12">
        <v>4.3564219248271518</v>
      </c>
      <c r="F2253" s="12">
        <v>3.2093988705807321</v>
      </c>
      <c r="G2253" s="12">
        <v>5.1730593112771004</v>
      </c>
      <c r="H2253" s="12">
        <v>1.4544613853252508</v>
      </c>
      <c r="I2253" s="12">
        <v>0.61211923437910154</v>
      </c>
      <c r="J2253" s="12">
        <v>1.4723199234846147</v>
      </c>
      <c r="K2253" s="12">
        <v>0.16108764274936085</v>
      </c>
      <c r="L2253" s="12" t="s">
        <v>219</v>
      </c>
      <c r="M2253" s="12">
        <v>0.41714154307170126</v>
      </c>
      <c r="N2253" s="12"/>
      <c r="O2253" s="12"/>
    </row>
    <row r="2254" spans="1:15" x14ac:dyDescent="0.35">
      <c r="A2254" s="11" t="str">
        <f t="shared" si="35"/>
        <v>DISTRIBUCION VOLUMEN X CRITERIO (kg ó litros)Tinto de VeranoDE 20 A 24 AÑOS</v>
      </c>
      <c r="B2254" s="11" t="s">
        <v>120</v>
      </c>
      <c r="C2254" s="11" t="s">
        <v>140</v>
      </c>
      <c r="D2254" s="11" t="s">
        <v>40</v>
      </c>
      <c r="E2254" s="12">
        <v>1.9416376086170517</v>
      </c>
      <c r="F2254" s="12">
        <v>1.1997926123962257</v>
      </c>
      <c r="G2254" s="12">
        <v>0.81445692997258912</v>
      </c>
      <c r="H2254" s="12">
        <v>1.776539643439135</v>
      </c>
      <c r="I2254" s="12">
        <v>2.8254082350894287</v>
      </c>
      <c r="J2254" s="12">
        <v>1.8308816257522924</v>
      </c>
      <c r="K2254" s="12">
        <v>1.6309010852831245</v>
      </c>
      <c r="L2254" s="12">
        <v>3.151581914759813</v>
      </c>
      <c r="M2254" s="12">
        <v>2.6379840480544674</v>
      </c>
      <c r="N2254" s="12"/>
      <c r="O2254" s="12"/>
    </row>
    <row r="2255" spans="1:15" x14ac:dyDescent="0.35">
      <c r="A2255" s="11" t="str">
        <f t="shared" si="35"/>
        <v>DISTRIBUCION VOLUMEN X CRITERIO (kg ó litros)Tinto de VeranoDE 25 A 34 AÑOS</v>
      </c>
      <c r="B2255" s="11" t="s">
        <v>120</v>
      </c>
      <c r="C2255" s="11" t="s">
        <v>140</v>
      </c>
      <c r="D2255" s="11" t="s">
        <v>41</v>
      </c>
      <c r="E2255" s="12">
        <v>14.36542015700992</v>
      </c>
      <c r="F2255" s="12">
        <v>9.2381426730536855</v>
      </c>
      <c r="G2255" s="12">
        <v>6.4284684049716212</v>
      </c>
      <c r="H2255" s="12">
        <v>9.7395014616901605</v>
      </c>
      <c r="I2255" s="12">
        <v>14.433006623121504</v>
      </c>
      <c r="J2255" s="12">
        <v>10.066719122493446</v>
      </c>
      <c r="K2255" s="12">
        <v>7.8128298390407123</v>
      </c>
      <c r="L2255" s="12">
        <v>13.871299530987544</v>
      </c>
      <c r="M2255" s="12">
        <v>8.8660658257174276</v>
      </c>
      <c r="N2255" s="12"/>
      <c r="O2255" s="12"/>
    </row>
    <row r="2256" spans="1:15" x14ac:dyDescent="0.35">
      <c r="A2256" s="11" t="str">
        <f t="shared" si="35"/>
        <v>DISTRIBUCION VOLUMEN X CRITERIO (kg ó litros)Tinto de VeranoDE 35 A 49 AÑOS</v>
      </c>
      <c r="B2256" s="11" t="s">
        <v>120</v>
      </c>
      <c r="C2256" s="11" t="s">
        <v>140</v>
      </c>
      <c r="D2256" s="11" t="s">
        <v>42</v>
      </c>
      <c r="E2256" s="12">
        <v>24.494710263976224</v>
      </c>
      <c r="F2256" s="12">
        <v>26.251911252655457</v>
      </c>
      <c r="G2256" s="12">
        <v>21.526523089886815</v>
      </c>
      <c r="H2256" s="12">
        <v>17.482501152361181</v>
      </c>
      <c r="I2256" s="12">
        <v>21.283335830973158</v>
      </c>
      <c r="J2256" s="12">
        <v>27.25471632599956</v>
      </c>
      <c r="K2256" s="12">
        <v>15.720134665915511</v>
      </c>
      <c r="L2256" s="12">
        <v>15.602024672249467</v>
      </c>
      <c r="M2256" s="12">
        <v>20.809988055549233</v>
      </c>
      <c r="N2256" s="12"/>
      <c r="O2256" s="12"/>
    </row>
    <row r="2257" spans="1:15" x14ac:dyDescent="0.35">
      <c r="A2257" s="11" t="str">
        <f t="shared" si="35"/>
        <v>DISTRIBUCION VOLUMEN X CRITERIO (kg ó litros)Tinto de VeranoDE 50 A 59 AÑOS</v>
      </c>
      <c r="B2257" s="11" t="s">
        <v>120</v>
      </c>
      <c r="C2257" s="11" t="s">
        <v>140</v>
      </c>
      <c r="D2257" s="11" t="s">
        <v>43</v>
      </c>
      <c r="E2257" s="12">
        <v>22.249948721088913</v>
      </c>
      <c r="F2257" s="12">
        <v>25.635619821170906</v>
      </c>
      <c r="G2257" s="12">
        <v>24.352482631803003</v>
      </c>
      <c r="H2257" s="12">
        <v>25.141402146739278</v>
      </c>
      <c r="I2257" s="12">
        <v>25.285446686055579</v>
      </c>
      <c r="J2257" s="12">
        <v>23.730566681288735</v>
      </c>
      <c r="K2257" s="12">
        <v>30.940428707459329</v>
      </c>
      <c r="L2257" s="12">
        <v>30.696416397109598</v>
      </c>
      <c r="M2257" s="12">
        <v>24.746541030710627</v>
      </c>
      <c r="N2257" s="12"/>
      <c r="O2257" s="12"/>
    </row>
    <row r="2258" spans="1:15" x14ac:dyDescent="0.35">
      <c r="A2258" s="11" t="str">
        <f t="shared" si="35"/>
        <v>DISTRIBUCION VOLUMEN X CRITERIO (kg ó litros)Tinto de VeranoDE 60 A 75 AÑOS</v>
      </c>
      <c r="B2258" s="11" t="s">
        <v>120</v>
      </c>
      <c r="C2258" s="11" t="s">
        <v>140</v>
      </c>
      <c r="D2258" s="11" t="s">
        <v>44</v>
      </c>
      <c r="E2258" s="12">
        <v>32.591853404786967</v>
      </c>
      <c r="F2258" s="12">
        <v>34.465122958917149</v>
      </c>
      <c r="G2258" s="12">
        <v>41.705022624412983</v>
      </c>
      <c r="H2258" s="12">
        <v>44.405606615057067</v>
      </c>
      <c r="I2258" s="12">
        <v>35.560677777949088</v>
      </c>
      <c r="J2258" s="12">
        <v>35.644801835836859</v>
      </c>
      <c r="K2258" s="12">
        <v>43.734603953727124</v>
      </c>
      <c r="L2258" s="12">
        <v>36.678683971200392</v>
      </c>
      <c r="M2258" s="12">
        <v>42.522282415764423</v>
      </c>
      <c r="N2258" s="12"/>
      <c r="O2258" s="12"/>
    </row>
    <row r="2259" spans="1:15" x14ac:dyDescent="0.35">
      <c r="A2259" s="11" t="str">
        <f t="shared" si="35"/>
        <v>DISTRIBUCION VOLUMEN X CRITERIO (kg ó litros)Tinto de VeranoALTA Y MEDIA ALTA</v>
      </c>
      <c r="B2259" s="11" t="s">
        <v>120</v>
      </c>
      <c r="C2259" s="11" t="s">
        <v>140</v>
      </c>
      <c r="D2259" s="11" t="s">
        <v>17</v>
      </c>
      <c r="E2259" s="12">
        <v>26.965375098819194</v>
      </c>
      <c r="F2259" s="12">
        <v>29.423931146523802</v>
      </c>
      <c r="G2259" s="12">
        <v>26.926302578459481</v>
      </c>
      <c r="H2259" s="12">
        <v>30.935762531883704</v>
      </c>
      <c r="I2259" s="12">
        <v>30.533226856249033</v>
      </c>
      <c r="J2259" s="12">
        <v>29.726089450463444</v>
      </c>
      <c r="K2259" s="12">
        <v>33.73383318145774</v>
      </c>
      <c r="L2259" s="12">
        <v>32.098476072094321</v>
      </c>
      <c r="M2259" s="12">
        <v>38.460915324455449</v>
      </c>
      <c r="N2259" s="12"/>
      <c r="O2259" s="12"/>
    </row>
    <row r="2260" spans="1:15" x14ac:dyDescent="0.35">
      <c r="A2260" s="11" t="str">
        <f t="shared" si="35"/>
        <v>DISTRIBUCION VOLUMEN X CRITERIO (kg ó litros)Tinto de VeranoMEDIA</v>
      </c>
      <c r="B2260" s="11" t="s">
        <v>120</v>
      </c>
      <c r="C2260" s="11" t="s">
        <v>140</v>
      </c>
      <c r="D2260" s="11" t="s">
        <v>18</v>
      </c>
      <c r="E2260" s="12">
        <v>36.857322601956547</v>
      </c>
      <c r="F2260" s="12">
        <v>31.684809066504631</v>
      </c>
      <c r="G2260" s="12">
        <v>43.960177276648061</v>
      </c>
      <c r="H2260" s="12">
        <v>31.022525010297585</v>
      </c>
      <c r="I2260" s="12">
        <v>30.124748238873632</v>
      </c>
      <c r="J2260" s="12">
        <v>30.76356163048213</v>
      </c>
      <c r="K2260" s="12">
        <v>27.921657575765447</v>
      </c>
      <c r="L2260" s="12">
        <v>26.316404349487048</v>
      </c>
      <c r="M2260" s="12">
        <v>26.686781607496656</v>
      </c>
      <c r="N2260" s="12"/>
      <c r="O2260" s="12"/>
    </row>
    <row r="2261" spans="1:15" x14ac:dyDescent="0.35">
      <c r="A2261" s="11" t="str">
        <f t="shared" si="35"/>
        <v>DISTRIBUCION VOLUMEN X CRITERIO (kg ó litros)Tinto de VeranoMEDIA BAJA</v>
      </c>
      <c r="B2261" s="11" t="s">
        <v>120</v>
      </c>
      <c r="C2261" s="11" t="s">
        <v>140</v>
      </c>
      <c r="D2261" s="11" t="s">
        <v>19</v>
      </c>
      <c r="E2261" s="12">
        <v>18.387759179721478</v>
      </c>
      <c r="F2261" s="12">
        <v>19.661051239985643</v>
      </c>
      <c r="G2261" s="12">
        <v>16.151632381141688</v>
      </c>
      <c r="H2261" s="12">
        <v>26.238559593778319</v>
      </c>
      <c r="I2261" s="12">
        <v>21.980922439993908</v>
      </c>
      <c r="J2261" s="12">
        <v>21.502858512900417</v>
      </c>
      <c r="K2261" s="12">
        <v>21.880538375199365</v>
      </c>
      <c r="L2261" s="12">
        <v>23.284309534898711</v>
      </c>
      <c r="M2261" s="12">
        <v>21.539806633500444</v>
      </c>
      <c r="N2261" s="12"/>
      <c r="O2261" s="12"/>
    </row>
    <row r="2262" spans="1:15" x14ac:dyDescent="0.35">
      <c r="A2262" s="11" t="str">
        <f t="shared" si="35"/>
        <v>DISTRIBUCION VOLUMEN X CRITERIO (kg ó litros)Tinto de VeranoBAJA</v>
      </c>
      <c r="B2262" s="11" t="s">
        <v>120</v>
      </c>
      <c r="C2262" s="11" t="s">
        <v>140</v>
      </c>
      <c r="D2262" s="11" t="s">
        <v>20</v>
      </c>
      <c r="E2262" s="12">
        <v>17.789525864304057</v>
      </c>
      <c r="F2262" s="12">
        <v>19.23020400420674</v>
      </c>
      <c r="G2262" s="12">
        <v>12.961901951936239</v>
      </c>
      <c r="H2262" s="12">
        <v>11.803163776247629</v>
      </c>
      <c r="I2262" s="12">
        <v>17.361098594240573</v>
      </c>
      <c r="J2262" s="12">
        <v>18.00749317898639</v>
      </c>
      <c r="K2262" s="12">
        <v>16.463960482921138</v>
      </c>
      <c r="L2262" s="12">
        <v>18.300818060303612</v>
      </c>
      <c r="M2262" s="12">
        <v>13.312488306054604</v>
      </c>
      <c r="N2262" s="12"/>
      <c r="O2262" s="12"/>
    </row>
    <row r="2263" spans="1:15" x14ac:dyDescent="0.35">
      <c r="A2263" s="11" t="str">
        <f t="shared" si="35"/>
        <v>DISTRIBUCION VOLUMEN X CRITERIO (kg ó litros)Tinto de VeranoHOMBRE</v>
      </c>
      <c r="B2263" s="11" t="s">
        <v>120</v>
      </c>
      <c r="C2263" s="11" t="s">
        <v>140</v>
      </c>
      <c r="D2263" s="11" t="s">
        <v>21</v>
      </c>
      <c r="E2263" s="12">
        <v>44.381157340688951</v>
      </c>
      <c r="F2263" s="12">
        <v>53.162327550018517</v>
      </c>
      <c r="G2263" s="12">
        <v>54.952254391192731</v>
      </c>
      <c r="H2263" s="12">
        <v>60.879042162393795</v>
      </c>
      <c r="I2263" s="12">
        <v>45.327897639043329</v>
      </c>
      <c r="J2263" s="12">
        <v>49.28372193962953</v>
      </c>
      <c r="K2263" s="12">
        <v>50.589407708241929</v>
      </c>
      <c r="L2263" s="12">
        <v>53.381042816519418</v>
      </c>
      <c r="M2263" s="12">
        <v>53.174392232589582</v>
      </c>
      <c r="N2263" s="12"/>
      <c r="O2263" s="12"/>
    </row>
    <row r="2264" spans="1:15" x14ac:dyDescent="0.35">
      <c r="A2264" s="11" t="str">
        <f t="shared" si="35"/>
        <v>DISTRIBUCION VOLUMEN X CRITERIO (kg ó litros)Tinto de VeranoMUJER</v>
      </c>
      <c r="B2264" s="11" t="s">
        <v>120</v>
      </c>
      <c r="C2264" s="11" t="s">
        <v>140</v>
      </c>
      <c r="D2264" s="11" t="s">
        <v>22</v>
      </c>
      <c r="E2264" s="12">
        <v>55.618822307025376</v>
      </c>
      <c r="F2264" s="12">
        <v>46.837667582718083</v>
      </c>
      <c r="G2264" s="12">
        <v>45.047759121364862</v>
      </c>
      <c r="H2264" s="12">
        <v>39.120970675497084</v>
      </c>
      <c r="I2264" s="12">
        <v>54.672101393295961</v>
      </c>
      <c r="J2264" s="12">
        <v>50.716281141295347</v>
      </c>
      <c r="K2264" s="12">
        <v>49.410577868624301</v>
      </c>
      <c r="L2264" s="12">
        <v>46.618974674645031</v>
      </c>
      <c r="M2264" s="12">
        <v>46.825591879901665</v>
      </c>
      <c r="N2264" s="12"/>
      <c r="O2264" s="12"/>
    </row>
    <row r="2265" spans="1:15" x14ac:dyDescent="0.35">
      <c r="A2265" s="11" t="str">
        <f t="shared" si="35"/>
        <v>DISTRIBUCION VOLUMEN X CRITERIO (kg ó litros)Sangria de VinoT.ESPAÑA</v>
      </c>
      <c r="B2265" s="11" t="s">
        <v>120</v>
      </c>
      <c r="C2265" s="11" t="s">
        <v>141</v>
      </c>
      <c r="D2265" s="11" t="s">
        <v>36</v>
      </c>
      <c r="E2265" s="12">
        <v>100</v>
      </c>
      <c r="F2265" s="12">
        <v>100</v>
      </c>
      <c r="G2265" s="12">
        <v>100</v>
      </c>
      <c r="H2265" s="12">
        <v>100</v>
      </c>
      <c r="I2265" s="12">
        <v>100</v>
      </c>
      <c r="J2265" s="12">
        <v>100</v>
      </c>
      <c r="K2265" s="12">
        <v>100</v>
      </c>
      <c r="L2265" s="12">
        <v>100</v>
      </c>
      <c r="M2265" s="12">
        <v>100</v>
      </c>
      <c r="N2265" s="12"/>
      <c r="O2265" s="12"/>
    </row>
    <row r="2266" spans="1:15" x14ac:dyDescent="0.35">
      <c r="A2266" s="11" t="str">
        <f t="shared" si="35"/>
        <v>DISTRIBUCION VOLUMEN X CRITERIO (kg ó litros)Sangria de VinoBCN AM</v>
      </c>
      <c r="B2266" s="11" t="s">
        <v>120</v>
      </c>
      <c r="C2266" s="11" t="s">
        <v>141</v>
      </c>
      <c r="D2266" s="11" t="s">
        <v>1</v>
      </c>
      <c r="E2266" s="12">
        <v>24.105282412189659</v>
      </c>
      <c r="F2266" s="12">
        <v>15.891065576375221</v>
      </c>
      <c r="G2266" s="12">
        <v>16.379725666404617</v>
      </c>
      <c r="H2266" s="12">
        <v>19.09887574815448</v>
      </c>
      <c r="I2266" s="12">
        <v>12.428030108351413</v>
      </c>
      <c r="J2266" s="12">
        <v>6.1076991515055647</v>
      </c>
      <c r="K2266" s="12">
        <v>20.905171308697234</v>
      </c>
      <c r="L2266" s="12">
        <v>22.240827849726664</v>
      </c>
      <c r="M2266" s="12">
        <v>25.577843132749589</v>
      </c>
      <c r="N2266" s="12"/>
      <c r="O2266" s="12"/>
    </row>
    <row r="2267" spans="1:15" x14ac:dyDescent="0.35">
      <c r="A2267" s="11" t="str">
        <f t="shared" si="35"/>
        <v>DISTRIBUCION VOLUMEN X CRITERIO (kg ó litros)Sangria de VinoREST.CAT ARAGON</v>
      </c>
      <c r="B2267" s="11" t="s">
        <v>120</v>
      </c>
      <c r="C2267" s="11" t="s">
        <v>141</v>
      </c>
      <c r="D2267" s="11" t="s">
        <v>2</v>
      </c>
      <c r="E2267" s="12">
        <v>18.429309733637421</v>
      </c>
      <c r="F2267" s="12">
        <v>13.383122771951111</v>
      </c>
      <c r="G2267" s="12">
        <v>20.109180810637429</v>
      </c>
      <c r="H2267" s="12">
        <v>20.616827580817507</v>
      </c>
      <c r="I2267" s="12">
        <v>5.2988112311723414</v>
      </c>
      <c r="J2267" s="12">
        <v>18.581554109363619</v>
      </c>
      <c r="K2267" s="12">
        <v>11.30688525356401</v>
      </c>
      <c r="L2267" s="12">
        <v>3.2166658579006495</v>
      </c>
      <c r="M2267" s="12">
        <v>17.790789957538124</v>
      </c>
      <c r="N2267" s="12"/>
      <c r="O2267" s="12"/>
    </row>
    <row r="2268" spans="1:15" x14ac:dyDescent="0.35">
      <c r="A2268" s="11" t="str">
        <f t="shared" si="35"/>
        <v>DISTRIBUCION VOLUMEN X CRITERIO (kg ó litros)Sangria de VinoLEVANTE</v>
      </c>
      <c r="B2268" s="11" t="s">
        <v>120</v>
      </c>
      <c r="C2268" s="11" t="s">
        <v>141</v>
      </c>
      <c r="D2268" s="11" t="s">
        <v>3</v>
      </c>
      <c r="E2268" s="12">
        <v>21.415959638539121</v>
      </c>
      <c r="F2268" s="12">
        <v>34.576874362779918</v>
      </c>
      <c r="G2268" s="12">
        <v>22.64937639939653</v>
      </c>
      <c r="H2268" s="12">
        <v>38.846289788739469</v>
      </c>
      <c r="I2268" s="12">
        <v>35.1765134002449</v>
      </c>
      <c r="J2268" s="12">
        <v>36.04850363612907</v>
      </c>
      <c r="K2268" s="12">
        <v>28.641008950895703</v>
      </c>
      <c r="L2268" s="12">
        <v>30.611110232038868</v>
      </c>
      <c r="M2268" s="12">
        <v>8.4262780631694891</v>
      </c>
      <c r="N2268" s="12"/>
      <c r="O2268" s="12"/>
    </row>
    <row r="2269" spans="1:15" x14ac:dyDescent="0.35">
      <c r="A2269" s="11" t="str">
        <f t="shared" si="35"/>
        <v>DISTRIBUCION VOLUMEN X CRITERIO (kg ó litros)Sangria de VinoANDALUCIA</v>
      </c>
      <c r="B2269" s="11" t="s">
        <v>120</v>
      </c>
      <c r="C2269" s="11" t="s">
        <v>141</v>
      </c>
      <c r="D2269" s="11" t="s">
        <v>4</v>
      </c>
      <c r="E2269" s="12">
        <v>1.714807081023864</v>
      </c>
      <c r="F2269" s="12">
        <v>9.725143456789521</v>
      </c>
      <c r="G2269" s="12">
        <v>2.8723094565782259</v>
      </c>
      <c r="H2269" s="12">
        <v>1.1557233430708509</v>
      </c>
      <c r="I2269" s="12">
        <v>4.0192915640138844</v>
      </c>
      <c r="J2269" s="12">
        <v>9.5894637434367898</v>
      </c>
      <c r="K2269" s="12">
        <v>3.3574793306609099</v>
      </c>
      <c r="L2269" s="12">
        <v>2.9580219576834725</v>
      </c>
      <c r="M2269" s="12">
        <v>11.035349937928457</v>
      </c>
      <c r="N2269" s="12"/>
      <c r="O2269" s="12"/>
    </row>
    <row r="2270" spans="1:15" x14ac:dyDescent="0.35">
      <c r="A2270" s="11" t="str">
        <f t="shared" si="35"/>
        <v>DISTRIBUCION VOLUMEN X CRITERIO (kg ó litros)Sangria de VinoMDD AM</v>
      </c>
      <c r="B2270" s="11" t="s">
        <v>120</v>
      </c>
      <c r="C2270" s="11" t="s">
        <v>141</v>
      </c>
      <c r="D2270" s="11" t="s">
        <v>5</v>
      </c>
      <c r="E2270" s="12">
        <v>13.430261197525528</v>
      </c>
      <c r="F2270" s="12">
        <v>12.529359098312264</v>
      </c>
      <c r="G2270" s="12">
        <v>4.8904887968844122</v>
      </c>
      <c r="H2270" s="12">
        <v>2.2002678025355173</v>
      </c>
      <c r="I2270" s="12">
        <v>7.7124238165950558</v>
      </c>
      <c r="J2270" s="12">
        <v>13.206849990935943</v>
      </c>
      <c r="K2270" s="12">
        <v>7.9799529301926366</v>
      </c>
      <c r="L2270" s="12">
        <v>9.0209878858936712</v>
      </c>
      <c r="M2270" s="12">
        <v>13.40500765442591</v>
      </c>
      <c r="N2270" s="12"/>
      <c r="O2270" s="12"/>
    </row>
    <row r="2271" spans="1:15" x14ac:dyDescent="0.35">
      <c r="A2271" s="11" t="str">
        <f t="shared" si="35"/>
        <v>DISTRIBUCION VOLUMEN X CRITERIO (kg ó litros)Sangria de VinoRTO CENTRO</v>
      </c>
      <c r="B2271" s="11" t="s">
        <v>120</v>
      </c>
      <c r="C2271" s="11" t="s">
        <v>141</v>
      </c>
      <c r="D2271" s="11" t="s">
        <v>6</v>
      </c>
      <c r="E2271" s="12">
        <v>0.74901174521472147</v>
      </c>
      <c r="F2271" s="12">
        <v>5.037960118342041</v>
      </c>
      <c r="G2271" s="12">
        <v>10.341135864822096</v>
      </c>
      <c r="H2271" s="12">
        <v>5.4857854855454029</v>
      </c>
      <c r="I2271" s="12">
        <v>8.1224652118158023</v>
      </c>
      <c r="J2271" s="12">
        <v>6.0303429229103953</v>
      </c>
      <c r="K2271" s="12">
        <v>6.0300220646501348</v>
      </c>
      <c r="L2271" s="12">
        <v>7.6113019714817183</v>
      </c>
      <c r="M2271" s="12">
        <v>5.4937328285489642</v>
      </c>
      <c r="N2271" s="12"/>
      <c r="O2271" s="12"/>
    </row>
    <row r="2272" spans="1:15" x14ac:dyDescent="0.35">
      <c r="A2272" s="11" t="str">
        <f t="shared" si="35"/>
        <v>DISTRIBUCION VOLUMEN X CRITERIO (kg ó litros)Sangria de VinoNORTE-CENTRO</v>
      </c>
      <c r="B2272" s="11" t="s">
        <v>120</v>
      </c>
      <c r="C2272" s="11" t="s">
        <v>141</v>
      </c>
      <c r="D2272" s="11" t="s">
        <v>7</v>
      </c>
      <c r="E2272" s="12">
        <v>4.6148778975507554</v>
      </c>
      <c r="F2272" s="12">
        <v>6.7063526536273148</v>
      </c>
      <c r="G2272" s="12">
        <v>8.8643727016917513</v>
      </c>
      <c r="H2272" s="12">
        <v>9.6071199831117475</v>
      </c>
      <c r="I2272" s="12">
        <v>6.1491534677463831</v>
      </c>
      <c r="J2272" s="12">
        <v>6.5609471905192507</v>
      </c>
      <c r="K2272" s="12">
        <v>16.948956662329202</v>
      </c>
      <c r="L2272" s="12">
        <v>9.2276559114749883</v>
      </c>
      <c r="M2272" s="12">
        <v>9.5988710901624348</v>
      </c>
      <c r="N2272" s="12"/>
      <c r="O2272" s="12"/>
    </row>
    <row r="2273" spans="1:15" x14ac:dyDescent="0.35">
      <c r="A2273" s="11" t="str">
        <f t="shared" si="35"/>
        <v>DISTRIBUCION VOLUMEN X CRITERIO (kg ó litros)Sangria de VinoNOROESTE</v>
      </c>
      <c r="B2273" s="11" t="s">
        <v>120</v>
      </c>
      <c r="C2273" s="11" t="s">
        <v>141</v>
      </c>
      <c r="D2273" s="11" t="s">
        <v>8</v>
      </c>
      <c r="E2273" s="12">
        <v>15.54048179932359</v>
      </c>
      <c r="F2273" s="12">
        <v>2.1501385779587934</v>
      </c>
      <c r="G2273" s="12">
        <v>13.893406117616891</v>
      </c>
      <c r="H2273" s="12">
        <v>2.9891006299991156</v>
      </c>
      <c r="I2273" s="12">
        <v>21.093311434546944</v>
      </c>
      <c r="J2273" s="12">
        <v>3.874654408351542</v>
      </c>
      <c r="K2273" s="12">
        <v>4.8305338529083803</v>
      </c>
      <c r="L2273" s="12">
        <v>15.113416717139003</v>
      </c>
      <c r="M2273" s="12">
        <v>8.6721284795651101</v>
      </c>
      <c r="N2273" s="12"/>
      <c r="O2273" s="12"/>
    </row>
    <row r="2274" spans="1:15" x14ac:dyDescent="0.35">
      <c r="A2274" s="11" t="str">
        <f t="shared" si="35"/>
        <v>DISTRIBUCION VOLUMEN X CRITERIO (kg ó litros)Sangria de Vino&lt;2MIL</v>
      </c>
      <c r="B2274" s="11" t="s">
        <v>120</v>
      </c>
      <c r="C2274" s="11" t="s">
        <v>141</v>
      </c>
      <c r="D2274" s="11" t="s">
        <v>9</v>
      </c>
      <c r="E2274" s="12">
        <v>18.780660982990767</v>
      </c>
      <c r="F2274" s="12">
        <v>6.1921198163366924</v>
      </c>
      <c r="G2274" s="12">
        <v>10.357796814984619</v>
      </c>
      <c r="H2274" s="12">
        <v>2.3168268753313752</v>
      </c>
      <c r="I2274" s="12">
        <v>10.551427085148163</v>
      </c>
      <c r="J2274" s="12">
        <v>10.424701925183452</v>
      </c>
      <c r="K2274" s="12">
        <v>1.90478910194034</v>
      </c>
      <c r="L2274" s="12">
        <v>2.6027985463239025</v>
      </c>
      <c r="M2274" s="12">
        <v>5.0556065892989821</v>
      </c>
      <c r="N2274" s="12"/>
      <c r="O2274" s="12"/>
    </row>
    <row r="2275" spans="1:15" x14ac:dyDescent="0.35">
      <c r="A2275" s="11" t="str">
        <f t="shared" si="35"/>
        <v>DISTRIBUCION VOLUMEN X CRITERIO (kg ó litros)Sangria de Vino2-5MIL</v>
      </c>
      <c r="B2275" s="11" t="s">
        <v>120</v>
      </c>
      <c r="C2275" s="11" t="s">
        <v>141</v>
      </c>
      <c r="D2275" s="11" t="s">
        <v>10</v>
      </c>
      <c r="E2275" s="12">
        <v>10.104945365926586</v>
      </c>
      <c r="F2275" s="12">
        <v>18.362168131084086</v>
      </c>
      <c r="G2275" s="12">
        <v>18.594101967032234</v>
      </c>
      <c r="H2275" s="12">
        <v>26.521572409197152</v>
      </c>
      <c r="I2275" s="12">
        <v>25.904429477701495</v>
      </c>
      <c r="J2275" s="12">
        <v>28.298393853617281</v>
      </c>
      <c r="K2275" s="12">
        <v>2.5360976335130245</v>
      </c>
      <c r="L2275" s="12">
        <v>5.3201843057185529</v>
      </c>
      <c r="M2275" s="12">
        <v>1.1294979751071224</v>
      </c>
      <c r="N2275" s="12"/>
      <c r="O2275" s="12"/>
    </row>
    <row r="2276" spans="1:15" x14ac:dyDescent="0.35">
      <c r="A2276" s="11" t="str">
        <f t="shared" si="35"/>
        <v>DISTRIBUCION VOLUMEN X CRITERIO (kg ó litros)Sangria de Vino5-10MIL</v>
      </c>
      <c r="B2276" s="11" t="s">
        <v>120</v>
      </c>
      <c r="C2276" s="11" t="s">
        <v>141</v>
      </c>
      <c r="D2276" s="11" t="s">
        <v>11</v>
      </c>
      <c r="E2276" s="12">
        <v>5.4417436386069626</v>
      </c>
      <c r="F2276" s="12">
        <v>6.3427082117470084</v>
      </c>
      <c r="G2276" s="12">
        <v>8.9989175684620566</v>
      </c>
      <c r="H2276" s="12">
        <v>10.58471623991087</v>
      </c>
      <c r="I2276" s="12">
        <v>2.4969351838826781</v>
      </c>
      <c r="J2276" s="12">
        <v>2.6311985344203332</v>
      </c>
      <c r="K2276" s="12">
        <v>4.3153043533310163</v>
      </c>
      <c r="L2276" s="12" t="s">
        <v>219</v>
      </c>
      <c r="M2276" s="12">
        <v>13.14245088263058</v>
      </c>
      <c r="N2276" s="12"/>
      <c r="O2276" s="12"/>
    </row>
    <row r="2277" spans="1:15" x14ac:dyDescent="0.35">
      <c r="A2277" s="11" t="str">
        <f t="shared" si="35"/>
        <v>DISTRIBUCION VOLUMEN X CRITERIO (kg ó litros)Sangria de Vino10-30MIL</v>
      </c>
      <c r="B2277" s="11" t="s">
        <v>120</v>
      </c>
      <c r="C2277" s="11" t="s">
        <v>141</v>
      </c>
      <c r="D2277" s="11" t="s">
        <v>12</v>
      </c>
      <c r="E2277" s="12">
        <v>8.8378006162201252</v>
      </c>
      <c r="F2277" s="12">
        <v>21.242618111845353</v>
      </c>
      <c r="G2277" s="12">
        <v>8.1530067798529835</v>
      </c>
      <c r="H2277" s="12">
        <v>15.447183672228974</v>
      </c>
      <c r="I2277" s="12">
        <v>9.5001292554784253</v>
      </c>
      <c r="J2277" s="12">
        <v>6.1269264824630234</v>
      </c>
      <c r="K2277" s="12">
        <v>24.64720038481002</v>
      </c>
      <c r="L2277" s="12">
        <v>21.009818501582512</v>
      </c>
      <c r="M2277" s="12">
        <v>7.7537930094883984</v>
      </c>
      <c r="N2277" s="12"/>
      <c r="O2277" s="12"/>
    </row>
    <row r="2278" spans="1:15" x14ac:dyDescent="0.35">
      <c r="A2278" s="11" t="str">
        <f t="shared" si="35"/>
        <v>DISTRIBUCION VOLUMEN X CRITERIO (kg ó litros)Sangria de Vino30-100MIL</v>
      </c>
      <c r="B2278" s="11" t="s">
        <v>120</v>
      </c>
      <c r="C2278" s="11" t="s">
        <v>141</v>
      </c>
      <c r="D2278" s="11" t="s">
        <v>13</v>
      </c>
      <c r="E2278" s="12">
        <v>12.348288891415361</v>
      </c>
      <c r="F2278" s="12">
        <v>15.950078634013659</v>
      </c>
      <c r="G2278" s="12">
        <v>14.98472948889111</v>
      </c>
      <c r="H2278" s="12">
        <v>16.301171204660985</v>
      </c>
      <c r="I2278" s="12">
        <v>22.234274366224483</v>
      </c>
      <c r="J2278" s="12">
        <v>14.770344873572091</v>
      </c>
      <c r="K2278" s="12">
        <v>38.332688104692309</v>
      </c>
      <c r="L2278" s="12">
        <v>21.939379018011614</v>
      </c>
      <c r="M2278" s="12">
        <v>22.930982028950577</v>
      </c>
      <c r="N2278" s="12"/>
      <c r="O2278" s="12"/>
    </row>
    <row r="2279" spans="1:15" x14ac:dyDescent="0.35">
      <c r="A2279" s="11" t="str">
        <f t="shared" si="35"/>
        <v>DISTRIBUCION VOLUMEN X CRITERIO (kg ó litros)Sangria de Vino100-200MIL</v>
      </c>
      <c r="B2279" s="11" t="s">
        <v>120</v>
      </c>
      <c r="C2279" s="11" t="s">
        <v>141</v>
      </c>
      <c r="D2279" s="11" t="s">
        <v>14</v>
      </c>
      <c r="E2279" s="12">
        <v>3.0928611227764047</v>
      </c>
      <c r="F2279" s="12">
        <v>6.1715770897597277</v>
      </c>
      <c r="G2279" s="12">
        <v>10.265725451086396</v>
      </c>
      <c r="H2279" s="12">
        <v>8.0631661023682089</v>
      </c>
      <c r="I2279" s="12">
        <v>2.4230918392202967</v>
      </c>
      <c r="J2279" s="12">
        <v>13.967000982379044</v>
      </c>
      <c r="K2279" s="12">
        <v>7.5344385445850675</v>
      </c>
      <c r="L2279" s="12">
        <v>3.6954819760552806</v>
      </c>
      <c r="M2279" s="12">
        <v>6.524008850283967</v>
      </c>
      <c r="N2279" s="12"/>
      <c r="O2279" s="12"/>
    </row>
    <row r="2280" spans="1:15" x14ac:dyDescent="0.35">
      <c r="A2280" s="11" t="str">
        <f t="shared" si="35"/>
        <v>DISTRIBUCION VOLUMEN X CRITERIO (kg ó litros)Sangria de Vino200-500MIL</v>
      </c>
      <c r="B2280" s="11" t="s">
        <v>120</v>
      </c>
      <c r="C2280" s="11" t="s">
        <v>141</v>
      </c>
      <c r="D2280" s="11" t="s">
        <v>15</v>
      </c>
      <c r="E2280" s="12">
        <v>19.489737266930831</v>
      </c>
      <c r="F2280" s="12">
        <v>15.763135997161633</v>
      </c>
      <c r="G2280" s="12">
        <v>20.258138682995185</v>
      </c>
      <c r="H2280" s="12">
        <v>11.683656979618506</v>
      </c>
      <c r="I2280" s="12">
        <v>10.870893505913573</v>
      </c>
      <c r="J2280" s="12">
        <v>10.357460784212989</v>
      </c>
      <c r="K2280" s="12">
        <v>5.7996966899474884</v>
      </c>
      <c r="L2280" s="12">
        <v>21.496820610833719</v>
      </c>
      <c r="M2280" s="12">
        <v>26.09662376749537</v>
      </c>
      <c r="N2280" s="12"/>
      <c r="O2280" s="12"/>
    </row>
    <row r="2281" spans="1:15" x14ac:dyDescent="0.35">
      <c r="A2281" s="11" t="str">
        <f t="shared" si="35"/>
        <v>DISTRIBUCION VOLUMEN X CRITERIO (kg ó litros)Sangria de Vino&gt;500MIL</v>
      </c>
      <c r="B2281" s="11" t="s">
        <v>120</v>
      </c>
      <c r="C2281" s="11" t="s">
        <v>141</v>
      </c>
      <c r="D2281" s="11" t="s">
        <v>16</v>
      </c>
      <c r="E2281" s="12">
        <v>21.903951471977884</v>
      </c>
      <c r="F2281" s="12">
        <v>9.9756166290293145</v>
      </c>
      <c r="G2281" s="12">
        <v>8.3875720841139589</v>
      </c>
      <c r="H2281" s="12">
        <v>9.0817086439959613</v>
      </c>
      <c r="I2281" s="12">
        <v>16.018819989891064</v>
      </c>
      <c r="J2281" s="12">
        <v>13.423991925464529</v>
      </c>
      <c r="K2281" s="12">
        <v>14.929786715613321</v>
      </c>
      <c r="L2281" s="12">
        <v>23.935511526493965</v>
      </c>
      <c r="M2281" s="12">
        <v>17.367027362677732</v>
      </c>
      <c r="N2281" s="12"/>
      <c r="O2281" s="12"/>
    </row>
    <row r="2282" spans="1:15" x14ac:dyDescent="0.35">
      <c r="A2282" s="11" t="str">
        <f t="shared" si="35"/>
        <v>DISTRIBUCION VOLUMEN X CRITERIO (kg ó litros)Sangria de VinoDE 15 A 19 AÑOS</v>
      </c>
      <c r="B2282" s="11" t="s">
        <v>120</v>
      </c>
      <c r="C2282" s="11" t="s">
        <v>141</v>
      </c>
      <c r="D2282" s="11" t="s">
        <v>39</v>
      </c>
      <c r="E2282" s="12" t="s">
        <v>219</v>
      </c>
      <c r="F2282" s="12">
        <v>2.4972023643209846</v>
      </c>
      <c r="G2282" s="12" t="s">
        <v>219</v>
      </c>
      <c r="H2282" s="12" t="s">
        <v>219</v>
      </c>
      <c r="I2282" s="12" t="s">
        <v>219</v>
      </c>
      <c r="J2282" s="12" t="s">
        <v>219</v>
      </c>
      <c r="K2282" s="12">
        <v>10.520464331905348</v>
      </c>
      <c r="L2282" s="12" t="s">
        <v>219</v>
      </c>
      <c r="M2282" s="12" t="s">
        <v>219</v>
      </c>
      <c r="N2282" s="12"/>
      <c r="O2282" s="12"/>
    </row>
    <row r="2283" spans="1:15" x14ac:dyDescent="0.35">
      <c r="A2283" s="11" t="str">
        <f t="shared" si="35"/>
        <v>DISTRIBUCION VOLUMEN X CRITERIO (kg ó litros)Sangria de VinoDE 20 A 24 AÑOS</v>
      </c>
      <c r="B2283" s="11" t="s">
        <v>120</v>
      </c>
      <c r="C2283" s="11" t="s">
        <v>141</v>
      </c>
      <c r="D2283" s="11" t="s">
        <v>40</v>
      </c>
      <c r="E2283" s="12">
        <v>6.0833696596095885</v>
      </c>
      <c r="F2283" s="12">
        <v>8.5293126279696985</v>
      </c>
      <c r="G2283" s="12">
        <v>2.0266735066713468</v>
      </c>
      <c r="H2283" s="12">
        <v>4.6722075909222394</v>
      </c>
      <c r="I2283" s="12">
        <v>2.3555886319215178</v>
      </c>
      <c r="J2283" s="12">
        <v>2.9356350801662612</v>
      </c>
      <c r="K2283" s="12" t="s">
        <v>219</v>
      </c>
      <c r="L2283" s="12">
        <v>4.2014716936558365</v>
      </c>
      <c r="M2283" s="12">
        <v>4.5254403714167521</v>
      </c>
      <c r="N2283" s="12"/>
      <c r="O2283" s="12"/>
    </row>
    <row r="2284" spans="1:15" x14ac:dyDescent="0.35">
      <c r="A2284" s="11" t="str">
        <f t="shared" si="35"/>
        <v>DISTRIBUCION VOLUMEN X CRITERIO (kg ó litros)Sangria de VinoDE 25 A 34 AÑOS</v>
      </c>
      <c r="B2284" s="11" t="s">
        <v>120</v>
      </c>
      <c r="C2284" s="11" t="s">
        <v>141</v>
      </c>
      <c r="D2284" s="11" t="s">
        <v>41</v>
      </c>
      <c r="E2284" s="12">
        <v>15.724210191357043</v>
      </c>
      <c r="F2284" s="12">
        <v>8.0785919139621516</v>
      </c>
      <c r="G2284" s="12">
        <v>12.951315457402623</v>
      </c>
      <c r="H2284" s="12">
        <v>8.7256371163851334</v>
      </c>
      <c r="I2284" s="12">
        <v>3.7670038422355403</v>
      </c>
      <c r="J2284" s="12">
        <v>7.9523008584958923</v>
      </c>
      <c r="K2284" s="12">
        <v>6.057175852973856</v>
      </c>
      <c r="L2284" s="12">
        <v>16.308004312972866</v>
      </c>
      <c r="M2284" s="12">
        <v>9.6182889342943536</v>
      </c>
      <c r="N2284" s="12"/>
      <c r="O2284" s="12"/>
    </row>
    <row r="2285" spans="1:15" x14ac:dyDescent="0.35">
      <c r="A2285" s="11" t="str">
        <f t="shared" si="35"/>
        <v>DISTRIBUCION VOLUMEN X CRITERIO (kg ó litros)Sangria de VinoDE 35 A 49 AÑOS</v>
      </c>
      <c r="B2285" s="11" t="s">
        <v>120</v>
      </c>
      <c r="C2285" s="11" t="s">
        <v>141</v>
      </c>
      <c r="D2285" s="11" t="s">
        <v>42</v>
      </c>
      <c r="E2285" s="12">
        <v>25.016277070150899</v>
      </c>
      <c r="F2285" s="12">
        <v>22.17998357143971</v>
      </c>
      <c r="G2285" s="12">
        <v>25.555381224382501</v>
      </c>
      <c r="H2285" s="12">
        <v>25.366205282354549</v>
      </c>
      <c r="I2285" s="12">
        <v>30.34250346256956</v>
      </c>
      <c r="J2285" s="12">
        <v>19.913732330926841</v>
      </c>
      <c r="K2285" s="12">
        <v>18.025918124528403</v>
      </c>
      <c r="L2285" s="12">
        <v>30.462966709694665</v>
      </c>
      <c r="M2285" s="12">
        <v>20.949505768253712</v>
      </c>
      <c r="N2285" s="12"/>
      <c r="O2285" s="12"/>
    </row>
    <row r="2286" spans="1:15" x14ac:dyDescent="0.35">
      <c r="A2286" s="11" t="str">
        <f t="shared" si="35"/>
        <v>DISTRIBUCION VOLUMEN X CRITERIO (kg ó litros)Sangria de VinoDE 50 A 59 AÑOS</v>
      </c>
      <c r="B2286" s="11" t="s">
        <v>120</v>
      </c>
      <c r="C2286" s="11" t="s">
        <v>141</v>
      </c>
      <c r="D2286" s="11" t="s">
        <v>43</v>
      </c>
      <c r="E2286" s="12">
        <v>33.959217656041254</v>
      </c>
      <c r="F2286" s="12">
        <v>26.94447718507233</v>
      </c>
      <c r="G2286" s="12">
        <v>25.33074659112204</v>
      </c>
      <c r="H2286" s="12">
        <v>13.513327490461016</v>
      </c>
      <c r="I2286" s="12">
        <v>18.364310216473669</v>
      </c>
      <c r="J2286" s="12">
        <v>24.066362352497251</v>
      </c>
      <c r="K2286" s="12">
        <v>18.875061778259337</v>
      </c>
      <c r="L2286" s="12">
        <v>21.917523267805215</v>
      </c>
      <c r="M2286" s="12">
        <v>31.609713803508406</v>
      </c>
      <c r="N2286" s="12"/>
      <c r="O2286" s="12"/>
    </row>
    <row r="2287" spans="1:15" x14ac:dyDescent="0.35">
      <c r="A2287" s="11" t="str">
        <f t="shared" si="35"/>
        <v>DISTRIBUCION VOLUMEN X CRITERIO (kg ó litros)Sangria de VinoDE 60 A 75 AÑOS</v>
      </c>
      <c r="B2287" s="11" t="s">
        <v>120</v>
      </c>
      <c r="C2287" s="11" t="s">
        <v>141</v>
      </c>
      <c r="D2287" s="11" t="s">
        <v>44</v>
      </c>
      <c r="E2287" s="12">
        <v>19.216913656784449</v>
      </c>
      <c r="F2287" s="12">
        <v>31.770448583209866</v>
      </c>
      <c r="G2287" s="12">
        <v>34.135871380111872</v>
      </c>
      <c r="H2287" s="12">
        <v>47.722622389633479</v>
      </c>
      <c r="I2287" s="12">
        <v>45.170588986529395</v>
      </c>
      <c r="J2287" s="12">
        <v>45.13198475751404</v>
      </c>
      <c r="K2287" s="12">
        <v>46.52139258353229</v>
      </c>
      <c r="L2287" s="12">
        <v>27.110025802070741</v>
      </c>
      <c r="M2287" s="12">
        <v>33.297051122526774</v>
      </c>
      <c r="N2287" s="12"/>
      <c r="O2287" s="12"/>
    </row>
    <row r="2288" spans="1:15" x14ac:dyDescent="0.35">
      <c r="A2288" s="11" t="str">
        <f t="shared" si="35"/>
        <v>DISTRIBUCION VOLUMEN X CRITERIO (kg ó litros)Sangria de VinoALTA Y MEDIA ALTA</v>
      </c>
      <c r="B2288" s="11" t="s">
        <v>120</v>
      </c>
      <c r="C2288" s="11" t="s">
        <v>141</v>
      </c>
      <c r="D2288" s="11" t="s">
        <v>17</v>
      </c>
      <c r="E2288" s="12">
        <v>26.371853744829014</v>
      </c>
      <c r="F2288" s="12">
        <v>24.917764829551604</v>
      </c>
      <c r="G2288" s="12">
        <v>18.773373822674063</v>
      </c>
      <c r="H2288" s="12">
        <v>13.60274857396832</v>
      </c>
      <c r="I2288" s="12">
        <v>18.821373810403543</v>
      </c>
      <c r="J2288" s="12">
        <v>20.589119079989665</v>
      </c>
      <c r="K2288" s="12">
        <v>39.689126178322923</v>
      </c>
      <c r="L2288" s="12">
        <v>33.026244671392149</v>
      </c>
      <c r="M2288" s="12">
        <v>24.504196944083553</v>
      </c>
      <c r="N2288" s="12"/>
      <c r="O2288" s="12"/>
    </row>
    <row r="2289" spans="1:15" x14ac:dyDescent="0.35">
      <c r="A2289" s="11" t="str">
        <f t="shared" si="35"/>
        <v>DISTRIBUCION VOLUMEN X CRITERIO (kg ó litros)Sangria de VinoMEDIA</v>
      </c>
      <c r="B2289" s="11" t="s">
        <v>120</v>
      </c>
      <c r="C2289" s="11" t="s">
        <v>141</v>
      </c>
      <c r="D2289" s="11" t="s">
        <v>18</v>
      </c>
      <c r="E2289" s="12">
        <v>30.921392190495133</v>
      </c>
      <c r="F2289" s="12">
        <v>24.62411191293458</v>
      </c>
      <c r="G2289" s="12">
        <v>30.706193739717342</v>
      </c>
      <c r="H2289" s="12">
        <v>21.52431284294088</v>
      </c>
      <c r="I2289" s="12">
        <v>29.122506758600242</v>
      </c>
      <c r="J2289" s="12">
        <v>20.461433769935656</v>
      </c>
      <c r="K2289" s="12">
        <v>38.45114557502</v>
      </c>
      <c r="L2289" s="12">
        <v>24.796153561626884</v>
      </c>
      <c r="M2289" s="12">
        <v>29.096455491208019</v>
      </c>
      <c r="N2289" s="12"/>
      <c r="O2289" s="12"/>
    </row>
    <row r="2290" spans="1:15" x14ac:dyDescent="0.35">
      <c r="A2290" s="11" t="str">
        <f t="shared" si="35"/>
        <v>DISTRIBUCION VOLUMEN X CRITERIO (kg ó litros)Sangria de VinoMEDIA BAJA</v>
      </c>
      <c r="B2290" s="11" t="s">
        <v>120</v>
      </c>
      <c r="C2290" s="11" t="s">
        <v>141</v>
      </c>
      <c r="D2290" s="11" t="s">
        <v>19</v>
      </c>
      <c r="E2290" s="12">
        <v>22.157253875781809</v>
      </c>
      <c r="F2290" s="12">
        <v>17.259533604442961</v>
      </c>
      <c r="G2290" s="12">
        <v>25.181781542819053</v>
      </c>
      <c r="H2290" s="12">
        <v>13.813091673581335</v>
      </c>
      <c r="I2290" s="12">
        <v>25.241390079092589</v>
      </c>
      <c r="J2290" s="12">
        <v>22.654522028489264</v>
      </c>
      <c r="K2290" s="12">
        <v>6.1245152403465175</v>
      </c>
      <c r="L2290" s="12">
        <v>23.0298519966403</v>
      </c>
      <c r="M2290" s="12">
        <v>23.817613674445735</v>
      </c>
      <c r="N2290" s="12"/>
      <c r="O2290" s="12"/>
    </row>
    <row r="2291" spans="1:15" x14ac:dyDescent="0.35">
      <c r="A2291" s="11" t="str">
        <f t="shared" si="35"/>
        <v>DISTRIBUCION VOLUMEN X CRITERIO (kg ó litros)Sangria de VinoBAJA</v>
      </c>
      <c r="B2291" s="11" t="s">
        <v>120</v>
      </c>
      <c r="C2291" s="11" t="s">
        <v>141</v>
      </c>
      <c r="D2291" s="11" t="s">
        <v>20</v>
      </c>
      <c r="E2291" s="12">
        <v>20.549495257890996</v>
      </c>
      <c r="F2291" s="12">
        <v>33.198605899045589</v>
      </c>
      <c r="G2291" s="12">
        <v>25.338637340226338</v>
      </c>
      <c r="H2291" s="12">
        <v>51.059841830009326</v>
      </c>
      <c r="I2291" s="12">
        <v>26.814727625228645</v>
      </c>
      <c r="J2291" s="12">
        <v>36.294937010110779</v>
      </c>
      <c r="K2291" s="12">
        <v>15.735213548657601</v>
      </c>
      <c r="L2291" s="12">
        <v>19.14775516798111</v>
      </c>
      <c r="M2291" s="12">
        <v>22.5817171103043</v>
      </c>
      <c r="N2291" s="12"/>
      <c r="O2291" s="12"/>
    </row>
    <row r="2292" spans="1:15" x14ac:dyDescent="0.35">
      <c r="A2292" s="11" t="str">
        <f t="shared" si="35"/>
        <v>DISTRIBUCION VOLUMEN X CRITERIO (kg ó litros)Sangria de VinoHOMBRE</v>
      </c>
      <c r="B2292" s="11" t="s">
        <v>120</v>
      </c>
      <c r="C2292" s="11" t="s">
        <v>141</v>
      </c>
      <c r="D2292" s="11" t="s">
        <v>21</v>
      </c>
      <c r="E2292" s="12">
        <v>55.08087599278727</v>
      </c>
      <c r="F2292" s="12">
        <v>38.975978456362348</v>
      </c>
      <c r="G2292" s="12">
        <v>43.406231435356283</v>
      </c>
      <c r="H2292" s="12">
        <v>30.193394283717222</v>
      </c>
      <c r="I2292" s="12">
        <v>32.097657923132736</v>
      </c>
      <c r="J2292" s="12">
        <v>36.551501672191854</v>
      </c>
      <c r="K2292" s="12">
        <v>52.705832291698293</v>
      </c>
      <c r="L2292" s="12">
        <v>43.564547891553445</v>
      </c>
      <c r="M2292" s="12">
        <v>43.953648034461459</v>
      </c>
      <c r="N2292" s="12"/>
      <c r="O2292" s="12"/>
    </row>
    <row r="2293" spans="1:15" x14ac:dyDescent="0.35">
      <c r="A2293" s="11" t="str">
        <f t="shared" si="35"/>
        <v>DISTRIBUCION VOLUMEN X CRITERIO (kg ó litros)Sangria de VinoMUJER</v>
      </c>
      <c r="B2293" s="11" t="s">
        <v>120</v>
      </c>
      <c r="C2293" s="11" t="s">
        <v>141</v>
      </c>
      <c r="D2293" s="11" t="s">
        <v>22</v>
      </c>
      <c r="E2293" s="12">
        <v>44.919124983648963</v>
      </c>
      <c r="F2293" s="12">
        <v>61.024037995257629</v>
      </c>
      <c r="G2293" s="12">
        <v>56.593753415426015</v>
      </c>
      <c r="H2293" s="12">
        <v>69.806585007551419</v>
      </c>
      <c r="I2293" s="12">
        <v>67.902342076867257</v>
      </c>
      <c r="J2293" s="12">
        <v>63.448515500122561</v>
      </c>
      <c r="K2293" s="12">
        <v>47.29417140612248</v>
      </c>
      <c r="L2293" s="12">
        <v>56.435452108446547</v>
      </c>
      <c r="M2293" s="12">
        <v>56.046351965538555</v>
      </c>
      <c r="N2293" s="12"/>
      <c r="O2293" s="12"/>
    </row>
    <row r="2294" spans="1:15" x14ac:dyDescent="0.35">
      <c r="A2294" s="11" t="str">
        <f t="shared" si="35"/>
        <v>DISTRIBUCION VOLUMEN X CRITERIO (kg ó litros)Sangria de CavaT.ESPAÑA</v>
      </c>
      <c r="B2294" s="11" t="s">
        <v>120</v>
      </c>
      <c r="C2294" s="11" t="s">
        <v>142</v>
      </c>
      <c r="D2294" s="11" t="s">
        <v>36</v>
      </c>
      <c r="E2294" s="12">
        <v>100</v>
      </c>
      <c r="F2294" s="12">
        <v>100</v>
      </c>
      <c r="G2294" s="12">
        <v>100</v>
      </c>
      <c r="H2294" s="12">
        <v>100</v>
      </c>
      <c r="I2294" s="12">
        <v>100</v>
      </c>
      <c r="J2294" s="12">
        <v>100</v>
      </c>
      <c r="K2294" s="12">
        <v>100</v>
      </c>
      <c r="L2294" s="12">
        <v>100</v>
      </c>
      <c r="M2294" s="12">
        <v>100</v>
      </c>
      <c r="N2294" s="12"/>
      <c r="O2294" s="12"/>
    </row>
    <row r="2295" spans="1:15" x14ac:dyDescent="0.35">
      <c r="A2295" s="11" t="str">
        <f t="shared" si="35"/>
        <v>DISTRIBUCION VOLUMEN X CRITERIO (kg ó litros)Sangria de CavaBCN AM</v>
      </c>
      <c r="B2295" s="11" t="s">
        <v>120</v>
      </c>
      <c r="C2295" s="11" t="s">
        <v>142</v>
      </c>
      <c r="D2295" s="11" t="s">
        <v>1</v>
      </c>
      <c r="E2295" s="12">
        <v>43.434907422793984</v>
      </c>
      <c r="F2295" s="12">
        <v>29.717561109850688</v>
      </c>
      <c r="G2295" s="12">
        <v>44.636178400674012</v>
      </c>
      <c r="H2295" s="12">
        <v>55.308482903594125</v>
      </c>
      <c r="I2295" s="12">
        <v>52.182202587867266</v>
      </c>
      <c r="J2295" s="12">
        <v>23.196760199826908</v>
      </c>
      <c r="K2295" s="12">
        <v>32.423393127590295</v>
      </c>
      <c r="L2295" s="12">
        <v>52.233678362480788</v>
      </c>
      <c r="M2295" s="12">
        <v>38.681827114845149</v>
      </c>
      <c r="N2295" s="12"/>
      <c r="O2295" s="12"/>
    </row>
    <row r="2296" spans="1:15" x14ac:dyDescent="0.35">
      <c r="A2296" s="11" t="str">
        <f t="shared" si="35"/>
        <v>DISTRIBUCION VOLUMEN X CRITERIO (kg ó litros)Sangria de CavaREST.CAT ARAGON</v>
      </c>
      <c r="B2296" s="11" t="s">
        <v>120</v>
      </c>
      <c r="C2296" s="11" t="s">
        <v>142</v>
      </c>
      <c r="D2296" s="11" t="s">
        <v>2</v>
      </c>
      <c r="E2296" s="12">
        <v>15.05286452446779</v>
      </c>
      <c r="F2296" s="12">
        <v>21.798846595094794</v>
      </c>
      <c r="G2296" s="12">
        <v>34.454797493420422</v>
      </c>
      <c r="H2296" s="12">
        <v>29.597707892952453</v>
      </c>
      <c r="I2296" s="12">
        <v>13.150624558849454</v>
      </c>
      <c r="J2296" s="12">
        <v>39.909493125431155</v>
      </c>
      <c r="K2296" s="12">
        <v>15.657302325531965</v>
      </c>
      <c r="L2296" s="12">
        <v>4.0730530220114014</v>
      </c>
      <c r="M2296" s="12">
        <v>21.032644435388885</v>
      </c>
      <c r="N2296" s="12"/>
      <c r="O2296" s="12"/>
    </row>
    <row r="2297" spans="1:15" x14ac:dyDescent="0.35">
      <c r="A2297" s="11" t="str">
        <f t="shared" si="35"/>
        <v>DISTRIBUCION VOLUMEN X CRITERIO (kg ó litros)Sangria de CavaLEVANTE</v>
      </c>
      <c r="B2297" s="11" t="s">
        <v>120</v>
      </c>
      <c r="C2297" s="11" t="s">
        <v>142</v>
      </c>
      <c r="D2297" s="11" t="s">
        <v>3</v>
      </c>
      <c r="E2297" s="12">
        <v>8.221867606539675</v>
      </c>
      <c r="F2297" s="12">
        <v>26.142209357159746</v>
      </c>
      <c r="G2297" s="12">
        <v>4.154215487368961</v>
      </c>
      <c r="H2297" s="12">
        <v>3.0841247978784905</v>
      </c>
      <c r="I2297" s="12">
        <v>14.068812804807571</v>
      </c>
      <c r="J2297" s="12">
        <v>9.70181528347422</v>
      </c>
      <c r="K2297" s="12">
        <v>38.626170566995789</v>
      </c>
      <c r="L2297" s="12">
        <v>17.579809603948714</v>
      </c>
      <c r="M2297" s="12">
        <v>13.193390499563568</v>
      </c>
      <c r="N2297" s="12"/>
      <c r="O2297" s="12"/>
    </row>
    <row r="2298" spans="1:15" x14ac:dyDescent="0.35">
      <c r="A2298" s="11" t="str">
        <f t="shared" si="35"/>
        <v>DISTRIBUCION VOLUMEN X CRITERIO (kg ó litros)Sangria de CavaANDALUCIA</v>
      </c>
      <c r="B2298" s="11" t="s">
        <v>120</v>
      </c>
      <c r="C2298" s="11" t="s">
        <v>142</v>
      </c>
      <c r="D2298" s="11" t="s">
        <v>4</v>
      </c>
      <c r="E2298" s="12">
        <v>9.753242669533071</v>
      </c>
      <c r="F2298" s="12">
        <v>5.2502812946099064</v>
      </c>
      <c r="G2298" s="12">
        <v>2.3329342399702595</v>
      </c>
      <c r="H2298" s="12" t="s">
        <v>219</v>
      </c>
      <c r="I2298" s="12">
        <v>1.1487816198794909</v>
      </c>
      <c r="J2298" s="12">
        <v>8.976612959923699</v>
      </c>
      <c r="K2298" s="12">
        <v>0.59697053708028136</v>
      </c>
      <c r="L2298" s="12">
        <v>9.8313883403916602</v>
      </c>
      <c r="M2298" s="12">
        <v>3.7929403153093761</v>
      </c>
      <c r="N2298" s="12"/>
      <c r="O2298" s="12"/>
    </row>
    <row r="2299" spans="1:15" x14ac:dyDescent="0.35">
      <c r="A2299" s="11" t="str">
        <f t="shared" si="35"/>
        <v>DISTRIBUCION VOLUMEN X CRITERIO (kg ó litros)Sangria de CavaMDD AM</v>
      </c>
      <c r="B2299" s="11" t="s">
        <v>120</v>
      </c>
      <c r="C2299" s="11" t="s">
        <v>142</v>
      </c>
      <c r="D2299" s="11" t="s">
        <v>5</v>
      </c>
      <c r="E2299" s="12">
        <v>3.0611651882518234</v>
      </c>
      <c r="F2299" s="12">
        <v>5.9317694738828708</v>
      </c>
      <c r="G2299" s="12" t="s">
        <v>219</v>
      </c>
      <c r="H2299" s="12">
        <v>6.2530352826220241</v>
      </c>
      <c r="I2299" s="12">
        <v>4.1177221926125762</v>
      </c>
      <c r="J2299" s="12">
        <v>3.6664934152852999</v>
      </c>
      <c r="K2299" s="12">
        <v>11.561910017297059</v>
      </c>
      <c r="L2299" s="12">
        <v>13.654517708745272</v>
      </c>
      <c r="M2299" s="12">
        <v>1.443467111301395</v>
      </c>
      <c r="N2299" s="12"/>
      <c r="O2299" s="12"/>
    </row>
    <row r="2300" spans="1:15" x14ac:dyDescent="0.35">
      <c r="A2300" s="11" t="str">
        <f t="shared" si="35"/>
        <v>DISTRIBUCION VOLUMEN X CRITERIO (kg ó litros)Sangria de CavaRTO CENTRO</v>
      </c>
      <c r="B2300" s="11" t="s">
        <v>120</v>
      </c>
      <c r="C2300" s="11" t="s">
        <v>142</v>
      </c>
      <c r="D2300" s="11" t="s">
        <v>6</v>
      </c>
      <c r="E2300" s="12">
        <v>5.8288386757610828</v>
      </c>
      <c r="F2300" s="12">
        <v>4.0682768612135938</v>
      </c>
      <c r="G2300" s="12">
        <v>0.31997890737139512</v>
      </c>
      <c r="H2300" s="12">
        <v>4.2605434161760698</v>
      </c>
      <c r="I2300" s="12">
        <v>11.226673700110137</v>
      </c>
      <c r="J2300" s="12">
        <v>6.5071282924734062</v>
      </c>
      <c r="K2300" s="12">
        <v>1.1342435422295474</v>
      </c>
      <c r="L2300" s="12">
        <v>2.0415912176514053</v>
      </c>
      <c r="M2300" s="12">
        <v>3.4269542910943334</v>
      </c>
      <c r="N2300" s="12"/>
      <c r="O2300" s="12"/>
    </row>
    <row r="2301" spans="1:15" x14ac:dyDescent="0.35">
      <c r="A2301" s="11" t="str">
        <f t="shared" si="35"/>
        <v>DISTRIBUCION VOLUMEN X CRITERIO (kg ó litros)Sangria de CavaNORTE-CENTRO</v>
      </c>
      <c r="B2301" s="11" t="s">
        <v>120</v>
      </c>
      <c r="C2301" s="11" t="s">
        <v>142</v>
      </c>
      <c r="D2301" s="11" t="s">
        <v>7</v>
      </c>
      <c r="E2301" s="12">
        <v>4.5910486182332999</v>
      </c>
      <c r="F2301" s="12">
        <v>0.69492037200119716</v>
      </c>
      <c r="G2301" s="12">
        <v>3.4585667200034433</v>
      </c>
      <c r="H2301" s="12">
        <v>1.4961364978140426</v>
      </c>
      <c r="I2301" s="12">
        <v>0.62706421006245283</v>
      </c>
      <c r="J2301" s="12">
        <v>6.3638173125915536</v>
      </c>
      <c r="K2301" s="12" t="s">
        <v>219</v>
      </c>
      <c r="L2301" s="12" t="s">
        <v>219</v>
      </c>
      <c r="M2301" s="12">
        <v>14.895991874148987</v>
      </c>
      <c r="N2301" s="12"/>
      <c r="O2301" s="12"/>
    </row>
    <row r="2302" spans="1:15" x14ac:dyDescent="0.35">
      <c r="A2302" s="11" t="str">
        <f t="shared" si="35"/>
        <v>DISTRIBUCION VOLUMEN X CRITERIO (kg ó litros)Sangria de CavaNOROESTE</v>
      </c>
      <c r="B2302" s="11" t="s">
        <v>120</v>
      </c>
      <c r="C2302" s="11" t="s">
        <v>142</v>
      </c>
      <c r="D2302" s="11" t="s">
        <v>8</v>
      </c>
      <c r="E2302" s="12">
        <v>10.056052078132833</v>
      </c>
      <c r="F2302" s="12">
        <v>6.3961458206420145</v>
      </c>
      <c r="G2302" s="12">
        <v>10.643334417533126</v>
      </c>
      <c r="H2302" s="12" t="s">
        <v>219</v>
      </c>
      <c r="I2302" s="12">
        <v>3.4781164028147002</v>
      </c>
      <c r="J2302" s="12">
        <v>1.6778923105208128</v>
      </c>
      <c r="K2302" s="12" t="s">
        <v>219</v>
      </c>
      <c r="L2302" s="12">
        <v>0.58596547697840673</v>
      </c>
      <c r="M2302" s="12">
        <v>3.5327829059930984</v>
      </c>
      <c r="N2302" s="12"/>
      <c r="O2302" s="12"/>
    </row>
    <row r="2303" spans="1:15" x14ac:dyDescent="0.35">
      <c r="A2303" s="11" t="str">
        <f t="shared" si="35"/>
        <v>DISTRIBUCION VOLUMEN X CRITERIO (kg ó litros)Sangria de Cava&lt;2MIL</v>
      </c>
      <c r="B2303" s="11" t="s">
        <v>120</v>
      </c>
      <c r="C2303" s="11" t="s">
        <v>142</v>
      </c>
      <c r="D2303" s="11" t="s">
        <v>9</v>
      </c>
      <c r="E2303" s="12">
        <v>8.2792630015810857</v>
      </c>
      <c r="F2303" s="12">
        <v>5.3930573690505161</v>
      </c>
      <c r="G2303" s="12">
        <v>20.286979803894003</v>
      </c>
      <c r="H2303" s="12">
        <v>6.9313318965280288</v>
      </c>
      <c r="I2303" s="12">
        <v>9.8072848971713125</v>
      </c>
      <c r="J2303" s="12">
        <v>25.860497521522802</v>
      </c>
      <c r="K2303" s="12" t="s">
        <v>219</v>
      </c>
      <c r="L2303" s="12">
        <v>2.0415912176514053</v>
      </c>
      <c r="M2303" s="12">
        <v>7.6012358472761363</v>
      </c>
      <c r="N2303" s="12"/>
      <c r="O2303" s="12"/>
    </row>
    <row r="2304" spans="1:15" x14ac:dyDescent="0.35">
      <c r="A2304" s="11" t="str">
        <f t="shared" si="35"/>
        <v>DISTRIBUCION VOLUMEN X CRITERIO (kg ó litros)Sangria de Cava2-5MIL</v>
      </c>
      <c r="B2304" s="11" t="s">
        <v>120</v>
      </c>
      <c r="C2304" s="11" t="s">
        <v>142</v>
      </c>
      <c r="D2304" s="11" t="s">
        <v>10</v>
      </c>
      <c r="E2304" s="12">
        <v>1.078931537117257</v>
      </c>
      <c r="F2304" s="12">
        <v>23.470130537045062</v>
      </c>
      <c r="G2304" s="12" t="s">
        <v>219</v>
      </c>
      <c r="H2304" s="12">
        <v>18.504750497884121</v>
      </c>
      <c r="I2304" s="12">
        <v>3.0570625886729039</v>
      </c>
      <c r="J2304" s="12">
        <v>2.5959845806994912</v>
      </c>
      <c r="K2304" s="12">
        <v>0.59697053708028136</v>
      </c>
      <c r="L2304" s="12" t="s">
        <v>219</v>
      </c>
      <c r="M2304" s="12">
        <v>7.4476745079324971</v>
      </c>
      <c r="N2304" s="12"/>
      <c r="O2304" s="12"/>
    </row>
    <row r="2305" spans="1:15" x14ac:dyDescent="0.35">
      <c r="A2305" s="11" t="str">
        <f t="shared" si="35"/>
        <v>DISTRIBUCION VOLUMEN X CRITERIO (kg ó litros)Sangria de Cava5-10MIL</v>
      </c>
      <c r="B2305" s="11" t="s">
        <v>120</v>
      </c>
      <c r="C2305" s="11" t="s">
        <v>142</v>
      </c>
      <c r="D2305" s="11" t="s">
        <v>11</v>
      </c>
      <c r="E2305" s="12">
        <v>3.2982880718259304</v>
      </c>
      <c r="F2305" s="12">
        <v>5.0426274994166773</v>
      </c>
      <c r="G2305" s="12">
        <v>3.9397154694871803</v>
      </c>
      <c r="H2305" s="12" t="s">
        <v>219</v>
      </c>
      <c r="I2305" s="12">
        <v>2.3845154666595954</v>
      </c>
      <c r="J2305" s="12">
        <v>4.4788402420441189</v>
      </c>
      <c r="K2305" s="12">
        <v>1.2075481122214005</v>
      </c>
      <c r="L2305" s="12">
        <v>0.94733910490665763</v>
      </c>
      <c r="M2305" s="12" t="s">
        <v>219</v>
      </c>
      <c r="N2305" s="12"/>
      <c r="O2305" s="12"/>
    </row>
    <row r="2306" spans="1:15" x14ac:dyDescent="0.35">
      <c r="A2306" s="11" t="str">
        <f t="shared" si="35"/>
        <v>DISTRIBUCION VOLUMEN X CRITERIO (kg ó litros)Sangria de Cava10-30MIL</v>
      </c>
      <c r="B2306" s="11" t="s">
        <v>120</v>
      </c>
      <c r="C2306" s="11" t="s">
        <v>142</v>
      </c>
      <c r="D2306" s="11" t="s">
        <v>12</v>
      </c>
      <c r="E2306" s="12">
        <v>8.7115792528114842</v>
      </c>
      <c r="F2306" s="12">
        <v>7.3304737091713035</v>
      </c>
      <c r="G2306" s="12">
        <v>11.030025431256909</v>
      </c>
      <c r="H2306" s="12">
        <v>7.1477152690095638</v>
      </c>
      <c r="I2306" s="12">
        <v>3.9981619191260607</v>
      </c>
      <c r="J2306" s="12">
        <v>24.445042098386807</v>
      </c>
      <c r="K2306" s="12">
        <v>3.0840536677776935</v>
      </c>
      <c r="L2306" s="12">
        <v>11.841736340006538</v>
      </c>
      <c r="M2306" s="12">
        <v>15.809033328418259</v>
      </c>
      <c r="N2306" s="12"/>
      <c r="O2306" s="12"/>
    </row>
    <row r="2307" spans="1:15" x14ac:dyDescent="0.35">
      <c r="A2307" s="11" t="str">
        <f t="shared" si="35"/>
        <v>DISTRIBUCION VOLUMEN X CRITERIO (kg ó litros)Sangria de Cava30-100MIL</v>
      </c>
      <c r="B2307" s="11" t="s">
        <v>120</v>
      </c>
      <c r="C2307" s="11" t="s">
        <v>142</v>
      </c>
      <c r="D2307" s="11" t="s">
        <v>13</v>
      </c>
      <c r="E2307" s="12">
        <v>35.659152853887051</v>
      </c>
      <c r="F2307" s="12">
        <v>10.847337165350131</v>
      </c>
      <c r="G2307" s="12">
        <v>22.817687259885794</v>
      </c>
      <c r="H2307" s="12">
        <v>10.691986672552858</v>
      </c>
      <c r="I2307" s="12">
        <v>26.987006313703045</v>
      </c>
      <c r="J2307" s="12">
        <v>7.0718873653597054</v>
      </c>
      <c r="K2307" s="12">
        <v>57.792872963118782</v>
      </c>
      <c r="L2307" s="12">
        <v>42.086500569640798</v>
      </c>
      <c r="M2307" s="12">
        <v>2.2573367061607916</v>
      </c>
      <c r="N2307" s="12"/>
      <c r="O2307" s="12"/>
    </row>
    <row r="2308" spans="1:15" x14ac:dyDescent="0.35">
      <c r="A2308" s="11" t="str">
        <f t="shared" ref="A2308:A2371" si="36">B2308&amp;C2308&amp;D2308</f>
        <v>DISTRIBUCION VOLUMEN X CRITERIO (kg ó litros)Sangria de Cava100-200MIL</v>
      </c>
      <c r="B2308" s="11" t="s">
        <v>120</v>
      </c>
      <c r="C2308" s="11" t="s">
        <v>142</v>
      </c>
      <c r="D2308" s="11" t="s">
        <v>14</v>
      </c>
      <c r="E2308" s="12">
        <v>16.812417304312007</v>
      </c>
      <c r="F2308" s="12">
        <v>1.3199381163628925</v>
      </c>
      <c r="G2308" s="12" t="s">
        <v>219</v>
      </c>
      <c r="H2308" s="12" t="s">
        <v>219</v>
      </c>
      <c r="I2308" s="12">
        <v>5.1837311675401452</v>
      </c>
      <c r="J2308" s="12">
        <v>6.5545833412268051</v>
      </c>
      <c r="K2308" s="12">
        <v>9.9641372611558463</v>
      </c>
      <c r="L2308" s="12">
        <v>0.73963367978475447</v>
      </c>
      <c r="M2308" s="12">
        <v>15.84486522487542</v>
      </c>
      <c r="N2308" s="12"/>
      <c r="O2308" s="12"/>
    </row>
    <row r="2309" spans="1:15" x14ac:dyDescent="0.35">
      <c r="A2309" s="11" t="str">
        <f t="shared" si="36"/>
        <v>DISTRIBUCION VOLUMEN X CRITERIO (kg ó litros)Sangria de Cava200-500MIL</v>
      </c>
      <c r="B2309" s="11" t="s">
        <v>120</v>
      </c>
      <c r="C2309" s="11" t="s">
        <v>142</v>
      </c>
      <c r="D2309" s="11" t="s">
        <v>15</v>
      </c>
      <c r="E2309" s="12">
        <v>10.227488267241716</v>
      </c>
      <c r="F2309" s="12">
        <v>30.930533894390326</v>
      </c>
      <c r="G2309" s="12">
        <v>37.671512048825299</v>
      </c>
      <c r="H2309" s="12">
        <v>47.699721460214732</v>
      </c>
      <c r="I2309" s="12">
        <v>40.32922102251991</v>
      </c>
      <c r="J2309" s="12">
        <v>17.335225777577271</v>
      </c>
      <c r="K2309" s="12">
        <v>21.458453116014635</v>
      </c>
      <c r="L2309" s="12">
        <v>19.725253534161073</v>
      </c>
      <c r="M2309" s="12">
        <v>30.800616089084109</v>
      </c>
      <c r="N2309" s="12"/>
      <c r="O2309" s="12"/>
    </row>
    <row r="2310" spans="1:15" x14ac:dyDescent="0.35">
      <c r="A2310" s="11" t="str">
        <f t="shared" si="36"/>
        <v>DISTRIBUCION VOLUMEN X CRITERIO (kg ó litros)Sangria de Cava&gt;500MIL</v>
      </c>
      <c r="B2310" s="11" t="s">
        <v>120</v>
      </c>
      <c r="C2310" s="11" t="s">
        <v>142</v>
      </c>
      <c r="D2310" s="11" t="s">
        <v>16</v>
      </c>
      <c r="E2310" s="12">
        <v>15.932873498439243</v>
      </c>
      <c r="F2310" s="12">
        <v>15.665914449287424</v>
      </c>
      <c r="G2310" s="12">
        <v>4.2540870844892575</v>
      </c>
      <c r="H2310" s="12">
        <v>9.0245117375957697</v>
      </c>
      <c r="I2310" s="12">
        <v>8.2530018478982754</v>
      </c>
      <c r="J2310" s="12">
        <v>11.657941641235865</v>
      </c>
      <c r="K2310" s="12">
        <v>5.8959601980321388</v>
      </c>
      <c r="L2310" s="12">
        <v>22.617928809349603</v>
      </c>
      <c r="M2310" s="12">
        <v>20.239248768498328</v>
      </c>
      <c r="N2310" s="12"/>
      <c r="O2310" s="12"/>
    </row>
    <row r="2311" spans="1:15" x14ac:dyDescent="0.35">
      <c r="A2311" s="11" t="str">
        <f t="shared" si="36"/>
        <v>DISTRIBUCION VOLUMEN X CRITERIO (kg ó litros)Sangria de CavaDE 15 A 19 AÑOS</v>
      </c>
      <c r="B2311" s="11" t="s">
        <v>120</v>
      </c>
      <c r="C2311" s="11" t="s">
        <v>142</v>
      </c>
      <c r="D2311" s="11" t="s">
        <v>39</v>
      </c>
      <c r="E2311" s="12" t="s">
        <v>219</v>
      </c>
      <c r="F2311" s="12">
        <v>3.7178929666306404</v>
      </c>
      <c r="G2311" s="12" t="s">
        <v>219</v>
      </c>
      <c r="H2311" s="12" t="s">
        <v>219</v>
      </c>
      <c r="I2311" s="12" t="s">
        <v>219</v>
      </c>
      <c r="J2311" s="12" t="s">
        <v>219</v>
      </c>
      <c r="K2311" s="12" t="s">
        <v>219</v>
      </c>
      <c r="L2311" s="12" t="s">
        <v>219</v>
      </c>
      <c r="M2311" s="12" t="s">
        <v>219</v>
      </c>
      <c r="N2311" s="12"/>
      <c r="O2311" s="12"/>
    </row>
    <row r="2312" spans="1:15" x14ac:dyDescent="0.35">
      <c r="A2312" s="11" t="str">
        <f t="shared" si="36"/>
        <v>DISTRIBUCION VOLUMEN X CRITERIO (kg ó litros)Sangria de CavaDE 20 A 24 AÑOS</v>
      </c>
      <c r="B2312" s="11" t="s">
        <v>120</v>
      </c>
      <c r="C2312" s="11" t="s">
        <v>142</v>
      </c>
      <c r="D2312" s="11" t="s">
        <v>40</v>
      </c>
      <c r="E2312" s="12">
        <v>9.1904850599652832</v>
      </c>
      <c r="F2312" s="12" t="s">
        <v>219</v>
      </c>
      <c r="G2312" s="12">
        <v>0.35126838611544464</v>
      </c>
      <c r="H2312" s="12" t="s">
        <v>219</v>
      </c>
      <c r="I2312" s="12">
        <v>9.0899227502005466</v>
      </c>
      <c r="J2312" s="12">
        <v>0.70594864356534559</v>
      </c>
      <c r="K2312" s="12" t="s">
        <v>219</v>
      </c>
      <c r="L2312" s="12" t="s">
        <v>219</v>
      </c>
      <c r="M2312" s="12" t="s">
        <v>219</v>
      </c>
      <c r="N2312" s="12"/>
      <c r="O2312" s="12"/>
    </row>
    <row r="2313" spans="1:15" x14ac:dyDescent="0.35">
      <c r="A2313" s="11" t="str">
        <f t="shared" si="36"/>
        <v>DISTRIBUCION VOLUMEN X CRITERIO (kg ó litros)Sangria de CavaDE 25 A 34 AÑOS</v>
      </c>
      <c r="B2313" s="11" t="s">
        <v>120</v>
      </c>
      <c r="C2313" s="11" t="s">
        <v>142</v>
      </c>
      <c r="D2313" s="11" t="s">
        <v>41</v>
      </c>
      <c r="E2313" s="12">
        <v>8.4437108815571449</v>
      </c>
      <c r="F2313" s="12">
        <v>7.1069662762505033</v>
      </c>
      <c r="G2313" s="12">
        <v>1.9395524697149551</v>
      </c>
      <c r="H2313" s="12">
        <v>3.8277775265195881</v>
      </c>
      <c r="I2313" s="12">
        <v>16.212786731406194</v>
      </c>
      <c r="J2313" s="12">
        <v>10.915602503424845</v>
      </c>
      <c r="K2313" s="12">
        <v>36.619751486111149</v>
      </c>
      <c r="L2313" s="12">
        <v>3.7758468366539302</v>
      </c>
      <c r="M2313" s="12">
        <v>4.7578086833872506</v>
      </c>
      <c r="N2313" s="12"/>
      <c r="O2313" s="12"/>
    </row>
    <row r="2314" spans="1:15" x14ac:dyDescent="0.35">
      <c r="A2314" s="11" t="str">
        <f t="shared" si="36"/>
        <v>DISTRIBUCION VOLUMEN X CRITERIO (kg ó litros)Sangria de CavaDE 35 A 49 AÑOS</v>
      </c>
      <c r="B2314" s="11" t="s">
        <v>120</v>
      </c>
      <c r="C2314" s="11" t="s">
        <v>142</v>
      </c>
      <c r="D2314" s="11" t="s">
        <v>42</v>
      </c>
      <c r="E2314" s="12">
        <v>9.2845869961885246</v>
      </c>
      <c r="F2314" s="12">
        <v>15.660156157251482</v>
      </c>
      <c r="G2314" s="12">
        <v>27.966681744304655</v>
      </c>
      <c r="H2314" s="12">
        <v>20.63325578403914</v>
      </c>
      <c r="I2314" s="12">
        <v>9.2046016492831164</v>
      </c>
      <c r="J2314" s="12">
        <v>12.047993115089799</v>
      </c>
      <c r="K2314" s="12">
        <v>19.933102449046341</v>
      </c>
      <c r="L2314" s="12">
        <v>8.0338079507824691</v>
      </c>
      <c r="M2314" s="12">
        <v>40.489635572735132</v>
      </c>
      <c r="N2314" s="12"/>
      <c r="O2314" s="12"/>
    </row>
    <row r="2315" spans="1:15" x14ac:dyDescent="0.35">
      <c r="A2315" s="11" t="str">
        <f t="shared" si="36"/>
        <v>DISTRIBUCION VOLUMEN X CRITERIO (kg ó litros)Sangria de CavaDE 50 A 59 AÑOS</v>
      </c>
      <c r="B2315" s="11" t="s">
        <v>120</v>
      </c>
      <c r="C2315" s="11" t="s">
        <v>142</v>
      </c>
      <c r="D2315" s="11" t="s">
        <v>43</v>
      </c>
      <c r="E2315" s="12">
        <v>46.577500072096534</v>
      </c>
      <c r="F2315" s="12">
        <v>31.99507567323046</v>
      </c>
      <c r="G2315" s="12">
        <v>28.148696506424837</v>
      </c>
      <c r="H2315" s="12">
        <v>73.76640087536866</v>
      </c>
      <c r="I2315" s="12">
        <v>28.546474216566224</v>
      </c>
      <c r="J2315" s="12">
        <v>35.939307330165136</v>
      </c>
      <c r="K2315" s="12">
        <v>34.742805434047803</v>
      </c>
      <c r="L2315" s="12">
        <v>30.659338258401615</v>
      </c>
      <c r="M2315" s="12">
        <v>16.21596797296846</v>
      </c>
      <c r="N2315" s="12"/>
      <c r="O2315" s="12"/>
    </row>
    <row r="2316" spans="1:15" x14ac:dyDescent="0.35">
      <c r="A2316" s="11" t="str">
        <f t="shared" si="36"/>
        <v>DISTRIBUCION VOLUMEN X CRITERIO (kg ó litros)Sangria de CavaDE 60 A 75 AÑOS</v>
      </c>
      <c r="B2316" s="11" t="s">
        <v>120</v>
      </c>
      <c r="C2316" s="11" t="s">
        <v>142</v>
      </c>
      <c r="D2316" s="11" t="s">
        <v>44</v>
      </c>
      <c r="E2316" s="12">
        <v>26.503692308495193</v>
      </c>
      <c r="F2316" s="12">
        <v>41.519912665571766</v>
      </c>
      <c r="G2316" s="12">
        <v>41.593816997779442</v>
      </c>
      <c r="H2316" s="12">
        <v>1.7725769330582688</v>
      </c>
      <c r="I2316" s="12">
        <v>36.94620944021171</v>
      </c>
      <c r="J2316" s="12">
        <v>40.39115632921024</v>
      </c>
      <c r="K2316" s="12">
        <v>8.7043533834077085</v>
      </c>
      <c r="L2316" s="12">
        <v>57.531005441104831</v>
      </c>
      <c r="M2316" s="12">
        <v>38.536611467231161</v>
      </c>
      <c r="N2316" s="12"/>
      <c r="O2316" s="12"/>
    </row>
    <row r="2317" spans="1:15" x14ac:dyDescent="0.35">
      <c r="A2317" s="11" t="str">
        <f t="shared" si="36"/>
        <v>DISTRIBUCION VOLUMEN X CRITERIO (kg ó litros)Sangria de CavaALTA Y MEDIA ALTA</v>
      </c>
      <c r="B2317" s="11" t="s">
        <v>120</v>
      </c>
      <c r="C2317" s="11" t="s">
        <v>142</v>
      </c>
      <c r="D2317" s="11" t="s">
        <v>17</v>
      </c>
      <c r="E2317" s="12">
        <v>25.317619613068477</v>
      </c>
      <c r="F2317" s="12">
        <v>24.536589697073627</v>
      </c>
      <c r="G2317" s="12">
        <v>9.1262861492017162</v>
      </c>
      <c r="H2317" s="12">
        <v>4.8567017309367593</v>
      </c>
      <c r="I2317" s="12">
        <v>16.692449678728035</v>
      </c>
      <c r="J2317" s="12">
        <v>12.543726087847439</v>
      </c>
      <c r="K2317" s="12">
        <v>27.101578946179856</v>
      </c>
      <c r="L2317" s="12">
        <v>12.609233169017006</v>
      </c>
      <c r="M2317" s="12">
        <v>15.082822849583621</v>
      </c>
      <c r="N2317" s="12"/>
      <c r="O2317" s="12"/>
    </row>
    <row r="2318" spans="1:15" x14ac:dyDescent="0.35">
      <c r="A2318" s="11" t="str">
        <f t="shared" si="36"/>
        <v>DISTRIBUCION VOLUMEN X CRITERIO (kg ó litros)Sangria de CavaMEDIA</v>
      </c>
      <c r="B2318" s="11" t="s">
        <v>120</v>
      </c>
      <c r="C2318" s="11" t="s">
        <v>142</v>
      </c>
      <c r="D2318" s="11" t="s">
        <v>18</v>
      </c>
      <c r="E2318" s="12">
        <v>22.926263446201812</v>
      </c>
      <c r="F2318" s="12">
        <v>12.839346939690262</v>
      </c>
      <c r="G2318" s="12">
        <v>40.724006242375943</v>
      </c>
      <c r="H2318" s="12">
        <v>71.909947232522839</v>
      </c>
      <c r="I2318" s="12">
        <v>37.203307472743553</v>
      </c>
      <c r="J2318" s="12">
        <v>40.653005883152296</v>
      </c>
      <c r="K2318" s="12">
        <v>14.93303722474448</v>
      </c>
      <c r="L2318" s="12">
        <v>43.838507980392997</v>
      </c>
      <c r="M2318" s="12">
        <v>44.651117828126608</v>
      </c>
      <c r="N2318" s="12"/>
      <c r="O2318" s="12"/>
    </row>
    <row r="2319" spans="1:15" x14ac:dyDescent="0.35">
      <c r="A2319" s="11" t="str">
        <f t="shared" si="36"/>
        <v>DISTRIBUCION VOLUMEN X CRITERIO (kg ó litros)Sangria de CavaMEDIA BAJA</v>
      </c>
      <c r="B2319" s="11" t="s">
        <v>120</v>
      </c>
      <c r="C2319" s="11" t="s">
        <v>142</v>
      </c>
      <c r="D2319" s="11" t="s">
        <v>19</v>
      </c>
      <c r="E2319" s="12">
        <v>32.791869232142908</v>
      </c>
      <c r="F2319" s="12">
        <v>24.270586084437216</v>
      </c>
      <c r="G2319" s="12">
        <v>34.327865357416485</v>
      </c>
      <c r="H2319" s="12">
        <v>8.7630821468158615</v>
      </c>
      <c r="I2319" s="12">
        <v>23.197665097839018</v>
      </c>
      <c r="J2319" s="12">
        <v>16.457767550957232</v>
      </c>
      <c r="K2319" s="12">
        <v>25.728982265764721</v>
      </c>
      <c r="L2319" s="12">
        <v>6.0403428446291541</v>
      </c>
      <c r="M2319" s="12">
        <v>13.666868238283184</v>
      </c>
      <c r="N2319" s="12"/>
      <c r="O2319" s="12"/>
    </row>
    <row r="2320" spans="1:15" x14ac:dyDescent="0.35">
      <c r="A2320" s="11" t="str">
        <f t="shared" si="36"/>
        <v>DISTRIBUCION VOLUMEN X CRITERIO (kg ó litros)Sangria de CavaBAJA</v>
      </c>
      <c r="B2320" s="11" t="s">
        <v>120</v>
      </c>
      <c r="C2320" s="11" t="s">
        <v>142</v>
      </c>
      <c r="D2320" s="11" t="s">
        <v>20</v>
      </c>
      <c r="E2320" s="12">
        <v>18.964225286083742</v>
      </c>
      <c r="F2320" s="12">
        <v>38.353490295831364</v>
      </c>
      <c r="G2320" s="12">
        <v>15.821835809270132</v>
      </c>
      <c r="H2320" s="12">
        <v>14.470303529641381</v>
      </c>
      <c r="I2320" s="12">
        <v>22.906572538357199</v>
      </c>
      <c r="J2320" s="12">
        <v>30.34550800441334</v>
      </c>
      <c r="K2320" s="12">
        <v>32.236395187004454</v>
      </c>
      <c r="L2320" s="12">
        <v>37.511923772987558</v>
      </c>
      <c r="M2320" s="12">
        <v>26.599204002324079</v>
      </c>
      <c r="N2320" s="12"/>
      <c r="O2320" s="12"/>
    </row>
    <row r="2321" spans="1:15" x14ac:dyDescent="0.35">
      <c r="A2321" s="11" t="str">
        <f t="shared" si="36"/>
        <v>DISTRIBUCION VOLUMEN X CRITERIO (kg ó litros)Sangria de CavaHOMBRE</v>
      </c>
      <c r="B2321" s="11" t="s">
        <v>120</v>
      </c>
      <c r="C2321" s="11" t="s">
        <v>142</v>
      </c>
      <c r="D2321" s="11" t="s">
        <v>21</v>
      </c>
      <c r="E2321" s="12">
        <v>46.447622495687391</v>
      </c>
      <c r="F2321" s="12">
        <v>29.076543992389276</v>
      </c>
      <c r="G2321" s="12">
        <v>34.457764151306449</v>
      </c>
      <c r="H2321" s="12">
        <v>76.767532708992732</v>
      </c>
      <c r="I2321" s="12">
        <v>30.554125920229659</v>
      </c>
      <c r="J2321" s="12">
        <v>44.497014549659042</v>
      </c>
      <c r="K2321" s="12">
        <v>59.989383024598318</v>
      </c>
      <c r="L2321" s="12">
        <v>33.578184984047581</v>
      </c>
      <c r="M2321" s="12">
        <v>45.254848210151835</v>
      </c>
      <c r="N2321" s="12"/>
      <c r="O2321" s="12"/>
    </row>
    <row r="2322" spans="1:15" x14ac:dyDescent="0.35">
      <c r="A2322" s="11" t="str">
        <f t="shared" si="36"/>
        <v>DISTRIBUCION VOLUMEN X CRITERIO (kg ó litros)Sangria de CavaMUJER</v>
      </c>
      <c r="B2322" s="11" t="s">
        <v>120</v>
      </c>
      <c r="C2322" s="11" t="s">
        <v>142</v>
      </c>
      <c r="D2322" s="11" t="s">
        <v>22</v>
      </c>
      <c r="E2322" s="12">
        <v>53.552356493805966</v>
      </c>
      <c r="F2322" s="12">
        <v>70.923458500233963</v>
      </c>
      <c r="G2322" s="12">
        <v>65.542259110517023</v>
      </c>
      <c r="H2322" s="12">
        <v>23.232505779803766</v>
      </c>
      <c r="I2322" s="12">
        <v>69.445869373489799</v>
      </c>
      <c r="J2322" s="12">
        <v>55.50298466017086</v>
      </c>
      <c r="K2322" s="12">
        <v>40.010617081673452</v>
      </c>
      <c r="L2322" s="12">
        <v>66.421794841857022</v>
      </c>
      <c r="M2322" s="12">
        <v>54.745149420215988</v>
      </c>
      <c r="N2322" s="12"/>
      <c r="O2322" s="12"/>
    </row>
    <row r="2323" spans="1:15" x14ac:dyDescent="0.35">
      <c r="A2323" s="11" t="str">
        <f t="shared" si="36"/>
        <v>DISTRIBUCION VOLUMEN X CRITERIO (kg ó litros)CalimochoT.ESPAÑA</v>
      </c>
      <c r="B2323" s="11" t="s">
        <v>120</v>
      </c>
      <c r="C2323" s="11" t="s">
        <v>143</v>
      </c>
      <c r="D2323" s="11" t="s">
        <v>36</v>
      </c>
      <c r="E2323" s="12">
        <v>100</v>
      </c>
      <c r="F2323" s="12">
        <v>100</v>
      </c>
      <c r="G2323" s="12">
        <v>100</v>
      </c>
      <c r="H2323" s="12">
        <v>100</v>
      </c>
      <c r="I2323" s="12">
        <v>100</v>
      </c>
      <c r="J2323" s="12">
        <v>100</v>
      </c>
      <c r="K2323" s="12">
        <v>100</v>
      </c>
      <c r="L2323" s="12">
        <v>100</v>
      </c>
      <c r="M2323" s="12">
        <v>100</v>
      </c>
      <c r="N2323" s="12"/>
      <c r="O2323" s="12"/>
    </row>
    <row r="2324" spans="1:15" x14ac:dyDescent="0.35">
      <c r="A2324" s="11" t="str">
        <f t="shared" si="36"/>
        <v>DISTRIBUCION VOLUMEN X CRITERIO (kg ó litros)CalimochoBCN AM</v>
      </c>
      <c r="B2324" s="11" t="s">
        <v>120</v>
      </c>
      <c r="C2324" s="11" t="s">
        <v>143</v>
      </c>
      <c r="D2324" s="11" t="s">
        <v>1</v>
      </c>
      <c r="E2324" s="12" t="s">
        <v>219</v>
      </c>
      <c r="F2324" s="12">
        <v>2.5034163619983998</v>
      </c>
      <c r="G2324" s="12" t="s">
        <v>219</v>
      </c>
      <c r="H2324" s="12">
        <v>0.76396038596496818</v>
      </c>
      <c r="I2324" s="12">
        <v>5.3232843279970874</v>
      </c>
      <c r="J2324" s="12">
        <v>0.37031591771578848</v>
      </c>
      <c r="K2324" s="12" t="s">
        <v>219</v>
      </c>
      <c r="L2324" s="12" t="s">
        <v>219</v>
      </c>
      <c r="M2324" s="12" t="s">
        <v>219</v>
      </c>
      <c r="N2324" s="12"/>
      <c r="O2324" s="12"/>
    </row>
    <row r="2325" spans="1:15" x14ac:dyDescent="0.35">
      <c r="A2325" s="11" t="str">
        <f t="shared" si="36"/>
        <v>DISTRIBUCION VOLUMEN X CRITERIO (kg ó litros)CalimochoREST.CAT ARAGON</v>
      </c>
      <c r="B2325" s="11" t="s">
        <v>120</v>
      </c>
      <c r="C2325" s="11" t="s">
        <v>143</v>
      </c>
      <c r="D2325" s="11" t="s">
        <v>2</v>
      </c>
      <c r="E2325" s="12">
        <v>16.121102914115632</v>
      </c>
      <c r="F2325" s="12">
        <v>6.9752859086814185</v>
      </c>
      <c r="G2325" s="12">
        <v>57.300188541436661</v>
      </c>
      <c r="H2325" s="12">
        <v>14.692556654885482</v>
      </c>
      <c r="I2325" s="12">
        <v>18.288551510717621</v>
      </c>
      <c r="J2325" s="12">
        <v>11.699884303840676</v>
      </c>
      <c r="K2325" s="12">
        <v>25.188419226893803</v>
      </c>
      <c r="L2325" s="12">
        <v>10.288508326840732</v>
      </c>
      <c r="M2325" s="12">
        <v>18.849685736833095</v>
      </c>
      <c r="N2325" s="12"/>
      <c r="O2325" s="12"/>
    </row>
    <row r="2326" spans="1:15" x14ac:dyDescent="0.35">
      <c r="A2326" s="11" t="str">
        <f t="shared" si="36"/>
        <v>DISTRIBUCION VOLUMEN X CRITERIO (kg ó litros)CalimochoLEVANTE</v>
      </c>
      <c r="B2326" s="11" t="s">
        <v>120</v>
      </c>
      <c r="C2326" s="11" t="s">
        <v>143</v>
      </c>
      <c r="D2326" s="11" t="s">
        <v>3</v>
      </c>
      <c r="E2326" s="12" t="s">
        <v>219</v>
      </c>
      <c r="F2326" s="12">
        <v>2.1312871954279808</v>
      </c>
      <c r="G2326" s="12">
        <v>3.4575577938953344</v>
      </c>
      <c r="H2326" s="12" t="s">
        <v>219</v>
      </c>
      <c r="I2326" s="12">
        <v>7.7635499690433676</v>
      </c>
      <c r="J2326" s="12" t="s">
        <v>219</v>
      </c>
      <c r="K2326" s="12" t="s">
        <v>219</v>
      </c>
      <c r="L2326" s="12">
        <v>1.449714222050932</v>
      </c>
      <c r="M2326" s="12" t="s">
        <v>219</v>
      </c>
      <c r="N2326" s="12"/>
      <c r="O2326" s="12"/>
    </row>
    <row r="2327" spans="1:15" x14ac:dyDescent="0.35">
      <c r="A2327" s="11" t="str">
        <f t="shared" si="36"/>
        <v>DISTRIBUCION VOLUMEN X CRITERIO (kg ó litros)CalimochoANDALUCIA</v>
      </c>
      <c r="B2327" s="11" t="s">
        <v>120</v>
      </c>
      <c r="C2327" s="11" t="s">
        <v>143</v>
      </c>
      <c r="D2327" s="11" t="s">
        <v>4</v>
      </c>
      <c r="E2327" s="12" t="s">
        <v>219</v>
      </c>
      <c r="F2327" s="12">
        <v>1.8223069145171891</v>
      </c>
      <c r="G2327" s="12" t="s">
        <v>219</v>
      </c>
      <c r="H2327" s="12" t="s">
        <v>219</v>
      </c>
      <c r="I2327" s="12" t="s">
        <v>219</v>
      </c>
      <c r="J2327" s="12">
        <v>0.58107085116851276</v>
      </c>
      <c r="K2327" s="12">
        <v>1.6409686013654039</v>
      </c>
      <c r="L2327" s="12">
        <v>2.7968767915120769</v>
      </c>
      <c r="M2327" s="12" t="s">
        <v>219</v>
      </c>
      <c r="N2327" s="12"/>
      <c r="O2327" s="12"/>
    </row>
    <row r="2328" spans="1:15" x14ac:dyDescent="0.35">
      <c r="A2328" s="11" t="str">
        <f t="shared" si="36"/>
        <v>DISTRIBUCION VOLUMEN X CRITERIO (kg ó litros)CalimochoMDD AM</v>
      </c>
      <c r="B2328" s="11" t="s">
        <v>120</v>
      </c>
      <c r="C2328" s="11" t="s">
        <v>143</v>
      </c>
      <c r="D2328" s="11" t="s">
        <v>5</v>
      </c>
      <c r="E2328" s="12">
        <v>1.5655632991097475</v>
      </c>
      <c r="F2328" s="12">
        <v>0.95693667826191042</v>
      </c>
      <c r="G2328" s="12" t="s">
        <v>219</v>
      </c>
      <c r="H2328" s="12">
        <v>3.1215115530336157</v>
      </c>
      <c r="I2328" s="12">
        <v>0.69196288847344878</v>
      </c>
      <c r="J2328" s="12">
        <v>10.642376408014769</v>
      </c>
      <c r="K2328" s="12" t="s">
        <v>219</v>
      </c>
      <c r="L2328" s="12">
        <v>0.29333904294149138</v>
      </c>
      <c r="M2328" s="12">
        <v>5.2110182459887282</v>
      </c>
      <c r="N2328" s="12"/>
      <c r="O2328" s="12"/>
    </row>
    <row r="2329" spans="1:15" x14ac:dyDescent="0.35">
      <c r="A2329" s="11" t="str">
        <f t="shared" si="36"/>
        <v>DISTRIBUCION VOLUMEN X CRITERIO (kg ó litros)CalimochoRTO CENTRO</v>
      </c>
      <c r="B2329" s="11" t="s">
        <v>120</v>
      </c>
      <c r="C2329" s="11" t="s">
        <v>143</v>
      </c>
      <c r="D2329" s="11" t="s">
        <v>6</v>
      </c>
      <c r="E2329" s="12">
        <v>3.8327372474345527</v>
      </c>
      <c r="F2329" s="12">
        <v>1.3241044747911073</v>
      </c>
      <c r="G2329" s="12">
        <v>4.8318345653123904</v>
      </c>
      <c r="H2329" s="12">
        <v>0.55892420771134987</v>
      </c>
      <c r="I2329" s="12">
        <v>2.4984881833398522</v>
      </c>
      <c r="J2329" s="12">
        <v>2.9285217685086713</v>
      </c>
      <c r="K2329" s="12">
        <v>3.1653653780260811</v>
      </c>
      <c r="L2329" s="12">
        <v>8.3040583533282604</v>
      </c>
      <c r="M2329" s="12">
        <v>3.233672545479342</v>
      </c>
      <c r="N2329" s="12"/>
      <c r="O2329" s="12"/>
    </row>
    <row r="2330" spans="1:15" x14ac:dyDescent="0.35">
      <c r="A2330" s="11" t="str">
        <f t="shared" si="36"/>
        <v>DISTRIBUCION VOLUMEN X CRITERIO (kg ó litros)CalimochoNORTE-CENTRO</v>
      </c>
      <c r="B2330" s="11" t="s">
        <v>120</v>
      </c>
      <c r="C2330" s="11" t="s">
        <v>143</v>
      </c>
      <c r="D2330" s="11" t="s">
        <v>7</v>
      </c>
      <c r="E2330" s="12">
        <v>53.818719437102082</v>
      </c>
      <c r="F2330" s="12">
        <v>62.375000262494197</v>
      </c>
      <c r="G2330" s="12">
        <v>34.238903772836139</v>
      </c>
      <c r="H2330" s="12">
        <v>80.471946948100793</v>
      </c>
      <c r="I2330" s="12">
        <v>62.277951855429947</v>
      </c>
      <c r="J2330" s="12">
        <v>70.839630923063623</v>
      </c>
      <c r="K2330" s="12">
        <v>68.321685768247889</v>
      </c>
      <c r="L2330" s="12">
        <v>74.519797673278987</v>
      </c>
      <c r="M2330" s="12">
        <v>68.606720581520136</v>
      </c>
      <c r="N2330" s="12"/>
      <c r="O2330" s="12"/>
    </row>
    <row r="2331" spans="1:15" x14ac:dyDescent="0.35">
      <c r="A2331" s="11" t="str">
        <f t="shared" si="36"/>
        <v>DISTRIBUCION VOLUMEN X CRITERIO (kg ó litros)CalimochoNOROESTE</v>
      </c>
      <c r="B2331" s="11" t="s">
        <v>120</v>
      </c>
      <c r="C2331" s="11" t="s">
        <v>143</v>
      </c>
      <c r="D2331" s="11" t="s">
        <v>8</v>
      </c>
      <c r="E2331" s="12">
        <v>24.661882057278746</v>
      </c>
      <c r="F2331" s="12">
        <v>21.911667158405798</v>
      </c>
      <c r="G2331" s="12">
        <v>0.17151927955861848</v>
      </c>
      <c r="H2331" s="12">
        <v>0.39110099225875999</v>
      </c>
      <c r="I2331" s="12">
        <v>3.1562211168432013</v>
      </c>
      <c r="J2331" s="12">
        <v>2.93820020766033</v>
      </c>
      <c r="K2331" s="12">
        <v>1.6835623280471799</v>
      </c>
      <c r="L2331" s="12">
        <v>2.347710840774011</v>
      </c>
      <c r="M2331" s="12">
        <v>4.0988970640517515</v>
      </c>
      <c r="N2331" s="12"/>
      <c r="O2331" s="12"/>
    </row>
    <row r="2332" spans="1:15" x14ac:dyDescent="0.35">
      <c r="A2332" s="11" t="str">
        <f t="shared" si="36"/>
        <v>DISTRIBUCION VOLUMEN X CRITERIO (kg ó litros)Calimocho&lt;2MIL</v>
      </c>
      <c r="B2332" s="11" t="s">
        <v>120</v>
      </c>
      <c r="C2332" s="11" t="s">
        <v>143</v>
      </c>
      <c r="D2332" s="11" t="s">
        <v>9</v>
      </c>
      <c r="E2332" s="12">
        <v>14.469825668122006</v>
      </c>
      <c r="F2332" s="12">
        <v>0.10622605396670734</v>
      </c>
      <c r="G2332" s="12">
        <v>3.4966162911536856</v>
      </c>
      <c r="H2332" s="12">
        <v>12.175207363160983</v>
      </c>
      <c r="I2332" s="12">
        <v>2.3673257442220441</v>
      </c>
      <c r="J2332" s="12">
        <v>4.2885258874091923</v>
      </c>
      <c r="K2332" s="12">
        <v>8.1178612490091435</v>
      </c>
      <c r="L2332" s="12">
        <v>3.5450408749963374</v>
      </c>
      <c r="M2332" s="12">
        <v>3.3044633081488035</v>
      </c>
      <c r="N2332" s="12"/>
      <c r="O2332" s="12"/>
    </row>
    <row r="2333" spans="1:15" x14ac:dyDescent="0.35">
      <c r="A2333" s="11" t="str">
        <f t="shared" si="36"/>
        <v>DISTRIBUCION VOLUMEN X CRITERIO (kg ó litros)Calimocho2-5MIL</v>
      </c>
      <c r="B2333" s="11" t="s">
        <v>120</v>
      </c>
      <c r="C2333" s="11" t="s">
        <v>143</v>
      </c>
      <c r="D2333" s="11" t="s">
        <v>10</v>
      </c>
      <c r="E2333" s="12">
        <v>2.1008522240683969</v>
      </c>
      <c r="F2333" s="12">
        <v>4.1024460390675364</v>
      </c>
      <c r="G2333" s="12" t="s">
        <v>219</v>
      </c>
      <c r="H2333" s="12">
        <v>2.8770734328718901</v>
      </c>
      <c r="I2333" s="12">
        <v>2.1446694109010567</v>
      </c>
      <c r="J2333" s="12">
        <v>2.9937293159324803</v>
      </c>
      <c r="K2333" s="12">
        <v>4.6924526344329704</v>
      </c>
      <c r="L2333" s="12">
        <v>3.7471480201753922</v>
      </c>
      <c r="M2333" s="12">
        <v>3.6540490924491706</v>
      </c>
      <c r="N2333" s="12"/>
      <c r="O2333" s="12"/>
    </row>
    <row r="2334" spans="1:15" x14ac:dyDescent="0.35">
      <c r="A2334" s="11" t="str">
        <f t="shared" si="36"/>
        <v>DISTRIBUCION VOLUMEN X CRITERIO (kg ó litros)Calimocho5-10MIL</v>
      </c>
      <c r="B2334" s="11" t="s">
        <v>120</v>
      </c>
      <c r="C2334" s="11" t="s">
        <v>143</v>
      </c>
      <c r="D2334" s="11" t="s">
        <v>11</v>
      </c>
      <c r="E2334" s="12">
        <v>2.4840123132102412</v>
      </c>
      <c r="F2334" s="12">
        <v>13.985980972320514</v>
      </c>
      <c r="G2334" s="12">
        <v>3.4129792480887211</v>
      </c>
      <c r="H2334" s="12">
        <v>1.8219763878134958</v>
      </c>
      <c r="I2334" s="12">
        <v>15.083065222974893</v>
      </c>
      <c r="J2334" s="12">
        <v>8.4204809017200368</v>
      </c>
      <c r="K2334" s="12">
        <v>4.1364963545008928</v>
      </c>
      <c r="L2334" s="12">
        <v>20.11420139170983</v>
      </c>
      <c r="M2334" s="12">
        <v>4.7198500592980697</v>
      </c>
      <c r="N2334" s="12"/>
      <c r="O2334" s="12"/>
    </row>
    <row r="2335" spans="1:15" x14ac:dyDescent="0.35">
      <c r="A2335" s="11" t="str">
        <f t="shared" si="36"/>
        <v>DISTRIBUCION VOLUMEN X CRITERIO (kg ó litros)Calimocho10-30MIL</v>
      </c>
      <c r="B2335" s="11" t="s">
        <v>120</v>
      </c>
      <c r="C2335" s="11" t="s">
        <v>143</v>
      </c>
      <c r="D2335" s="11" t="s">
        <v>12</v>
      </c>
      <c r="E2335" s="12">
        <v>9.2906370243354939</v>
      </c>
      <c r="F2335" s="12">
        <v>15.518027051602159</v>
      </c>
      <c r="G2335" s="12">
        <v>10.465227616301965</v>
      </c>
      <c r="H2335" s="12">
        <v>16.44812849811888</v>
      </c>
      <c r="I2335" s="12">
        <v>16.420926191421433</v>
      </c>
      <c r="J2335" s="12">
        <v>7.0662691359515097</v>
      </c>
      <c r="K2335" s="12">
        <v>12.474502152155845</v>
      </c>
      <c r="L2335" s="12">
        <v>12.826007822054979</v>
      </c>
      <c r="M2335" s="12">
        <v>19.044141807428712</v>
      </c>
      <c r="N2335" s="12"/>
      <c r="O2335" s="12"/>
    </row>
    <row r="2336" spans="1:15" x14ac:dyDescent="0.35">
      <c r="A2336" s="11" t="str">
        <f t="shared" si="36"/>
        <v>DISTRIBUCION VOLUMEN X CRITERIO (kg ó litros)Calimocho30-100MIL</v>
      </c>
      <c r="B2336" s="11" t="s">
        <v>120</v>
      </c>
      <c r="C2336" s="11" t="s">
        <v>143</v>
      </c>
      <c r="D2336" s="11" t="s">
        <v>13</v>
      </c>
      <c r="E2336" s="12">
        <v>34.343063833180558</v>
      </c>
      <c r="F2336" s="12">
        <v>19.34735082979666</v>
      </c>
      <c r="G2336" s="12">
        <v>10.176952855375903</v>
      </c>
      <c r="H2336" s="12">
        <v>22.370104090980636</v>
      </c>
      <c r="I2336" s="12">
        <v>5.3607134371212766</v>
      </c>
      <c r="J2336" s="12">
        <v>36.502078557442488</v>
      </c>
      <c r="K2336" s="12">
        <v>2.4273780509607219</v>
      </c>
      <c r="L2336" s="12">
        <v>20.59466530007759</v>
      </c>
      <c r="M2336" s="12">
        <v>4.6674122856228042</v>
      </c>
      <c r="N2336" s="12"/>
      <c r="O2336" s="12"/>
    </row>
    <row r="2337" spans="1:15" x14ac:dyDescent="0.35">
      <c r="A2337" s="11" t="str">
        <f t="shared" si="36"/>
        <v>DISTRIBUCION VOLUMEN X CRITERIO (kg ó litros)Calimocho100-200MIL</v>
      </c>
      <c r="B2337" s="11" t="s">
        <v>120</v>
      </c>
      <c r="C2337" s="11" t="s">
        <v>143</v>
      </c>
      <c r="D2337" s="11" t="s">
        <v>14</v>
      </c>
      <c r="E2337" s="12">
        <v>2.569727085934248</v>
      </c>
      <c r="F2337" s="12">
        <v>20.188359930995524</v>
      </c>
      <c r="G2337" s="12">
        <v>15.243988678248865</v>
      </c>
      <c r="H2337" s="12">
        <v>21.698805505517761</v>
      </c>
      <c r="I2337" s="12">
        <v>24.013641458755181</v>
      </c>
      <c r="J2337" s="12">
        <v>16.681177992521278</v>
      </c>
      <c r="K2337" s="12">
        <v>23.894473014735635</v>
      </c>
      <c r="L2337" s="12">
        <v>17.421209746379411</v>
      </c>
      <c r="M2337" s="12">
        <v>29.763766840404276</v>
      </c>
      <c r="N2337" s="12"/>
      <c r="O2337" s="12"/>
    </row>
    <row r="2338" spans="1:15" x14ac:dyDescent="0.35">
      <c r="A2338" s="11" t="str">
        <f t="shared" si="36"/>
        <v>DISTRIBUCION VOLUMEN X CRITERIO (kg ó litros)Calimocho200-500MIL</v>
      </c>
      <c r="B2338" s="11" t="s">
        <v>120</v>
      </c>
      <c r="C2338" s="11" t="s">
        <v>143</v>
      </c>
      <c r="D2338" s="11" t="s">
        <v>15</v>
      </c>
      <c r="E2338" s="12">
        <v>18.620781579721832</v>
      </c>
      <c r="F2338" s="12">
        <v>19.571757120417637</v>
      </c>
      <c r="G2338" s="12">
        <v>2.7833675878586113</v>
      </c>
      <c r="H2338" s="12">
        <v>7.1521860907824291</v>
      </c>
      <c r="I2338" s="12">
        <v>10.305865848641373</v>
      </c>
      <c r="J2338" s="12">
        <v>11.263430394923741</v>
      </c>
      <c r="K2338" s="12">
        <v>19.068414060860071</v>
      </c>
      <c r="L2338" s="12">
        <v>11.463195128165939</v>
      </c>
      <c r="M2338" s="12">
        <v>15.802166529877976</v>
      </c>
      <c r="N2338" s="12"/>
      <c r="O2338" s="12"/>
    </row>
    <row r="2339" spans="1:15" x14ac:dyDescent="0.35">
      <c r="A2339" s="11" t="str">
        <f t="shared" si="36"/>
        <v>DISTRIBUCION VOLUMEN X CRITERIO (kg ó litros)Calimocho&gt;500MIL</v>
      </c>
      <c r="B2339" s="11" t="s">
        <v>120</v>
      </c>
      <c r="C2339" s="11" t="s">
        <v>143</v>
      </c>
      <c r="D2339" s="11" t="s">
        <v>16</v>
      </c>
      <c r="E2339" s="12">
        <v>16.121102914115632</v>
      </c>
      <c r="F2339" s="12">
        <v>7.1798443895014916</v>
      </c>
      <c r="G2339" s="12">
        <v>54.420872046608807</v>
      </c>
      <c r="H2339" s="12">
        <v>15.456517040850452</v>
      </c>
      <c r="I2339" s="12">
        <v>24.303804303703924</v>
      </c>
      <c r="J2339" s="12">
        <v>12.784306999872763</v>
      </c>
      <c r="K2339" s="12">
        <v>25.188419226893803</v>
      </c>
      <c r="L2339" s="12">
        <v>10.288508326840732</v>
      </c>
      <c r="M2339" s="12">
        <v>19.044143060359236</v>
      </c>
      <c r="N2339" s="12"/>
      <c r="O2339" s="12"/>
    </row>
    <row r="2340" spans="1:15" x14ac:dyDescent="0.35">
      <c r="A2340" s="11" t="str">
        <f t="shared" si="36"/>
        <v>DISTRIBUCION VOLUMEN X CRITERIO (kg ó litros)CalimochoDE 15 A 19 AÑOS</v>
      </c>
      <c r="B2340" s="11" t="s">
        <v>120</v>
      </c>
      <c r="C2340" s="11" t="s">
        <v>143</v>
      </c>
      <c r="D2340" s="11" t="s">
        <v>39</v>
      </c>
      <c r="E2340" s="12">
        <v>14.469825668122006</v>
      </c>
      <c r="F2340" s="12">
        <v>15.150403926073233</v>
      </c>
      <c r="G2340" s="12">
        <v>33.242464905196549</v>
      </c>
      <c r="H2340" s="12" t="s">
        <v>219</v>
      </c>
      <c r="I2340" s="12">
        <v>6.7155284076310346</v>
      </c>
      <c r="J2340" s="12">
        <v>0.97511522933612549</v>
      </c>
      <c r="K2340" s="12" t="s">
        <v>219</v>
      </c>
      <c r="L2340" s="12" t="s">
        <v>219</v>
      </c>
      <c r="M2340" s="12" t="s">
        <v>219</v>
      </c>
      <c r="N2340" s="12"/>
      <c r="O2340" s="12"/>
    </row>
    <row r="2341" spans="1:15" x14ac:dyDescent="0.35">
      <c r="A2341" s="11" t="str">
        <f t="shared" si="36"/>
        <v>DISTRIBUCION VOLUMEN X CRITERIO (kg ó litros)CalimochoDE 20 A 24 AÑOS</v>
      </c>
      <c r="B2341" s="11" t="s">
        <v>120</v>
      </c>
      <c r="C2341" s="11" t="s">
        <v>143</v>
      </c>
      <c r="D2341" s="11" t="s">
        <v>40</v>
      </c>
      <c r="E2341" s="12">
        <v>7.046172027850103</v>
      </c>
      <c r="F2341" s="12">
        <v>7.8614052941929984</v>
      </c>
      <c r="G2341" s="12">
        <v>4.2879826066278257</v>
      </c>
      <c r="H2341" s="12">
        <v>0.39110099225875999</v>
      </c>
      <c r="I2341" s="12">
        <v>2.8177575593969801</v>
      </c>
      <c r="J2341" s="12">
        <v>1.3147520148306475</v>
      </c>
      <c r="K2341" s="12">
        <v>0.78640944959531744</v>
      </c>
      <c r="L2341" s="12">
        <v>11.776181387205661</v>
      </c>
      <c r="M2341" s="12">
        <v>0.63799472979832783</v>
      </c>
      <c r="N2341" s="12"/>
      <c r="O2341" s="12"/>
    </row>
    <row r="2342" spans="1:15" x14ac:dyDescent="0.35">
      <c r="A2342" s="11" t="str">
        <f t="shared" si="36"/>
        <v>DISTRIBUCION VOLUMEN X CRITERIO (kg ó litros)CalimochoDE 25 A 34 AÑOS</v>
      </c>
      <c r="B2342" s="11" t="s">
        <v>120</v>
      </c>
      <c r="C2342" s="11" t="s">
        <v>143</v>
      </c>
      <c r="D2342" s="11" t="s">
        <v>41</v>
      </c>
      <c r="E2342" s="12">
        <v>10.473041060143524</v>
      </c>
      <c r="F2342" s="12">
        <v>17.363794385144089</v>
      </c>
      <c r="G2342" s="12">
        <v>5.9157181174268807</v>
      </c>
      <c r="H2342" s="12">
        <v>14.400690654070392</v>
      </c>
      <c r="I2342" s="12">
        <v>10.296587455822957</v>
      </c>
      <c r="J2342" s="12">
        <v>11.080700595232152</v>
      </c>
      <c r="K2342" s="12">
        <v>6.8423004376865411</v>
      </c>
      <c r="L2342" s="12">
        <v>12.07584559847351</v>
      </c>
      <c r="M2342" s="12">
        <v>15.246761221574687</v>
      </c>
      <c r="N2342" s="12"/>
      <c r="O2342" s="12"/>
    </row>
    <row r="2343" spans="1:15" x14ac:dyDescent="0.35">
      <c r="A2343" s="11" t="str">
        <f t="shared" si="36"/>
        <v>DISTRIBUCION VOLUMEN X CRITERIO (kg ó litros)CalimochoDE 35 A 49 AÑOS</v>
      </c>
      <c r="B2343" s="11" t="s">
        <v>120</v>
      </c>
      <c r="C2343" s="11" t="s">
        <v>143</v>
      </c>
      <c r="D2343" s="11" t="s">
        <v>42</v>
      </c>
      <c r="E2343" s="12">
        <v>58.997903125847827</v>
      </c>
      <c r="F2343" s="12">
        <v>30.682648319722134</v>
      </c>
      <c r="G2343" s="12">
        <v>34.89611382282046</v>
      </c>
      <c r="H2343" s="12">
        <v>46.659225918394498</v>
      </c>
      <c r="I2343" s="12">
        <v>49.55932745918652</v>
      </c>
      <c r="J2343" s="12">
        <v>61.102111495619027</v>
      </c>
      <c r="K2343" s="12">
        <v>43.808936469833966</v>
      </c>
      <c r="L2343" s="12">
        <v>25.583092698903009</v>
      </c>
      <c r="M2343" s="12">
        <v>43.421228289141531</v>
      </c>
      <c r="N2343" s="12"/>
      <c r="O2343" s="12"/>
    </row>
    <row r="2344" spans="1:15" x14ac:dyDescent="0.35">
      <c r="A2344" s="11" t="str">
        <f t="shared" si="36"/>
        <v>DISTRIBUCION VOLUMEN X CRITERIO (kg ó litros)CalimochoDE 50 A 59 AÑOS</v>
      </c>
      <c r="B2344" s="11" t="s">
        <v>120</v>
      </c>
      <c r="C2344" s="11" t="s">
        <v>143</v>
      </c>
      <c r="D2344" s="11" t="s">
        <v>43</v>
      </c>
      <c r="E2344" s="12">
        <v>3.6465482872191366</v>
      </c>
      <c r="F2344" s="12">
        <v>21.131098002734138</v>
      </c>
      <c r="G2344" s="12">
        <v>13.153491876967834</v>
      </c>
      <c r="H2344" s="12">
        <v>33.368364206609016</v>
      </c>
      <c r="I2344" s="12">
        <v>25.832005696596738</v>
      </c>
      <c r="J2344" s="12">
        <v>20.310570418868515</v>
      </c>
      <c r="K2344" s="12">
        <v>33.616094005661921</v>
      </c>
      <c r="L2344" s="12">
        <v>22.839160414562997</v>
      </c>
      <c r="M2344" s="12">
        <v>37.001512976256905</v>
      </c>
      <c r="N2344" s="12"/>
      <c r="O2344" s="12"/>
    </row>
    <row r="2345" spans="1:15" x14ac:dyDescent="0.35">
      <c r="A2345" s="11" t="str">
        <f t="shared" si="36"/>
        <v>DISTRIBUCION VOLUMEN X CRITERIO (kg ó litros)CalimochoDE 60 A 75 AÑOS</v>
      </c>
      <c r="B2345" s="11" t="s">
        <v>120</v>
      </c>
      <c r="C2345" s="11" t="s">
        <v>143</v>
      </c>
      <c r="D2345" s="11" t="s">
        <v>44</v>
      </c>
      <c r="E2345" s="12">
        <v>5.3665114824976561</v>
      </c>
      <c r="F2345" s="12">
        <v>7.8106605719013604</v>
      </c>
      <c r="G2345" s="12">
        <v>8.5042163177131673</v>
      </c>
      <c r="H2345" s="12">
        <v>5.1806294639852419</v>
      </c>
      <c r="I2345" s="12">
        <v>4.7787993696492466</v>
      </c>
      <c r="J2345" s="12">
        <v>5.2167438408649645</v>
      </c>
      <c r="K2345" s="12">
        <v>14.946263023931202</v>
      </c>
      <c r="L2345" s="12">
        <v>27.725702239320288</v>
      </c>
      <c r="M2345" s="12">
        <v>3.6925040361590744</v>
      </c>
      <c r="N2345" s="12"/>
      <c r="O2345" s="12"/>
    </row>
    <row r="2346" spans="1:15" x14ac:dyDescent="0.35">
      <c r="A2346" s="11" t="str">
        <f t="shared" si="36"/>
        <v>DISTRIBUCION VOLUMEN X CRITERIO (kg ó litros)CalimochoALTA Y MEDIA ALTA</v>
      </c>
      <c r="B2346" s="11" t="s">
        <v>120</v>
      </c>
      <c r="C2346" s="11" t="s">
        <v>143</v>
      </c>
      <c r="D2346" s="11" t="s">
        <v>17</v>
      </c>
      <c r="E2346" s="12">
        <v>8.5084243786288045</v>
      </c>
      <c r="F2346" s="12">
        <v>22.074949706111493</v>
      </c>
      <c r="G2346" s="12">
        <v>12.245797502482231</v>
      </c>
      <c r="H2346" s="12">
        <v>23.771791614531079</v>
      </c>
      <c r="I2346" s="12">
        <v>13.803749305317167</v>
      </c>
      <c r="J2346" s="12">
        <v>36.259748462631777</v>
      </c>
      <c r="K2346" s="12">
        <v>10.840256168059961</v>
      </c>
      <c r="L2346" s="12">
        <v>21.079791853564682</v>
      </c>
      <c r="M2346" s="12">
        <v>20.564405108272936</v>
      </c>
      <c r="N2346" s="12"/>
      <c r="O2346" s="12"/>
    </row>
    <row r="2347" spans="1:15" x14ac:dyDescent="0.35">
      <c r="A2347" s="11" t="str">
        <f t="shared" si="36"/>
        <v>DISTRIBUCION VOLUMEN X CRITERIO (kg ó litros)CalimochoMEDIA</v>
      </c>
      <c r="B2347" s="11" t="s">
        <v>120</v>
      </c>
      <c r="C2347" s="11" t="s">
        <v>143</v>
      </c>
      <c r="D2347" s="11" t="s">
        <v>18</v>
      </c>
      <c r="E2347" s="12">
        <v>18.105928729402351</v>
      </c>
      <c r="F2347" s="12">
        <v>13.122413775905553</v>
      </c>
      <c r="G2347" s="12">
        <v>47.127897801585227</v>
      </c>
      <c r="H2347" s="12">
        <v>16.10664945331169</v>
      </c>
      <c r="I2347" s="12">
        <v>31.363546864782926</v>
      </c>
      <c r="J2347" s="12">
        <v>18.192559359284072</v>
      </c>
      <c r="K2347" s="12">
        <v>26.915918893270408</v>
      </c>
      <c r="L2347" s="12">
        <v>16.266833709778602</v>
      </c>
      <c r="M2347" s="12">
        <v>32.655720940296796</v>
      </c>
      <c r="N2347" s="12"/>
      <c r="O2347" s="12"/>
    </row>
    <row r="2348" spans="1:15" x14ac:dyDescent="0.35">
      <c r="A2348" s="11" t="str">
        <f t="shared" si="36"/>
        <v>DISTRIBUCION VOLUMEN X CRITERIO (kg ó litros)CalimochoMEDIA BAJA</v>
      </c>
      <c r="B2348" s="11" t="s">
        <v>120</v>
      </c>
      <c r="C2348" s="11" t="s">
        <v>143</v>
      </c>
      <c r="D2348" s="11" t="s">
        <v>19</v>
      </c>
      <c r="E2348" s="12">
        <v>54.52055141147143</v>
      </c>
      <c r="F2348" s="12">
        <v>54.776787401748415</v>
      </c>
      <c r="G2348" s="12">
        <v>11.321122354281869</v>
      </c>
      <c r="H2348" s="12">
        <v>53.14449519769655</v>
      </c>
      <c r="I2348" s="12">
        <v>47.673791300663282</v>
      </c>
      <c r="J2348" s="12">
        <v>36.242153027685006</v>
      </c>
      <c r="K2348" s="12">
        <v>44.835656366013097</v>
      </c>
      <c r="L2348" s="12">
        <v>19.55249681113834</v>
      </c>
      <c r="M2348" s="12">
        <v>38.947840314255025</v>
      </c>
      <c r="N2348" s="12"/>
      <c r="O2348" s="12"/>
    </row>
    <row r="2349" spans="1:15" x14ac:dyDescent="0.35">
      <c r="A2349" s="11" t="str">
        <f t="shared" si="36"/>
        <v>DISTRIBUCION VOLUMEN X CRITERIO (kg ó litros)CalimochoBAJA</v>
      </c>
      <c r="B2349" s="11" t="s">
        <v>120</v>
      </c>
      <c r="C2349" s="11" t="s">
        <v>143</v>
      </c>
      <c r="D2349" s="11" t="s">
        <v>20</v>
      </c>
      <c r="E2349" s="12">
        <v>18.865096306337531</v>
      </c>
      <c r="F2349" s="12">
        <v>10.025847147528038</v>
      </c>
      <c r="G2349" s="12">
        <v>29.305177400351763</v>
      </c>
      <c r="H2349" s="12">
        <v>6.9770667022805055</v>
      </c>
      <c r="I2349" s="12">
        <v>7.1589218234295728</v>
      </c>
      <c r="J2349" s="12">
        <v>9.3055391503991469</v>
      </c>
      <c r="K2349" s="12">
        <v>17.408165967495805</v>
      </c>
      <c r="L2349" s="12">
        <v>43.100863305355233</v>
      </c>
      <c r="M2349" s="12">
        <v>7.8320436606194619</v>
      </c>
      <c r="N2349" s="12"/>
      <c r="O2349" s="12"/>
    </row>
    <row r="2350" spans="1:15" x14ac:dyDescent="0.35">
      <c r="A2350" s="11" t="str">
        <f t="shared" si="36"/>
        <v>DISTRIBUCION VOLUMEN X CRITERIO (kg ó litros)CalimochoHOMBRE</v>
      </c>
      <c r="B2350" s="11" t="s">
        <v>120</v>
      </c>
      <c r="C2350" s="11" t="s">
        <v>143</v>
      </c>
      <c r="D2350" s="11" t="s">
        <v>21</v>
      </c>
      <c r="E2350" s="12">
        <v>44.958011480036646</v>
      </c>
      <c r="F2350" s="12">
        <v>42.38713996295683</v>
      </c>
      <c r="G2350" s="12">
        <v>64.207225723166815</v>
      </c>
      <c r="H2350" s="12">
        <v>44.260814125974413</v>
      </c>
      <c r="I2350" s="12">
        <v>40.948336694965469</v>
      </c>
      <c r="J2350" s="12">
        <v>41.093102893478758</v>
      </c>
      <c r="K2350" s="12">
        <v>55.764687293764894</v>
      </c>
      <c r="L2350" s="12">
        <v>61.112758778474806</v>
      </c>
      <c r="M2350" s="12">
        <v>63.747902359374685</v>
      </c>
      <c r="N2350" s="12"/>
      <c r="O2350" s="12"/>
    </row>
    <row r="2351" spans="1:15" x14ac:dyDescent="0.35">
      <c r="A2351" s="11" t="str">
        <f t="shared" si="36"/>
        <v>DISTRIBUCION VOLUMEN X CRITERIO (kg ó litros)CalimochoMUJER</v>
      </c>
      <c r="B2351" s="11" t="s">
        <v>120</v>
      </c>
      <c r="C2351" s="11" t="s">
        <v>143</v>
      </c>
      <c r="D2351" s="11" t="s">
        <v>22</v>
      </c>
      <c r="E2351" s="12">
        <v>55.041988519963347</v>
      </c>
      <c r="F2351" s="12">
        <v>57.612869880575637</v>
      </c>
      <c r="G2351" s="12">
        <v>35.792770570859005</v>
      </c>
      <c r="H2351" s="12">
        <v>55.739190113768188</v>
      </c>
      <c r="I2351" s="12">
        <v>59.051663305034531</v>
      </c>
      <c r="J2351" s="12">
        <v>58.906902534697991</v>
      </c>
      <c r="K2351" s="12">
        <v>44.235297075270722</v>
      </c>
      <c r="L2351" s="12">
        <v>38.887238357492564</v>
      </c>
      <c r="M2351" s="12">
        <v>36.252087617181111</v>
      </c>
      <c r="N2351" s="12"/>
      <c r="O2351" s="12"/>
    </row>
    <row r="2352" spans="1:15" x14ac:dyDescent="0.35">
      <c r="A2352" s="11" t="str">
        <f t="shared" si="36"/>
        <v>DISTRIBUCION VOLUMEN X CRITERIO (kg ó litros)RebujitoT.ESPAÑA</v>
      </c>
      <c r="B2352" s="11" t="s">
        <v>120</v>
      </c>
      <c r="C2352" s="11" t="s">
        <v>177</v>
      </c>
      <c r="D2352" s="11" t="s">
        <v>36</v>
      </c>
      <c r="E2352" s="12">
        <v>100</v>
      </c>
      <c r="F2352" s="12">
        <v>100</v>
      </c>
      <c r="G2352" s="12">
        <v>100</v>
      </c>
      <c r="H2352" s="12">
        <v>100</v>
      </c>
      <c r="I2352" s="12">
        <v>100</v>
      </c>
      <c r="J2352" s="12">
        <v>100</v>
      </c>
      <c r="K2352" s="12">
        <v>100</v>
      </c>
      <c r="L2352" s="12">
        <v>100</v>
      </c>
      <c r="M2352" s="12">
        <v>100</v>
      </c>
      <c r="N2352" s="12"/>
      <c r="O2352" s="12"/>
    </row>
    <row r="2353" spans="1:15" x14ac:dyDescent="0.35">
      <c r="A2353" s="11" t="str">
        <f t="shared" si="36"/>
        <v>DISTRIBUCION VOLUMEN X CRITERIO (kg ó litros)RebujitoBCN AM</v>
      </c>
      <c r="B2353" s="11" t="s">
        <v>120</v>
      </c>
      <c r="C2353" s="11" t="s">
        <v>177</v>
      </c>
      <c r="D2353" s="11" t="s">
        <v>1</v>
      </c>
      <c r="E2353" s="12" t="s">
        <v>219</v>
      </c>
      <c r="F2353" s="12" t="s">
        <v>219</v>
      </c>
      <c r="G2353" s="12">
        <v>20.059123668098163</v>
      </c>
      <c r="H2353" s="12" t="s">
        <v>219</v>
      </c>
      <c r="I2353" s="12" t="s">
        <v>219</v>
      </c>
      <c r="J2353" s="12" t="s">
        <v>219</v>
      </c>
      <c r="K2353" s="12" t="s">
        <v>219</v>
      </c>
      <c r="L2353" s="12" t="s">
        <v>219</v>
      </c>
      <c r="M2353" s="12">
        <v>0.45922545887937999</v>
      </c>
      <c r="N2353" s="12"/>
      <c r="O2353" s="12"/>
    </row>
    <row r="2354" spans="1:15" x14ac:dyDescent="0.35">
      <c r="A2354" s="11" t="str">
        <f t="shared" si="36"/>
        <v>DISTRIBUCION VOLUMEN X CRITERIO (kg ó litros)RebujitoREST.CAT ARAGON</v>
      </c>
      <c r="B2354" s="11" t="s">
        <v>120</v>
      </c>
      <c r="C2354" s="11" t="s">
        <v>177</v>
      </c>
      <c r="D2354" s="11" t="s">
        <v>2</v>
      </c>
      <c r="E2354" s="12" t="s">
        <v>219</v>
      </c>
      <c r="F2354" s="12">
        <v>11.42377927972762</v>
      </c>
      <c r="G2354" s="12">
        <v>67.383569638394633</v>
      </c>
      <c r="H2354" s="12" t="s">
        <v>219</v>
      </c>
      <c r="I2354" s="12" t="s">
        <v>219</v>
      </c>
      <c r="J2354" s="12">
        <v>1.4761154534629213</v>
      </c>
      <c r="K2354" s="12" t="s">
        <v>219</v>
      </c>
      <c r="L2354" s="12" t="s">
        <v>219</v>
      </c>
      <c r="M2354" s="12" t="s">
        <v>219</v>
      </c>
      <c r="N2354" s="12"/>
      <c r="O2354" s="12"/>
    </row>
    <row r="2355" spans="1:15" x14ac:dyDescent="0.35">
      <c r="A2355" s="11" t="str">
        <f t="shared" si="36"/>
        <v>DISTRIBUCION VOLUMEN X CRITERIO (kg ó litros)RebujitoLEVANTE</v>
      </c>
      <c r="B2355" s="11" t="s">
        <v>120</v>
      </c>
      <c r="C2355" s="11" t="s">
        <v>177</v>
      </c>
      <c r="D2355" s="11" t="s">
        <v>3</v>
      </c>
      <c r="E2355" s="12" t="s">
        <v>219</v>
      </c>
      <c r="F2355" s="12">
        <v>6.4992920094724234</v>
      </c>
      <c r="G2355" s="12" t="s">
        <v>219</v>
      </c>
      <c r="H2355" s="12" t="s">
        <v>219</v>
      </c>
      <c r="I2355" s="12">
        <v>0.51882992726371058</v>
      </c>
      <c r="J2355" s="12">
        <v>6.3625303832460416</v>
      </c>
      <c r="K2355" s="12">
        <v>10.988490823531766</v>
      </c>
      <c r="L2355" s="12" t="s">
        <v>219</v>
      </c>
      <c r="M2355" s="12" t="s">
        <v>219</v>
      </c>
      <c r="N2355" s="12"/>
      <c r="O2355" s="12"/>
    </row>
    <row r="2356" spans="1:15" x14ac:dyDescent="0.35">
      <c r="A2356" s="11" t="str">
        <f t="shared" si="36"/>
        <v>DISTRIBUCION VOLUMEN X CRITERIO (kg ó litros)RebujitoANDALUCIA</v>
      </c>
      <c r="B2356" s="11" t="s">
        <v>120</v>
      </c>
      <c r="C2356" s="11" t="s">
        <v>177</v>
      </c>
      <c r="D2356" s="11" t="s">
        <v>4</v>
      </c>
      <c r="E2356" s="12">
        <v>90.345885935570521</v>
      </c>
      <c r="F2356" s="12">
        <v>57.854668981564075</v>
      </c>
      <c r="G2356" s="12" t="s">
        <v>219</v>
      </c>
      <c r="H2356" s="12">
        <v>67.958227587857209</v>
      </c>
      <c r="I2356" s="12">
        <v>93.532655986714857</v>
      </c>
      <c r="J2356" s="12">
        <v>70.070833914616557</v>
      </c>
      <c r="K2356" s="12">
        <v>29.037610686208389</v>
      </c>
      <c r="L2356" s="12">
        <v>100</v>
      </c>
      <c r="M2356" s="12">
        <v>96.919524581855654</v>
      </c>
      <c r="N2356" s="12"/>
      <c r="O2356" s="12"/>
    </row>
    <row r="2357" spans="1:15" x14ac:dyDescent="0.35">
      <c r="A2357" s="11" t="str">
        <f t="shared" si="36"/>
        <v>DISTRIBUCION VOLUMEN X CRITERIO (kg ó litros)RebujitoMDD AM</v>
      </c>
      <c r="B2357" s="11" t="s">
        <v>120</v>
      </c>
      <c r="C2357" s="11" t="s">
        <v>177</v>
      </c>
      <c r="D2357" s="11" t="s">
        <v>5</v>
      </c>
      <c r="E2357" s="12">
        <v>9.6541140644294998</v>
      </c>
      <c r="F2357" s="12" t="s">
        <v>219</v>
      </c>
      <c r="G2357" s="12" t="s">
        <v>219</v>
      </c>
      <c r="H2357" s="12">
        <v>21.612521612521611</v>
      </c>
      <c r="I2357" s="12" t="s">
        <v>219</v>
      </c>
      <c r="J2357" s="12">
        <v>18.359512299783791</v>
      </c>
      <c r="K2357" s="12" t="s">
        <v>219</v>
      </c>
      <c r="L2357" s="12" t="s">
        <v>219</v>
      </c>
      <c r="M2357" s="12">
        <v>1.303987618981812</v>
      </c>
      <c r="N2357" s="12"/>
      <c r="O2357" s="12"/>
    </row>
    <row r="2358" spans="1:15" x14ac:dyDescent="0.35">
      <c r="A2358" s="11" t="str">
        <f t="shared" si="36"/>
        <v>DISTRIBUCION VOLUMEN X CRITERIO (kg ó litros)RebujitoRTO CENTRO</v>
      </c>
      <c r="B2358" s="11" t="s">
        <v>120</v>
      </c>
      <c r="C2358" s="11" t="s">
        <v>177</v>
      </c>
      <c r="D2358" s="11" t="s">
        <v>6</v>
      </c>
      <c r="E2358" s="12" t="s">
        <v>219</v>
      </c>
      <c r="F2358" s="12">
        <v>6.433136210241261</v>
      </c>
      <c r="G2358" s="12">
        <v>12.557336351135406</v>
      </c>
      <c r="H2358" s="12">
        <v>10.429233947752467</v>
      </c>
      <c r="I2358" s="12">
        <v>0.88445730782806398</v>
      </c>
      <c r="J2358" s="12">
        <v>3.7309993642542558</v>
      </c>
      <c r="K2358" s="12">
        <v>31.778803581398801</v>
      </c>
      <c r="L2358" s="12" t="s">
        <v>219</v>
      </c>
      <c r="M2358" s="12">
        <v>0.81764513134126249</v>
      </c>
      <c r="N2358" s="12"/>
      <c r="O2358" s="12"/>
    </row>
    <row r="2359" spans="1:15" x14ac:dyDescent="0.35">
      <c r="A2359" s="11" t="str">
        <f t="shared" si="36"/>
        <v>DISTRIBUCION VOLUMEN X CRITERIO (kg ó litros)RebujitoNORTE-CENTRO</v>
      </c>
      <c r="B2359" s="11" t="s">
        <v>120</v>
      </c>
      <c r="C2359" s="11" t="s">
        <v>177</v>
      </c>
      <c r="D2359" s="11" t="s">
        <v>7</v>
      </c>
      <c r="E2359" s="12" t="s">
        <v>219</v>
      </c>
      <c r="F2359" s="12" t="s">
        <v>219</v>
      </c>
      <c r="G2359" s="12" t="s">
        <v>219</v>
      </c>
      <c r="H2359" s="12" t="s">
        <v>219</v>
      </c>
      <c r="I2359" s="12">
        <v>5.0640654743722315</v>
      </c>
      <c r="J2359" s="12" t="s">
        <v>219</v>
      </c>
      <c r="K2359" s="12" t="s">
        <v>219</v>
      </c>
      <c r="L2359" s="12" t="s">
        <v>219</v>
      </c>
      <c r="M2359" s="12">
        <v>0.49960639133791185</v>
      </c>
      <c r="N2359" s="12"/>
      <c r="O2359" s="12"/>
    </row>
    <row r="2360" spans="1:15" x14ac:dyDescent="0.35">
      <c r="A2360" s="11" t="str">
        <f t="shared" si="36"/>
        <v>DISTRIBUCION VOLUMEN X CRITERIO (kg ó litros)RebujitoNOROESTE</v>
      </c>
      <c r="B2360" s="11" t="s">
        <v>120</v>
      </c>
      <c r="C2360" s="11" t="s">
        <v>177</v>
      </c>
      <c r="D2360" s="11" t="s">
        <v>8</v>
      </c>
      <c r="E2360" s="12" t="s">
        <v>219</v>
      </c>
      <c r="F2360" s="12">
        <v>17.789149340930301</v>
      </c>
      <c r="G2360" s="12" t="s">
        <v>219</v>
      </c>
      <c r="H2360" s="12" t="s">
        <v>219</v>
      </c>
      <c r="I2360" s="12" t="s">
        <v>219</v>
      </c>
      <c r="J2360" s="12" t="s">
        <v>219</v>
      </c>
      <c r="K2360" s="12">
        <v>28.195094908861051</v>
      </c>
      <c r="L2360" s="12" t="s">
        <v>219</v>
      </c>
      <c r="M2360" s="12" t="s">
        <v>219</v>
      </c>
      <c r="N2360" s="12"/>
      <c r="O2360" s="12"/>
    </row>
    <row r="2361" spans="1:15" x14ac:dyDescent="0.35">
      <c r="A2361" s="11" t="str">
        <f t="shared" si="36"/>
        <v>DISTRIBUCION VOLUMEN X CRITERIO (kg ó litros)Rebujito&lt;2MIL</v>
      </c>
      <c r="B2361" s="11" t="s">
        <v>120</v>
      </c>
      <c r="C2361" s="11" t="s">
        <v>177</v>
      </c>
      <c r="D2361" s="11" t="s">
        <v>9</v>
      </c>
      <c r="E2361" s="12" t="s">
        <v>219</v>
      </c>
      <c r="F2361" s="12" t="s">
        <v>219</v>
      </c>
      <c r="G2361" s="12" t="s">
        <v>219</v>
      </c>
      <c r="H2361" s="12" t="s">
        <v>219</v>
      </c>
      <c r="I2361" s="12" t="s">
        <v>219</v>
      </c>
      <c r="J2361" s="12">
        <v>0.99414534853598158</v>
      </c>
      <c r="K2361" s="12">
        <v>21.585372811852451</v>
      </c>
      <c r="L2361" s="12" t="s">
        <v>219</v>
      </c>
      <c r="M2361" s="12">
        <v>0.49960639133791185</v>
      </c>
      <c r="N2361" s="12"/>
      <c r="O2361" s="12"/>
    </row>
    <row r="2362" spans="1:15" x14ac:dyDescent="0.35">
      <c r="A2362" s="11" t="str">
        <f t="shared" si="36"/>
        <v>DISTRIBUCION VOLUMEN X CRITERIO (kg ó litros)Rebujito2-5MIL</v>
      </c>
      <c r="B2362" s="11" t="s">
        <v>120</v>
      </c>
      <c r="C2362" s="11" t="s">
        <v>177</v>
      </c>
      <c r="D2362" s="11" t="s">
        <v>10</v>
      </c>
      <c r="E2362" s="12" t="s">
        <v>219</v>
      </c>
      <c r="F2362" s="12">
        <v>11.42377927972762</v>
      </c>
      <c r="G2362" s="12">
        <v>67.383569638394633</v>
      </c>
      <c r="H2362" s="12" t="s">
        <v>219</v>
      </c>
      <c r="I2362" s="12" t="s">
        <v>219</v>
      </c>
      <c r="J2362" s="12" t="s">
        <v>219</v>
      </c>
      <c r="K2362" s="12" t="s">
        <v>219</v>
      </c>
      <c r="L2362" s="12" t="s">
        <v>219</v>
      </c>
      <c r="M2362" s="12">
        <v>0.41913896807900852</v>
      </c>
      <c r="N2362" s="12"/>
      <c r="O2362" s="12"/>
    </row>
    <row r="2363" spans="1:15" x14ac:dyDescent="0.35">
      <c r="A2363" s="11" t="str">
        <f t="shared" si="36"/>
        <v>DISTRIBUCION VOLUMEN X CRITERIO (kg ó litros)Rebujito5-10MIL</v>
      </c>
      <c r="B2363" s="11" t="s">
        <v>120</v>
      </c>
      <c r="C2363" s="11" t="s">
        <v>177</v>
      </c>
      <c r="D2363" s="11" t="s">
        <v>11</v>
      </c>
      <c r="E2363" s="12" t="s">
        <v>219</v>
      </c>
      <c r="F2363" s="12" t="s">
        <v>219</v>
      </c>
      <c r="G2363" s="12" t="s">
        <v>219</v>
      </c>
      <c r="H2363" s="12" t="s">
        <v>219</v>
      </c>
      <c r="I2363" s="12">
        <v>4.4963134630243724</v>
      </c>
      <c r="J2363" s="12" t="s">
        <v>219</v>
      </c>
      <c r="K2363" s="12">
        <v>10.19342559819982</v>
      </c>
      <c r="L2363" s="12" t="s">
        <v>219</v>
      </c>
      <c r="M2363" s="12">
        <v>22.798556742321832</v>
      </c>
      <c r="N2363" s="12"/>
      <c r="O2363" s="12"/>
    </row>
    <row r="2364" spans="1:15" x14ac:dyDescent="0.35">
      <c r="A2364" s="11" t="str">
        <f t="shared" si="36"/>
        <v>DISTRIBUCION VOLUMEN X CRITERIO (kg ó litros)Rebujito10-30MIL</v>
      </c>
      <c r="B2364" s="11" t="s">
        <v>120</v>
      </c>
      <c r="C2364" s="11" t="s">
        <v>177</v>
      </c>
      <c r="D2364" s="11" t="s">
        <v>12</v>
      </c>
      <c r="E2364" s="12">
        <v>21.024110108021919</v>
      </c>
      <c r="F2364" s="12" t="s">
        <v>219</v>
      </c>
      <c r="G2364" s="12" t="s">
        <v>219</v>
      </c>
      <c r="H2364" s="12">
        <v>61.937358233654528</v>
      </c>
      <c r="I2364" s="12">
        <v>30.389225771013852</v>
      </c>
      <c r="J2364" s="12">
        <v>29.071859841624558</v>
      </c>
      <c r="K2364" s="12">
        <v>40.026101509740144</v>
      </c>
      <c r="L2364" s="12">
        <v>100</v>
      </c>
      <c r="M2364" s="12">
        <v>17.837867661624806</v>
      </c>
      <c r="N2364" s="12"/>
      <c r="O2364" s="12"/>
    </row>
    <row r="2365" spans="1:15" x14ac:dyDescent="0.35">
      <c r="A2365" s="11" t="str">
        <f t="shared" si="36"/>
        <v>DISTRIBUCION VOLUMEN X CRITERIO (kg ó litros)Rebujito30-100MIL</v>
      </c>
      <c r="B2365" s="11" t="s">
        <v>120</v>
      </c>
      <c r="C2365" s="11" t="s">
        <v>177</v>
      </c>
      <c r="D2365" s="11" t="s">
        <v>13</v>
      </c>
      <c r="E2365" s="12">
        <v>7.1389851986998556</v>
      </c>
      <c r="F2365" s="12">
        <v>26.642577930601902</v>
      </c>
      <c r="G2365" s="12" t="s">
        <v>219</v>
      </c>
      <c r="H2365" s="12">
        <v>16.450115098263247</v>
      </c>
      <c r="I2365" s="12">
        <v>11.601583583521851</v>
      </c>
      <c r="J2365" s="12">
        <v>43.43771914847968</v>
      </c>
      <c r="K2365" s="12" t="s">
        <v>219</v>
      </c>
      <c r="L2365" s="12" t="s">
        <v>219</v>
      </c>
      <c r="M2365" s="12">
        <v>15.60540788249053</v>
      </c>
      <c r="N2365" s="12"/>
      <c r="O2365" s="12"/>
    </row>
    <row r="2366" spans="1:15" x14ac:dyDescent="0.35">
      <c r="A2366" s="11" t="str">
        <f t="shared" si="36"/>
        <v>DISTRIBUCION VOLUMEN X CRITERIO (kg ó litros)Rebujito100-200MIL</v>
      </c>
      <c r="B2366" s="11" t="s">
        <v>120</v>
      </c>
      <c r="C2366" s="11" t="s">
        <v>177</v>
      </c>
      <c r="D2366" s="11" t="s">
        <v>14</v>
      </c>
      <c r="E2366" s="12" t="s">
        <v>219</v>
      </c>
      <c r="F2366" s="12">
        <v>55.434376602133725</v>
      </c>
      <c r="G2366" s="12" t="s">
        <v>219</v>
      </c>
      <c r="H2366" s="12">
        <v>11.055683629757702</v>
      </c>
      <c r="I2366" s="12">
        <v>2.801424462150103</v>
      </c>
      <c r="J2366" s="12">
        <v>5.2255015828037887</v>
      </c>
      <c r="K2366" s="12">
        <v>28.195094908861051</v>
      </c>
      <c r="L2366" s="12" t="s">
        <v>219</v>
      </c>
      <c r="M2366" s="12" t="s">
        <v>219</v>
      </c>
      <c r="N2366" s="12"/>
      <c r="O2366" s="12"/>
    </row>
    <row r="2367" spans="1:15" x14ac:dyDescent="0.35">
      <c r="A2367" s="11" t="str">
        <f t="shared" si="36"/>
        <v>DISTRIBUCION VOLUMEN X CRITERIO (kg ó litros)Rebujito200-500MIL</v>
      </c>
      <c r="B2367" s="11" t="s">
        <v>120</v>
      </c>
      <c r="C2367" s="11" t="s">
        <v>177</v>
      </c>
      <c r="D2367" s="11" t="s">
        <v>15</v>
      </c>
      <c r="E2367" s="12" t="s">
        <v>219</v>
      </c>
      <c r="F2367" s="12" t="s">
        <v>219</v>
      </c>
      <c r="G2367" s="12">
        <v>32.616460019233571</v>
      </c>
      <c r="H2367" s="12" t="s">
        <v>219</v>
      </c>
      <c r="I2367" s="12">
        <v>17.685286175233284</v>
      </c>
      <c r="J2367" s="12">
        <v>5.453748942494407</v>
      </c>
      <c r="K2367" s="12" t="s">
        <v>219</v>
      </c>
      <c r="L2367" s="12" t="s">
        <v>219</v>
      </c>
      <c r="M2367" s="12">
        <v>2.1953211699292785</v>
      </c>
      <c r="N2367" s="12"/>
      <c r="O2367" s="12"/>
    </row>
    <row r="2368" spans="1:15" x14ac:dyDescent="0.35">
      <c r="A2368" s="11" t="str">
        <f t="shared" si="36"/>
        <v>DISTRIBUCION VOLUMEN X CRITERIO (kg ó litros)Rebujito&gt;500MIL</v>
      </c>
      <c r="B2368" s="11" t="s">
        <v>120</v>
      </c>
      <c r="C2368" s="11" t="s">
        <v>177</v>
      </c>
      <c r="D2368" s="11" t="s">
        <v>16</v>
      </c>
      <c r="E2368" s="12">
        <v>71.836902722464998</v>
      </c>
      <c r="F2368" s="12">
        <v>6.4992920094724234</v>
      </c>
      <c r="G2368" s="12" t="s">
        <v>219</v>
      </c>
      <c r="H2368" s="12">
        <v>10.556844723511389</v>
      </c>
      <c r="I2368" s="12">
        <v>33.026170145087555</v>
      </c>
      <c r="J2368" s="12">
        <v>15.817020939128208</v>
      </c>
      <c r="K2368" s="12" t="s">
        <v>219</v>
      </c>
      <c r="L2368" s="12" t="s">
        <v>219</v>
      </c>
      <c r="M2368" s="12">
        <v>40.644087577699125</v>
      </c>
      <c r="N2368" s="12"/>
      <c r="O2368" s="12"/>
    </row>
    <row r="2369" spans="1:15" x14ac:dyDescent="0.35">
      <c r="A2369" s="11" t="str">
        <f t="shared" si="36"/>
        <v>DISTRIBUCION VOLUMEN X CRITERIO (kg ó litros)RebujitoDE 15 A 19 AÑOS</v>
      </c>
      <c r="B2369" s="11" t="s">
        <v>120</v>
      </c>
      <c r="C2369" s="11" t="s">
        <v>177</v>
      </c>
      <c r="D2369" s="11" t="s">
        <v>39</v>
      </c>
      <c r="E2369" s="12" t="s">
        <v>219</v>
      </c>
      <c r="F2369" s="12" t="s">
        <v>219</v>
      </c>
      <c r="G2369" s="12" t="s">
        <v>219</v>
      </c>
      <c r="H2369" s="12" t="s">
        <v>219</v>
      </c>
      <c r="I2369" s="12" t="s">
        <v>219</v>
      </c>
      <c r="J2369" s="12" t="s">
        <v>219</v>
      </c>
      <c r="K2369" s="12" t="s">
        <v>219</v>
      </c>
      <c r="L2369" s="12" t="s">
        <v>219</v>
      </c>
      <c r="M2369" s="12" t="s">
        <v>219</v>
      </c>
      <c r="N2369" s="12"/>
      <c r="O2369" s="12"/>
    </row>
    <row r="2370" spans="1:15" x14ac:dyDescent="0.35">
      <c r="A2370" s="11" t="str">
        <f t="shared" si="36"/>
        <v>DISTRIBUCION VOLUMEN X CRITERIO (kg ó litros)RebujitoDE 20 A 24 AÑOS</v>
      </c>
      <c r="B2370" s="11" t="s">
        <v>120</v>
      </c>
      <c r="C2370" s="11" t="s">
        <v>177</v>
      </c>
      <c r="D2370" s="11" t="s">
        <v>40</v>
      </c>
      <c r="E2370" s="12" t="s">
        <v>219</v>
      </c>
      <c r="F2370" s="12">
        <v>2.4202923794303395</v>
      </c>
      <c r="G2370" s="12" t="s">
        <v>219</v>
      </c>
      <c r="H2370" s="12" t="s">
        <v>219</v>
      </c>
      <c r="I2370" s="12">
        <v>12.306445208030246</v>
      </c>
      <c r="J2370" s="12" t="s">
        <v>219</v>
      </c>
      <c r="K2370" s="12">
        <v>28.195094908861051</v>
      </c>
      <c r="L2370" s="12" t="s">
        <v>219</v>
      </c>
      <c r="M2370" s="12">
        <v>4.1336177596931476</v>
      </c>
      <c r="N2370" s="12"/>
      <c r="O2370" s="12"/>
    </row>
    <row r="2371" spans="1:15" x14ac:dyDescent="0.35">
      <c r="A2371" s="11" t="str">
        <f t="shared" si="36"/>
        <v>DISTRIBUCION VOLUMEN X CRITERIO (kg ó litros)RebujitoDE 25 A 34 AÑOS</v>
      </c>
      <c r="B2371" s="11" t="s">
        <v>120</v>
      </c>
      <c r="C2371" s="11" t="s">
        <v>177</v>
      </c>
      <c r="D2371" s="11" t="s">
        <v>41</v>
      </c>
      <c r="E2371" s="12">
        <v>52.488038395383576</v>
      </c>
      <c r="F2371" s="12" t="s">
        <v>219</v>
      </c>
      <c r="G2371" s="12" t="s">
        <v>219</v>
      </c>
      <c r="H2371" s="12">
        <v>10.556844723511389</v>
      </c>
      <c r="I2371" s="12">
        <v>20.605468133892817</v>
      </c>
      <c r="J2371" s="12">
        <v>16.542997507004408</v>
      </c>
      <c r="K2371" s="12" t="s">
        <v>219</v>
      </c>
      <c r="L2371" s="12" t="s">
        <v>219</v>
      </c>
      <c r="M2371" s="12">
        <v>9.291208360844978</v>
      </c>
      <c r="N2371" s="12"/>
      <c r="O2371" s="12"/>
    </row>
    <row r="2372" spans="1:15" x14ac:dyDescent="0.35">
      <c r="A2372" s="11" t="str">
        <f t="shared" ref="A2372:A2435" si="37">B2372&amp;C2372&amp;D2372</f>
        <v>DISTRIBUCION VOLUMEN X CRITERIO (kg ó litros)RebujitoDE 35 A 49 AÑOS</v>
      </c>
      <c r="B2372" s="11" t="s">
        <v>120</v>
      </c>
      <c r="C2372" s="11" t="s">
        <v>177</v>
      </c>
      <c r="D2372" s="11" t="s">
        <v>42</v>
      </c>
      <c r="E2372" s="12">
        <v>1.2440170626441056</v>
      </c>
      <c r="F2372" s="12" t="s">
        <v>219</v>
      </c>
      <c r="G2372" s="12" t="s">
        <v>219</v>
      </c>
      <c r="H2372" s="12">
        <v>16.450115098263247</v>
      </c>
      <c r="I2372" s="12">
        <v>9.3099762073013785</v>
      </c>
      <c r="J2372" s="12">
        <v>18.958365091321465</v>
      </c>
      <c r="K2372" s="12">
        <v>10.19342559819982</v>
      </c>
      <c r="L2372" s="12" t="s">
        <v>219</v>
      </c>
      <c r="M2372" s="12">
        <v>7.4168708545758397</v>
      </c>
      <c r="N2372" s="12"/>
      <c r="O2372" s="12"/>
    </row>
    <row r="2373" spans="1:15" x14ac:dyDescent="0.35">
      <c r="A2373" s="11" t="str">
        <f t="shared" si="37"/>
        <v>DISTRIBUCION VOLUMEN X CRITERIO (kg ó litros)RebujitoDE 50 A 59 AÑOS</v>
      </c>
      <c r="B2373" s="11" t="s">
        <v>120</v>
      </c>
      <c r="C2373" s="11" t="s">
        <v>177</v>
      </c>
      <c r="D2373" s="11" t="s">
        <v>43</v>
      </c>
      <c r="E2373" s="12">
        <v>8.410097330254267</v>
      </c>
      <c r="F2373" s="12">
        <v>42.145359187820304</v>
      </c>
      <c r="G2373" s="12">
        <v>87.442693306492785</v>
      </c>
      <c r="H2373" s="12">
        <v>34.129921166958205</v>
      </c>
      <c r="I2373" s="12">
        <v>31.042913795924381</v>
      </c>
      <c r="J2373" s="12">
        <v>3.2358966732784453</v>
      </c>
      <c r="K2373" s="12">
        <v>10.988490823531766</v>
      </c>
      <c r="L2373" s="12">
        <v>33.091863656250418</v>
      </c>
      <c r="M2373" s="12">
        <v>39.896591143113788</v>
      </c>
      <c r="N2373" s="12"/>
      <c r="O2373" s="12"/>
    </row>
    <row r="2374" spans="1:15" x14ac:dyDescent="0.35">
      <c r="A2374" s="11" t="str">
        <f t="shared" si="37"/>
        <v>DISTRIBUCION VOLUMEN X CRITERIO (kg ó litros)RebujitoDE 60 A 75 AÑOS</v>
      </c>
      <c r="B2374" s="11" t="s">
        <v>120</v>
      </c>
      <c r="C2374" s="11" t="s">
        <v>177</v>
      </c>
      <c r="D2374" s="11" t="s">
        <v>44</v>
      </c>
      <c r="E2374" s="12">
        <v>37.857847540186938</v>
      </c>
      <c r="F2374" s="12">
        <v>55.434376602133725</v>
      </c>
      <c r="G2374" s="12">
        <v>12.557336351135406</v>
      </c>
      <c r="H2374" s="12">
        <v>38.863105529772191</v>
      </c>
      <c r="I2374" s="12">
        <v>26.735200348389494</v>
      </c>
      <c r="J2374" s="12">
        <v>61.26273557761381</v>
      </c>
      <c r="K2374" s="12">
        <v>50.62300073588262</v>
      </c>
      <c r="L2374" s="12">
        <v>66.90813634374959</v>
      </c>
      <c r="M2374" s="12">
        <v>39.26170047258055</v>
      </c>
      <c r="N2374" s="12"/>
      <c r="O2374" s="12"/>
    </row>
    <row r="2375" spans="1:15" x14ac:dyDescent="0.35">
      <c r="A2375" s="11" t="str">
        <f t="shared" si="37"/>
        <v>DISTRIBUCION VOLUMEN X CRITERIO (kg ó litros)RebujitoALTA Y MEDIA ALTA</v>
      </c>
      <c r="B2375" s="11" t="s">
        <v>120</v>
      </c>
      <c r="C2375" s="11" t="s">
        <v>177</v>
      </c>
      <c r="D2375" s="11" t="s">
        <v>17</v>
      </c>
      <c r="E2375" s="12" t="s">
        <v>219</v>
      </c>
      <c r="F2375" s="12">
        <v>6.433136210241261</v>
      </c>
      <c r="G2375" s="12" t="s">
        <v>219</v>
      </c>
      <c r="H2375" s="12">
        <v>38.863105529772191</v>
      </c>
      <c r="I2375" s="12">
        <v>38.560151364006167</v>
      </c>
      <c r="J2375" s="12">
        <v>26.79858954728601</v>
      </c>
      <c r="K2375" s="12" t="s">
        <v>219</v>
      </c>
      <c r="L2375" s="12">
        <v>66.90813634374959</v>
      </c>
      <c r="M2375" s="12">
        <v>41.245674817686186</v>
      </c>
      <c r="N2375" s="12"/>
      <c r="O2375" s="12"/>
    </row>
    <row r="2376" spans="1:15" x14ac:dyDescent="0.35">
      <c r="A2376" s="11" t="str">
        <f t="shared" si="37"/>
        <v>DISTRIBUCION VOLUMEN X CRITERIO (kg ó litros)RebujitoMEDIA</v>
      </c>
      <c r="B2376" s="11" t="s">
        <v>120</v>
      </c>
      <c r="C2376" s="11" t="s">
        <v>177</v>
      </c>
      <c r="D2376" s="11" t="s">
        <v>18</v>
      </c>
      <c r="E2376" s="12">
        <v>53.467885351881314</v>
      </c>
      <c r="F2376" s="12">
        <v>11.42377927972762</v>
      </c>
      <c r="G2376" s="12">
        <v>67.383569638394633</v>
      </c>
      <c r="H2376" s="12">
        <v>21.612521612521611</v>
      </c>
      <c r="I2376" s="12">
        <v>35.940245936821462</v>
      </c>
      <c r="J2376" s="12">
        <v>9.412205307578148</v>
      </c>
      <c r="K2376" s="12" t="s">
        <v>219</v>
      </c>
      <c r="L2376" s="12" t="s">
        <v>219</v>
      </c>
      <c r="M2376" s="12">
        <v>9.7233150162000381</v>
      </c>
      <c r="N2376" s="12"/>
      <c r="O2376" s="12"/>
    </row>
    <row r="2377" spans="1:15" x14ac:dyDescent="0.35">
      <c r="A2377" s="11" t="str">
        <f t="shared" si="37"/>
        <v>DISTRIBUCION VOLUMEN X CRITERIO (kg ó litros)RebujitoMEDIA BAJA</v>
      </c>
      <c r="B2377" s="11" t="s">
        <v>120</v>
      </c>
      <c r="C2377" s="11" t="s">
        <v>177</v>
      </c>
      <c r="D2377" s="11" t="s">
        <v>19</v>
      </c>
      <c r="E2377" s="12">
        <v>46.532099538550504</v>
      </c>
      <c r="F2377" s="12" t="s">
        <v>219</v>
      </c>
      <c r="G2377" s="12">
        <v>12.557336351135406</v>
      </c>
      <c r="H2377" s="12">
        <v>16.450115098263247</v>
      </c>
      <c r="I2377" s="12">
        <v>16.464810199233899</v>
      </c>
      <c r="J2377" s="12">
        <v>58.335451433398966</v>
      </c>
      <c r="K2377" s="12">
        <v>78.414627188147563</v>
      </c>
      <c r="L2377" s="12" t="s">
        <v>219</v>
      </c>
      <c r="M2377" s="12">
        <v>26.957527331690589</v>
      </c>
      <c r="N2377" s="12"/>
      <c r="O2377" s="12"/>
    </row>
    <row r="2378" spans="1:15" x14ac:dyDescent="0.35">
      <c r="A2378" s="11" t="str">
        <f t="shared" si="37"/>
        <v>DISTRIBUCION VOLUMEN X CRITERIO (kg ó litros)RebujitoBAJA</v>
      </c>
      <c r="B2378" s="11" t="s">
        <v>120</v>
      </c>
      <c r="C2378" s="11" t="s">
        <v>177</v>
      </c>
      <c r="D2378" s="11" t="s">
        <v>20</v>
      </c>
      <c r="E2378" s="12" t="s">
        <v>219</v>
      </c>
      <c r="F2378" s="12">
        <v>82.143082162582417</v>
      </c>
      <c r="G2378" s="12">
        <v>20.059123668098163</v>
      </c>
      <c r="H2378" s="12">
        <v>23.07425270388233</v>
      </c>
      <c r="I2378" s="12">
        <v>9.0347888999074222</v>
      </c>
      <c r="J2378" s="12">
        <v>5.453748942494407</v>
      </c>
      <c r="K2378" s="12">
        <v>21.585372811852451</v>
      </c>
      <c r="L2378" s="12">
        <v>33.091863656250418</v>
      </c>
      <c r="M2378" s="12">
        <v>22.073473030969581</v>
      </c>
      <c r="N2378" s="12"/>
      <c r="O2378" s="12"/>
    </row>
    <row r="2379" spans="1:15" x14ac:dyDescent="0.35">
      <c r="A2379" s="11" t="str">
        <f t="shared" si="37"/>
        <v>DISTRIBUCION VOLUMEN X CRITERIO (kg ó litros)RebujitoHOMBRE</v>
      </c>
      <c r="B2379" s="11" t="s">
        <v>120</v>
      </c>
      <c r="C2379" s="11" t="s">
        <v>177</v>
      </c>
      <c r="D2379" s="11" t="s">
        <v>21</v>
      </c>
      <c r="E2379" s="12">
        <v>50.952758456964922</v>
      </c>
      <c r="F2379" s="12">
        <v>73.22349777367964</v>
      </c>
      <c r="G2379" s="12">
        <v>12.557336351135406</v>
      </c>
      <c r="H2379" s="12">
        <v>29.095122058085028</v>
      </c>
      <c r="I2379" s="12">
        <v>42.53893030314201</v>
      </c>
      <c r="J2379" s="12">
        <v>4.370562409464636</v>
      </c>
      <c r="K2379" s="12">
        <v>29.037610686208389</v>
      </c>
      <c r="L2379" s="12">
        <v>33.091863656250418</v>
      </c>
      <c r="M2379" s="12">
        <v>31.176621994920321</v>
      </c>
      <c r="N2379" s="12"/>
      <c r="O2379" s="12"/>
    </row>
    <row r="2380" spans="1:15" x14ac:dyDescent="0.35">
      <c r="A2380" s="11" t="str">
        <f t="shared" si="37"/>
        <v>DISTRIBUCION VOLUMEN X CRITERIO (kg ó litros)RebujitoMUJER</v>
      </c>
      <c r="B2380" s="11" t="s">
        <v>120</v>
      </c>
      <c r="C2380" s="11" t="s">
        <v>177</v>
      </c>
      <c r="D2380" s="11" t="s">
        <v>22</v>
      </c>
      <c r="E2380" s="12">
        <v>49.047228404280148</v>
      </c>
      <c r="F2380" s="12">
        <v>26.776502226320343</v>
      </c>
      <c r="G2380" s="12">
        <v>87.442693306492785</v>
      </c>
      <c r="H2380" s="12">
        <v>70.904877941914961</v>
      </c>
      <c r="I2380" s="12">
        <v>57.461088398317898</v>
      </c>
      <c r="J2380" s="12">
        <v>95.629439498232344</v>
      </c>
      <c r="K2380" s="12">
        <v>70.962389313791618</v>
      </c>
      <c r="L2380" s="12">
        <v>66.90813634374959</v>
      </c>
      <c r="M2380" s="12">
        <v>68.823378005079675</v>
      </c>
      <c r="N2380" s="12"/>
      <c r="O2380" s="12"/>
    </row>
    <row r="2381" spans="1:15" x14ac:dyDescent="0.35">
      <c r="A2381" s="11" t="str">
        <f t="shared" si="37"/>
        <v>DISTRIBUCION VOLUMEN X CRITERIO (kg ó litros)Espum/Lambrusc/MoscaT.ESPAÑA</v>
      </c>
      <c r="B2381" s="11" t="s">
        <v>120</v>
      </c>
      <c r="C2381" s="11" t="s">
        <v>178</v>
      </c>
      <c r="D2381" s="11" t="s">
        <v>36</v>
      </c>
      <c r="E2381" s="12">
        <v>100</v>
      </c>
      <c r="F2381" s="12">
        <v>100</v>
      </c>
      <c r="G2381" s="12">
        <v>100</v>
      </c>
      <c r="H2381" s="12">
        <v>100</v>
      </c>
      <c r="I2381" s="12">
        <v>100</v>
      </c>
      <c r="J2381" s="12">
        <v>100</v>
      </c>
      <c r="K2381" s="12">
        <v>100</v>
      </c>
      <c r="L2381" s="12">
        <v>100</v>
      </c>
      <c r="M2381" s="12">
        <v>100</v>
      </c>
      <c r="N2381" s="12"/>
      <c r="O2381" s="12"/>
    </row>
    <row r="2382" spans="1:15" x14ac:dyDescent="0.35">
      <c r="A2382" s="11" t="str">
        <f t="shared" si="37"/>
        <v>DISTRIBUCION VOLUMEN X CRITERIO (kg ó litros)Espum/Lambrusc/MoscaBCN AM</v>
      </c>
      <c r="B2382" s="11" t="s">
        <v>120</v>
      </c>
      <c r="C2382" s="11" t="s">
        <v>178</v>
      </c>
      <c r="D2382" s="11" t="s">
        <v>1</v>
      </c>
      <c r="E2382" s="12">
        <v>4.3077329513335139</v>
      </c>
      <c r="F2382" s="12">
        <v>3.9384447780488308</v>
      </c>
      <c r="G2382" s="12">
        <v>3.0928871159831188</v>
      </c>
      <c r="H2382" s="12">
        <v>7.7478976622741014</v>
      </c>
      <c r="I2382" s="12">
        <v>9.2759204825881749</v>
      </c>
      <c r="J2382" s="12">
        <v>8.9740022032959228</v>
      </c>
      <c r="K2382" s="12">
        <v>4.0759758461025068</v>
      </c>
      <c r="L2382" s="12">
        <v>3.3319499828147041</v>
      </c>
      <c r="M2382" s="12">
        <v>23.744403766263414</v>
      </c>
      <c r="N2382" s="12"/>
      <c r="O2382" s="12"/>
    </row>
    <row r="2383" spans="1:15" x14ac:dyDescent="0.35">
      <c r="A2383" s="11" t="str">
        <f t="shared" si="37"/>
        <v>DISTRIBUCION VOLUMEN X CRITERIO (kg ó litros)Espum/Lambrusc/MoscaREST.CAT ARAGON</v>
      </c>
      <c r="B2383" s="11" t="s">
        <v>120</v>
      </c>
      <c r="C2383" s="11" t="s">
        <v>178</v>
      </c>
      <c r="D2383" s="11" t="s">
        <v>2</v>
      </c>
      <c r="E2383" s="12">
        <v>31.503548134103692</v>
      </c>
      <c r="F2383" s="12">
        <v>25.638885969850499</v>
      </c>
      <c r="G2383" s="12">
        <v>19.468439290834727</v>
      </c>
      <c r="H2383" s="12">
        <v>15.888847443358548</v>
      </c>
      <c r="I2383" s="12">
        <v>32.663342854846363</v>
      </c>
      <c r="J2383" s="12">
        <v>28.970759969412867</v>
      </c>
      <c r="K2383" s="12">
        <v>16.28790480201814</v>
      </c>
      <c r="L2383" s="12">
        <v>17.190933983088673</v>
      </c>
      <c r="M2383" s="12">
        <v>21.605616869167836</v>
      </c>
      <c r="N2383" s="12"/>
      <c r="O2383" s="12"/>
    </row>
    <row r="2384" spans="1:15" x14ac:dyDescent="0.35">
      <c r="A2384" s="11" t="str">
        <f t="shared" si="37"/>
        <v>DISTRIBUCION VOLUMEN X CRITERIO (kg ó litros)Espum/Lambrusc/MoscaLEVANTE</v>
      </c>
      <c r="B2384" s="11" t="s">
        <v>120</v>
      </c>
      <c r="C2384" s="11" t="s">
        <v>178</v>
      </c>
      <c r="D2384" s="11" t="s">
        <v>3</v>
      </c>
      <c r="E2384" s="12">
        <v>8.055215505795422</v>
      </c>
      <c r="F2384" s="12">
        <v>35.732778716040116</v>
      </c>
      <c r="G2384" s="12">
        <v>23.724765049597856</v>
      </c>
      <c r="H2384" s="12">
        <v>15.386213210327224</v>
      </c>
      <c r="I2384" s="12">
        <v>8.4663920628085201</v>
      </c>
      <c r="J2384" s="12">
        <v>19.636038920790284</v>
      </c>
      <c r="K2384" s="12">
        <v>19.371218604436773</v>
      </c>
      <c r="L2384" s="12">
        <v>16.236157309449446</v>
      </c>
      <c r="M2384" s="12">
        <v>12.019964115263113</v>
      </c>
      <c r="N2384" s="12"/>
      <c r="O2384" s="12"/>
    </row>
    <row r="2385" spans="1:15" x14ac:dyDescent="0.35">
      <c r="A2385" s="11" t="str">
        <f t="shared" si="37"/>
        <v>DISTRIBUCION VOLUMEN X CRITERIO (kg ó litros)Espum/Lambrusc/MoscaANDALUCIA</v>
      </c>
      <c r="B2385" s="11" t="s">
        <v>120</v>
      </c>
      <c r="C2385" s="11" t="s">
        <v>178</v>
      </c>
      <c r="D2385" s="11" t="s">
        <v>4</v>
      </c>
      <c r="E2385" s="12">
        <v>9.6888039019961791</v>
      </c>
      <c r="F2385" s="12">
        <v>10.890579637622233</v>
      </c>
      <c r="G2385" s="12">
        <v>16.807606895124295</v>
      </c>
      <c r="H2385" s="12">
        <v>24.973839818832879</v>
      </c>
      <c r="I2385" s="12">
        <v>15.632607114071142</v>
      </c>
      <c r="J2385" s="12">
        <v>11.243564374569219</v>
      </c>
      <c r="K2385" s="12">
        <v>13.735310365165784</v>
      </c>
      <c r="L2385" s="12">
        <v>17.193958567560124</v>
      </c>
      <c r="M2385" s="12">
        <v>19.737968251129224</v>
      </c>
      <c r="N2385" s="12"/>
      <c r="O2385" s="12"/>
    </row>
    <row r="2386" spans="1:15" x14ac:dyDescent="0.35">
      <c r="A2386" s="11" t="str">
        <f t="shared" si="37"/>
        <v>DISTRIBUCION VOLUMEN X CRITERIO (kg ó litros)Espum/Lambrusc/MoscaMDD AM</v>
      </c>
      <c r="B2386" s="11" t="s">
        <v>120</v>
      </c>
      <c r="C2386" s="11" t="s">
        <v>178</v>
      </c>
      <c r="D2386" s="11" t="s">
        <v>5</v>
      </c>
      <c r="E2386" s="12">
        <v>9.7934939187878278</v>
      </c>
      <c r="F2386" s="12">
        <v>4.5005988198744813</v>
      </c>
      <c r="G2386" s="12">
        <v>3.4891250194249679</v>
      </c>
      <c r="H2386" s="12">
        <v>7.7162769664881212</v>
      </c>
      <c r="I2386" s="12">
        <v>5.8735800289063649</v>
      </c>
      <c r="J2386" s="12">
        <v>5.9882048892577586</v>
      </c>
      <c r="K2386" s="12">
        <v>7.5840310255811465</v>
      </c>
      <c r="L2386" s="12">
        <v>3.5860594454591097</v>
      </c>
      <c r="M2386" s="12">
        <v>5.4494098827054165</v>
      </c>
      <c r="N2386" s="12"/>
      <c r="O2386" s="12"/>
    </row>
    <row r="2387" spans="1:15" x14ac:dyDescent="0.35">
      <c r="A2387" s="11" t="str">
        <f t="shared" si="37"/>
        <v>DISTRIBUCION VOLUMEN X CRITERIO (kg ó litros)Espum/Lambrusc/MoscaRTO CENTRO</v>
      </c>
      <c r="B2387" s="11" t="s">
        <v>120</v>
      </c>
      <c r="C2387" s="11" t="s">
        <v>178</v>
      </c>
      <c r="D2387" s="11" t="s">
        <v>6</v>
      </c>
      <c r="E2387" s="12">
        <v>9.4247686519435891</v>
      </c>
      <c r="F2387" s="12">
        <v>3.0175010946393943</v>
      </c>
      <c r="G2387" s="12">
        <v>14.303103303922986</v>
      </c>
      <c r="H2387" s="12">
        <v>4.4819662445954176</v>
      </c>
      <c r="I2387" s="12">
        <v>5.917102690594886</v>
      </c>
      <c r="J2387" s="12">
        <v>8.3128243993444642</v>
      </c>
      <c r="K2387" s="12">
        <v>5.1289263782111654</v>
      </c>
      <c r="L2387" s="12">
        <v>4.978752346080678</v>
      </c>
      <c r="M2387" s="12">
        <v>2.9900756123181709</v>
      </c>
      <c r="N2387" s="12"/>
      <c r="O2387" s="12"/>
    </row>
    <row r="2388" spans="1:15" x14ac:dyDescent="0.35">
      <c r="A2388" s="11" t="str">
        <f t="shared" si="37"/>
        <v>DISTRIBUCION VOLUMEN X CRITERIO (kg ó litros)Espum/Lambrusc/MoscaNORTE-CENTRO</v>
      </c>
      <c r="B2388" s="11" t="s">
        <v>120</v>
      </c>
      <c r="C2388" s="11" t="s">
        <v>178</v>
      </c>
      <c r="D2388" s="11" t="s">
        <v>7</v>
      </c>
      <c r="E2388" s="12">
        <v>21.665763426810102</v>
      </c>
      <c r="F2388" s="12">
        <v>13.022908196242778</v>
      </c>
      <c r="G2388" s="12">
        <v>10.499160196679602</v>
      </c>
      <c r="H2388" s="12">
        <v>16.635232871743639</v>
      </c>
      <c r="I2388" s="12">
        <v>17.151386577798274</v>
      </c>
      <c r="J2388" s="12">
        <v>11.787288234251895</v>
      </c>
      <c r="K2388" s="12">
        <v>24.087868656303645</v>
      </c>
      <c r="L2388" s="12">
        <v>32.194635858192392</v>
      </c>
      <c r="M2388" s="12">
        <v>10.608428637891521</v>
      </c>
      <c r="N2388" s="12"/>
      <c r="O2388" s="12"/>
    </row>
    <row r="2389" spans="1:15" x14ac:dyDescent="0.35">
      <c r="A2389" s="11" t="str">
        <f t="shared" si="37"/>
        <v>DISTRIBUCION VOLUMEN X CRITERIO (kg ó litros)Espum/Lambrusc/MoscaNOROESTE</v>
      </c>
      <c r="B2389" s="11" t="s">
        <v>120</v>
      </c>
      <c r="C2389" s="11" t="s">
        <v>178</v>
      </c>
      <c r="D2389" s="11" t="s">
        <v>8</v>
      </c>
      <c r="E2389" s="12">
        <v>5.5606842147752396</v>
      </c>
      <c r="F2389" s="12">
        <v>3.2582702612539349</v>
      </c>
      <c r="G2389" s="12">
        <v>8.6148854277061062</v>
      </c>
      <c r="H2389" s="12">
        <v>7.1697293461677205</v>
      </c>
      <c r="I2389" s="12">
        <v>5.0196570611514471</v>
      </c>
      <c r="J2389" s="12">
        <v>5.0873229799854247</v>
      </c>
      <c r="K2389" s="12">
        <v>9.7287857932526283</v>
      </c>
      <c r="L2389" s="12">
        <v>5.2875521607373592</v>
      </c>
      <c r="M2389" s="12">
        <v>3.8441389964488226</v>
      </c>
      <c r="N2389" s="12"/>
      <c r="O2389" s="12"/>
    </row>
    <row r="2390" spans="1:15" x14ac:dyDescent="0.35">
      <c r="A2390" s="11" t="str">
        <f t="shared" si="37"/>
        <v>DISTRIBUCION VOLUMEN X CRITERIO (kg ó litros)Espum/Lambrusc/Mosca&lt;2MIL</v>
      </c>
      <c r="B2390" s="11" t="s">
        <v>120</v>
      </c>
      <c r="C2390" s="11" t="s">
        <v>178</v>
      </c>
      <c r="D2390" s="11" t="s">
        <v>9</v>
      </c>
      <c r="E2390" s="12">
        <v>14.782086430054321</v>
      </c>
      <c r="F2390" s="12">
        <v>3.3977164779716857</v>
      </c>
      <c r="G2390" s="12">
        <v>10.870796564843154</v>
      </c>
      <c r="H2390" s="12">
        <v>0.6921125063999688</v>
      </c>
      <c r="I2390" s="12">
        <v>4.5609254251457214</v>
      </c>
      <c r="J2390" s="12">
        <v>10.527543936987062</v>
      </c>
      <c r="K2390" s="12">
        <v>1.8525393599080762</v>
      </c>
      <c r="L2390" s="12">
        <v>2.8394474583993121</v>
      </c>
      <c r="M2390" s="12">
        <v>12.752569594480988</v>
      </c>
      <c r="N2390" s="12"/>
      <c r="O2390" s="12"/>
    </row>
    <row r="2391" spans="1:15" x14ac:dyDescent="0.35">
      <c r="A2391" s="11" t="str">
        <f t="shared" si="37"/>
        <v>DISTRIBUCION VOLUMEN X CRITERIO (kg ó litros)Espum/Lambrusc/Mosca2-5MIL</v>
      </c>
      <c r="B2391" s="11" t="s">
        <v>120</v>
      </c>
      <c r="C2391" s="11" t="s">
        <v>178</v>
      </c>
      <c r="D2391" s="11" t="s">
        <v>10</v>
      </c>
      <c r="E2391" s="12">
        <v>4.4187786558866362</v>
      </c>
      <c r="F2391" s="12">
        <v>3.5810168678718122</v>
      </c>
      <c r="G2391" s="12">
        <v>4.9315053966394968</v>
      </c>
      <c r="H2391" s="12">
        <v>9.3482885701806797</v>
      </c>
      <c r="I2391" s="12">
        <v>4.9642375308901938</v>
      </c>
      <c r="J2391" s="12">
        <v>2.715638485105818</v>
      </c>
      <c r="K2391" s="12">
        <v>3.9205586805802981</v>
      </c>
      <c r="L2391" s="12">
        <v>12.101501117286912</v>
      </c>
      <c r="M2391" s="12">
        <v>7.9160139021243348</v>
      </c>
      <c r="N2391" s="12"/>
      <c r="O2391" s="12"/>
    </row>
    <row r="2392" spans="1:15" x14ac:dyDescent="0.35">
      <c r="A2392" s="11" t="str">
        <f t="shared" si="37"/>
        <v>DISTRIBUCION VOLUMEN X CRITERIO (kg ó litros)Espum/Lambrusc/Mosca5-10MIL</v>
      </c>
      <c r="B2392" s="11" t="s">
        <v>120</v>
      </c>
      <c r="C2392" s="11" t="s">
        <v>178</v>
      </c>
      <c r="D2392" s="11" t="s">
        <v>11</v>
      </c>
      <c r="E2392" s="12" t="s">
        <v>219</v>
      </c>
      <c r="F2392" s="12">
        <v>26.542837096807819</v>
      </c>
      <c r="G2392" s="12">
        <v>15.851075915330041</v>
      </c>
      <c r="H2392" s="12">
        <v>5.6737411811105005</v>
      </c>
      <c r="I2392" s="12">
        <v>3.8494677325152682</v>
      </c>
      <c r="J2392" s="12">
        <v>13.534533333180709</v>
      </c>
      <c r="K2392" s="12">
        <v>10.370044374332263</v>
      </c>
      <c r="L2392" s="12">
        <v>9.6786373799819518</v>
      </c>
      <c r="M2392" s="12">
        <v>6.922528540233353</v>
      </c>
      <c r="N2392" s="12"/>
      <c r="O2392" s="12"/>
    </row>
    <row r="2393" spans="1:15" x14ac:dyDescent="0.35">
      <c r="A2393" s="11" t="str">
        <f t="shared" si="37"/>
        <v>DISTRIBUCION VOLUMEN X CRITERIO (kg ó litros)Espum/Lambrusc/Mosca10-30MIL</v>
      </c>
      <c r="B2393" s="11" t="s">
        <v>120</v>
      </c>
      <c r="C2393" s="11" t="s">
        <v>178</v>
      </c>
      <c r="D2393" s="11" t="s">
        <v>12</v>
      </c>
      <c r="E2393" s="12">
        <v>42.550321295320401</v>
      </c>
      <c r="F2393" s="12">
        <v>27.061994120222678</v>
      </c>
      <c r="G2393" s="12">
        <v>22.914109740673627</v>
      </c>
      <c r="H2393" s="12">
        <v>23.634018016134455</v>
      </c>
      <c r="I2393" s="12">
        <v>34.199712200814893</v>
      </c>
      <c r="J2393" s="12">
        <v>31.109659805825462</v>
      </c>
      <c r="K2393" s="12">
        <v>36.541024445273813</v>
      </c>
      <c r="L2393" s="12">
        <v>38.239135863114363</v>
      </c>
      <c r="M2393" s="12">
        <v>23.559867284560386</v>
      </c>
      <c r="N2393" s="12"/>
      <c r="O2393" s="12"/>
    </row>
    <row r="2394" spans="1:15" x14ac:dyDescent="0.35">
      <c r="A2394" s="11" t="str">
        <f t="shared" si="37"/>
        <v>DISTRIBUCION VOLUMEN X CRITERIO (kg ó litros)Espum/Lambrusc/Mosca30-100MIL</v>
      </c>
      <c r="B2394" s="11" t="s">
        <v>120</v>
      </c>
      <c r="C2394" s="11" t="s">
        <v>178</v>
      </c>
      <c r="D2394" s="11" t="s">
        <v>13</v>
      </c>
      <c r="E2394" s="12">
        <v>13.770094613178713</v>
      </c>
      <c r="F2394" s="12">
        <v>12.26047205020746</v>
      </c>
      <c r="G2394" s="12">
        <v>22.593663914601727</v>
      </c>
      <c r="H2394" s="12">
        <v>26.355884585549322</v>
      </c>
      <c r="I2394" s="12">
        <v>18.033918340679765</v>
      </c>
      <c r="J2394" s="12">
        <v>9.6774568189669949</v>
      </c>
      <c r="K2394" s="12">
        <v>18.488159044906521</v>
      </c>
      <c r="L2394" s="12">
        <v>7.1765680733930708</v>
      </c>
      <c r="M2394" s="12">
        <v>12.401661806872854</v>
      </c>
      <c r="N2394" s="12"/>
      <c r="O2394" s="12"/>
    </row>
    <row r="2395" spans="1:15" x14ac:dyDescent="0.35">
      <c r="A2395" s="11" t="str">
        <f t="shared" si="37"/>
        <v>DISTRIBUCION VOLUMEN X CRITERIO (kg ó litros)Espum/Lambrusc/Mosca100-200MIL</v>
      </c>
      <c r="B2395" s="11" t="s">
        <v>120</v>
      </c>
      <c r="C2395" s="11" t="s">
        <v>178</v>
      </c>
      <c r="D2395" s="11" t="s">
        <v>14</v>
      </c>
      <c r="E2395" s="12">
        <v>2.5102518980810649</v>
      </c>
      <c r="F2395" s="12">
        <v>9.0645430662413204</v>
      </c>
      <c r="G2395" s="12">
        <v>9.8241070573047118</v>
      </c>
      <c r="H2395" s="12">
        <v>5.8820014073001419</v>
      </c>
      <c r="I2395" s="12">
        <v>7.4268867543799049</v>
      </c>
      <c r="J2395" s="12">
        <v>6.6556673057188025</v>
      </c>
      <c r="K2395" s="12">
        <v>6.5100341397096528</v>
      </c>
      <c r="L2395" s="12">
        <v>5.9737186278216576</v>
      </c>
      <c r="M2395" s="12">
        <v>5.1523909414868223</v>
      </c>
      <c r="N2395" s="12"/>
      <c r="O2395" s="12"/>
    </row>
    <row r="2396" spans="1:15" x14ac:dyDescent="0.35">
      <c r="A2396" s="11" t="str">
        <f t="shared" si="37"/>
        <v>DISTRIBUCION VOLUMEN X CRITERIO (kg ó litros)Espum/Lambrusc/Mosca200-500MIL</v>
      </c>
      <c r="B2396" s="11" t="s">
        <v>120</v>
      </c>
      <c r="C2396" s="11" t="s">
        <v>178</v>
      </c>
      <c r="D2396" s="11" t="s">
        <v>15</v>
      </c>
      <c r="E2396" s="12">
        <v>9.8640702279896786</v>
      </c>
      <c r="F2396" s="12">
        <v>9.1672998894935471</v>
      </c>
      <c r="G2396" s="12">
        <v>5.9839415821472155</v>
      </c>
      <c r="H2396" s="12">
        <v>20.794997867667064</v>
      </c>
      <c r="I2396" s="12">
        <v>14.980921639356962</v>
      </c>
      <c r="J2396" s="12">
        <v>12.7725093711542</v>
      </c>
      <c r="K2396" s="12">
        <v>12.115575510561156</v>
      </c>
      <c r="L2396" s="12">
        <v>15.11505621928189</v>
      </c>
      <c r="M2396" s="12">
        <v>14.346295148095187</v>
      </c>
      <c r="N2396" s="12"/>
      <c r="O2396" s="12"/>
    </row>
    <row r="2397" spans="1:15" x14ac:dyDescent="0.35">
      <c r="A2397" s="11" t="str">
        <f t="shared" si="37"/>
        <v>DISTRIBUCION VOLUMEN X CRITERIO (kg ó litros)Espum/Lambrusc/Mosca&gt;500MIL</v>
      </c>
      <c r="B2397" s="11" t="s">
        <v>120</v>
      </c>
      <c r="C2397" s="11" t="s">
        <v>178</v>
      </c>
      <c r="D2397" s="11" t="s">
        <v>16</v>
      </c>
      <c r="E2397" s="12">
        <v>12.104396636181328</v>
      </c>
      <c r="F2397" s="12">
        <v>8.9240945768436859</v>
      </c>
      <c r="G2397" s="12">
        <v>7.0307889349159645</v>
      </c>
      <c r="H2397" s="12">
        <v>7.6189610133511376</v>
      </c>
      <c r="I2397" s="12">
        <v>11.983925697720824</v>
      </c>
      <c r="J2397" s="12">
        <v>13.006994655542506</v>
      </c>
      <c r="K2397" s="12">
        <v>10.202098991282933</v>
      </c>
      <c r="L2397" s="12">
        <v>8.8759318638691571</v>
      </c>
      <c r="M2397" s="12">
        <v>16.94868197892734</v>
      </c>
      <c r="N2397" s="12"/>
      <c r="O2397" s="12"/>
    </row>
    <row r="2398" spans="1:15" x14ac:dyDescent="0.35">
      <c r="A2398" s="11" t="str">
        <f t="shared" si="37"/>
        <v>DISTRIBUCION VOLUMEN X CRITERIO (kg ó litros)Espum/Lambrusc/MoscaDE 15 A 19 AÑOS</v>
      </c>
      <c r="B2398" s="11" t="s">
        <v>120</v>
      </c>
      <c r="C2398" s="11" t="s">
        <v>178</v>
      </c>
      <c r="D2398" s="11" t="s">
        <v>39</v>
      </c>
      <c r="E2398" s="12">
        <v>10.197875951631762</v>
      </c>
      <c r="F2398" s="12">
        <v>32.116075561393629</v>
      </c>
      <c r="G2398" s="12">
        <v>12.411583883512888</v>
      </c>
      <c r="H2398" s="12" t="s">
        <v>219</v>
      </c>
      <c r="I2398" s="12" t="s">
        <v>219</v>
      </c>
      <c r="J2398" s="12" t="s">
        <v>219</v>
      </c>
      <c r="K2398" s="12" t="s">
        <v>219</v>
      </c>
      <c r="L2398" s="12" t="s">
        <v>219</v>
      </c>
      <c r="M2398" s="12" t="s">
        <v>219</v>
      </c>
      <c r="N2398" s="12"/>
      <c r="O2398" s="12"/>
    </row>
    <row r="2399" spans="1:15" x14ac:dyDescent="0.35">
      <c r="A2399" s="11" t="str">
        <f t="shared" si="37"/>
        <v>DISTRIBUCION VOLUMEN X CRITERIO (kg ó litros)Espum/Lambrusc/MoscaDE 20 A 24 AÑOS</v>
      </c>
      <c r="B2399" s="11" t="s">
        <v>120</v>
      </c>
      <c r="C2399" s="11" t="s">
        <v>178</v>
      </c>
      <c r="D2399" s="11" t="s">
        <v>40</v>
      </c>
      <c r="E2399" s="12">
        <v>6.421629202042209</v>
      </c>
      <c r="F2399" s="12">
        <v>3.0212277683951538</v>
      </c>
      <c r="G2399" s="12">
        <v>2.2727525562590412</v>
      </c>
      <c r="H2399" s="12">
        <v>9.0405317487941534</v>
      </c>
      <c r="I2399" s="12">
        <v>5.2393031973814255</v>
      </c>
      <c r="J2399" s="12">
        <v>12.622364242516248</v>
      </c>
      <c r="K2399" s="12">
        <v>7.8338320124979033</v>
      </c>
      <c r="L2399" s="12">
        <v>7.9375893666618573</v>
      </c>
      <c r="M2399" s="12">
        <v>4.8203025273840145</v>
      </c>
      <c r="N2399" s="12"/>
      <c r="O2399" s="12"/>
    </row>
    <row r="2400" spans="1:15" x14ac:dyDescent="0.35">
      <c r="A2400" s="11" t="str">
        <f t="shared" si="37"/>
        <v>DISTRIBUCION VOLUMEN X CRITERIO (kg ó litros)Espum/Lambrusc/MoscaDE 25 A 34 AÑOS</v>
      </c>
      <c r="B2400" s="11" t="s">
        <v>120</v>
      </c>
      <c r="C2400" s="11" t="s">
        <v>178</v>
      </c>
      <c r="D2400" s="11" t="s">
        <v>41</v>
      </c>
      <c r="E2400" s="12">
        <v>6.3992194294751972</v>
      </c>
      <c r="F2400" s="12">
        <v>4.0341790204541184</v>
      </c>
      <c r="G2400" s="12">
        <v>5.7701297687878617</v>
      </c>
      <c r="H2400" s="12">
        <v>7.9128166870792507</v>
      </c>
      <c r="I2400" s="12">
        <v>3.4235222410453265</v>
      </c>
      <c r="J2400" s="12">
        <v>2.9944223367887153</v>
      </c>
      <c r="K2400" s="12">
        <v>3.1753657431283755</v>
      </c>
      <c r="L2400" s="12">
        <v>10.661225152896453</v>
      </c>
      <c r="M2400" s="12">
        <v>8.5810455098367822</v>
      </c>
      <c r="N2400" s="12"/>
      <c r="O2400" s="12"/>
    </row>
    <row r="2401" spans="1:15" x14ac:dyDescent="0.35">
      <c r="A2401" s="11" t="str">
        <f t="shared" si="37"/>
        <v>DISTRIBUCION VOLUMEN X CRITERIO (kg ó litros)Espum/Lambrusc/MoscaDE 35 A 49 AÑOS</v>
      </c>
      <c r="B2401" s="11" t="s">
        <v>120</v>
      </c>
      <c r="C2401" s="11" t="s">
        <v>178</v>
      </c>
      <c r="D2401" s="11" t="s">
        <v>42</v>
      </c>
      <c r="E2401" s="12">
        <v>22.924728773786324</v>
      </c>
      <c r="F2401" s="12">
        <v>14.306223806843061</v>
      </c>
      <c r="G2401" s="12">
        <v>25.539396057470782</v>
      </c>
      <c r="H2401" s="12">
        <v>28.993348784332639</v>
      </c>
      <c r="I2401" s="12">
        <v>21.028589786100408</v>
      </c>
      <c r="J2401" s="12">
        <v>17.722885713142805</v>
      </c>
      <c r="K2401" s="12">
        <v>19.008643223454598</v>
      </c>
      <c r="L2401" s="12">
        <v>17.585400664202353</v>
      </c>
      <c r="M2401" s="12">
        <v>18.959817552046012</v>
      </c>
      <c r="N2401" s="12"/>
      <c r="O2401" s="12"/>
    </row>
    <row r="2402" spans="1:15" x14ac:dyDescent="0.35">
      <c r="A2402" s="11" t="str">
        <f t="shared" si="37"/>
        <v>DISTRIBUCION VOLUMEN X CRITERIO (kg ó litros)Espum/Lambrusc/MoscaDE 50 A 59 AÑOS</v>
      </c>
      <c r="B2402" s="11" t="s">
        <v>120</v>
      </c>
      <c r="C2402" s="11" t="s">
        <v>178</v>
      </c>
      <c r="D2402" s="11" t="s">
        <v>43</v>
      </c>
      <c r="E2402" s="12">
        <v>18.576396987323221</v>
      </c>
      <c r="F2402" s="12">
        <v>20.999115948374719</v>
      </c>
      <c r="G2402" s="12">
        <v>23.660037389311029</v>
      </c>
      <c r="H2402" s="12">
        <v>27.254343168199295</v>
      </c>
      <c r="I2402" s="12">
        <v>23.281176246506352</v>
      </c>
      <c r="J2402" s="12">
        <v>17.467955792883501</v>
      </c>
      <c r="K2402" s="12">
        <v>24.942925281846033</v>
      </c>
      <c r="L2402" s="12">
        <v>19.688589115572125</v>
      </c>
      <c r="M2402" s="12">
        <v>10.680490937182116</v>
      </c>
      <c r="N2402" s="12"/>
      <c r="O2402" s="12"/>
    </row>
    <row r="2403" spans="1:15" x14ac:dyDescent="0.35">
      <c r="A2403" s="11" t="str">
        <f t="shared" si="37"/>
        <v>DISTRIBUCION VOLUMEN X CRITERIO (kg ó litros)Espum/Lambrusc/MoscaDE 60 A 75 AÑOS</v>
      </c>
      <c r="B2403" s="11" t="s">
        <v>120</v>
      </c>
      <c r="C2403" s="11" t="s">
        <v>178</v>
      </c>
      <c r="D2403" s="11" t="s">
        <v>44</v>
      </c>
      <c r="E2403" s="12">
        <v>35.480140069411839</v>
      </c>
      <c r="F2403" s="12">
        <v>25.523150059423283</v>
      </c>
      <c r="G2403" s="12">
        <v>30.346087894893749</v>
      </c>
      <c r="H2403" s="12">
        <v>26.798946544373319</v>
      </c>
      <c r="I2403" s="12">
        <v>47.027395041409122</v>
      </c>
      <c r="J2403" s="12">
        <v>49.192369749054507</v>
      </c>
      <c r="K2403" s="12">
        <v>45.039260548516509</v>
      </c>
      <c r="L2403" s="12">
        <v>44.127190050801651</v>
      </c>
      <c r="M2403" s="12">
        <v>56.958348777028277</v>
      </c>
      <c r="N2403" s="12"/>
      <c r="O2403" s="12"/>
    </row>
    <row r="2404" spans="1:15" x14ac:dyDescent="0.35">
      <c r="A2404" s="11" t="str">
        <f t="shared" si="37"/>
        <v>DISTRIBUCION VOLUMEN X CRITERIO (kg ó litros)Espum/Lambrusc/MoscaALTA Y MEDIA ALTA</v>
      </c>
      <c r="B2404" s="11" t="s">
        <v>120</v>
      </c>
      <c r="C2404" s="11" t="s">
        <v>178</v>
      </c>
      <c r="D2404" s="11" t="s">
        <v>17</v>
      </c>
      <c r="E2404" s="12">
        <v>43.417293845376982</v>
      </c>
      <c r="F2404" s="12">
        <v>31.660349033589792</v>
      </c>
      <c r="G2404" s="12">
        <v>33.21959584062256</v>
      </c>
      <c r="H2404" s="12">
        <v>37.333162271526568</v>
      </c>
      <c r="I2404" s="12">
        <v>51.774610608950141</v>
      </c>
      <c r="J2404" s="12">
        <v>43.620958975439251</v>
      </c>
      <c r="K2404" s="12">
        <v>30.188352801927838</v>
      </c>
      <c r="L2404" s="12">
        <v>22.706390282175782</v>
      </c>
      <c r="M2404" s="12">
        <v>37.40171223589013</v>
      </c>
      <c r="N2404" s="12"/>
      <c r="O2404" s="12"/>
    </row>
    <row r="2405" spans="1:15" x14ac:dyDescent="0.35">
      <c r="A2405" s="11" t="str">
        <f t="shared" si="37"/>
        <v>DISTRIBUCION VOLUMEN X CRITERIO (kg ó litros)Espum/Lambrusc/MoscaMEDIA</v>
      </c>
      <c r="B2405" s="11" t="s">
        <v>120</v>
      </c>
      <c r="C2405" s="11" t="s">
        <v>178</v>
      </c>
      <c r="D2405" s="11" t="s">
        <v>18</v>
      </c>
      <c r="E2405" s="12">
        <v>19.168424363155072</v>
      </c>
      <c r="F2405" s="12">
        <v>50.690212881299381</v>
      </c>
      <c r="G2405" s="12">
        <v>34.674997782385674</v>
      </c>
      <c r="H2405" s="12">
        <v>29.397747607015596</v>
      </c>
      <c r="I2405" s="12">
        <v>24.603281413121731</v>
      </c>
      <c r="J2405" s="12">
        <v>24.772563325885997</v>
      </c>
      <c r="K2405" s="12">
        <v>28.093587533891018</v>
      </c>
      <c r="L2405" s="12">
        <v>24.169733191857929</v>
      </c>
      <c r="M2405" s="12">
        <v>19.806178938425472</v>
      </c>
      <c r="N2405" s="12"/>
      <c r="O2405" s="12"/>
    </row>
    <row r="2406" spans="1:15" x14ac:dyDescent="0.35">
      <c r="A2406" s="11" t="str">
        <f t="shared" si="37"/>
        <v>DISTRIBUCION VOLUMEN X CRITERIO (kg ó litros)Espum/Lambrusc/MoscaMEDIA BAJA</v>
      </c>
      <c r="B2406" s="11" t="s">
        <v>120</v>
      </c>
      <c r="C2406" s="11" t="s">
        <v>178</v>
      </c>
      <c r="D2406" s="11" t="s">
        <v>19</v>
      </c>
      <c r="E2406" s="12">
        <v>16.701452066138668</v>
      </c>
      <c r="F2406" s="12">
        <v>6.4537703550801702</v>
      </c>
      <c r="G2406" s="12">
        <v>7.2357369604833357</v>
      </c>
      <c r="H2406" s="12">
        <v>19.956500408053689</v>
      </c>
      <c r="I2406" s="12">
        <v>19.843598284736753</v>
      </c>
      <c r="J2406" s="12">
        <v>19.364709020491755</v>
      </c>
      <c r="K2406" s="12">
        <v>18.570889694896774</v>
      </c>
      <c r="L2406" s="12">
        <v>31.923470040669326</v>
      </c>
      <c r="M2406" s="12">
        <v>18.908704907361404</v>
      </c>
      <c r="N2406" s="12"/>
      <c r="O2406" s="12"/>
    </row>
    <row r="2407" spans="1:15" x14ac:dyDescent="0.35">
      <c r="A2407" s="11" t="str">
        <f t="shared" si="37"/>
        <v>DISTRIBUCION VOLUMEN X CRITERIO (kg ó litros)Espum/Lambrusc/MoscaBAJA</v>
      </c>
      <c r="B2407" s="11" t="s">
        <v>120</v>
      </c>
      <c r="C2407" s="11" t="s">
        <v>178</v>
      </c>
      <c r="D2407" s="11" t="s">
        <v>20</v>
      </c>
      <c r="E2407" s="12">
        <v>20.712836051333479</v>
      </c>
      <c r="F2407" s="12">
        <v>11.195639373657764</v>
      </c>
      <c r="G2407" s="12">
        <v>24.86965874528159</v>
      </c>
      <c r="H2407" s="12">
        <v>13.31260040476708</v>
      </c>
      <c r="I2407" s="12">
        <v>3.7784962056339975</v>
      </c>
      <c r="J2407" s="12">
        <v>12.241775175025719</v>
      </c>
      <c r="K2407" s="12">
        <v>23.147207596573374</v>
      </c>
      <c r="L2407" s="12">
        <v>21.20040995147216</v>
      </c>
      <c r="M2407" s="12">
        <v>23.883403918322994</v>
      </c>
      <c r="N2407" s="12"/>
      <c r="O2407" s="12"/>
    </row>
    <row r="2408" spans="1:15" x14ac:dyDescent="0.35">
      <c r="A2408" s="11" t="str">
        <f t="shared" si="37"/>
        <v>DISTRIBUCION VOLUMEN X CRITERIO (kg ó litros)Espum/Lambrusc/MoscaHOMBRE</v>
      </c>
      <c r="B2408" s="11" t="s">
        <v>120</v>
      </c>
      <c r="C2408" s="11" t="s">
        <v>178</v>
      </c>
      <c r="D2408" s="11" t="s">
        <v>21</v>
      </c>
      <c r="E2408" s="12">
        <v>30.558848457017014</v>
      </c>
      <c r="F2408" s="12">
        <v>43.508698734388354</v>
      </c>
      <c r="G2408" s="12">
        <v>36.138918920240805</v>
      </c>
      <c r="H2408" s="12">
        <v>40.637003282248422</v>
      </c>
      <c r="I2408" s="12">
        <v>35.833502173667391</v>
      </c>
      <c r="J2408" s="12">
        <v>36.783369245920447</v>
      </c>
      <c r="K2408" s="12">
        <v>43.807550056640835</v>
      </c>
      <c r="L2408" s="12">
        <v>53.608686983721867</v>
      </c>
      <c r="M2408" s="12">
        <v>34.314132042026763</v>
      </c>
      <c r="N2408" s="12"/>
      <c r="O2408" s="12"/>
    </row>
    <row r="2409" spans="1:15" x14ac:dyDescent="0.35">
      <c r="A2409" s="11" t="str">
        <f t="shared" si="37"/>
        <v>DISTRIBUCION VOLUMEN X CRITERIO (kg ó litros)Espum/Lambrusc/MoscaMUJER</v>
      </c>
      <c r="B2409" s="11" t="s">
        <v>120</v>
      </c>
      <c r="C2409" s="11" t="s">
        <v>178</v>
      </c>
      <c r="D2409" s="11" t="s">
        <v>22</v>
      </c>
      <c r="E2409" s="12">
        <v>69.441156409140063</v>
      </c>
      <c r="F2409" s="12">
        <v>56.491267905172947</v>
      </c>
      <c r="G2409" s="12">
        <v>63.861058848036613</v>
      </c>
      <c r="H2409" s="12">
        <v>59.362996717751592</v>
      </c>
      <c r="I2409" s="12">
        <v>64.166485181747575</v>
      </c>
      <c r="J2409" s="12">
        <v>63.216640035283433</v>
      </c>
      <c r="K2409" s="12">
        <v>56.192485218942615</v>
      </c>
      <c r="L2409" s="12">
        <v>46.391309550102946</v>
      </c>
      <c r="M2409" s="12">
        <v>65.685877154754508</v>
      </c>
      <c r="N2409" s="12"/>
      <c r="O2409" s="12"/>
    </row>
    <row r="2410" spans="1:15" x14ac:dyDescent="0.35">
      <c r="A2410" s="11" t="str">
        <f t="shared" si="37"/>
        <v>DISTRIBUCION VOLUMEN X CRITERIO (kg ó litros)SidraT.ESPAÑA</v>
      </c>
      <c r="B2410" s="11" t="s">
        <v>120</v>
      </c>
      <c r="C2410" s="11" t="s">
        <v>144</v>
      </c>
      <c r="D2410" s="11" t="s">
        <v>36</v>
      </c>
      <c r="E2410" s="12">
        <v>100</v>
      </c>
      <c r="F2410" s="12">
        <v>100</v>
      </c>
      <c r="G2410" s="12">
        <v>100</v>
      </c>
      <c r="H2410" s="12">
        <v>100</v>
      </c>
      <c r="I2410" s="12">
        <v>100</v>
      </c>
      <c r="J2410" s="12">
        <v>100</v>
      </c>
      <c r="K2410" s="12">
        <v>100</v>
      </c>
      <c r="L2410" s="12">
        <v>100</v>
      </c>
      <c r="M2410" s="12">
        <v>100</v>
      </c>
      <c r="N2410" s="12"/>
      <c r="O2410" s="12"/>
    </row>
    <row r="2411" spans="1:15" x14ac:dyDescent="0.35">
      <c r="A2411" s="11" t="str">
        <f t="shared" si="37"/>
        <v>DISTRIBUCION VOLUMEN X CRITERIO (kg ó litros)SidraBCN AM</v>
      </c>
      <c r="B2411" s="11" t="s">
        <v>120</v>
      </c>
      <c r="C2411" s="11" t="s">
        <v>144</v>
      </c>
      <c r="D2411" s="11" t="s">
        <v>1</v>
      </c>
      <c r="E2411" s="12">
        <v>0.12530061944128368</v>
      </c>
      <c r="F2411" s="12">
        <v>1.1226360411932563</v>
      </c>
      <c r="G2411" s="12">
        <v>0.77089575042108183</v>
      </c>
      <c r="H2411" s="12">
        <v>0.11705833583639574</v>
      </c>
      <c r="I2411" s="12">
        <v>0.44612180434704396</v>
      </c>
      <c r="J2411" s="12">
        <v>2.024553609810273</v>
      </c>
      <c r="K2411" s="12">
        <v>1.1126661403725198</v>
      </c>
      <c r="L2411" s="12" t="s">
        <v>219</v>
      </c>
      <c r="M2411" s="12">
        <v>0.56366554552580295</v>
      </c>
      <c r="N2411" s="12"/>
      <c r="O2411" s="12"/>
    </row>
    <row r="2412" spans="1:15" x14ac:dyDescent="0.35">
      <c r="A2412" s="11" t="str">
        <f t="shared" si="37"/>
        <v>DISTRIBUCION VOLUMEN X CRITERIO (kg ó litros)SidraREST.CAT ARAGON</v>
      </c>
      <c r="B2412" s="11" t="s">
        <v>120</v>
      </c>
      <c r="C2412" s="11" t="s">
        <v>144</v>
      </c>
      <c r="D2412" s="11" t="s">
        <v>2</v>
      </c>
      <c r="E2412" s="12">
        <v>3.5053818752931489</v>
      </c>
      <c r="F2412" s="12">
        <v>1.7343667410153363</v>
      </c>
      <c r="G2412" s="12">
        <v>2.722282556970177</v>
      </c>
      <c r="H2412" s="12">
        <v>0.94212304964292437</v>
      </c>
      <c r="I2412" s="12">
        <v>1.90048925107555</v>
      </c>
      <c r="J2412" s="12">
        <v>3.7664663587372802</v>
      </c>
      <c r="K2412" s="12">
        <v>1.3342195005570965</v>
      </c>
      <c r="L2412" s="12">
        <v>1.0169578061491036</v>
      </c>
      <c r="M2412" s="12">
        <v>1.6612370748479841</v>
      </c>
      <c r="N2412" s="12"/>
      <c r="O2412" s="12"/>
    </row>
    <row r="2413" spans="1:15" x14ac:dyDescent="0.35">
      <c r="A2413" s="11" t="str">
        <f t="shared" si="37"/>
        <v>DISTRIBUCION VOLUMEN X CRITERIO (kg ó litros)SidraLEVANTE</v>
      </c>
      <c r="B2413" s="11" t="s">
        <v>120</v>
      </c>
      <c r="C2413" s="11" t="s">
        <v>144</v>
      </c>
      <c r="D2413" s="11" t="s">
        <v>3</v>
      </c>
      <c r="E2413" s="12">
        <v>3.8940242479853211</v>
      </c>
      <c r="F2413" s="12">
        <v>5.7222188143689303</v>
      </c>
      <c r="G2413" s="12">
        <v>5.0316798887794736</v>
      </c>
      <c r="H2413" s="12">
        <v>3.8464950964918381</v>
      </c>
      <c r="I2413" s="12">
        <v>2.5386233859308356</v>
      </c>
      <c r="J2413" s="12">
        <v>3.8314994483810683</v>
      </c>
      <c r="K2413" s="12">
        <v>1.5731312807080522</v>
      </c>
      <c r="L2413" s="12">
        <v>2.2457658769263431</v>
      </c>
      <c r="M2413" s="12">
        <v>0.86184019723169958</v>
      </c>
      <c r="N2413" s="12"/>
      <c r="O2413" s="12"/>
    </row>
    <row r="2414" spans="1:15" x14ac:dyDescent="0.35">
      <c r="A2414" s="11" t="str">
        <f t="shared" si="37"/>
        <v>DISTRIBUCION VOLUMEN X CRITERIO (kg ó litros)SidraANDALUCIA</v>
      </c>
      <c r="B2414" s="11" t="s">
        <v>120</v>
      </c>
      <c r="C2414" s="11" t="s">
        <v>144</v>
      </c>
      <c r="D2414" s="11" t="s">
        <v>4</v>
      </c>
      <c r="E2414" s="12">
        <v>4.8624896535448796</v>
      </c>
      <c r="F2414" s="12">
        <v>3.5168333044005315</v>
      </c>
      <c r="G2414" s="12">
        <v>5.7781863185501718</v>
      </c>
      <c r="H2414" s="12">
        <v>2.8544317573649463</v>
      </c>
      <c r="I2414" s="12">
        <v>4.6115323992384747</v>
      </c>
      <c r="J2414" s="12">
        <v>2.9327955789021685</v>
      </c>
      <c r="K2414" s="12">
        <v>7.2311799590911399</v>
      </c>
      <c r="L2414" s="12">
        <v>5.1597054255728692</v>
      </c>
      <c r="M2414" s="12">
        <v>2.0862993307306921</v>
      </c>
      <c r="N2414" s="12"/>
      <c r="O2414" s="12"/>
    </row>
    <row r="2415" spans="1:15" x14ac:dyDescent="0.35">
      <c r="A2415" s="11" t="str">
        <f t="shared" si="37"/>
        <v>DISTRIBUCION VOLUMEN X CRITERIO (kg ó litros)SidraMDD AM</v>
      </c>
      <c r="B2415" s="11" t="s">
        <v>120</v>
      </c>
      <c r="C2415" s="11" t="s">
        <v>144</v>
      </c>
      <c r="D2415" s="11" t="s">
        <v>5</v>
      </c>
      <c r="E2415" s="12">
        <v>5.1045123642022006</v>
      </c>
      <c r="F2415" s="12">
        <v>6.1928206310848708</v>
      </c>
      <c r="G2415" s="12">
        <v>4.3211244368652943</v>
      </c>
      <c r="H2415" s="12">
        <v>2.9050231759815182</v>
      </c>
      <c r="I2415" s="12">
        <v>3.2183796203675312</v>
      </c>
      <c r="J2415" s="12">
        <v>8.7933212500686384</v>
      </c>
      <c r="K2415" s="12">
        <v>5.028699528241205</v>
      </c>
      <c r="L2415" s="12">
        <v>4.427180069318009</v>
      </c>
      <c r="M2415" s="12">
        <v>1.8211695872293627</v>
      </c>
      <c r="N2415" s="12"/>
      <c r="O2415" s="12"/>
    </row>
    <row r="2416" spans="1:15" x14ac:dyDescent="0.35">
      <c r="A2416" s="11" t="str">
        <f t="shared" si="37"/>
        <v>DISTRIBUCION VOLUMEN X CRITERIO (kg ó litros)SidraRTO CENTRO</v>
      </c>
      <c r="B2416" s="11" t="s">
        <v>120</v>
      </c>
      <c r="C2416" s="11" t="s">
        <v>144</v>
      </c>
      <c r="D2416" s="11" t="s">
        <v>6</v>
      </c>
      <c r="E2416" s="12">
        <v>4.9002456859190566</v>
      </c>
      <c r="F2416" s="12">
        <v>5.8191671937298519</v>
      </c>
      <c r="G2416" s="12">
        <v>10.269279710124945</v>
      </c>
      <c r="H2416" s="12">
        <v>5.9447970040623659</v>
      </c>
      <c r="I2416" s="12">
        <v>3.0540869002808813</v>
      </c>
      <c r="J2416" s="12">
        <v>6.2347210027271833</v>
      </c>
      <c r="K2416" s="12">
        <v>7.2040161147236308</v>
      </c>
      <c r="L2416" s="12">
        <v>3.0931679130580139</v>
      </c>
      <c r="M2416" s="12">
        <v>3.244837949579165</v>
      </c>
      <c r="N2416" s="12"/>
      <c r="O2416" s="12"/>
    </row>
    <row r="2417" spans="1:15" x14ac:dyDescent="0.35">
      <c r="A2417" s="11" t="str">
        <f t="shared" si="37"/>
        <v>DISTRIBUCION VOLUMEN X CRITERIO (kg ó litros)SidraNORTE-CENTRO</v>
      </c>
      <c r="B2417" s="11" t="s">
        <v>120</v>
      </c>
      <c r="C2417" s="11" t="s">
        <v>144</v>
      </c>
      <c r="D2417" s="11" t="s">
        <v>7</v>
      </c>
      <c r="E2417" s="12">
        <v>16.360971466882738</v>
      </c>
      <c r="F2417" s="12">
        <v>10.309053771228834</v>
      </c>
      <c r="G2417" s="12">
        <v>12.436158013764322</v>
      </c>
      <c r="H2417" s="12">
        <v>12.705379041549541</v>
      </c>
      <c r="I2417" s="12">
        <v>8.9334660809044166</v>
      </c>
      <c r="J2417" s="12">
        <v>12.090751667901415</v>
      </c>
      <c r="K2417" s="12">
        <v>10.410027732965906</v>
      </c>
      <c r="L2417" s="12">
        <v>10.935140065737043</v>
      </c>
      <c r="M2417" s="12">
        <v>12.267389406851398</v>
      </c>
      <c r="N2417" s="12"/>
      <c r="O2417" s="12"/>
    </row>
    <row r="2418" spans="1:15" x14ac:dyDescent="0.35">
      <c r="A2418" s="11" t="str">
        <f t="shared" si="37"/>
        <v>DISTRIBUCION VOLUMEN X CRITERIO (kg ó litros)SidraNOROESTE</v>
      </c>
      <c r="B2418" s="11" t="s">
        <v>120</v>
      </c>
      <c r="C2418" s="11" t="s">
        <v>144</v>
      </c>
      <c r="D2418" s="11" t="s">
        <v>8</v>
      </c>
      <c r="E2418" s="12">
        <v>61.247082591377954</v>
      </c>
      <c r="F2418" s="12">
        <v>65.582899126823492</v>
      </c>
      <c r="G2418" s="12">
        <v>58.67039750753603</v>
      </c>
      <c r="H2418" s="12">
        <v>70.684685141048902</v>
      </c>
      <c r="I2418" s="12">
        <v>75.297289522745899</v>
      </c>
      <c r="J2418" s="12">
        <v>60.325895378237362</v>
      </c>
      <c r="K2418" s="12">
        <v>66.106051031746702</v>
      </c>
      <c r="L2418" s="12">
        <v>73.122065652520291</v>
      </c>
      <c r="M2418" s="12">
        <v>77.493566920831867</v>
      </c>
      <c r="N2418" s="12"/>
      <c r="O2418" s="12"/>
    </row>
    <row r="2419" spans="1:15" x14ac:dyDescent="0.35">
      <c r="A2419" s="11" t="str">
        <f t="shared" si="37"/>
        <v>DISTRIBUCION VOLUMEN X CRITERIO (kg ó litros)Sidra&lt;2MIL</v>
      </c>
      <c r="B2419" s="11" t="s">
        <v>120</v>
      </c>
      <c r="C2419" s="11" t="s">
        <v>144</v>
      </c>
      <c r="D2419" s="11" t="s">
        <v>9</v>
      </c>
      <c r="E2419" s="12">
        <v>5.7274978753036763</v>
      </c>
      <c r="F2419" s="12">
        <v>0.67325715689704513</v>
      </c>
      <c r="G2419" s="12">
        <v>1.8234393501096502</v>
      </c>
      <c r="H2419" s="12">
        <v>2.0578041316712476</v>
      </c>
      <c r="I2419" s="12">
        <v>1.1605880060811207</v>
      </c>
      <c r="J2419" s="12">
        <v>3.3350999114540154</v>
      </c>
      <c r="K2419" s="12">
        <v>1.7281536952664851</v>
      </c>
      <c r="L2419" s="12">
        <v>1.1566684218346897</v>
      </c>
      <c r="M2419" s="12">
        <v>0.53583312905554814</v>
      </c>
      <c r="N2419" s="12"/>
      <c r="O2419" s="12"/>
    </row>
    <row r="2420" spans="1:15" x14ac:dyDescent="0.35">
      <c r="A2420" s="11" t="str">
        <f t="shared" si="37"/>
        <v>DISTRIBUCION VOLUMEN X CRITERIO (kg ó litros)Sidra2-5MIL</v>
      </c>
      <c r="B2420" s="11" t="s">
        <v>120</v>
      </c>
      <c r="C2420" s="11" t="s">
        <v>144</v>
      </c>
      <c r="D2420" s="11" t="s">
        <v>10</v>
      </c>
      <c r="E2420" s="12">
        <v>2.7131534645933111</v>
      </c>
      <c r="F2420" s="12">
        <v>0.86333002611482557</v>
      </c>
      <c r="G2420" s="12">
        <v>1.2056177542121755</v>
      </c>
      <c r="H2420" s="12">
        <v>0.86637521322502298</v>
      </c>
      <c r="I2420" s="12">
        <v>0.75047602475804698</v>
      </c>
      <c r="J2420" s="12">
        <v>2.0598723491866524</v>
      </c>
      <c r="K2420" s="12">
        <v>1.533122427927226</v>
      </c>
      <c r="L2420" s="12">
        <v>0.60366498155379078</v>
      </c>
      <c r="M2420" s="12">
        <v>1.4703516533273262</v>
      </c>
      <c r="N2420" s="12"/>
      <c r="O2420" s="12"/>
    </row>
    <row r="2421" spans="1:15" x14ac:dyDescent="0.35">
      <c r="A2421" s="11" t="str">
        <f t="shared" si="37"/>
        <v>DISTRIBUCION VOLUMEN X CRITERIO (kg ó litros)Sidra5-10MIL</v>
      </c>
      <c r="B2421" s="11" t="s">
        <v>120</v>
      </c>
      <c r="C2421" s="11" t="s">
        <v>144</v>
      </c>
      <c r="D2421" s="11" t="s">
        <v>11</v>
      </c>
      <c r="E2421" s="12">
        <v>1.5183568045207505</v>
      </c>
      <c r="F2421" s="12">
        <v>3.7046012943578308</v>
      </c>
      <c r="G2421" s="12">
        <v>1.7964891097875029</v>
      </c>
      <c r="H2421" s="12">
        <v>2.318541813459837</v>
      </c>
      <c r="I2421" s="12">
        <v>2.4627580378978906</v>
      </c>
      <c r="J2421" s="12">
        <v>1.6673956292644083</v>
      </c>
      <c r="K2421" s="12">
        <v>1.563287963233426</v>
      </c>
      <c r="L2421" s="12">
        <v>2.9070251671149103</v>
      </c>
      <c r="M2421" s="12">
        <v>2.7212916520493464</v>
      </c>
      <c r="N2421" s="12"/>
      <c r="O2421" s="12"/>
    </row>
    <row r="2422" spans="1:15" x14ac:dyDescent="0.35">
      <c r="A2422" s="11" t="str">
        <f t="shared" si="37"/>
        <v>DISTRIBUCION VOLUMEN X CRITERIO (kg ó litros)Sidra10-30MIL</v>
      </c>
      <c r="B2422" s="11" t="s">
        <v>120</v>
      </c>
      <c r="C2422" s="11" t="s">
        <v>144</v>
      </c>
      <c r="D2422" s="11" t="s">
        <v>12</v>
      </c>
      <c r="E2422" s="12">
        <v>18.376060165001995</v>
      </c>
      <c r="F2422" s="12">
        <v>11.779427634161628</v>
      </c>
      <c r="G2422" s="12">
        <v>16.239923723804932</v>
      </c>
      <c r="H2422" s="12">
        <v>10.866223982764915</v>
      </c>
      <c r="I2422" s="12">
        <v>9.0825223061952265</v>
      </c>
      <c r="J2422" s="12">
        <v>8.4143422950848823</v>
      </c>
      <c r="K2422" s="12">
        <v>10.475489687012857</v>
      </c>
      <c r="L2422" s="12">
        <v>8.5107712414063297</v>
      </c>
      <c r="M2422" s="12">
        <v>12.964105885121743</v>
      </c>
      <c r="N2422" s="12"/>
      <c r="O2422" s="12"/>
    </row>
    <row r="2423" spans="1:15" x14ac:dyDescent="0.35">
      <c r="A2423" s="11" t="str">
        <f t="shared" si="37"/>
        <v>DISTRIBUCION VOLUMEN X CRITERIO (kg ó litros)Sidra30-100MIL</v>
      </c>
      <c r="B2423" s="11" t="s">
        <v>120</v>
      </c>
      <c r="C2423" s="11" t="s">
        <v>144</v>
      </c>
      <c r="D2423" s="11" t="s">
        <v>13</v>
      </c>
      <c r="E2423" s="12">
        <v>43.204276297532886</v>
      </c>
      <c r="F2423" s="12">
        <v>47.959047129462093</v>
      </c>
      <c r="G2423" s="12">
        <v>46.534045220318667</v>
      </c>
      <c r="H2423" s="12">
        <v>51.862309390312625</v>
      </c>
      <c r="I2423" s="12">
        <v>48.377567962699494</v>
      </c>
      <c r="J2423" s="12">
        <v>38.447659917036262</v>
      </c>
      <c r="K2423" s="12">
        <v>39.642044968463175</v>
      </c>
      <c r="L2423" s="12">
        <v>41.788797261422275</v>
      </c>
      <c r="M2423" s="12">
        <v>36.564823123407763</v>
      </c>
      <c r="N2423" s="12"/>
      <c r="O2423" s="12"/>
    </row>
    <row r="2424" spans="1:15" x14ac:dyDescent="0.35">
      <c r="A2424" s="11" t="str">
        <f t="shared" si="37"/>
        <v>DISTRIBUCION VOLUMEN X CRITERIO (kg ó litros)Sidra100-200MIL</v>
      </c>
      <c r="B2424" s="11" t="s">
        <v>120</v>
      </c>
      <c r="C2424" s="11" t="s">
        <v>144</v>
      </c>
      <c r="D2424" s="11" t="s">
        <v>14</v>
      </c>
      <c r="E2424" s="12">
        <v>7.4560949823091205</v>
      </c>
      <c r="F2424" s="12">
        <v>5.7539594001608938</v>
      </c>
      <c r="G2424" s="12">
        <v>9.3258658294553936</v>
      </c>
      <c r="H2424" s="12">
        <v>7.6656548422935176</v>
      </c>
      <c r="I2424" s="12">
        <v>6.0391432247884156</v>
      </c>
      <c r="J2424" s="12">
        <v>11.692545171339969</v>
      </c>
      <c r="K2424" s="12">
        <v>6.2618777938391181</v>
      </c>
      <c r="L2424" s="12">
        <v>4.9112252222270927</v>
      </c>
      <c r="M2424" s="12">
        <v>7.6695318482529569</v>
      </c>
      <c r="N2424" s="12"/>
      <c r="O2424" s="12"/>
    </row>
    <row r="2425" spans="1:15" x14ac:dyDescent="0.35">
      <c r="A2425" s="11" t="str">
        <f t="shared" si="37"/>
        <v>DISTRIBUCION VOLUMEN X CRITERIO (kg ó litros)Sidra200-500MIL</v>
      </c>
      <c r="B2425" s="11" t="s">
        <v>120</v>
      </c>
      <c r="C2425" s="11" t="s">
        <v>144</v>
      </c>
      <c r="D2425" s="11" t="s">
        <v>15</v>
      </c>
      <c r="E2425" s="12">
        <v>16.205416640201769</v>
      </c>
      <c r="F2425" s="12">
        <v>22.71408843262039</v>
      </c>
      <c r="G2425" s="12">
        <v>19.445543058597337</v>
      </c>
      <c r="H2425" s="12">
        <v>21.826265983706353</v>
      </c>
      <c r="I2425" s="12">
        <v>28.956520101242013</v>
      </c>
      <c r="J2425" s="12">
        <v>27.199730680626928</v>
      </c>
      <c r="K2425" s="12">
        <v>30.346736466793757</v>
      </c>
      <c r="L2425" s="12">
        <v>35.688036741169022</v>
      </c>
      <c r="M2425" s="12">
        <v>34.866294684380144</v>
      </c>
      <c r="N2425" s="12"/>
      <c r="O2425" s="12"/>
    </row>
    <row r="2426" spans="1:15" x14ac:dyDescent="0.35">
      <c r="A2426" s="11" t="str">
        <f t="shared" si="37"/>
        <v>DISTRIBUCION VOLUMEN X CRITERIO (kg ó litros)Sidra&gt;500MIL</v>
      </c>
      <c r="B2426" s="11" t="s">
        <v>120</v>
      </c>
      <c r="C2426" s="11" t="s">
        <v>144</v>
      </c>
      <c r="D2426" s="11" t="s">
        <v>16</v>
      </c>
      <c r="E2426" s="12">
        <v>4.7991411617856103</v>
      </c>
      <c r="F2426" s="12">
        <v>6.5522825236998923</v>
      </c>
      <c r="G2426" s="12">
        <v>3.629080073526886</v>
      </c>
      <c r="H2426" s="12">
        <v>2.5368184948007979</v>
      </c>
      <c r="I2426" s="12">
        <v>3.1704214481128772</v>
      </c>
      <c r="J2426" s="12">
        <v>7.1833541270893502</v>
      </c>
      <c r="K2426" s="12">
        <v>8.4492746865404822</v>
      </c>
      <c r="L2426" s="12">
        <v>4.4338009673909546</v>
      </c>
      <c r="M2426" s="12">
        <v>3.2077772379780725</v>
      </c>
      <c r="N2426" s="12"/>
      <c r="O2426" s="12"/>
    </row>
    <row r="2427" spans="1:15" x14ac:dyDescent="0.35">
      <c r="A2427" s="11" t="str">
        <f t="shared" si="37"/>
        <v>DISTRIBUCION VOLUMEN X CRITERIO (kg ó litros)SidraDE 15 A 19 AÑOS</v>
      </c>
      <c r="B2427" s="11" t="s">
        <v>120</v>
      </c>
      <c r="C2427" s="11" t="s">
        <v>144</v>
      </c>
      <c r="D2427" s="11" t="s">
        <v>39</v>
      </c>
      <c r="E2427" s="12">
        <v>4.759032111263374</v>
      </c>
      <c r="F2427" s="12">
        <v>0.75113780979203659</v>
      </c>
      <c r="G2427" s="12">
        <v>0.9473753166770883</v>
      </c>
      <c r="H2427" s="12" t="s">
        <v>219</v>
      </c>
      <c r="I2427" s="12" t="s">
        <v>219</v>
      </c>
      <c r="J2427" s="12">
        <v>0.83365002655391207</v>
      </c>
      <c r="K2427" s="12" t="s">
        <v>219</v>
      </c>
      <c r="L2427" s="12">
        <v>2.6509125726161886</v>
      </c>
      <c r="M2427" s="12" t="s">
        <v>219</v>
      </c>
      <c r="N2427" s="12"/>
      <c r="O2427" s="12"/>
    </row>
    <row r="2428" spans="1:15" x14ac:dyDescent="0.35">
      <c r="A2428" s="11" t="str">
        <f t="shared" si="37"/>
        <v>DISTRIBUCION VOLUMEN X CRITERIO (kg ó litros)SidraDE 20 A 24 AÑOS</v>
      </c>
      <c r="B2428" s="11" t="s">
        <v>120</v>
      </c>
      <c r="C2428" s="11" t="s">
        <v>144</v>
      </c>
      <c r="D2428" s="11" t="s">
        <v>40</v>
      </c>
      <c r="E2428" s="12">
        <v>0.80375024753354851</v>
      </c>
      <c r="F2428" s="12">
        <v>1.9271317949329168</v>
      </c>
      <c r="G2428" s="12">
        <v>1.5855790133767371</v>
      </c>
      <c r="H2428" s="12">
        <v>1.131654000703624</v>
      </c>
      <c r="I2428" s="12">
        <v>0.6082603171742651</v>
      </c>
      <c r="J2428" s="12">
        <v>0.70600589906166833</v>
      </c>
      <c r="K2428" s="12">
        <v>1.2320903259941183</v>
      </c>
      <c r="L2428" s="12">
        <v>0.6366824198783263</v>
      </c>
      <c r="M2428" s="12">
        <v>9.4173677063823583E-2</v>
      </c>
      <c r="N2428" s="12"/>
      <c r="O2428" s="12"/>
    </row>
    <row r="2429" spans="1:15" x14ac:dyDescent="0.35">
      <c r="A2429" s="11" t="str">
        <f t="shared" si="37"/>
        <v>DISTRIBUCION VOLUMEN X CRITERIO (kg ó litros)SidraDE 25 A 34 AÑOS</v>
      </c>
      <c r="B2429" s="11" t="s">
        <v>120</v>
      </c>
      <c r="C2429" s="11" t="s">
        <v>144</v>
      </c>
      <c r="D2429" s="11" t="s">
        <v>41</v>
      </c>
      <c r="E2429" s="12">
        <v>8.7313460440424766</v>
      </c>
      <c r="F2429" s="12">
        <v>4.8476578554524279</v>
      </c>
      <c r="G2429" s="12">
        <v>4.406944902604323</v>
      </c>
      <c r="H2429" s="12">
        <v>4.6247407691321216</v>
      </c>
      <c r="I2429" s="12">
        <v>3.0557116093055026</v>
      </c>
      <c r="J2429" s="12">
        <v>4.2753920511687564</v>
      </c>
      <c r="K2429" s="12">
        <v>4.0865262428036377</v>
      </c>
      <c r="L2429" s="12">
        <v>3.179780337704837</v>
      </c>
      <c r="M2429" s="12">
        <v>2.7546298752358487</v>
      </c>
      <c r="N2429" s="12"/>
      <c r="O2429" s="12"/>
    </row>
    <row r="2430" spans="1:15" x14ac:dyDescent="0.35">
      <c r="A2430" s="11" t="str">
        <f t="shared" si="37"/>
        <v>DISTRIBUCION VOLUMEN X CRITERIO (kg ó litros)SidraDE 35 A 49 AÑOS</v>
      </c>
      <c r="B2430" s="11" t="s">
        <v>120</v>
      </c>
      <c r="C2430" s="11" t="s">
        <v>144</v>
      </c>
      <c r="D2430" s="11" t="s">
        <v>42</v>
      </c>
      <c r="E2430" s="12">
        <v>17.955639258695953</v>
      </c>
      <c r="F2430" s="12">
        <v>17.137226966539902</v>
      </c>
      <c r="G2430" s="12">
        <v>18.166210691819707</v>
      </c>
      <c r="H2430" s="12">
        <v>16.842476271035551</v>
      </c>
      <c r="I2430" s="12">
        <v>18.124805223738001</v>
      </c>
      <c r="J2430" s="12">
        <v>16.124539469486816</v>
      </c>
      <c r="K2430" s="12">
        <v>12.894987797581091</v>
      </c>
      <c r="L2430" s="12">
        <v>12.865820264830102</v>
      </c>
      <c r="M2430" s="12">
        <v>13.336453513481835</v>
      </c>
      <c r="N2430" s="12"/>
      <c r="O2430" s="12"/>
    </row>
    <row r="2431" spans="1:15" x14ac:dyDescent="0.35">
      <c r="A2431" s="11" t="str">
        <f t="shared" si="37"/>
        <v>DISTRIBUCION VOLUMEN X CRITERIO (kg ó litros)SidraDE 50 A 59 AÑOS</v>
      </c>
      <c r="B2431" s="11" t="s">
        <v>120</v>
      </c>
      <c r="C2431" s="11" t="s">
        <v>144</v>
      </c>
      <c r="D2431" s="11" t="s">
        <v>43</v>
      </c>
      <c r="E2431" s="12">
        <v>23.394498373774756</v>
      </c>
      <c r="F2431" s="12">
        <v>27.258560783268781</v>
      </c>
      <c r="G2431" s="12">
        <v>23.682028440387519</v>
      </c>
      <c r="H2431" s="12">
        <v>31.937899824509643</v>
      </c>
      <c r="I2431" s="12">
        <v>35.977742103160715</v>
      </c>
      <c r="J2431" s="12">
        <v>36.299876974314834</v>
      </c>
      <c r="K2431" s="12">
        <v>36.793878661502383</v>
      </c>
      <c r="L2431" s="12">
        <v>36.81026603799198</v>
      </c>
      <c r="M2431" s="12">
        <v>37.21912926066134</v>
      </c>
      <c r="N2431" s="12"/>
      <c r="O2431" s="12"/>
    </row>
    <row r="2432" spans="1:15" x14ac:dyDescent="0.35">
      <c r="A2432" s="11" t="str">
        <f t="shared" si="37"/>
        <v>DISTRIBUCION VOLUMEN X CRITERIO (kg ó litros)SidraDE 60 A 75 AÑOS</v>
      </c>
      <c r="B2432" s="11" t="s">
        <v>120</v>
      </c>
      <c r="C2432" s="11" t="s">
        <v>144</v>
      </c>
      <c r="D2432" s="11" t="s">
        <v>44</v>
      </c>
      <c r="E2432" s="12">
        <v>44.355737135390257</v>
      </c>
      <c r="F2432" s="12">
        <v>48.078280687565339</v>
      </c>
      <c r="G2432" s="12">
        <v>51.211861192742035</v>
      </c>
      <c r="H2432" s="12">
        <v>45.463242379630643</v>
      </c>
      <c r="I2432" s="12">
        <v>42.233462091418737</v>
      </c>
      <c r="J2432" s="12">
        <v>41.760530752784383</v>
      </c>
      <c r="K2432" s="12">
        <v>44.992511834773815</v>
      </c>
      <c r="L2432" s="12">
        <v>43.85651962195567</v>
      </c>
      <c r="M2432" s="12">
        <v>46.595603997119625</v>
      </c>
      <c r="N2432" s="12"/>
      <c r="O2432" s="12"/>
    </row>
    <row r="2433" spans="1:15" x14ac:dyDescent="0.35">
      <c r="A2433" s="11" t="str">
        <f t="shared" si="37"/>
        <v>DISTRIBUCION VOLUMEN X CRITERIO (kg ó litros)SidraALTA Y MEDIA ALTA</v>
      </c>
      <c r="B2433" s="11" t="s">
        <v>120</v>
      </c>
      <c r="C2433" s="11" t="s">
        <v>144</v>
      </c>
      <c r="D2433" s="11" t="s">
        <v>17</v>
      </c>
      <c r="E2433" s="12">
        <v>43.867935577578656</v>
      </c>
      <c r="F2433" s="12">
        <v>46.622564685171817</v>
      </c>
      <c r="G2433" s="12">
        <v>52.036952373264157</v>
      </c>
      <c r="H2433" s="12">
        <v>42.912109933777955</v>
      </c>
      <c r="I2433" s="12">
        <v>43.816039007491717</v>
      </c>
      <c r="J2433" s="12">
        <v>46.185665283045509</v>
      </c>
      <c r="K2433" s="12">
        <v>39.346085948988581</v>
      </c>
      <c r="L2433" s="12">
        <v>47.575301493940181</v>
      </c>
      <c r="M2433" s="12">
        <v>36.242743877650497</v>
      </c>
      <c r="N2433" s="12"/>
      <c r="O2433" s="12"/>
    </row>
    <row r="2434" spans="1:15" x14ac:dyDescent="0.35">
      <c r="A2434" s="11" t="str">
        <f t="shared" si="37"/>
        <v>DISTRIBUCION VOLUMEN X CRITERIO (kg ó litros)SidraMEDIA</v>
      </c>
      <c r="B2434" s="11" t="s">
        <v>120</v>
      </c>
      <c r="C2434" s="11" t="s">
        <v>144</v>
      </c>
      <c r="D2434" s="11" t="s">
        <v>18</v>
      </c>
      <c r="E2434" s="12">
        <v>31.719303769168594</v>
      </c>
      <c r="F2434" s="12">
        <v>37.222304776711852</v>
      </c>
      <c r="G2434" s="12">
        <v>26.407705854860914</v>
      </c>
      <c r="H2434" s="12">
        <v>33.11656363600742</v>
      </c>
      <c r="I2434" s="12">
        <v>34.861983275663086</v>
      </c>
      <c r="J2434" s="12">
        <v>36.204460942586266</v>
      </c>
      <c r="K2434" s="12">
        <v>40.187641950517921</v>
      </c>
      <c r="L2434" s="12">
        <v>35.09226356255261</v>
      </c>
      <c r="M2434" s="12">
        <v>43.399588315534302</v>
      </c>
      <c r="N2434" s="12"/>
      <c r="O2434" s="12"/>
    </row>
    <row r="2435" spans="1:15" x14ac:dyDescent="0.35">
      <c r="A2435" s="11" t="str">
        <f t="shared" si="37"/>
        <v>DISTRIBUCION VOLUMEN X CRITERIO (kg ó litros)SidraMEDIA BAJA</v>
      </c>
      <c r="B2435" s="11" t="s">
        <v>120</v>
      </c>
      <c r="C2435" s="11" t="s">
        <v>144</v>
      </c>
      <c r="D2435" s="11" t="s">
        <v>19</v>
      </c>
      <c r="E2435" s="12">
        <v>11.237090103357241</v>
      </c>
      <c r="F2435" s="12">
        <v>8.0146640061897418</v>
      </c>
      <c r="G2435" s="12">
        <v>11.755840392618872</v>
      </c>
      <c r="H2435" s="12">
        <v>17.418503199805041</v>
      </c>
      <c r="I2435" s="12">
        <v>15.063704767274681</v>
      </c>
      <c r="J2435" s="12">
        <v>11.257486625220773</v>
      </c>
      <c r="K2435" s="12">
        <v>13.880100211054042</v>
      </c>
      <c r="L2435" s="12">
        <v>11.775241402605555</v>
      </c>
      <c r="M2435" s="12">
        <v>12.17363596794327</v>
      </c>
      <c r="N2435" s="12"/>
      <c r="O2435" s="12"/>
    </row>
    <row r="2436" spans="1:15" x14ac:dyDescent="0.35">
      <c r="A2436" s="11" t="str">
        <f t="shared" ref="A2436:A2499" si="38">B2436&amp;C2436&amp;D2436</f>
        <v>DISTRIBUCION VOLUMEN X CRITERIO (kg ó litros)SidraBAJA</v>
      </c>
      <c r="B2436" s="11" t="s">
        <v>120</v>
      </c>
      <c r="C2436" s="11" t="s">
        <v>144</v>
      </c>
      <c r="D2436" s="11" t="s">
        <v>20</v>
      </c>
      <c r="E2436" s="12">
        <v>13.175683887356959</v>
      </c>
      <c r="F2436" s="12">
        <v>8.1404607615998312</v>
      </c>
      <c r="G2436" s="12">
        <v>9.7994880561609516</v>
      </c>
      <c r="H2436" s="12">
        <v>6.5528195753432996</v>
      </c>
      <c r="I2436" s="12">
        <v>6.2582601135709099</v>
      </c>
      <c r="J2436" s="12">
        <v>6.3523871686133733</v>
      </c>
      <c r="K2436" s="12">
        <v>6.5861763168658509</v>
      </c>
      <c r="L2436" s="12">
        <v>5.5571847533140097</v>
      </c>
      <c r="M2436" s="12">
        <v>8.1840294854419913</v>
      </c>
      <c r="N2436" s="12"/>
      <c r="O2436" s="12"/>
    </row>
    <row r="2437" spans="1:15" x14ac:dyDescent="0.35">
      <c r="A2437" s="11" t="str">
        <f t="shared" si="38"/>
        <v>DISTRIBUCION VOLUMEN X CRITERIO (kg ó litros)SidraHOMBRE</v>
      </c>
      <c r="B2437" s="11" t="s">
        <v>120</v>
      </c>
      <c r="C2437" s="11" t="s">
        <v>144</v>
      </c>
      <c r="D2437" s="11" t="s">
        <v>21</v>
      </c>
      <c r="E2437" s="12">
        <v>38.154550471036409</v>
      </c>
      <c r="F2437" s="12">
        <v>42.088788811710828</v>
      </c>
      <c r="G2437" s="12">
        <v>39.161685654028524</v>
      </c>
      <c r="H2437" s="12">
        <v>42.811385425116114</v>
      </c>
      <c r="I2437" s="12">
        <v>47.723246734770278</v>
      </c>
      <c r="J2437" s="12">
        <v>47.494833732906329</v>
      </c>
      <c r="K2437" s="12">
        <v>52.203567851618025</v>
      </c>
      <c r="L2437" s="12">
        <v>48.466100352859229</v>
      </c>
      <c r="M2437" s="12">
        <v>52.512424274039958</v>
      </c>
      <c r="N2437" s="12"/>
      <c r="O2437" s="12"/>
    </row>
    <row r="2438" spans="1:15" x14ac:dyDescent="0.35">
      <c r="A2438" s="11" t="str">
        <f t="shared" si="38"/>
        <v>DISTRIBUCION VOLUMEN X CRITERIO (kg ó litros)SidraMUJER</v>
      </c>
      <c r="B2438" s="11" t="s">
        <v>120</v>
      </c>
      <c r="C2438" s="11" t="s">
        <v>144</v>
      </c>
      <c r="D2438" s="11" t="s">
        <v>22</v>
      </c>
      <c r="E2438" s="12">
        <v>61.845468689141214</v>
      </c>
      <c r="F2438" s="12">
        <v>57.911212160418479</v>
      </c>
      <c r="G2438" s="12">
        <v>60.838314345971469</v>
      </c>
      <c r="H2438" s="12">
        <v>57.188614574883886</v>
      </c>
      <c r="I2438" s="12">
        <v>52.276753347736147</v>
      </c>
      <c r="J2438" s="12">
        <v>52.505165913028428</v>
      </c>
      <c r="K2438" s="12">
        <v>47.796432204495311</v>
      </c>
      <c r="L2438" s="12">
        <v>51.533882621189711</v>
      </c>
      <c r="M2438" s="12">
        <v>47.487574893686137</v>
      </c>
      <c r="N2438" s="12"/>
      <c r="O2438" s="12"/>
    </row>
    <row r="2439" spans="1:15" x14ac:dyDescent="0.35">
      <c r="A2439" s="11" t="str">
        <f t="shared" si="38"/>
        <v>DISTRIBUCION VOLUMEN X CRITERIO (kg ó litros)CervezaT.ESPAÑA</v>
      </c>
      <c r="B2439" s="11" t="s">
        <v>120</v>
      </c>
      <c r="C2439" s="11" t="s">
        <v>145</v>
      </c>
      <c r="D2439" s="11" t="s">
        <v>36</v>
      </c>
      <c r="E2439" s="12">
        <v>100</v>
      </c>
      <c r="F2439" s="12">
        <v>100</v>
      </c>
      <c r="G2439" s="12">
        <v>100</v>
      </c>
      <c r="H2439" s="12">
        <v>100</v>
      </c>
      <c r="I2439" s="12">
        <v>100</v>
      </c>
      <c r="J2439" s="12">
        <v>100</v>
      </c>
      <c r="K2439" s="12">
        <v>100</v>
      </c>
      <c r="L2439" s="12">
        <v>100</v>
      </c>
      <c r="M2439" s="12">
        <v>100</v>
      </c>
      <c r="N2439" s="12"/>
      <c r="O2439" s="12"/>
    </row>
    <row r="2440" spans="1:15" x14ac:dyDescent="0.35">
      <c r="A2440" s="11" t="str">
        <f t="shared" si="38"/>
        <v>DISTRIBUCION VOLUMEN X CRITERIO (kg ó litros)CervezaBCN AM</v>
      </c>
      <c r="B2440" s="11" t="s">
        <v>120</v>
      </c>
      <c r="C2440" s="11" t="s">
        <v>145</v>
      </c>
      <c r="D2440" s="11" t="s">
        <v>1</v>
      </c>
      <c r="E2440" s="12">
        <v>6.1759494989565606</v>
      </c>
      <c r="F2440" s="12">
        <v>6.3398948894093419</v>
      </c>
      <c r="G2440" s="12">
        <v>5.8377533524928928</v>
      </c>
      <c r="H2440" s="12">
        <v>5.3252522007413283</v>
      </c>
      <c r="I2440" s="12">
        <v>5.8754966575474779</v>
      </c>
      <c r="J2440" s="12">
        <v>6.9778120008478854</v>
      </c>
      <c r="K2440" s="12">
        <v>7.1799750290012536</v>
      </c>
      <c r="L2440" s="12">
        <v>7.6472257352901973</v>
      </c>
      <c r="M2440" s="12">
        <v>6.4509633978544869</v>
      </c>
      <c r="N2440" s="12"/>
      <c r="O2440" s="12"/>
    </row>
    <row r="2441" spans="1:15" x14ac:dyDescent="0.35">
      <c r="A2441" s="11" t="str">
        <f t="shared" si="38"/>
        <v>DISTRIBUCION VOLUMEN X CRITERIO (kg ó litros)CervezaREST.CAT ARAGON</v>
      </c>
      <c r="B2441" s="11" t="s">
        <v>120</v>
      </c>
      <c r="C2441" s="11" t="s">
        <v>145</v>
      </c>
      <c r="D2441" s="11" t="s">
        <v>2</v>
      </c>
      <c r="E2441" s="12">
        <v>12.294371275819081</v>
      </c>
      <c r="F2441" s="12">
        <v>12.479796724437557</v>
      </c>
      <c r="G2441" s="12">
        <v>11.471215399425057</v>
      </c>
      <c r="H2441" s="12">
        <v>11.70330550490235</v>
      </c>
      <c r="I2441" s="12">
        <v>11.517436688415199</v>
      </c>
      <c r="J2441" s="12">
        <v>12.030504804153058</v>
      </c>
      <c r="K2441" s="12">
        <v>10.564520070669642</v>
      </c>
      <c r="L2441" s="12">
        <v>10.36300634472069</v>
      </c>
      <c r="M2441" s="12">
        <v>11.324601098588747</v>
      </c>
      <c r="N2441" s="12"/>
      <c r="O2441" s="12"/>
    </row>
    <row r="2442" spans="1:15" x14ac:dyDescent="0.35">
      <c r="A2442" s="11" t="str">
        <f t="shared" si="38"/>
        <v>DISTRIBUCION VOLUMEN X CRITERIO (kg ó litros)CervezaLEVANTE</v>
      </c>
      <c r="B2442" s="11" t="s">
        <v>120</v>
      </c>
      <c r="C2442" s="11" t="s">
        <v>145</v>
      </c>
      <c r="D2442" s="11" t="s">
        <v>3</v>
      </c>
      <c r="E2442" s="12">
        <v>13.29968791566597</v>
      </c>
      <c r="F2442" s="12">
        <v>13.629443529248134</v>
      </c>
      <c r="G2442" s="12">
        <v>14.064025822782838</v>
      </c>
      <c r="H2442" s="12">
        <v>12.710950435157949</v>
      </c>
      <c r="I2442" s="12">
        <v>12.785631854391607</v>
      </c>
      <c r="J2442" s="12">
        <v>13.068723424970836</v>
      </c>
      <c r="K2442" s="12">
        <v>14.46900749450557</v>
      </c>
      <c r="L2442" s="12">
        <v>13.193046671242215</v>
      </c>
      <c r="M2442" s="12">
        <v>13.095090026657481</v>
      </c>
      <c r="N2442" s="12"/>
      <c r="O2442" s="12"/>
    </row>
    <row r="2443" spans="1:15" x14ac:dyDescent="0.35">
      <c r="A2443" s="11" t="str">
        <f t="shared" si="38"/>
        <v>DISTRIBUCION VOLUMEN X CRITERIO (kg ó litros)CervezaANDALUCIA</v>
      </c>
      <c r="B2443" s="11" t="s">
        <v>120</v>
      </c>
      <c r="C2443" s="11" t="s">
        <v>145</v>
      </c>
      <c r="D2443" s="11" t="s">
        <v>4</v>
      </c>
      <c r="E2443" s="12">
        <v>26.487588394596663</v>
      </c>
      <c r="F2443" s="12">
        <v>25.532312501399318</v>
      </c>
      <c r="G2443" s="12">
        <v>26.386915482861195</v>
      </c>
      <c r="H2443" s="12">
        <v>27.530074432544836</v>
      </c>
      <c r="I2443" s="12">
        <v>26.860926327498046</v>
      </c>
      <c r="J2443" s="12">
        <v>25.067902220951527</v>
      </c>
      <c r="K2443" s="12">
        <v>28.30381076819123</v>
      </c>
      <c r="L2443" s="12">
        <v>26.612809853003384</v>
      </c>
      <c r="M2443" s="12">
        <v>26.651047980688453</v>
      </c>
      <c r="N2443" s="12"/>
      <c r="O2443" s="12"/>
    </row>
    <row r="2444" spans="1:15" x14ac:dyDescent="0.35">
      <c r="A2444" s="11" t="str">
        <f t="shared" si="38"/>
        <v>DISTRIBUCION VOLUMEN X CRITERIO (kg ó litros)CervezaMDD AM</v>
      </c>
      <c r="B2444" s="11" t="s">
        <v>120</v>
      </c>
      <c r="C2444" s="11" t="s">
        <v>145</v>
      </c>
      <c r="D2444" s="11" t="s">
        <v>5</v>
      </c>
      <c r="E2444" s="12">
        <v>15.435271293360293</v>
      </c>
      <c r="F2444" s="12">
        <v>15.124537886234238</v>
      </c>
      <c r="G2444" s="12">
        <v>15.507650499219327</v>
      </c>
      <c r="H2444" s="12">
        <v>15.034093055974584</v>
      </c>
      <c r="I2444" s="12">
        <v>15.208122165560257</v>
      </c>
      <c r="J2444" s="12">
        <v>14.636725636889897</v>
      </c>
      <c r="K2444" s="12">
        <v>14.017629088189762</v>
      </c>
      <c r="L2444" s="12">
        <v>14.858702953868832</v>
      </c>
      <c r="M2444" s="12">
        <v>14.532582908250793</v>
      </c>
      <c r="N2444" s="12"/>
      <c r="O2444" s="12"/>
    </row>
    <row r="2445" spans="1:15" x14ac:dyDescent="0.35">
      <c r="A2445" s="11" t="str">
        <f t="shared" si="38"/>
        <v>DISTRIBUCION VOLUMEN X CRITERIO (kg ó litros)CervezaRTO CENTRO</v>
      </c>
      <c r="B2445" s="11" t="s">
        <v>120</v>
      </c>
      <c r="C2445" s="11" t="s">
        <v>145</v>
      </c>
      <c r="D2445" s="11" t="s">
        <v>6</v>
      </c>
      <c r="E2445" s="12">
        <v>10.022592788497477</v>
      </c>
      <c r="F2445" s="12">
        <v>9.7863164045866764</v>
      </c>
      <c r="G2445" s="12">
        <v>9.6608975788206699</v>
      </c>
      <c r="H2445" s="12">
        <v>9.9956558766967358</v>
      </c>
      <c r="I2445" s="12">
        <v>9.1629134554747331</v>
      </c>
      <c r="J2445" s="12">
        <v>9.2788762628338635</v>
      </c>
      <c r="K2445" s="12">
        <v>8.1176786125877172</v>
      </c>
      <c r="L2445" s="12">
        <v>8.1683788100249171</v>
      </c>
      <c r="M2445" s="12">
        <v>8.5393591949224081</v>
      </c>
      <c r="N2445" s="12"/>
      <c r="O2445" s="12"/>
    </row>
    <row r="2446" spans="1:15" x14ac:dyDescent="0.35">
      <c r="A2446" s="11" t="str">
        <f t="shared" si="38"/>
        <v>DISTRIBUCION VOLUMEN X CRITERIO (kg ó litros)CervezaNORTE-CENTRO</v>
      </c>
      <c r="B2446" s="11" t="s">
        <v>120</v>
      </c>
      <c r="C2446" s="11" t="s">
        <v>145</v>
      </c>
      <c r="D2446" s="11" t="s">
        <v>7</v>
      </c>
      <c r="E2446" s="12">
        <v>7.5664199272825829</v>
      </c>
      <c r="F2446" s="12">
        <v>8.7555166201733172</v>
      </c>
      <c r="G2446" s="12">
        <v>8.1282279128823856</v>
      </c>
      <c r="H2446" s="12">
        <v>9.3029892168042991</v>
      </c>
      <c r="I2446" s="12">
        <v>9.6681448368124645</v>
      </c>
      <c r="J2446" s="12">
        <v>10.348731829208958</v>
      </c>
      <c r="K2446" s="12">
        <v>9.0330430216939614</v>
      </c>
      <c r="L2446" s="12">
        <v>9.2165455453677261</v>
      </c>
      <c r="M2446" s="12">
        <v>9.2695222323476649</v>
      </c>
      <c r="N2446" s="12"/>
      <c r="O2446" s="12"/>
    </row>
    <row r="2447" spans="1:15" x14ac:dyDescent="0.35">
      <c r="A2447" s="11" t="str">
        <f t="shared" si="38"/>
        <v>DISTRIBUCION VOLUMEN X CRITERIO (kg ó litros)CervezaNOROESTE</v>
      </c>
      <c r="B2447" s="11" t="s">
        <v>120</v>
      </c>
      <c r="C2447" s="11" t="s">
        <v>145</v>
      </c>
      <c r="D2447" s="11" t="s">
        <v>8</v>
      </c>
      <c r="E2447" s="12">
        <v>8.7181165545005967</v>
      </c>
      <c r="F2447" s="12">
        <v>8.3521840261724734</v>
      </c>
      <c r="G2447" s="12">
        <v>8.9433109860606628</v>
      </c>
      <c r="H2447" s="12">
        <v>8.3976831472125184</v>
      </c>
      <c r="I2447" s="12">
        <v>8.9213296770979955</v>
      </c>
      <c r="J2447" s="12">
        <v>8.5907357709872247</v>
      </c>
      <c r="K2447" s="12">
        <v>8.3143321777387271</v>
      </c>
      <c r="L2447" s="12">
        <v>9.9402903313541753</v>
      </c>
      <c r="M2447" s="12">
        <v>10.136832997373341</v>
      </c>
      <c r="N2447" s="12"/>
      <c r="O2447" s="12"/>
    </row>
    <row r="2448" spans="1:15" x14ac:dyDescent="0.35">
      <c r="A2448" s="11" t="str">
        <f t="shared" si="38"/>
        <v>DISTRIBUCION VOLUMEN X CRITERIO (kg ó litros)Cerveza&lt;2MIL</v>
      </c>
      <c r="B2448" s="11" t="s">
        <v>120</v>
      </c>
      <c r="C2448" s="11" t="s">
        <v>145</v>
      </c>
      <c r="D2448" s="11" t="s">
        <v>9</v>
      </c>
      <c r="E2448" s="12">
        <v>5.396788843217931</v>
      </c>
      <c r="F2448" s="12">
        <v>4.9874002935882054</v>
      </c>
      <c r="G2448" s="12">
        <v>5.2263577803711163</v>
      </c>
      <c r="H2448" s="12">
        <v>6.2100054166696008</v>
      </c>
      <c r="I2448" s="12">
        <v>5.3492517164812066</v>
      </c>
      <c r="J2448" s="12">
        <v>5.0316860217304242</v>
      </c>
      <c r="K2448" s="12">
        <v>4.9290698832203628</v>
      </c>
      <c r="L2448" s="12">
        <v>4.6577442382908307</v>
      </c>
      <c r="M2448" s="12">
        <v>4.8276281841186863</v>
      </c>
      <c r="N2448" s="12"/>
      <c r="O2448" s="12"/>
    </row>
    <row r="2449" spans="1:15" x14ac:dyDescent="0.35">
      <c r="A2449" s="11" t="str">
        <f t="shared" si="38"/>
        <v>DISTRIBUCION VOLUMEN X CRITERIO (kg ó litros)Cerveza2-5MIL</v>
      </c>
      <c r="B2449" s="11" t="s">
        <v>120</v>
      </c>
      <c r="C2449" s="11" t="s">
        <v>145</v>
      </c>
      <c r="D2449" s="11" t="s">
        <v>10</v>
      </c>
      <c r="E2449" s="12">
        <v>4.6814356456593345</v>
      </c>
      <c r="F2449" s="12">
        <v>4.5100148376152411</v>
      </c>
      <c r="G2449" s="12">
        <v>4.7567294102622473</v>
      </c>
      <c r="H2449" s="12">
        <v>4.8436433157073635</v>
      </c>
      <c r="I2449" s="12">
        <v>4.6208184713416989</v>
      </c>
      <c r="J2449" s="12">
        <v>4.5445979644906345</v>
      </c>
      <c r="K2449" s="12">
        <v>5.0646628679110375</v>
      </c>
      <c r="L2449" s="12">
        <v>5.7378773527821121</v>
      </c>
      <c r="M2449" s="12">
        <v>5.0765292917825038</v>
      </c>
      <c r="N2449" s="12"/>
      <c r="O2449" s="12"/>
    </row>
    <row r="2450" spans="1:15" x14ac:dyDescent="0.35">
      <c r="A2450" s="11" t="str">
        <f t="shared" si="38"/>
        <v>DISTRIBUCION VOLUMEN X CRITERIO (kg ó litros)Cerveza5-10MIL</v>
      </c>
      <c r="B2450" s="11" t="s">
        <v>120</v>
      </c>
      <c r="C2450" s="11" t="s">
        <v>145</v>
      </c>
      <c r="D2450" s="11" t="s">
        <v>11</v>
      </c>
      <c r="E2450" s="12">
        <v>8.1211455740259879</v>
      </c>
      <c r="F2450" s="12">
        <v>7.9665297381845397</v>
      </c>
      <c r="G2450" s="12">
        <v>7.2709588289893183</v>
      </c>
      <c r="H2450" s="12">
        <v>7.384146150335301</v>
      </c>
      <c r="I2450" s="12">
        <v>7.5422261517845941</v>
      </c>
      <c r="J2450" s="12">
        <v>7.5924480359482276</v>
      </c>
      <c r="K2450" s="12">
        <v>7.3942662573619113</v>
      </c>
      <c r="L2450" s="12">
        <v>7.8440838532273478</v>
      </c>
      <c r="M2450" s="12">
        <v>9.8562026681082582</v>
      </c>
      <c r="N2450" s="12"/>
      <c r="O2450" s="12"/>
    </row>
    <row r="2451" spans="1:15" x14ac:dyDescent="0.35">
      <c r="A2451" s="11" t="str">
        <f t="shared" si="38"/>
        <v>DISTRIBUCION VOLUMEN X CRITERIO (kg ó litros)Cerveza10-30MIL</v>
      </c>
      <c r="B2451" s="11" t="s">
        <v>120</v>
      </c>
      <c r="C2451" s="11" t="s">
        <v>145</v>
      </c>
      <c r="D2451" s="11" t="s">
        <v>12</v>
      </c>
      <c r="E2451" s="12">
        <v>16.136571137280544</v>
      </c>
      <c r="F2451" s="12">
        <v>17.326375938758705</v>
      </c>
      <c r="G2451" s="12">
        <v>18.520182908341472</v>
      </c>
      <c r="H2451" s="12">
        <v>18.657916547740175</v>
      </c>
      <c r="I2451" s="12">
        <v>18.001073185388567</v>
      </c>
      <c r="J2451" s="12">
        <v>18.431349902884268</v>
      </c>
      <c r="K2451" s="12">
        <v>18.623831502189823</v>
      </c>
      <c r="L2451" s="12">
        <v>17.24645228352172</v>
      </c>
      <c r="M2451" s="12">
        <v>16.508307813756019</v>
      </c>
      <c r="N2451" s="12"/>
      <c r="O2451" s="12"/>
    </row>
    <row r="2452" spans="1:15" x14ac:dyDescent="0.35">
      <c r="A2452" s="11" t="str">
        <f t="shared" si="38"/>
        <v>DISTRIBUCION VOLUMEN X CRITERIO (kg ó litros)Cerveza30-100MIL</v>
      </c>
      <c r="B2452" s="11" t="s">
        <v>120</v>
      </c>
      <c r="C2452" s="11" t="s">
        <v>145</v>
      </c>
      <c r="D2452" s="11" t="s">
        <v>13</v>
      </c>
      <c r="E2452" s="12">
        <v>20.207120407195369</v>
      </c>
      <c r="F2452" s="12">
        <v>19.350147437921269</v>
      </c>
      <c r="G2452" s="12">
        <v>19.695910599537012</v>
      </c>
      <c r="H2452" s="12">
        <v>19.816885478218254</v>
      </c>
      <c r="I2452" s="12">
        <v>19.768220288322411</v>
      </c>
      <c r="J2452" s="12">
        <v>18.942562786100034</v>
      </c>
      <c r="K2452" s="12">
        <v>18.628351028975569</v>
      </c>
      <c r="L2452" s="12">
        <v>18.416882564667503</v>
      </c>
      <c r="M2452" s="12">
        <v>18.48910492866808</v>
      </c>
      <c r="N2452" s="12"/>
      <c r="O2452" s="12"/>
    </row>
    <row r="2453" spans="1:15" x14ac:dyDescent="0.35">
      <c r="A2453" s="11" t="str">
        <f t="shared" si="38"/>
        <v>DISTRIBUCION VOLUMEN X CRITERIO (kg ó litros)Cerveza100-200MIL</v>
      </c>
      <c r="B2453" s="11" t="s">
        <v>120</v>
      </c>
      <c r="C2453" s="11" t="s">
        <v>145</v>
      </c>
      <c r="D2453" s="11" t="s">
        <v>14</v>
      </c>
      <c r="E2453" s="12">
        <v>10.771850208876653</v>
      </c>
      <c r="F2453" s="12">
        <v>10.991115518442344</v>
      </c>
      <c r="G2453" s="12">
        <v>10.524315833862516</v>
      </c>
      <c r="H2453" s="12">
        <v>10.46597964310418</v>
      </c>
      <c r="I2453" s="12">
        <v>10.764382084078653</v>
      </c>
      <c r="J2453" s="12">
        <v>11.017981965511447</v>
      </c>
      <c r="K2453" s="12">
        <v>10.863145627927683</v>
      </c>
      <c r="L2453" s="12">
        <v>10.94445408975589</v>
      </c>
      <c r="M2453" s="12">
        <v>10.642283116602998</v>
      </c>
      <c r="N2453" s="12"/>
      <c r="O2453" s="12"/>
    </row>
    <row r="2454" spans="1:15" x14ac:dyDescent="0.35">
      <c r="A2454" s="11" t="str">
        <f t="shared" si="38"/>
        <v>DISTRIBUCION VOLUMEN X CRITERIO (kg ó litros)Cerveza200-500MIL</v>
      </c>
      <c r="B2454" s="11" t="s">
        <v>120</v>
      </c>
      <c r="C2454" s="11" t="s">
        <v>145</v>
      </c>
      <c r="D2454" s="11" t="s">
        <v>15</v>
      </c>
      <c r="E2454" s="12">
        <v>13.922752323862708</v>
      </c>
      <c r="F2454" s="12">
        <v>14.230764642245431</v>
      </c>
      <c r="G2454" s="12">
        <v>13.31300194070316</v>
      </c>
      <c r="H2454" s="12">
        <v>13.028368111719793</v>
      </c>
      <c r="I2454" s="12">
        <v>14.295852599187825</v>
      </c>
      <c r="J2454" s="12">
        <v>14.059205136090547</v>
      </c>
      <c r="K2454" s="12">
        <v>14.097320585730404</v>
      </c>
      <c r="L2454" s="12">
        <v>13.935697790794489</v>
      </c>
      <c r="M2454" s="12">
        <v>13.984440472439436</v>
      </c>
      <c r="N2454" s="12"/>
      <c r="O2454" s="12"/>
    </row>
    <row r="2455" spans="1:15" x14ac:dyDescent="0.35">
      <c r="A2455" s="11" t="str">
        <f t="shared" si="38"/>
        <v>DISTRIBUCION VOLUMEN X CRITERIO (kg ó litros)Cerveza&gt;500MIL</v>
      </c>
      <c r="B2455" s="11" t="s">
        <v>120</v>
      </c>
      <c r="C2455" s="11" t="s">
        <v>145</v>
      </c>
      <c r="D2455" s="11" t="s">
        <v>16</v>
      </c>
      <c r="E2455" s="12">
        <v>20.762332522169128</v>
      </c>
      <c r="F2455" s="12">
        <v>20.637656208907057</v>
      </c>
      <c r="G2455" s="12">
        <v>20.692537867456771</v>
      </c>
      <c r="H2455" s="12">
        <v>19.593063344831485</v>
      </c>
      <c r="I2455" s="12">
        <v>19.658174089622719</v>
      </c>
      <c r="J2455" s="12">
        <v>20.380174228614813</v>
      </c>
      <c r="K2455" s="12">
        <v>20.399352591760277</v>
      </c>
      <c r="L2455" s="12">
        <v>21.216817530632909</v>
      </c>
      <c r="M2455" s="12">
        <v>20.615504151465434</v>
      </c>
      <c r="N2455" s="12"/>
      <c r="O2455" s="12"/>
    </row>
    <row r="2456" spans="1:15" x14ac:dyDescent="0.35">
      <c r="A2456" s="11" t="str">
        <f t="shared" si="38"/>
        <v>DISTRIBUCION VOLUMEN X CRITERIO (kg ó litros)CervezaDE 15 A 19 AÑOS</v>
      </c>
      <c r="B2456" s="11" t="s">
        <v>120</v>
      </c>
      <c r="C2456" s="11" t="s">
        <v>145</v>
      </c>
      <c r="D2456" s="11" t="s">
        <v>39</v>
      </c>
      <c r="E2456" s="12">
        <v>1.9243141391055065</v>
      </c>
      <c r="F2456" s="12">
        <v>1.480736617827247</v>
      </c>
      <c r="G2456" s="12">
        <v>0.97332909397780876</v>
      </c>
      <c r="H2456" s="12">
        <v>1.2124324230370913</v>
      </c>
      <c r="I2456" s="12">
        <v>0.39655610917030498</v>
      </c>
      <c r="J2456" s="12">
        <v>0.38795080110852032</v>
      </c>
      <c r="K2456" s="12">
        <v>0.78124438612784264</v>
      </c>
      <c r="L2456" s="12">
        <v>0.44835361415222652</v>
      </c>
      <c r="M2456" s="12">
        <v>0.12267835858148504</v>
      </c>
      <c r="N2456" s="12"/>
      <c r="O2456" s="12"/>
    </row>
    <row r="2457" spans="1:15" x14ac:dyDescent="0.35">
      <c r="A2457" s="11" t="str">
        <f t="shared" si="38"/>
        <v>DISTRIBUCION VOLUMEN X CRITERIO (kg ó litros)CervezaDE 20 A 24 AÑOS</v>
      </c>
      <c r="B2457" s="11" t="s">
        <v>120</v>
      </c>
      <c r="C2457" s="11" t="s">
        <v>145</v>
      </c>
      <c r="D2457" s="11" t="s">
        <v>40</v>
      </c>
      <c r="E2457" s="12">
        <v>2.3652522903111888</v>
      </c>
      <c r="F2457" s="12">
        <v>1.8362225588416614</v>
      </c>
      <c r="G2457" s="12">
        <v>2.0648027178234512</v>
      </c>
      <c r="H2457" s="12">
        <v>2.3123758441326814</v>
      </c>
      <c r="I2457" s="12">
        <v>1.659342068147275</v>
      </c>
      <c r="J2457" s="12">
        <v>1.3849968369274375</v>
      </c>
      <c r="K2457" s="12">
        <v>1.5568788182386581</v>
      </c>
      <c r="L2457" s="12">
        <v>1.478510760237242</v>
      </c>
      <c r="M2457" s="12">
        <v>1.4560061184724302</v>
      </c>
      <c r="N2457" s="12"/>
      <c r="O2457" s="12"/>
    </row>
    <row r="2458" spans="1:15" x14ac:dyDescent="0.35">
      <c r="A2458" s="11" t="str">
        <f t="shared" si="38"/>
        <v>DISTRIBUCION VOLUMEN X CRITERIO (kg ó litros)CervezaDE 25 A 34 AÑOS</v>
      </c>
      <c r="B2458" s="11" t="s">
        <v>120</v>
      </c>
      <c r="C2458" s="11" t="s">
        <v>145</v>
      </c>
      <c r="D2458" s="11" t="s">
        <v>41</v>
      </c>
      <c r="E2458" s="12">
        <v>8.1133221370630118</v>
      </c>
      <c r="F2458" s="12">
        <v>7.2647037233037786</v>
      </c>
      <c r="G2458" s="12">
        <v>8.0932210952485963</v>
      </c>
      <c r="H2458" s="12">
        <v>6.9390689355847774</v>
      </c>
      <c r="I2458" s="12">
        <v>6.2109843602999861</v>
      </c>
      <c r="J2458" s="12">
        <v>6.0502465674353543</v>
      </c>
      <c r="K2458" s="12">
        <v>7.1395391412827092</v>
      </c>
      <c r="L2458" s="12">
        <v>7.1720037426918184</v>
      </c>
      <c r="M2458" s="12">
        <v>7.2526509811611035</v>
      </c>
      <c r="N2458" s="12"/>
      <c r="O2458" s="12"/>
    </row>
    <row r="2459" spans="1:15" x14ac:dyDescent="0.35">
      <c r="A2459" s="11" t="str">
        <f t="shared" si="38"/>
        <v>DISTRIBUCION VOLUMEN X CRITERIO (kg ó litros)CervezaDE 35 A 49 AÑOS</v>
      </c>
      <c r="B2459" s="11" t="s">
        <v>120</v>
      </c>
      <c r="C2459" s="11" t="s">
        <v>145</v>
      </c>
      <c r="D2459" s="11" t="s">
        <v>42</v>
      </c>
      <c r="E2459" s="12">
        <v>21.561884328249064</v>
      </c>
      <c r="F2459" s="12">
        <v>21.285957106941865</v>
      </c>
      <c r="G2459" s="12">
        <v>21.623551924734823</v>
      </c>
      <c r="H2459" s="12">
        <v>21.833389084502244</v>
      </c>
      <c r="I2459" s="12">
        <v>22.478475387395591</v>
      </c>
      <c r="J2459" s="12">
        <v>21.848780487668332</v>
      </c>
      <c r="K2459" s="12">
        <v>20.32548489563505</v>
      </c>
      <c r="L2459" s="12">
        <v>20.04886739506037</v>
      </c>
      <c r="M2459" s="12">
        <v>19.283527814037278</v>
      </c>
      <c r="N2459" s="12"/>
      <c r="O2459" s="12"/>
    </row>
    <row r="2460" spans="1:15" x14ac:dyDescent="0.35">
      <c r="A2460" s="11" t="str">
        <f t="shared" si="38"/>
        <v>DISTRIBUCION VOLUMEN X CRITERIO (kg ó litros)CervezaDE 50 A 59 AÑOS</v>
      </c>
      <c r="B2460" s="11" t="s">
        <v>120</v>
      </c>
      <c r="C2460" s="11" t="s">
        <v>145</v>
      </c>
      <c r="D2460" s="11" t="s">
        <v>43</v>
      </c>
      <c r="E2460" s="12">
        <v>26.090539264202643</v>
      </c>
      <c r="F2460" s="12">
        <v>27.702128820096096</v>
      </c>
      <c r="G2460" s="12">
        <v>27.809183988026497</v>
      </c>
      <c r="H2460" s="12">
        <v>26.079467574805449</v>
      </c>
      <c r="I2460" s="12">
        <v>25.611705940868497</v>
      </c>
      <c r="J2460" s="12">
        <v>26.160081546686019</v>
      </c>
      <c r="K2460" s="12">
        <v>26.630883451986875</v>
      </c>
      <c r="L2460" s="12">
        <v>25.580076796522921</v>
      </c>
      <c r="M2460" s="12">
        <v>24.2733500842909</v>
      </c>
      <c r="N2460" s="12"/>
      <c r="O2460" s="12"/>
    </row>
    <row r="2461" spans="1:15" x14ac:dyDescent="0.35">
      <c r="A2461" s="11" t="str">
        <f t="shared" si="38"/>
        <v>DISTRIBUCION VOLUMEN X CRITERIO (kg ó litros)CervezaDE 60 A 75 AÑOS</v>
      </c>
      <c r="B2461" s="11" t="s">
        <v>120</v>
      </c>
      <c r="C2461" s="11" t="s">
        <v>145</v>
      </c>
      <c r="D2461" s="11" t="s">
        <v>44</v>
      </c>
      <c r="E2461" s="12">
        <v>39.944682582891552</v>
      </c>
      <c r="F2461" s="12">
        <v>40.430258824967794</v>
      </c>
      <c r="G2461" s="12">
        <v>39.435909840083987</v>
      </c>
      <c r="H2461" s="12">
        <v>41.623270118676025</v>
      </c>
      <c r="I2461" s="12">
        <v>43.642936692493905</v>
      </c>
      <c r="J2461" s="12">
        <v>44.167954516046834</v>
      </c>
      <c r="K2461" s="12">
        <v>43.565969817334256</v>
      </c>
      <c r="L2461" s="12">
        <v>45.272191661237883</v>
      </c>
      <c r="M2461" s="12">
        <v>47.611784188722474</v>
      </c>
      <c r="N2461" s="12"/>
      <c r="O2461" s="12"/>
    </row>
    <row r="2462" spans="1:15" x14ac:dyDescent="0.35">
      <c r="A2462" s="11" t="str">
        <f t="shared" si="38"/>
        <v>DISTRIBUCION VOLUMEN X CRITERIO (kg ó litros)CervezaALTA Y MEDIA ALTA</v>
      </c>
      <c r="B2462" s="11" t="s">
        <v>120</v>
      </c>
      <c r="C2462" s="11" t="s">
        <v>145</v>
      </c>
      <c r="D2462" s="11" t="s">
        <v>17</v>
      </c>
      <c r="E2462" s="12">
        <v>28.500401223798882</v>
      </c>
      <c r="F2462" s="12">
        <v>31.236880104325028</v>
      </c>
      <c r="G2462" s="12">
        <v>30.194714218133832</v>
      </c>
      <c r="H2462" s="12">
        <v>28.615534554645595</v>
      </c>
      <c r="I2462" s="12">
        <v>29.220087776993342</v>
      </c>
      <c r="J2462" s="12">
        <v>29.459273711210628</v>
      </c>
      <c r="K2462" s="12">
        <v>29.431125939337154</v>
      </c>
      <c r="L2462" s="12">
        <v>28.820892167244388</v>
      </c>
      <c r="M2462" s="12">
        <v>29.379543825859017</v>
      </c>
      <c r="N2462" s="12"/>
      <c r="O2462" s="12"/>
    </row>
    <row r="2463" spans="1:15" x14ac:dyDescent="0.35">
      <c r="A2463" s="11" t="str">
        <f t="shared" si="38"/>
        <v>DISTRIBUCION VOLUMEN X CRITERIO (kg ó litros)CervezaMEDIA</v>
      </c>
      <c r="B2463" s="11" t="s">
        <v>120</v>
      </c>
      <c r="C2463" s="11" t="s">
        <v>145</v>
      </c>
      <c r="D2463" s="11" t="s">
        <v>18</v>
      </c>
      <c r="E2463" s="12">
        <v>31.801494102758944</v>
      </c>
      <c r="F2463" s="12">
        <v>32.227908343457294</v>
      </c>
      <c r="G2463" s="12">
        <v>34.029181868020032</v>
      </c>
      <c r="H2463" s="12">
        <v>33.505945996695999</v>
      </c>
      <c r="I2463" s="12">
        <v>33.473606394124097</v>
      </c>
      <c r="J2463" s="12">
        <v>33.635630904234766</v>
      </c>
      <c r="K2463" s="12">
        <v>34.14776243627314</v>
      </c>
      <c r="L2463" s="12">
        <v>35.704117602841272</v>
      </c>
      <c r="M2463" s="12">
        <v>33.770421557837047</v>
      </c>
      <c r="N2463" s="12"/>
      <c r="O2463" s="12"/>
    </row>
    <row r="2464" spans="1:15" x14ac:dyDescent="0.35">
      <c r="A2464" s="11" t="str">
        <f t="shared" si="38"/>
        <v>DISTRIBUCION VOLUMEN X CRITERIO (kg ó litros)CervezaMEDIA BAJA</v>
      </c>
      <c r="B2464" s="11" t="s">
        <v>120</v>
      </c>
      <c r="C2464" s="11" t="s">
        <v>145</v>
      </c>
      <c r="D2464" s="11" t="s">
        <v>19</v>
      </c>
      <c r="E2464" s="12">
        <v>23.66142711157438</v>
      </c>
      <c r="F2464" s="12">
        <v>22.610439051081389</v>
      </c>
      <c r="G2464" s="12">
        <v>21.644181252927712</v>
      </c>
      <c r="H2464" s="12">
        <v>23.458848760300249</v>
      </c>
      <c r="I2464" s="12">
        <v>22.829860352818923</v>
      </c>
      <c r="J2464" s="12">
        <v>23.097629853977324</v>
      </c>
      <c r="K2464" s="12">
        <v>22.258812369496887</v>
      </c>
      <c r="L2464" s="12">
        <v>21.165504767296806</v>
      </c>
      <c r="M2464" s="12">
        <v>21.504526573264869</v>
      </c>
      <c r="N2464" s="12"/>
      <c r="O2464" s="12"/>
    </row>
    <row r="2465" spans="1:15" x14ac:dyDescent="0.35">
      <c r="A2465" s="11" t="str">
        <f t="shared" si="38"/>
        <v>DISTRIBUCION VOLUMEN X CRITERIO (kg ó litros)CervezaBAJA</v>
      </c>
      <c r="B2465" s="11" t="s">
        <v>120</v>
      </c>
      <c r="C2465" s="11" t="s">
        <v>145</v>
      </c>
      <c r="D2465" s="11" t="s">
        <v>20</v>
      </c>
      <c r="E2465" s="12">
        <v>16.036677237190766</v>
      </c>
      <c r="F2465" s="12">
        <v>13.924771672519661</v>
      </c>
      <c r="G2465" s="12">
        <v>14.131920076912744</v>
      </c>
      <c r="H2465" s="12">
        <v>14.41967465061448</v>
      </c>
      <c r="I2465" s="12">
        <v>14.476446743341894</v>
      </c>
      <c r="J2465" s="12">
        <v>13.807470798894453</v>
      </c>
      <c r="K2465" s="12">
        <v>14.162295969693428</v>
      </c>
      <c r="L2465" s="12">
        <v>14.309489327725824</v>
      </c>
      <c r="M2465" s="12">
        <v>15.345505258046547</v>
      </c>
      <c r="N2465" s="12"/>
      <c r="O2465" s="12"/>
    </row>
    <row r="2466" spans="1:15" x14ac:dyDescent="0.35">
      <c r="A2466" s="11" t="str">
        <f t="shared" si="38"/>
        <v>DISTRIBUCION VOLUMEN X CRITERIO (kg ó litros)CervezaHOMBRE</v>
      </c>
      <c r="B2466" s="11" t="s">
        <v>120</v>
      </c>
      <c r="C2466" s="11" t="s">
        <v>145</v>
      </c>
      <c r="D2466" s="11" t="s">
        <v>21</v>
      </c>
      <c r="E2466" s="12">
        <v>60.912416099187659</v>
      </c>
      <c r="F2466" s="12">
        <v>60.757949698240935</v>
      </c>
      <c r="G2466" s="12">
        <v>63.724220173196059</v>
      </c>
      <c r="H2466" s="12">
        <v>61.732043529281214</v>
      </c>
      <c r="I2466" s="12">
        <v>60.692139787703567</v>
      </c>
      <c r="J2466" s="12">
        <v>60.689518070747937</v>
      </c>
      <c r="K2466" s="12">
        <v>61.025646805934862</v>
      </c>
      <c r="L2466" s="12">
        <v>63.05545160590146</v>
      </c>
      <c r="M2466" s="12">
        <v>61.637609025425732</v>
      </c>
      <c r="N2466" s="12"/>
      <c r="O2466" s="12"/>
    </row>
    <row r="2467" spans="1:15" x14ac:dyDescent="0.35">
      <c r="A2467" s="11" t="str">
        <f t="shared" si="38"/>
        <v>DISTRIBUCION VOLUMEN X CRITERIO (kg ó litros)CervezaMUJER</v>
      </c>
      <c r="B2467" s="11" t="s">
        <v>120</v>
      </c>
      <c r="C2467" s="11" t="s">
        <v>145</v>
      </c>
      <c r="D2467" s="11" t="s">
        <v>22</v>
      </c>
      <c r="E2467" s="12">
        <v>39.087577735980567</v>
      </c>
      <c r="F2467" s="12">
        <v>39.242050032418391</v>
      </c>
      <c r="G2467" s="12">
        <v>36.275779530419101</v>
      </c>
      <c r="H2467" s="12">
        <v>38.267953834623043</v>
      </c>
      <c r="I2467" s="12">
        <v>39.307863983638143</v>
      </c>
      <c r="J2467" s="12">
        <v>39.310486601935196</v>
      </c>
      <c r="K2467" s="12">
        <v>38.974348383592847</v>
      </c>
      <c r="L2467" s="12">
        <v>36.944552755291191</v>
      </c>
      <c r="M2467" s="12">
        <v>38.362392527558868</v>
      </c>
      <c r="N2467" s="12"/>
      <c r="O2467" s="12"/>
    </row>
    <row r="2468" spans="1:15" x14ac:dyDescent="0.35">
      <c r="A2468" s="11" t="str">
        <f t="shared" si="38"/>
        <v>DISTRIBUCION VOLUMEN X CRITERIO (kg ó litros)Con alcoholT.ESPAÑA</v>
      </c>
      <c r="B2468" s="11" t="s">
        <v>120</v>
      </c>
      <c r="C2468" s="11" t="s">
        <v>146</v>
      </c>
      <c r="D2468" s="11" t="s">
        <v>36</v>
      </c>
      <c r="E2468" s="12">
        <v>100</v>
      </c>
      <c r="F2468" s="12">
        <v>100</v>
      </c>
      <c r="G2468" s="12">
        <v>100</v>
      </c>
      <c r="H2468" s="12">
        <v>100</v>
      </c>
      <c r="I2468" s="12">
        <v>100</v>
      </c>
      <c r="J2468" s="12">
        <v>100</v>
      </c>
      <c r="K2468" s="12">
        <v>100</v>
      </c>
      <c r="L2468" s="12">
        <v>100</v>
      </c>
      <c r="M2468" s="12">
        <v>100</v>
      </c>
      <c r="N2468" s="12"/>
      <c r="O2468" s="12"/>
    </row>
    <row r="2469" spans="1:15" x14ac:dyDescent="0.35">
      <c r="A2469" s="11" t="str">
        <f t="shared" si="38"/>
        <v>DISTRIBUCION VOLUMEN X CRITERIO (kg ó litros)Con alcoholBCN AM</v>
      </c>
      <c r="B2469" s="11" t="s">
        <v>120</v>
      </c>
      <c r="C2469" s="11" t="s">
        <v>146</v>
      </c>
      <c r="D2469" s="11" t="s">
        <v>1</v>
      </c>
      <c r="E2469" s="12">
        <v>6.2136326486585247</v>
      </c>
      <c r="F2469" s="12">
        <v>6.5152885361320978</v>
      </c>
      <c r="G2469" s="12">
        <v>6.0042158262917162</v>
      </c>
      <c r="H2469" s="12">
        <v>5.5023455235977359</v>
      </c>
      <c r="I2469" s="12">
        <v>6.0734785029785767</v>
      </c>
      <c r="J2469" s="12">
        <v>7.2641571766407971</v>
      </c>
      <c r="K2469" s="12">
        <v>7.5035259843615876</v>
      </c>
      <c r="L2469" s="12">
        <v>8.0565954433155387</v>
      </c>
      <c r="M2469" s="12">
        <v>6.7259122690469404</v>
      </c>
      <c r="N2469" s="12"/>
      <c r="O2469" s="12"/>
    </row>
    <row r="2470" spans="1:15" x14ac:dyDescent="0.35">
      <c r="A2470" s="11" t="str">
        <f t="shared" si="38"/>
        <v>DISTRIBUCION VOLUMEN X CRITERIO (kg ó litros)Con alcoholREST.CAT ARAGON</v>
      </c>
      <c r="B2470" s="11" t="s">
        <v>120</v>
      </c>
      <c r="C2470" s="11" t="s">
        <v>146</v>
      </c>
      <c r="D2470" s="11" t="s">
        <v>2</v>
      </c>
      <c r="E2470" s="12">
        <v>12.602218720448629</v>
      </c>
      <c r="F2470" s="12">
        <v>12.65088747100728</v>
      </c>
      <c r="G2470" s="12">
        <v>11.47100737085669</v>
      </c>
      <c r="H2470" s="12">
        <v>11.896260485530638</v>
      </c>
      <c r="I2470" s="12">
        <v>11.803330022935416</v>
      </c>
      <c r="J2470" s="12">
        <v>12.26303975291275</v>
      </c>
      <c r="K2470" s="12">
        <v>10.817630533516153</v>
      </c>
      <c r="L2470" s="12">
        <v>10.394973296931177</v>
      </c>
      <c r="M2470" s="12">
        <v>11.494614726326004</v>
      </c>
      <c r="N2470" s="12"/>
      <c r="O2470" s="12"/>
    </row>
    <row r="2471" spans="1:15" x14ac:dyDescent="0.35">
      <c r="A2471" s="11" t="str">
        <f t="shared" si="38"/>
        <v>DISTRIBUCION VOLUMEN X CRITERIO (kg ó litros)Con alcoholLEVANTE</v>
      </c>
      <c r="B2471" s="11" t="s">
        <v>120</v>
      </c>
      <c r="C2471" s="11" t="s">
        <v>146</v>
      </c>
      <c r="D2471" s="11" t="s">
        <v>3</v>
      </c>
      <c r="E2471" s="12">
        <v>13.225031087677506</v>
      </c>
      <c r="F2471" s="12">
        <v>13.753669086497631</v>
      </c>
      <c r="G2471" s="12">
        <v>14.405712746912682</v>
      </c>
      <c r="H2471" s="12">
        <v>12.892888299115555</v>
      </c>
      <c r="I2471" s="12">
        <v>12.963114446640716</v>
      </c>
      <c r="J2471" s="12">
        <v>13.35084051030068</v>
      </c>
      <c r="K2471" s="12">
        <v>14.874477401261663</v>
      </c>
      <c r="L2471" s="12">
        <v>13.441327631553598</v>
      </c>
      <c r="M2471" s="12">
        <v>13.49381849898284</v>
      </c>
      <c r="N2471" s="12"/>
      <c r="O2471" s="12"/>
    </row>
    <row r="2472" spans="1:15" x14ac:dyDescent="0.35">
      <c r="A2472" s="11" t="str">
        <f t="shared" si="38"/>
        <v>DISTRIBUCION VOLUMEN X CRITERIO (kg ó litros)Con alcoholANDALUCIA</v>
      </c>
      <c r="B2472" s="11" t="s">
        <v>120</v>
      </c>
      <c r="C2472" s="11" t="s">
        <v>146</v>
      </c>
      <c r="D2472" s="11" t="s">
        <v>4</v>
      </c>
      <c r="E2472" s="12">
        <v>26.539345103592719</v>
      </c>
      <c r="F2472" s="12">
        <v>25.571744334891921</v>
      </c>
      <c r="G2472" s="12">
        <v>26.566510004495907</v>
      </c>
      <c r="H2472" s="12">
        <v>27.386148552681718</v>
      </c>
      <c r="I2472" s="12">
        <v>26.336409014783335</v>
      </c>
      <c r="J2472" s="12">
        <v>24.655299248944008</v>
      </c>
      <c r="K2472" s="12">
        <v>27.852171508536273</v>
      </c>
      <c r="L2472" s="12">
        <v>26.21702561642606</v>
      </c>
      <c r="M2472" s="12">
        <v>26.159680600269645</v>
      </c>
      <c r="N2472" s="12"/>
      <c r="O2472" s="12"/>
    </row>
    <row r="2473" spans="1:15" x14ac:dyDescent="0.35">
      <c r="A2473" s="11" t="str">
        <f t="shared" si="38"/>
        <v>DISTRIBUCION VOLUMEN X CRITERIO (kg ó litros)Con alcoholMDD AM</v>
      </c>
      <c r="B2473" s="11" t="s">
        <v>120</v>
      </c>
      <c r="C2473" s="11" t="s">
        <v>146</v>
      </c>
      <c r="D2473" s="11" t="s">
        <v>5</v>
      </c>
      <c r="E2473" s="12">
        <v>14.923504303628777</v>
      </c>
      <c r="F2473" s="12">
        <v>14.885045809207814</v>
      </c>
      <c r="G2473" s="12">
        <v>14.777591927999168</v>
      </c>
      <c r="H2473" s="12">
        <v>14.760534969148384</v>
      </c>
      <c r="I2473" s="12">
        <v>14.947001719936045</v>
      </c>
      <c r="J2473" s="12">
        <v>14.191058617435917</v>
      </c>
      <c r="K2473" s="12">
        <v>13.758050381078499</v>
      </c>
      <c r="L2473" s="12">
        <v>14.406671055840025</v>
      </c>
      <c r="M2473" s="12">
        <v>14.145191115145034</v>
      </c>
      <c r="N2473" s="12"/>
      <c r="O2473" s="12"/>
    </row>
    <row r="2474" spans="1:15" x14ac:dyDescent="0.35">
      <c r="A2474" s="11" t="str">
        <f t="shared" si="38"/>
        <v>DISTRIBUCION VOLUMEN X CRITERIO (kg ó litros)Con alcoholRTO CENTRO</v>
      </c>
      <c r="B2474" s="11" t="s">
        <v>120</v>
      </c>
      <c r="C2474" s="11" t="s">
        <v>146</v>
      </c>
      <c r="D2474" s="11" t="s">
        <v>6</v>
      </c>
      <c r="E2474" s="12">
        <v>10.035391314637016</v>
      </c>
      <c r="F2474" s="12">
        <v>9.5239618031540232</v>
      </c>
      <c r="G2474" s="12">
        <v>9.4802239686195797</v>
      </c>
      <c r="H2474" s="12">
        <v>9.6835537494788433</v>
      </c>
      <c r="I2474" s="12">
        <v>9.0564898340752009</v>
      </c>
      <c r="J2474" s="12">
        <v>9.1759431550296888</v>
      </c>
      <c r="K2474" s="12">
        <v>7.7920907871054945</v>
      </c>
      <c r="L2474" s="12">
        <v>7.89088989701402</v>
      </c>
      <c r="M2474" s="12">
        <v>8.1932960109824862</v>
      </c>
      <c r="N2474" s="12"/>
      <c r="O2474" s="12"/>
    </row>
    <row r="2475" spans="1:15" x14ac:dyDescent="0.35">
      <c r="A2475" s="11" t="str">
        <f t="shared" si="38"/>
        <v>DISTRIBUCION VOLUMEN X CRITERIO (kg ó litros)Con alcoholNORTE-CENTRO</v>
      </c>
      <c r="B2475" s="11" t="s">
        <v>120</v>
      </c>
      <c r="C2475" s="11" t="s">
        <v>146</v>
      </c>
      <c r="D2475" s="11" t="s">
        <v>7</v>
      </c>
      <c r="E2475" s="12">
        <v>7.7558247583201751</v>
      </c>
      <c r="F2475" s="12">
        <v>8.9467598290634989</v>
      </c>
      <c r="G2475" s="12">
        <v>8.2472140417742228</v>
      </c>
      <c r="H2475" s="12">
        <v>9.265560061032927</v>
      </c>
      <c r="I2475" s="12">
        <v>9.6034519184342919</v>
      </c>
      <c r="J2475" s="12">
        <v>10.526807542943729</v>
      </c>
      <c r="K2475" s="12">
        <v>9.1595697332108532</v>
      </c>
      <c r="L2475" s="12">
        <v>9.5447605569247074</v>
      </c>
      <c r="M2475" s="12">
        <v>9.6714799611022926</v>
      </c>
      <c r="N2475" s="12"/>
      <c r="O2475" s="12"/>
    </row>
    <row r="2476" spans="1:15" x14ac:dyDescent="0.35">
      <c r="A2476" s="11" t="str">
        <f t="shared" si="38"/>
        <v>DISTRIBUCION VOLUMEN X CRITERIO (kg ó litros)Con alcoholNOROESTE</v>
      </c>
      <c r="B2476" s="11" t="s">
        <v>120</v>
      </c>
      <c r="C2476" s="11" t="s">
        <v>146</v>
      </c>
      <c r="D2476" s="11" t="s">
        <v>8</v>
      </c>
      <c r="E2476" s="12">
        <v>8.705050304845086</v>
      </c>
      <c r="F2476" s="12">
        <v>8.1526454733543172</v>
      </c>
      <c r="G2476" s="12">
        <v>9.0475206667665553</v>
      </c>
      <c r="H2476" s="12">
        <v>8.6127115269112036</v>
      </c>
      <c r="I2476" s="12">
        <v>9.2167257086969379</v>
      </c>
      <c r="J2476" s="12">
        <v>8.5728667923895294</v>
      </c>
      <c r="K2476" s="12">
        <v>8.2424785868710373</v>
      </c>
      <c r="L2476" s="12">
        <v>10.047761830046568</v>
      </c>
      <c r="M2476" s="12">
        <v>10.116006855354556</v>
      </c>
      <c r="N2476" s="12"/>
      <c r="O2476" s="12"/>
    </row>
    <row r="2477" spans="1:15" x14ac:dyDescent="0.35">
      <c r="A2477" s="11" t="str">
        <f t="shared" si="38"/>
        <v>DISTRIBUCION VOLUMEN X CRITERIO (kg ó litros)Con alcohol&lt;2MIL</v>
      </c>
      <c r="B2477" s="11" t="s">
        <v>120</v>
      </c>
      <c r="C2477" s="11" t="s">
        <v>146</v>
      </c>
      <c r="D2477" s="11" t="s">
        <v>9</v>
      </c>
      <c r="E2477" s="12">
        <v>5.4272721661595309</v>
      </c>
      <c r="F2477" s="12">
        <v>5.077986487961847</v>
      </c>
      <c r="G2477" s="12">
        <v>5.451817244919682</v>
      </c>
      <c r="H2477" s="12">
        <v>6.2959339171332829</v>
      </c>
      <c r="I2477" s="12">
        <v>5.6467231873193882</v>
      </c>
      <c r="J2477" s="12">
        <v>5.2555447246036584</v>
      </c>
      <c r="K2477" s="12">
        <v>5.1785324710454281</v>
      </c>
      <c r="L2477" s="12">
        <v>4.7569749728040156</v>
      </c>
      <c r="M2477" s="12">
        <v>4.7093648854307473</v>
      </c>
      <c r="N2477" s="12"/>
      <c r="O2477" s="12"/>
    </row>
    <row r="2478" spans="1:15" x14ac:dyDescent="0.35">
      <c r="A2478" s="11" t="str">
        <f t="shared" si="38"/>
        <v>DISTRIBUCION VOLUMEN X CRITERIO (kg ó litros)Con alcohol2-5MIL</v>
      </c>
      <c r="B2478" s="11" t="s">
        <v>120</v>
      </c>
      <c r="C2478" s="11" t="s">
        <v>146</v>
      </c>
      <c r="D2478" s="11" t="s">
        <v>10</v>
      </c>
      <c r="E2478" s="12">
        <v>4.8427032165378421</v>
      </c>
      <c r="F2478" s="12">
        <v>4.5782415322666115</v>
      </c>
      <c r="G2478" s="12">
        <v>4.8196211665834188</v>
      </c>
      <c r="H2478" s="12">
        <v>5.0084200938253245</v>
      </c>
      <c r="I2478" s="12">
        <v>4.7009943151939533</v>
      </c>
      <c r="J2478" s="12">
        <v>4.6105943012620152</v>
      </c>
      <c r="K2478" s="12">
        <v>5.0743873809155486</v>
      </c>
      <c r="L2478" s="12">
        <v>5.8590511555320504</v>
      </c>
      <c r="M2478" s="12">
        <v>5.2736635148329913</v>
      </c>
      <c r="N2478" s="12"/>
      <c r="O2478" s="12"/>
    </row>
    <row r="2479" spans="1:15" x14ac:dyDescent="0.35">
      <c r="A2479" s="11" t="str">
        <f t="shared" si="38"/>
        <v>DISTRIBUCION VOLUMEN X CRITERIO (kg ó litros)Con alcohol5-10MIL</v>
      </c>
      <c r="B2479" s="11" t="s">
        <v>120</v>
      </c>
      <c r="C2479" s="11" t="s">
        <v>146</v>
      </c>
      <c r="D2479" s="11" t="s">
        <v>11</v>
      </c>
      <c r="E2479" s="12">
        <v>8.2514251224836794</v>
      </c>
      <c r="F2479" s="12">
        <v>8.0158500670965029</v>
      </c>
      <c r="G2479" s="12">
        <v>7.2922477080890697</v>
      </c>
      <c r="H2479" s="12">
        <v>7.4112610175085649</v>
      </c>
      <c r="I2479" s="12">
        <v>7.5815142737476346</v>
      </c>
      <c r="J2479" s="12">
        <v>7.5015541328227737</v>
      </c>
      <c r="K2479" s="12">
        <v>7.5343354126736592</v>
      </c>
      <c r="L2479" s="12">
        <v>8.0782866741360397</v>
      </c>
      <c r="M2479" s="12">
        <v>10.175066655802476</v>
      </c>
      <c r="N2479" s="12"/>
      <c r="O2479" s="12"/>
    </row>
    <row r="2480" spans="1:15" x14ac:dyDescent="0.35">
      <c r="A2480" s="11" t="str">
        <f t="shared" si="38"/>
        <v>DISTRIBUCION VOLUMEN X CRITERIO (kg ó litros)Con alcohol10-30MIL</v>
      </c>
      <c r="B2480" s="11" t="s">
        <v>120</v>
      </c>
      <c r="C2480" s="11" t="s">
        <v>146</v>
      </c>
      <c r="D2480" s="11" t="s">
        <v>12</v>
      </c>
      <c r="E2480" s="12">
        <v>16.240562431733821</v>
      </c>
      <c r="F2480" s="12">
        <v>17.523936648988165</v>
      </c>
      <c r="G2480" s="12">
        <v>18.952440430047112</v>
      </c>
      <c r="H2480" s="12">
        <v>18.995271192391982</v>
      </c>
      <c r="I2480" s="12">
        <v>17.83137301801661</v>
      </c>
      <c r="J2480" s="12">
        <v>18.477538415523632</v>
      </c>
      <c r="K2480" s="12">
        <v>18.470885243668711</v>
      </c>
      <c r="L2480" s="12">
        <v>17.086197744065441</v>
      </c>
      <c r="M2480" s="12">
        <v>16.52992659568168</v>
      </c>
      <c r="N2480" s="12"/>
      <c r="O2480" s="12"/>
    </row>
    <row r="2481" spans="1:15" x14ac:dyDescent="0.35">
      <c r="A2481" s="11" t="str">
        <f t="shared" si="38"/>
        <v>DISTRIBUCION VOLUMEN X CRITERIO (kg ó litros)Con alcohol30-100MIL</v>
      </c>
      <c r="B2481" s="11" t="s">
        <v>120</v>
      </c>
      <c r="C2481" s="11" t="s">
        <v>146</v>
      </c>
      <c r="D2481" s="11" t="s">
        <v>13</v>
      </c>
      <c r="E2481" s="12">
        <v>19.746925404386104</v>
      </c>
      <c r="F2481" s="12">
        <v>18.920814274001504</v>
      </c>
      <c r="G2481" s="12">
        <v>19.22997899657835</v>
      </c>
      <c r="H2481" s="12">
        <v>18.973994995327125</v>
      </c>
      <c r="I2481" s="12">
        <v>18.921190919930787</v>
      </c>
      <c r="J2481" s="12">
        <v>18.615318376368833</v>
      </c>
      <c r="K2481" s="12">
        <v>18.312040020863716</v>
      </c>
      <c r="L2481" s="12">
        <v>18.1488285185129</v>
      </c>
      <c r="M2481" s="12">
        <v>18.129207452901884</v>
      </c>
      <c r="N2481" s="12"/>
      <c r="O2481" s="12"/>
    </row>
    <row r="2482" spans="1:15" x14ac:dyDescent="0.35">
      <c r="A2482" s="11" t="str">
        <f t="shared" si="38"/>
        <v>DISTRIBUCION VOLUMEN X CRITERIO (kg ó litros)Con alcohol100-200MIL</v>
      </c>
      <c r="B2482" s="11" t="s">
        <v>120</v>
      </c>
      <c r="C2482" s="11" t="s">
        <v>146</v>
      </c>
      <c r="D2482" s="11" t="s">
        <v>14</v>
      </c>
      <c r="E2482" s="12">
        <v>10.332489153822257</v>
      </c>
      <c r="F2482" s="12">
        <v>10.60630735370508</v>
      </c>
      <c r="G2482" s="12">
        <v>10.375007290421955</v>
      </c>
      <c r="H2482" s="12">
        <v>10.307662373741213</v>
      </c>
      <c r="I2482" s="12">
        <v>10.691733279821884</v>
      </c>
      <c r="J2482" s="12">
        <v>10.63008426142815</v>
      </c>
      <c r="K2482" s="12">
        <v>10.545125973691372</v>
      </c>
      <c r="L2482" s="12">
        <v>10.521812633714189</v>
      </c>
      <c r="M2482" s="12">
        <v>10.285243097020999</v>
      </c>
      <c r="N2482" s="12"/>
      <c r="O2482" s="12"/>
    </row>
    <row r="2483" spans="1:15" x14ac:dyDescent="0.35">
      <c r="A2483" s="11" t="str">
        <f t="shared" si="38"/>
        <v>DISTRIBUCION VOLUMEN X CRITERIO (kg ó litros)Con alcohol200-500MIL</v>
      </c>
      <c r="B2483" s="11" t="s">
        <v>120</v>
      </c>
      <c r="C2483" s="11" t="s">
        <v>146</v>
      </c>
      <c r="D2483" s="11" t="s">
        <v>15</v>
      </c>
      <c r="E2483" s="12">
        <v>14.275728386779294</v>
      </c>
      <c r="F2483" s="12">
        <v>14.441359656832519</v>
      </c>
      <c r="G2483" s="12">
        <v>13.482823278922856</v>
      </c>
      <c r="H2483" s="12">
        <v>13.039488745570447</v>
      </c>
      <c r="I2483" s="12">
        <v>14.435518290971084</v>
      </c>
      <c r="J2483" s="12">
        <v>14.208124825729232</v>
      </c>
      <c r="K2483" s="12">
        <v>13.975222597946187</v>
      </c>
      <c r="L2483" s="12">
        <v>13.769865487947325</v>
      </c>
      <c r="M2483" s="12">
        <v>13.860295913027853</v>
      </c>
      <c r="N2483" s="12"/>
      <c r="O2483" s="12"/>
    </row>
    <row r="2484" spans="1:15" x14ac:dyDescent="0.35">
      <c r="A2484" s="11" t="str">
        <f t="shared" si="38"/>
        <v>DISTRIBUCION VOLUMEN X CRITERIO (kg ó litros)Con alcohol&gt;500MIL</v>
      </c>
      <c r="B2484" s="11" t="s">
        <v>120</v>
      </c>
      <c r="C2484" s="11" t="s">
        <v>146</v>
      </c>
      <c r="D2484" s="11" t="s">
        <v>16</v>
      </c>
      <c r="E2484" s="12">
        <v>20.882890854758688</v>
      </c>
      <c r="F2484" s="12">
        <v>20.835508687863037</v>
      </c>
      <c r="G2484" s="12">
        <v>20.396058197171641</v>
      </c>
      <c r="H2484" s="12">
        <v>19.967975634432726</v>
      </c>
      <c r="I2484" s="12">
        <v>20.19095037576578</v>
      </c>
      <c r="J2484" s="12">
        <v>20.701247612943906</v>
      </c>
      <c r="K2484" s="12">
        <v>20.909470279043138</v>
      </c>
      <c r="L2484" s="12">
        <v>21.77899288767059</v>
      </c>
      <c r="M2484" s="12">
        <v>21.037233074215468</v>
      </c>
      <c r="N2484" s="12"/>
      <c r="O2484" s="12"/>
    </row>
    <row r="2485" spans="1:15" x14ac:dyDescent="0.35">
      <c r="A2485" s="11" t="str">
        <f t="shared" si="38"/>
        <v>DISTRIBUCION VOLUMEN X CRITERIO (kg ó litros)Con alcoholDE 15 A 19 AÑOS</v>
      </c>
      <c r="B2485" s="11" t="s">
        <v>120</v>
      </c>
      <c r="C2485" s="11" t="s">
        <v>146</v>
      </c>
      <c r="D2485" s="11" t="s">
        <v>39</v>
      </c>
      <c r="E2485" s="12">
        <v>1.839189147944871</v>
      </c>
      <c r="F2485" s="12">
        <v>1.6076311793757574</v>
      </c>
      <c r="G2485" s="12">
        <v>1.0244933866794108</v>
      </c>
      <c r="H2485" s="12">
        <v>1.2981981440159061</v>
      </c>
      <c r="I2485" s="12">
        <v>0.43862626315903824</v>
      </c>
      <c r="J2485" s="12">
        <v>0.39946864093488837</v>
      </c>
      <c r="K2485" s="12">
        <v>0.60536325364498011</v>
      </c>
      <c r="L2485" s="12">
        <v>0.19199474669300656</v>
      </c>
      <c r="M2485" s="12">
        <v>7.8325211302514505E-2</v>
      </c>
      <c r="N2485" s="12"/>
      <c r="O2485" s="12"/>
    </row>
    <row r="2486" spans="1:15" x14ac:dyDescent="0.35">
      <c r="A2486" s="11" t="str">
        <f t="shared" si="38"/>
        <v>DISTRIBUCION VOLUMEN X CRITERIO (kg ó litros)Con alcoholDE 20 A 24 AÑOS</v>
      </c>
      <c r="B2486" s="11" t="s">
        <v>120</v>
      </c>
      <c r="C2486" s="11" t="s">
        <v>146</v>
      </c>
      <c r="D2486" s="11" t="s">
        <v>40</v>
      </c>
      <c r="E2486" s="12">
        <v>2.5291240573384477</v>
      </c>
      <c r="F2486" s="12">
        <v>1.9420660425451926</v>
      </c>
      <c r="G2486" s="12">
        <v>2.1818299226932081</v>
      </c>
      <c r="H2486" s="12">
        <v>2.4961039491654633</v>
      </c>
      <c r="I2486" s="12">
        <v>1.6776595842950424</v>
      </c>
      <c r="J2486" s="12">
        <v>1.4869809881369829</v>
      </c>
      <c r="K2486" s="12">
        <v>1.7103568112067338</v>
      </c>
      <c r="L2486" s="12">
        <v>1.5936931957536038</v>
      </c>
      <c r="M2486" s="12">
        <v>1.6308395982645232</v>
      </c>
      <c r="N2486" s="12"/>
      <c r="O2486" s="12"/>
    </row>
    <row r="2487" spans="1:15" x14ac:dyDescent="0.35">
      <c r="A2487" s="11" t="str">
        <f t="shared" si="38"/>
        <v>DISTRIBUCION VOLUMEN X CRITERIO (kg ó litros)Con alcoholDE 25 A 34 AÑOS</v>
      </c>
      <c r="B2487" s="11" t="s">
        <v>120</v>
      </c>
      <c r="C2487" s="11" t="s">
        <v>146</v>
      </c>
      <c r="D2487" s="11" t="s">
        <v>41</v>
      </c>
      <c r="E2487" s="12">
        <v>8.5579820666938513</v>
      </c>
      <c r="F2487" s="12">
        <v>7.6063020444431997</v>
      </c>
      <c r="G2487" s="12">
        <v>8.5859008456556563</v>
      </c>
      <c r="H2487" s="12">
        <v>7.2678113868831318</v>
      </c>
      <c r="I2487" s="12">
        <v>6.5483778578597232</v>
      </c>
      <c r="J2487" s="12">
        <v>6.3473280395529024</v>
      </c>
      <c r="K2487" s="12">
        <v>7.5447714801942523</v>
      </c>
      <c r="L2487" s="12">
        <v>7.6335090900331055</v>
      </c>
      <c r="M2487" s="12">
        <v>7.6206544262070812</v>
      </c>
      <c r="N2487" s="12"/>
      <c r="O2487" s="12"/>
    </row>
    <row r="2488" spans="1:15" x14ac:dyDescent="0.35">
      <c r="A2488" s="11" t="str">
        <f t="shared" si="38"/>
        <v>DISTRIBUCION VOLUMEN X CRITERIO (kg ó litros)Con alcoholDE 35 A 49 AÑOS</v>
      </c>
      <c r="B2488" s="11" t="s">
        <v>120</v>
      </c>
      <c r="C2488" s="11" t="s">
        <v>146</v>
      </c>
      <c r="D2488" s="11" t="s">
        <v>42</v>
      </c>
      <c r="E2488" s="12">
        <v>22.243726111277255</v>
      </c>
      <c r="F2488" s="12">
        <v>21.769914544536633</v>
      </c>
      <c r="G2488" s="12">
        <v>22.122443876691804</v>
      </c>
      <c r="H2488" s="12">
        <v>22.101622882812176</v>
      </c>
      <c r="I2488" s="12">
        <v>23.146102400950245</v>
      </c>
      <c r="J2488" s="12">
        <v>22.52386970095117</v>
      </c>
      <c r="K2488" s="12">
        <v>20.817484979264425</v>
      </c>
      <c r="L2488" s="12">
        <v>20.686962001442382</v>
      </c>
      <c r="M2488" s="12">
        <v>19.828793527861635</v>
      </c>
      <c r="N2488" s="12"/>
      <c r="O2488" s="12"/>
    </row>
    <row r="2489" spans="1:15" x14ac:dyDescent="0.35">
      <c r="A2489" s="11" t="str">
        <f t="shared" si="38"/>
        <v>DISTRIBUCION VOLUMEN X CRITERIO (kg ó litros)Con alcoholDE 50 A 59 AÑOS</v>
      </c>
      <c r="B2489" s="11" t="s">
        <v>120</v>
      </c>
      <c r="C2489" s="11" t="s">
        <v>146</v>
      </c>
      <c r="D2489" s="11" t="s">
        <v>43</v>
      </c>
      <c r="E2489" s="12">
        <v>25.96948320400605</v>
      </c>
      <c r="F2489" s="12">
        <v>27.657982414584858</v>
      </c>
      <c r="G2489" s="12">
        <v>27.793039299612381</v>
      </c>
      <c r="H2489" s="12">
        <v>26.269387561004592</v>
      </c>
      <c r="I2489" s="12">
        <v>25.817295522012547</v>
      </c>
      <c r="J2489" s="12">
        <v>26.199294813328976</v>
      </c>
      <c r="K2489" s="12">
        <v>26.610505312976507</v>
      </c>
      <c r="L2489" s="12">
        <v>25.798940177807093</v>
      </c>
      <c r="M2489" s="12">
        <v>24.424785771873154</v>
      </c>
      <c r="N2489" s="12"/>
      <c r="O2489" s="12"/>
    </row>
    <row r="2490" spans="1:15" x14ac:dyDescent="0.35">
      <c r="A2490" s="11" t="str">
        <f t="shared" si="38"/>
        <v>DISTRIBUCION VOLUMEN X CRITERIO (kg ó litros)Con alcoholDE 60 A 75 AÑOS</v>
      </c>
      <c r="B2490" s="11" t="s">
        <v>120</v>
      </c>
      <c r="C2490" s="11" t="s">
        <v>146</v>
      </c>
      <c r="D2490" s="11" t="s">
        <v>44</v>
      </c>
      <c r="E2490" s="12">
        <v>38.860490638892422</v>
      </c>
      <c r="F2490" s="12">
        <v>39.416112112239979</v>
      </c>
      <c r="G2490" s="12">
        <v>38.292290346719994</v>
      </c>
      <c r="H2490" s="12">
        <v>40.566879693366523</v>
      </c>
      <c r="I2490" s="12">
        <v>42.371938406138796</v>
      </c>
      <c r="J2490" s="12">
        <v>43.043069148414695</v>
      </c>
      <c r="K2490" s="12">
        <v>42.71151826283797</v>
      </c>
      <c r="L2490" s="12">
        <v>44.0949031005918</v>
      </c>
      <c r="M2490" s="12">
        <v>46.416597862466944</v>
      </c>
      <c r="N2490" s="12"/>
      <c r="O2490" s="12"/>
    </row>
    <row r="2491" spans="1:15" x14ac:dyDescent="0.35">
      <c r="A2491" s="11" t="str">
        <f t="shared" si="38"/>
        <v>DISTRIBUCION VOLUMEN X CRITERIO (kg ó litros)Con alcoholALTA Y MEDIA ALTA</v>
      </c>
      <c r="B2491" s="11" t="s">
        <v>120</v>
      </c>
      <c r="C2491" s="11" t="s">
        <v>146</v>
      </c>
      <c r="D2491" s="11" t="s">
        <v>17</v>
      </c>
      <c r="E2491" s="12">
        <v>28.314957384669704</v>
      </c>
      <c r="F2491" s="12">
        <v>31.330284962098581</v>
      </c>
      <c r="G2491" s="12">
        <v>30.35659911847851</v>
      </c>
      <c r="H2491" s="12">
        <v>28.901647171616883</v>
      </c>
      <c r="I2491" s="12">
        <v>29.475364497448719</v>
      </c>
      <c r="J2491" s="12">
        <v>29.359246437381348</v>
      </c>
      <c r="K2491" s="12">
        <v>29.716462516187953</v>
      </c>
      <c r="L2491" s="12">
        <v>28.845315098840775</v>
      </c>
      <c r="M2491" s="12">
        <v>29.673156361478881</v>
      </c>
      <c r="N2491" s="12"/>
      <c r="O2491" s="12"/>
    </row>
    <row r="2492" spans="1:15" x14ac:dyDescent="0.35">
      <c r="A2492" s="11" t="str">
        <f t="shared" si="38"/>
        <v>DISTRIBUCION VOLUMEN X CRITERIO (kg ó litros)Con alcoholMEDIA</v>
      </c>
      <c r="B2492" s="11" t="s">
        <v>120</v>
      </c>
      <c r="C2492" s="11" t="s">
        <v>146</v>
      </c>
      <c r="D2492" s="11" t="s">
        <v>18</v>
      </c>
      <c r="E2492" s="12">
        <v>31.899419061773553</v>
      </c>
      <c r="F2492" s="12">
        <v>32.472027118153598</v>
      </c>
      <c r="G2492" s="12">
        <v>33.817282677597134</v>
      </c>
      <c r="H2492" s="12">
        <v>33.991809188672825</v>
      </c>
      <c r="I2492" s="12">
        <v>33.697996007282541</v>
      </c>
      <c r="J2492" s="12">
        <v>33.910664625561516</v>
      </c>
      <c r="K2492" s="12">
        <v>34.467727904315808</v>
      </c>
      <c r="L2492" s="12">
        <v>36.107974701947967</v>
      </c>
      <c r="M2492" s="12">
        <v>34.030144208253354</v>
      </c>
      <c r="N2492" s="12"/>
      <c r="O2492" s="12"/>
    </row>
    <row r="2493" spans="1:15" x14ac:dyDescent="0.35">
      <c r="A2493" s="11" t="str">
        <f t="shared" si="38"/>
        <v>DISTRIBUCION VOLUMEN X CRITERIO (kg ó litros)Con alcoholMEDIA BAJA</v>
      </c>
      <c r="B2493" s="11" t="s">
        <v>120</v>
      </c>
      <c r="C2493" s="11" t="s">
        <v>146</v>
      </c>
      <c r="D2493" s="11" t="s">
        <v>19</v>
      </c>
      <c r="E2493" s="12">
        <v>23.888166374603049</v>
      </c>
      <c r="F2493" s="12">
        <v>22.437799076716765</v>
      </c>
      <c r="G2493" s="12">
        <v>21.736665666452904</v>
      </c>
      <c r="H2493" s="12">
        <v>22.885426292715515</v>
      </c>
      <c r="I2493" s="12">
        <v>22.536066025224237</v>
      </c>
      <c r="J2493" s="12">
        <v>22.976349216435295</v>
      </c>
      <c r="K2493" s="12">
        <v>21.937765257504481</v>
      </c>
      <c r="L2493" s="12">
        <v>20.873998028759836</v>
      </c>
      <c r="M2493" s="12">
        <v>20.973822918877062</v>
      </c>
      <c r="N2493" s="12"/>
      <c r="O2493" s="12"/>
    </row>
    <row r="2494" spans="1:15" x14ac:dyDescent="0.35">
      <c r="A2494" s="11" t="str">
        <f t="shared" si="38"/>
        <v>DISTRIBUCION VOLUMEN X CRITERIO (kg ó litros)Con alcoholBAJA</v>
      </c>
      <c r="B2494" s="11" t="s">
        <v>120</v>
      </c>
      <c r="C2494" s="11" t="s">
        <v>146</v>
      </c>
      <c r="D2494" s="11" t="s">
        <v>20</v>
      </c>
      <c r="E2494" s="12">
        <v>15.897457401597407</v>
      </c>
      <c r="F2494" s="12">
        <v>13.759887505035465</v>
      </c>
      <c r="G2494" s="12">
        <v>14.0894494765638</v>
      </c>
      <c r="H2494" s="12">
        <v>14.221120566634671</v>
      </c>
      <c r="I2494" s="12">
        <v>14.290574092702075</v>
      </c>
      <c r="J2494" s="12">
        <v>13.753746064754068</v>
      </c>
      <c r="K2494" s="12">
        <v>13.878040274404906</v>
      </c>
      <c r="L2494" s="12">
        <v>14.172714790906294</v>
      </c>
      <c r="M2494" s="12">
        <v>15.32287320042559</v>
      </c>
      <c r="N2494" s="12"/>
      <c r="O2494" s="12"/>
    </row>
    <row r="2495" spans="1:15" x14ac:dyDescent="0.35">
      <c r="A2495" s="11" t="str">
        <f t="shared" si="38"/>
        <v>DISTRIBUCION VOLUMEN X CRITERIO (kg ó litros)Con alcoholHOMBRE</v>
      </c>
      <c r="B2495" s="11" t="s">
        <v>120</v>
      </c>
      <c r="C2495" s="11" t="s">
        <v>146</v>
      </c>
      <c r="D2495" s="11" t="s">
        <v>21</v>
      </c>
      <c r="E2495" s="12">
        <v>61.291714675834271</v>
      </c>
      <c r="F2495" s="12">
        <v>61.097063732931886</v>
      </c>
      <c r="G2495" s="12">
        <v>64.575910544651052</v>
      </c>
      <c r="H2495" s="12">
        <v>62.078533479886332</v>
      </c>
      <c r="I2495" s="12">
        <v>60.922747458314994</v>
      </c>
      <c r="J2495" s="12">
        <v>60.789891690730236</v>
      </c>
      <c r="K2495" s="12">
        <v>61.120607627755788</v>
      </c>
      <c r="L2495" s="12">
        <v>63.344105936839171</v>
      </c>
      <c r="M2495" s="12">
        <v>62.265126997495834</v>
      </c>
      <c r="N2495" s="12"/>
      <c r="O2495" s="12"/>
    </row>
    <row r="2496" spans="1:15" x14ac:dyDescent="0.35">
      <c r="A2496" s="11" t="str">
        <f t="shared" si="38"/>
        <v>DISTRIBUCION VOLUMEN X CRITERIO (kg ó litros)Con alcoholMUJER</v>
      </c>
      <c r="B2496" s="11" t="s">
        <v>120</v>
      </c>
      <c r="C2496" s="11" t="s">
        <v>146</v>
      </c>
      <c r="D2496" s="11" t="s">
        <v>22</v>
      </c>
      <c r="E2496" s="12">
        <v>38.708280096768775</v>
      </c>
      <c r="F2496" s="12">
        <v>38.902936297339494</v>
      </c>
      <c r="G2496" s="12">
        <v>35.424088919027795</v>
      </c>
      <c r="H2496" s="12">
        <v>37.921462465453125</v>
      </c>
      <c r="I2496" s="12">
        <v>39.077255164780766</v>
      </c>
      <c r="J2496" s="12">
        <v>39.210113470770651</v>
      </c>
      <c r="K2496" s="12">
        <v>38.879386787967057</v>
      </c>
      <c r="L2496" s="12">
        <v>36.655896263010618</v>
      </c>
      <c r="M2496" s="12">
        <v>37.734875078283928</v>
      </c>
      <c r="N2496" s="12"/>
      <c r="O2496" s="12"/>
    </row>
    <row r="2497" spans="1:15" x14ac:dyDescent="0.35">
      <c r="A2497" s="11" t="str">
        <f t="shared" si="38"/>
        <v>DISTRIBUCION VOLUMEN X CRITERIO (kg ó litros)Sin alcoholT.ESPAÑA</v>
      </c>
      <c r="B2497" s="11" t="s">
        <v>120</v>
      </c>
      <c r="C2497" s="11" t="s">
        <v>147</v>
      </c>
      <c r="D2497" s="11" t="s">
        <v>36</v>
      </c>
      <c r="E2497" s="12">
        <v>100</v>
      </c>
      <c r="F2497" s="12">
        <v>100</v>
      </c>
      <c r="G2497" s="12">
        <v>100</v>
      </c>
      <c r="H2497" s="12">
        <v>100</v>
      </c>
      <c r="I2497" s="12">
        <v>100</v>
      </c>
      <c r="J2497" s="12">
        <v>100</v>
      </c>
      <c r="K2497" s="12">
        <v>100</v>
      </c>
      <c r="L2497" s="12">
        <v>100</v>
      </c>
      <c r="M2497" s="12">
        <v>100</v>
      </c>
      <c r="N2497" s="12"/>
      <c r="O2497" s="12"/>
    </row>
    <row r="2498" spans="1:15" x14ac:dyDescent="0.35">
      <c r="A2498" s="11" t="str">
        <f t="shared" si="38"/>
        <v>DISTRIBUCION VOLUMEN X CRITERIO (kg ó litros)Sin alcoholBCN AM</v>
      </c>
      <c r="B2498" s="11" t="s">
        <v>120</v>
      </c>
      <c r="C2498" s="11" t="s">
        <v>147</v>
      </c>
      <c r="D2498" s="11" t="s">
        <v>1</v>
      </c>
      <c r="E2498" s="12">
        <v>5.8241220208484394</v>
      </c>
      <c r="F2498" s="12">
        <v>4.672625707810389</v>
      </c>
      <c r="G2498" s="12">
        <v>4.154765854974162</v>
      </c>
      <c r="H2498" s="12">
        <v>3.4559153755662706</v>
      </c>
      <c r="I2498" s="12">
        <v>4.0134349594494809</v>
      </c>
      <c r="J2498" s="12">
        <v>4.2530538050287179</v>
      </c>
      <c r="K2498" s="12">
        <v>4.2352233946801965</v>
      </c>
      <c r="L2498" s="12">
        <v>3.8932025925501725</v>
      </c>
      <c r="M2498" s="12">
        <v>4.362993186119053</v>
      </c>
      <c r="N2498" s="12"/>
      <c r="O2498" s="12"/>
    </row>
    <row r="2499" spans="1:15" x14ac:dyDescent="0.35">
      <c r="A2499" s="11" t="str">
        <f t="shared" si="38"/>
        <v>DISTRIBUCION VOLUMEN X CRITERIO (kg ó litros)Sin alcoholREST.CAT ARAGON</v>
      </c>
      <c r="B2499" s="11" t="s">
        <v>120</v>
      </c>
      <c r="C2499" s="11" t="s">
        <v>147</v>
      </c>
      <c r="D2499" s="11" t="s">
        <v>2</v>
      </c>
      <c r="E2499" s="12">
        <v>8.966215794658801</v>
      </c>
      <c r="F2499" s="12">
        <v>10.834080629653188</v>
      </c>
      <c r="G2499" s="12">
        <v>11.720809669511208</v>
      </c>
      <c r="H2499" s="12">
        <v>9.6911372270339555</v>
      </c>
      <c r="I2499" s="12">
        <v>8.9463702344066807</v>
      </c>
      <c r="J2499" s="12">
        <v>9.8785351459159507</v>
      </c>
      <c r="K2499" s="12">
        <v>8.2513650437922568</v>
      </c>
      <c r="L2499" s="12">
        <v>10.140818969008079</v>
      </c>
      <c r="M2499" s="12">
        <v>9.8535940755745628</v>
      </c>
      <c r="N2499" s="12"/>
      <c r="O2499" s="12"/>
    </row>
    <row r="2500" spans="1:15" x14ac:dyDescent="0.35">
      <c r="A2500" s="11" t="str">
        <f t="shared" ref="A2500:A2563" si="39">B2500&amp;C2500&amp;D2500</f>
        <v>DISTRIBUCION VOLUMEN X CRITERIO (kg ó litros)Sin alcoholLEVANTE</v>
      </c>
      <c r="B2500" s="11" t="s">
        <v>120</v>
      </c>
      <c r="C2500" s="11" t="s">
        <v>147</v>
      </c>
      <c r="D2500" s="11" t="s">
        <v>3</v>
      </c>
      <c r="E2500" s="12">
        <v>14.191568873869617</v>
      </c>
      <c r="F2500" s="12">
        <v>12.451871052958728</v>
      </c>
      <c r="G2500" s="12">
        <v>9.4729128002504126</v>
      </c>
      <c r="H2500" s="12">
        <v>10.799726054467321</v>
      </c>
      <c r="I2500" s="12">
        <v>11.383858675068188</v>
      </c>
      <c r="J2500" s="12">
        <v>10.387448227788527</v>
      </c>
      <c r="K2500" s="12">
        <v>10.542465774415707</v>
      </c>
      <c r="L2500" s="12">
        <v>11.084962221349722</v>
      </c>
      <c r="M2500" s="12">
        <v>10.017929765970333</v>
      </c>
      <c r="N2500" s="12"/>
      <c r="O2500" s="12"/>
    </row>
    <row r="2501" spans="1:15" x14ac:dyDescent="0.35">
      <c r="A2501" s="11" t="str">
        <f t="shared" si="39"/>
        <v>DISTRIBUCION VOLUMEN X CRITERIO (kg ó litros)Sin alcoholANDALUCIA</v>
      </c>
      <c r="B2501" s="11" t="s">
        <v>120</v>
      </c>
      <c r="C2501" s="11" t="s">
        <v>147</v>
      </c>
      <c r="D2501" s="11" t="s">
        <v>4</v>
      </c>
      <c r="E2501" s="12">
        <v>26.035064251878865</v>
      </c>
      <c r="F2501" s="12">
        <v>25.253676975779875</v>
      </c>
      <c r="G2501" s="12">
        <v>25.004294808060308</v>
      </c>
      <c r="H2501" s="12">
        <v>29.077583512685933</v>
      </c>
      <c r="I2501" s="12">
        <v>31.215724994307621</v>
      </c>
      <c r="J2501" s="12">
        <v>29.151358404770882</v>
      </c>
      <c r="K2501" s="12">
        <v>32.982341196622187</v>
      </c>
      <c r="L2501" s="12">
        <v>30.660650328130128</v>
      </c>
      <c r="M2501" s="12">
        <v>30.53283821485719</v>
      </c>
      <c r="N2501" s="12"/>
      <c r="O2501" s="12"/>
    </row>
    <row r="2502" spans="1:15" x14ac:dyDescent="0.35">
      <c r="A2502" s="11" t="str">
        <f t="shared" si="39"/>
        <v>DISTRIBUCION VOLUMEN X CRITERIO (kg ó litros)Sin alcoholMDD AM</v>
      </c>
      <c r="B2502" s="11" t="s">
        <v>120</v>
      </c>
      <c r="C2502" s="11" t="s">
        <v>147</v>
      </c>
      <c r="D2502" s="11" t="s">
        <v>5</v>
      </c>
      <c r="E2502" s="12">
        <v>21.140822519120452</v>
      </c>
      <c r="F2502" s="12">
        <v>17.533108129048813</v>
      </c>
      <c r="G2502" s="12">
        <v>23.261600176593454</v>
      </c>
      <c r="H2502" s="12">
        <v>18.023046061461702</v>
      </c>
      <c r="I2502" s="12">
        <v>17.916534575922402</v>
      </c>
      <c r="J2502" s="12">
        <v>18.973779195894274</v>
      </c>
      <c r="K2502" s="12">
        <v>16.547919631281989</v>
      </c>
      <c r="L2502" s="12">
        <v>18.67963156923193</v>
      </c>
      <c r="M2502" s="12">
        <v>17.661234387394067</v>
      </c>
      <c r="N2502" s="12"/>
      <c r="O2502" s="12"/>
    </row>
    <row r="2503" spans="1:15" x14ac:dyDescent="0.35">
      <c r="A2503" s="11" t="str">
        <f t="shared" si="39"/>
        <v>DISTRIBUCION VOLUMEN X CRITERIO (kg ó litros)Sin alcoholRTO CENTRO</v>
      </c>
      <c r="B2503" s="11" t="s">
        <v>120</v>
      </c>
      <c r="C2503" s="11" t="s">
        <v>147</v>
      </c>
      <c r="D2503" s="11" t="s">
        <v>6</v>
      </c>
      <c r="E2503" s="12">
        <v>9.8023844091414372</v>
      </c>
      <c r="F2503" s="12">
        <v>12.257520757565485</v>
      </c>
      <c r="G2503" s="12">
        <v>11.742270158168793</v>
      </c>
      <c r="H2503" s="12">
        <v>13.31661048873082</v>
      </c>
      <c r="I2503" s="12">
        <v>10.155446122900759</v>
      </c>
      <c r="J2503" s="12">
        <v>10.377588816786105</v>
      </c>
      <c r="K2503" s="12">
        <v>11.291372852190293</v>
      </c>
      <c r="L2503" s="12">
        <v>10.238916624796298</v>
      </c>
      <c r="M2503" s="12">
        <v>11.285433106206305</v>
      </c>
      <c r="N2503" s="12"/>
      <c r="O2503" s="12"/>
    </row>
    <row r="2504" spans="1:15" x14ac:dyDescent="0.35">
      <c r="A2504" s="11" t="str">
        <f t="shared" si="39"/>
        <v>DISTRIBUCION VOLUMEN X CRITERIO (kg ó litros)Sin alcoholNORTE-CENTRO</v>
      </c>
      <c r="B2504" s="11" t="s">
        <v>120</v>
      </c>
      <c r="C2504" s="11" t="s">
        <v>147</v>
      </c>
      <c r="D2504" s="11" t="s">
        <v>7</v>
      </c>
      <c r="E2504" s="12">
        <v>5.3977279733570036</v>
      </c>
      <c r="F2504" s="12">
        <v>6.9229597382058721</v>
      </c>
      <c r="G2504" s="12">
        <v>6.8069689481720266</v>
      </c>
      <c r="H2504" s="12">
        <v>9.7298917931012934</v>
      </c>
      <c r="I2504" s="12">
        <v>10.404211751571658</v>
      </c>
      <c r="J2504" s="12">
        <v>8.2623701830634406</v>
      </c>
      <c r="K2504" s="12">
        <v>7.2441666720706914</v>
      </c>
      <c r="L2504" s="12">
        <v>6.267713075901435</v>
      </c>
      <c r="M2504" s="12">
        <v>6.0313194414904743</v>
      </c>
      <c r="N2504" s="12"/>
      <c r="O2504" s="12"/>
    </row>
    <row r="2505" spans="1:15" x14ac:dyDescent="0.35">
      <c r="A2505" s="11" t="str">
        <f t="shared" si="39"/>
        <v>DISTRIBUCION VOLUMEN X CRITERIO (kg ó litros)Sin alcoholNOROESTE</v>
      </c>
      <c r="B2505" s="11" t="s">
        <v>120</v>
      </c>
      <c r="C2505" s="11" t="s">
        <v>147</v>
      </c>
      <c r="D2505" s="11" t="s">
        <v>8</v>
      </c>
      <c r="E2505" s="12">
        <v>8.6420854211376863</v>
      </c>
      <c r="F2505" s="12">
        <v>10.074161912614379</v>
      </c>
      <c r="G2505" s="12">
        <v>7.8363796568987887</v>
      </c>
      <c r="H2505" s="12">
        <v>5.9061009529052999</v>
      </c>
      <c r="I2505" s="12">
        <v>5.9644246506693577</v>
      </c>
      <c r="J2505" s="12">
        <v>8.7158699651130664</v>
      </c>
      <c r="K2505" s="12">
        <v>8.9051543421826498</v>
      </c>
      <c r="L2505" s="12">
        <v>9.0341194123736521</v>
      </c>
      <c r="M2505" s="12">
        <v>10.254656190004933</v>
      </c>
      <c r="N2505" s="12"/>
      <c r="O2505" s="12"/>
    </row>
    <row r="2506" spans="1:15" x14ac:dyDescent="0.35">
      <c r="A2506" s="11" t="str">
        <f t="shared" si="39"/>
        <v>DISTRIBUCION VOLUMEN X CRITERIO (kg ó litros)Sin alcohol&lt;2MIL</v>
      </c>
      <c r="B2506" s="11" t="s">
        <v>120</v>
      </c>
      <c r="C2506" s="11" t="s">
        <v>147</v>
      </c>
      <c r="D2506" s="11" t="s">
        <v>9</v>
      </c>
      <c r="E2506" s="12">
        <v>5.0810024852037756</v>
      </c>
      <c r="F2506" s="12">
        <v>4.0962761015977867</v>
      </c>
      <c r="G2506" s="12">
        <v>2.88909976559105</v>
      </c>
      <c r="H2506" s="12">
        <v>5.3109725861064838</v>
      </c>
      <c r="I2506" s="12">
        <v>2.6146053539458749</v>
      </c>
      <c r="J2506" s="12">
        <v>2.8791990671447008</v>
      </c>
      <c r="K2506" s="12">
        <v>2.6496298215547154</v>
      </c>
      <c r="L2506" s="12">
        <v>3.8179074747643087</v>
      </c>
      <c r="M2506" s="12">
        <v>5.7929141974746292</v>
      </c>
      <c r="N2506" s="12"/>
      <c r="O2506" s="12"/>
    </row>
    <row r="2507" spans="1:15" x14ac:dyDescent="0.35">
      <c r="A2507" s="11" t="str">
        <f t="shared" si="39"/>
        <v>DISTRIBUCION VOLUMEN X CRITERIO (kg ó litros)Sin alcohol2-5MIL</v>
      </c>
      <c r="B2507" s="11" t="s">
        <v>120</v>
      </c>
      <c r="C2507" s="11" t="s">
        <v>147</v>
      </c>
      <c r="D2507" s="11" t="s">
        <v>10</v>
      </c>
      <c r="E2507" s="12">
        <v>2.9574660704462685</v>
      </c>
      <c r="F2507" s="12">
        <v>3.8945457856167867</v>
      </c>
      <c r="G2507" s="12">
        <v>3.0204858820206484</v>
      </c>
      <c r="H2507" s="12">
        <v>3.0018149873465272</v>
      </c>
      <c r="I2507" s="12">
        <v>3.0592389376773879</v>
      </c>
      <c r="J2507" s="12">
        <v>3.897408836094427</v>
      </c>
      <c r="K2507" s="12">
        <v>5.0480177377485003</v>
      </c>
      <c r="L2507" s="12">
        <v>4.6860711316916088</v>
      </c>
      <c r="M2507" s="12">
        <v>3.5061412548166317</v>
      </c>
      <c r="N2507" s="12"/>
      <c r="O2507" s="12"/>
    </row>
    <row r="2508" spans="1:15" x14ac:dyDescent="0.35">
      <c r="A2508" s="11" t="str">
        <f t="shared" si="39"/>
        <v>DISTRIBUCION VOLUMEN X CRITERIO (kg ó litros)Sin alcohol5-10MIL</v>
      </c>
      <c r="B2508" s="11" t="s">
        <v>120</v>
      </c>
      <c r="C2508" s="11" t="s">
        <v>147</v>
      </c>
      <c r="D2508" s="11" t="s">
        <v>11</v>
      </c>
      <c r="E2508" s="12">
        <v>6.7403206762213079</v>
      </c>
      <c r="F2508" s="12">
        <v>7.5108482246478427</v>
      </c>
      <c r="G2508" s="12">
        <v>7.0445029929981047</v>
      </c>
      <c r="H2508" s="12">
        <v>7.1025334032198089</v>
      </c>
      <c r="I2508" s="12">
        <v>7.2872873256854387</v>
      </c>
      <c r="J2508" s="12">
        <v>8.5508576108662915</v>
      </c>
      <c r="K2508" s="12">
        <v>6.1496965994301229</v>
      </c>
      <c r="L2508" s="12">
        <v>5.8132656549605155</v>
      </c>
      <c r="M2508" s="12">
        <v>7.2707843084806285</v>
      </c>
      <c r="N2508" s="12"/>
      <c r="O2508" s="12"/>
    </row>
    <row r="2509" spans="1:15" x14ac:dyDescent="0.35">
      <c r="A2509" s="11" t="str">
        <f t="shared" si="39"/>
        <v>DISTRIBUCION VOLUMEN X CRITERIO (kg ó litros)Sin alcohol10-30MIL</v>
      </c>
      <c r="B2509" s="11" t="s">
        <v>120</v>
      </c>
      <c r="C2509" s="11" t="s">
        <v>147</v>
      </c>
      <c r="D2509" s="11" t="s">
        <v>12</v>
      </c>
      <c r="E2509" s="12">
        <v>14.819449904205397</v>
      </c>
      <c r="F2509" s="12">
        <v>15.229865450051442</v>
      </c>
      <c r="G2509" s="12">
        <v>14.040158152970555</v>
      </c>
      <c r="H2509" s="12">
        <v>14.971831393747937</v>
      </c>
      <c r="I2509" s="12">
        <v>19.333776028078137</v>
      </c>
      <c r="J2509" s="12">
        <v>17.758045663864849</v>
      </c>
      <c r="K2509" s="12">
        <v>19.116765493603133</v>
      </c>
      <c r="L2509" s="12">
        <v>18.828201565583907</v>
      </c>
      <c r="M2509" s="12">
        <v>16.252352839682988</v>
      </c>
      <c r="N2509" s="12"/>
      <c r="O2509" s="12"/>
    </row>
    <row r="2510" spans="1:15" x14ac:dyDescent="0.35">
      <c r="A2510" s="11" t="str">
        <f t="shared" si="39"/>
        <v>DISTRIBUCION VOLUMEN X CRITERIO (kg ó litros)Sin alcohol30-100MIL</v>
      </c>
      <c r="B2510" s="11" t="s">
        <v>120</v>
      </c>
      <c r="C2510" s="11" t="s">
        <v>147</v>
      </c>
      <c r="D2510" s="11" t="s">
        <v>13</v>
      </c>
      <c r="E2510" s="12">
        <v>25.262510675266537</v>
      </c>
      <c r="F2510" s="12">
        <v>23.570149970373524</v>
      </c>
      <c r="G2510" s="12">
        <v>24.885327624355572</v>
      </c>
      <c r="H2510" s="12">
        <v>29.020058771806106</v>
      </c>
      <c r="I2510" s="12">
        <v>28.06472635297159</v>
      </c>
      <c r="J2510" s="12">
        <v>22.238908463417324</v>
      </c>
      <c r="K2510" s="12">
        <v>21.872575194966657</v>
      </c>
      <c r="L2510" s="12">
        <v>20.942886255332557</v>
      </c>
      <c r="M2510" s="12">
        <v>21.255826668329767</v>
      </c>
      <c r="N2510" s="12"/>
      <c r="O2510" s="12"/>
    </row>
    <row r="2511" spans="1:15" x14ac:dyDescent="0.35">
      <c r="A2511" s="11" t="str">
        <f t="shared" si="39"/>
        <v>DISTRIBUCION VOLUMEN X CRITERIO (kg ó litros)Sin alcohol100-200MIL</v>
      </c>
      <c r="B2511" s="11" t="s">
        <v>120</v>
      </c>
      <c r="C2511" s="11" t="s">
        <v>147</v>
      </c>
      <c r="D2511" s="11" t="s">
        <v>14</v>
      </c>
      <c r="E2511" s="12">
        <v>15.704809852009225</v>
      </c>
      <c r="F2511" s="12">
        <v>14.787409158660928</v>
      </c>
      <c r="G2511" s="12">
        <v>12.373687598486081</v>
      </c>
      <c r="H2511" s="12">
        <v>12.242543631591642</v>
      </c>
      <c r="I2511" s="12">
        <v>11.676125706276709</v>
      </c>
      <c r="J2511" s="12">
        <v>14.883399044127252</v>
      </c>
      <c r="K2511" s="12">
        <v>14.023138318275807</v>
      </c>
      <c r="L2511" s="12">
        <v>14.997019820281837</v>
      </c>
      <c r="M2511" s="12">
        <v>13.475236972877378</v>
      </c>
      <c r="N2511" s="12"/>
      <c r="O2511" s="12"/>
    </row>
    <row r="2512" spans="1:15" x14ac:dyDescent="0.35">
      <c r="A2512" s="11" t="str">
        <f t="shared" si="39"/>
        <v>DISTRIBUCION VOLUMEN X CRITERIO (kg ó litros)Sin alcohol200-500MIL</v>
      </c>
      <c r="B2512" s="11" t="s">
        <v>120</v>
      </c>
      <c r="C2512" s="11" t="s">
        <v>147</v>
      </c>
      <c r="D2512" s="11" t="s">
        <v>15</v>
      </c>
      <c r="E2512" s="12">
        <v>10.006979945009139</v>
      </c>
      <c r="F2512" s="12">
        <v>12.138080468150649</v>
      </c>
      <c r="G2512" s="12">
        <v>11.703055148920262</v>
      </c>
      <c r="H2512" s="12">
        <v>12.770618602379768</v>
      </c>
      <c r="I2512" s="12">
        <v>13.202091783281189</v>
      </c>
      <c r="J2512" s="12">
        <v>12.692200480749301</v>
      </c>
      <c r="K2512" s="12">
        <v>15.374379651837481</v>
      </c>
      <c r="L2512" s="12">
        <v>15.153959475912998</v>
      </c>
      <c r="M2512" s="12">
        <v>15.045181697951438</v>
      </c>
      <c r="N2512" s="12"/>
      <c r="O2512" s="12"/>
    </row>
    <row r="2513" spans="1:15" x14ac:dyDescent="0.35">
      <c r="A2513" s="11" t="str">
        <f t="shared" si="39"/>
        <v>DISTRIBUCION VOLUMEN X CRITERIO (kg ó litros)Sin alcohol&gt;500MIL</v>
      </c>
      <c r="B2513" s="11" t="s">
        <v>120</v>
      </c>
      <c r="C2513" s="11" t="s">
        <v>147</v>
      </c>
      <c r="D2513" s="11" t="s">
        <v>16</v>
      </c>
      <c r="E2513" s="12">
        <v>19.427456376155099</v>
      </c>
      <c r="F2513" s="12">
        <v>18.772828567122264</v>
      </c>
      <c r="G2513" s="12">
        <v>24.043687062840853</v>
      </c>
      <c r="H2513" s="12">
        <v>15.579635105599564</v>
      </c>
      <c r="I2513" s="12">
        <v>14.762155520939647</v>
      </c>
      <c r="J2513" s="12">
        <v>17.09998091606117</v>
      </c>
      <c r="K2513" s="12">
        <v>15.765806724429499</v>
      </c>
      <c r="L2513" s="12">
        <v>15.760695111592982</v>
      </c>
      <c r="M2513" s="12">
        <v>17.401558388915891</v>
      </c>
      <c r="N2513" s="12"/>
      <c r="O2513" s="12"/>
    </row>
    <row r="2514" spans="1:15" x14ac:dyDescent="0.35">
      <c r="A2514" s="11" t="str">
        <f t="shared" si="39"/>
        <v>DISTRIBUCION VOLUMEN X CRITERIO (kg ó litros)Sin alcoholDE 15 A 19 AÑOS</v>
      </c>
      <c r="B2514" s="11" t="s">
        <v>120</v>
      </c>
      <c r="C2514" s="11" t="s">
        <v>147</v>
      </c>
      <c r="D2514" s="11" t="s">
        <v>39</v>
      </c>
      <c r="E2514" s="12">
        <v>2.8784283623728268</v>
      </c>
      <c r="F2514" s="12">
        <v>0.26606124327565978</v>
      </c>
      <c r="G2514" s="12">
        <v>0.43834087083445872</v>
      </c>
      <c r="H2514" s="12">
        <v>0.29765729432403865</v>
      </c>
      <c r="I2514" s="12" t="s">
        <v>219</v>
      </c>
      <c r="J2514" s="12">
        <v>0.28013795771499134</v>
      </c>
      <c r="K2514" s="12">
        <v>2.4514222798472494</v>
      </c>
      <c r="L2514" s="12">
        <v>2.3206092820333266</v>
      </c>
      <c r="M2514" s="12">
        <v>0.46977903467266779</v>
      </c>
      <c r="N2514" s="12"/>
      <c r="O2514" s="12"/>
    </row>
    <row r="2515" spans="1:15" x14ac:dyDescent="0.35">
      <c r="A2515" s="11" t="str">
        <f t="shared" si="39"/>
        <v>DISTRIBUCION VOLUMEN X CRITERIO (kg ó litros)Sin alcoholDE 20 A 24 AÑOS</v>
      </c>
      <c r="B2515" s="11" t="s">
        <v>120</v>
      </c>
      <c r="C2515" s="11" t="s">
        <v>147</v>
      </c>
      <c r="D2515" s="11" t="s">
        <v>40</v>
      </c>
      <c r="E2515" s="12">
        <v>0.58943658822538947</v>
      </c>
      <c r="F2515" s="12">
        <v>0.76128703556292421</v>
      </c>
      <c r="G2515" s="12">
        <v>0.83765174824034405</v>
      </c>
      <c r="H2515" s="12">
        <v>0.35076372492727836</v>
      </c>
      <c r="I2515" s="12">
        <v>0.61604949718652335</v>
      </c>
      <c r="J2515" s="12">
        <v>0.38298985594150908</v>
      </c>
      <c r="K2515" s="12">
        <v>0.1326191381756672</v>
      </c>
      <c r="L2515" s="12">
        <v>0.44298506148808986</v>
      </c>
      <c r="M2515" s="12">
        <v>0.10492946054985258</v>
      </c>
      <c r="N2515" s="12"/>
      <c r="O2515" s="12"/>
    </row>
    <row r="2516" spans="1:15" x14ac:dyDescent="0.35">
      <c r="A2516" s="11" t="str">
        <f t="shared" si="39"/>
        <v>DISTRIBUCION VOLUMEN X CRITERIO (kg ó litros)Sin alcoholDE 25 A 34 AÑOS</v>
      </c>
      <c r="B2516" s="11" t="s">
        <v>120</v>
      </c>
      <c r="C2516" s="11" t="s">
        <v>147</v>
      </c>
      <c r="D2516" s="11" t="s">
        <v>41</v>
      </c>
      <c r="E2516" s="12">
        <v>3.2568568950790238</v>
      </c>
      <c r="F2516" s="12">
        <v>3.8328258367547461</v>
      </c>
      <c r="G2516" s="12">
        <v>2.8880077193545439</v>
      </c>
      <c r="H2516" s="12">
        <v>3.3878950691478011</v>
      </c>
      <c r="I2516" s="12">
        <v>2.8980962594170503</v>
      </c>
      <c r="J2516" s="12">
        <v>3.1628265375641997</v>
      </c>
      <c r="K2516" s="12">
        <v>2.6645730183006542</v>
      </c>
      <c r="L2516" s="12">
        <v>2.5856957969129617</v>
      </c>
      <c r="M2516" s="12">
        <v>4.3869774622079349</v>
      </c>
      <c r="N2516" s="12"/>
      <c r="O2516" s="12"/>
    </row>
    <row r="2517" spans="1:15" x14ac:dyDescent="0.35">
      <c r="A2517" s="11" t="str">
        <f t="shared" si="39"/>
        <v>DISTRIBUCION VOLUMEN X CRITERIO (kg ó litros)Sin alcoholDE 35 A 49 AÑOS</v>
      </c>
      <c r="B2517" s="11" t="s">
        <v>120</v>
      </c>
      <c r="C2517" s="11" t="s">
        <v>147</v>
      </c>
      <c r="D2517" s="11" t="s">
        <v>42</v>
      </c>
      <c r="E2517" s="12">
        <v>14.154268388877123</v>
      </c>
      <c r="F2517" s="12">
        <v>16.704425211724484</v>
      </c>
      <c r="G2517" s="12">
        <v>16.520977008693208</v>
      </c>
      <c r="H2517" s="12">
        <v>19.002688237824255</v>
      </c>
      <c r="I2517" s="12">
        <v>16.326167471928681</v>
      </c>
      <c r="J2517" s="12">
        <v>15.269105822790301</v>
      </c>
      <c r="K2517" s="12">
        <v>15.935551201288259</v>
      </c>
      <c r="L2517" s="12">
        <v>14.334619203690391</v>
      </c>
      <c r="M2517" s="12">
        <v>15.081737235538714</v>
      </c>
      <c r="N2517" s="12"/>
      <c r="O2517" s="12"/>
    </row>
    <row r="2518" spans="1:15" x14ac:dyDescent="0.35">
      <c r="A2518" s="11" t="str">
        <f t="shared" si="39"/>
        <v>DISTRIBUCION VOLUMEN X CRITERIO (kg ó litros)Sin alcoholDE 50 A 59 AÑOS</v>
      </c>
      <c r="B2518" s="11" t="s">
        <v>120</v>
      </c>
      <c r="C2518" s="11" t="s">
        <v>147</v>
      </c>
      <c r="D2518" s="11" t="s">
        <v>43</v>
      </c>
      <c r="E2518" s="12">
        <v>27.378196519261628</v>
      </c>
      <c r="F2518" s="12">
        <v>28.081009801382802</v>
      </c>
      <c r="G2518" s="12">
        <v>28.51301180837001</v>
      </c>
      <c r="H2518" s="12">
        <v>24.097769595094931</v>
      </c>
      <c r="I2518" s="12">
        <v>24.178702285480291</v>
      </c>
      <c r="J2518" s="12">
        <v>25.809579122362901</v>
      </c>
      <c r="K2518" s="12">
        <v>27.054061763516223</v>
      </c>
      <c r="L2518" s="12">
        <v>23.631876624903093</v>
      </c>
      <c r="M2518" s="12">
        <v>22.918772128544305</v>
      </c>
      <c r="N2518" s="12"/>
      <c r="O2518" s="12"/>
    </row>
    <row r="2519" spans="1:15" x14ac:dyDescent="0.35">
      <c r="A2519" s="11" t="str">
        <f t="shared" si="39"/>
        <v>DISTRIBUCION VOLUMEN X CRITERIO (kg ó litros)Sin alcoholDE 60 A 75 AÑOS</v>
      </c>
      <c r="B2519" s="11" t="s">
        <v>120</v>
      </c>
      <c r="C2519" s="11" t="s">
        <v>147</v>
      </c>
      <c r="D2519" s="11" t="s">
        <v>44</v>
      </c>
      <c r="E2519" s="12">
        <v>51.74280274400703</v>
      </c>
      <c r="F2519" s="12">
        <v>50.35439185507019</v>
      </c>
      <c r="G2519" s="12">
        <v>50.802020127102665</v>
      </c>
      <c r="H2519" s="12">
        <v>52.863234101512582</v>
      </c>
      <c r="I2519" s="12">
        <v>55.980989608442513</v>
      </c>
      <c r="J2519" s="12">
        <v>55.095365983116629</v>
      </c>
      <c r="K2519" s="12">
        <v>51.761776962787678</v>
      </c>
      <c r="L2519" s="12">
        <v>56.684233352366</v>
      </c>
      <c r="M2519" s="12">
        <v>57.037811242662897</v>
      </c>
      <c r="N2519" s="12"/>
      <c r="O2519" s="12"/>
    </row>
    <row r="2520" spans="1:15" x14ac:dyDescent="0.35">
      <c r="A2520" s="11" t="str">
        <f t="shared" si="39"/>
        <v>DISTRIBUCION VOLUMEN X CRITERIO (kg ó litros)Sin alcoholALTA Y MEDIA ALTA</v>
      </c>
      <c r="B2520" s="11" t="s">
        <v>120</v>
      </c>
      <c r="C2520" s="11" t="s">
        <v>147</v>
      </c>
      <c r="D2520" s="11" t="s">
        <v>17</v>
      </c>
      <c r="E2520" s="12">
        <v>30.519067034055968</v>
      </c>
      <c r="F2520" s="12">
        <v>30.50065454020347</v>
      </c>
      <c r="G2520" s="12">
        <v>28.929093766304959</v>
      </c>
      <c r="H2520" s="12">
        <v>25.658049480722422</v>
      </c>
      <c r="I2520" s="12">
        <v>26.783262489077735</v>
      </c>
      <c r="J2520" s="12">
        <v>30.08099405501634</v>
      </c>
      <c r="K2520" s="12">
        <v>27.093232887964234</v>
      </c>
      <c r="L2520" s="12">
        <v>28.93247220902369</v>
      </c>
      <c r="M2520" s="12">
        <v>27.324717541777805</v>
      </c>
      <c r="N2520" s="12"/>
      <c r="O2520" s="12"/>
    </row>
    <row r="2521" spans="1:15" x14ac:dyDescent="0.35">
      <c r="A2521" s="11" t="str">
        <f t="shared" si="39"/>
        <v>DISTRIBUCION VOLUMEN X CRITERIO (kg ó litros)Sin alcoholMEDIA</v>
      </c>
      <c r="B2521" s="11" t="s">
        <v>120</v>
      </c>
      <c r="C2521" s="11" t="s">
        <v>147</v>
      </c>
      <c r="D2521" s="11" t="s">
        <v>18</v>
      </c>
      <c r="E2521" s="12">
        <v>30.570470396425275</v>
      </c>
      <c r="F2521" s="12">
        <v>29.820381850825189</v>
      </c>
      <c r="G2521" s="12">
        <v>36.244055940021141</v>
      </c>
      <c r="H2521" s="12">
        <v>28.165304017088964</v>
      </c>
      <c r="I2521" s="12">
        <v>31.633593572790691</v>
      </c>
      <c r="J2521" s="12">
        <v>30.78233524840077</v>
      </c>
      <c r="K2521" s="12">
        <v>31.050331858969443</v>
      </c>
      <c r="L2521" s="12">
        <v>31.776582440276535</v>
      </c>
      <c r="M2521" s="12">
        <v>31.807339830851578</v>
      </c>
      <c r="N2521" s="12"/>
      <c r="O2521" s="12"/>
    </row>
    <row r="2522" spans="1:15" x14ac:dyDescent="0.35">
      <c r="A2522" s="11" t="str">
        <f t="shared" si="39"/>
        <v>DISTRIBUCION VOLUMEN X CRITERIO (kg ó litros)Sin alcoholMEDIA BAJA</v>
      </c>
      <c r="B2522" s="11" t="s">
        <v>120</v>
      </c>
      <c r="C2522" s="11" t="s">
        <v>147</v>
      </c>
      <c r="D2522" s="11" t="s">
        <v>19</v>
      </c>
      <c r="E2522" s="12">
        <v>21.204768279117239</v>
      </c>
      <c r="F2522" s="12">
        <v>24.367181528542098</v>
      </c>
      <c r="G2522" s="12">
        <v>21.08412031249809</v>
      </c>
      <c r="H2522" s="12">
        <v>29.650283157665836</v>
      </c>
      <c r="I2522" s="12">
        <v>25.904430314616896</v>
      </c>
      <c r="J2522" s="12">
        <v>24.598444206120114</v>
      </c>
      <c r="K2522" s="12">
        <v>25.582769058588145</v>
      </c>
      <c r="L2522" s="12">
        <v>23.929610760521701</v>
      </c>
      <c r="M2522" s="12">
        <v>25.283721871395919</v>
      </c>
      <c r="N2522" s="12"/>
      <c r="O2522" s="12"/>
    </row>
    <row r="2523" spans="1:15" x14ac:dyDescent="0.35">
      <c r="A2523" s="11" t="str">
        <f t="shared" si="39"/>
        <v>DISTRIBUCION VOLUMEN X CRITERIO (kg ó litros)Sin alcoholBAJA</v>
      </c>
      <c r="B2523" s="11" t="s">
        <v>120</v>
      </c>
      <c r="C2523" s="11" t="s">
        <v>147</v>
      </c>
      <c r="D2523" s="11" t="s">
        <v>20</v>
      </c>
      <c r="E2523" s="12">
        <v>17.705688134227607</v>
      </c>
      <c r="F2523" s="12">
        <v>15.311786160131799</v>
      </c>
      <c r="G2523" s="12">
        <v>13.742732537732055</v>
      </c>
      <c r="H2523" s="12">
        <v>16.526375263592595</v>
      </c>
      <c r="I2523" s="12">
        <v>15.678720634626842</v>
      </c>
      <c r="J2523" s="12">
        <v>14.538221268997169</v>
      </c>
      <c r="K2523" s="12">
        <v>16.273670141504763</v>
      </c>
      <c r="L2523" s="12">
        <v>15.361349967221818</v>
      </c>
      <c r="M2523" s="12">
        <v>15.584222102130454</v>
      </c>
      <c r="N2523" s="12"/>
      <c r="O2523" s="12"/>
    </row>
    <row r="2524" spans="1:15" x14ac:dyDescent="0.35">
      <c r="A2524" s="11" t="str">
        <f t="shared" si="39"/>
        <v>DISTRIBUCION VOLUMEN X CRITERIO (kg ó litros)Sin alcoholHOMBRE</v>
      </c>
      <c r="B2524" s="11" t="s">
        <v>120</v>
      </c>
      <c r="C2524" s="11" t="s">
        <v>147</v>
      </c>
      <c r="D2524" s="11" t="s">
        <v>21</v>
      </c>
      <c r="E2524" s="12">
        <v>56.880829130215524</v>
      </c>
      <c r="F2524" s="12">
        <v>57.735001099243334</v>
      </c>
      <c r="G2524" s="12">
        <v>55.303549198689439</v>
      </c>
      <c r="H2524" s="12">
        <v>58.273325963181499</v>
      </c>
      <c r="I2524" s="12">
        <v>59.72281757513187</v>
      </c>
      <c r="J2524" s="12">
        <v>59.58516456905754</v>
      </c>
      <c r="K2524" s="12">
        <v>60.752114434381745</v>
      </c>
      <c r="L2524" s="12">
        <v>60.248358529085856</v>
      </c>
      <c r="M2524" s="12">
        <v>56.98758578008033</v>
      </c>
      <c r="N2524" s="12"/>
      <c r="O2524" s="12"/>
    </row>
    <row r="2525" spans="1:15" x14ac:dyDescent="0.35">
      <c r="A2525" s="11" t="str">
        <f t="shared" si="39"/>
        <v>DISTRIBUCION VOLUMEN X CRITERIO (kg ó litros)Sin alcoholMUJER</v>
      </c>
      <c r="B2525" s="11" t="s">
        <v>120</v>
      </c>
      <c r="C2525" s="11" t="s">
        <v>147</v>
      </c>
      <c r="D2525" s="11" t="s">
        <v>22</v>
      </c>
      <c r="E2525" s="12">
        <v>43.119154410978354</v>
      </c>
      <c r="F2525" s="12">
        <v>42.26499568128979</v>
      </c>
      <c r="G2525" s="12">
        <v>44.696453105792187</v>
      </c>
      <c r="H2525" s="12">
        <v>41.726686770266127</v>
      </c>
      <c r="I2525" s="12">
        <v>40.277197202916284</v>
      </c>
      <c r="J2525" s="12">
        <v>40.414835408744999</v>
      </c>
      <c r="K2525" s="12">
        <v>39.247888071160894</v>
      </c>
      <c r="L2525" s="12">
        <v>39.751665937158933</v>
      </c>
      <c r="M2525" s="12">
        <v>43.012411748207221</v>
      </c>
      <c r="N2525" s="12"/>
      <c r="O2525" s="12"/>
    </row>
    <row r="2526" spans="1:15" x14ac:dyDescent="0.35">
      <c r="A2526" s="11" t="str">
        <f t="shared" si="39"/>
        <v>DISTRIBUCION VOLUMEN X CRITERIO (kg ó litros)Cerveza EnvasadaT.ESPAÑA</v>
      </c>
      <c r="B2526" s="11" t="s">
        <v>120</v>
      </c>
      <c r="C2526" s="11" t="s">
        <v>179</v>
      </c>
      <c r="D2526" s="11" t="s">
        <v>36</v>
      </c>
      <c r="E2526" s="12">
        <v>100</v>
      </c>
      <c r="F2526" s="12">
        <v>100</v>
      </c>
      <c r="G2526" s="12">
        <v>100</v>
      </c>
      <c r="H2526" s="12">
        <v>100</v>
      </c>
      <c r="I2526" s="12">
        <v>100</v>
      </c>
      <c r="J2526" s="12">
        <v>100</v>
      </c>
      <c r="K2526" s="12">
        <v>100</v>
      </c>
      <c r="L2526" s="12">
        <v>100</v>
      </c>
      <c r="M2526" s="12">
        <v>100</v>
      </c>
      <c r="N2526" s="12"/>
      <c r="O2526" s="12"/>
    </row>
    <row r="2527" spans="1:15" x14ac:dyDescent="0.35">
      <c r="A2527" s="11" t="str">
        <f t="shared" si="39"/>
        <v>DISTRIBUCION VOLUMEN X CRITERIO (kg ó litros)Cerveza EnvasadaBCN AM</v>
      </c>
      <c r="B2527" s="11" t="s">
        <v>120</v>
      </c>
      <c r="C2527" s="11" t="s">
        <v>179</v>
      </c>
      <c r="D2527" s="11" t="s">
        <v>1</v>
      </c>
      <c r="E2527" s="12">
        <v>7.403037587977618</v>
      </c>
      <c r="F2527" s="12">
        <v>6.9435335294417655</v>
      </c>
      <c r="G2527" s="12">
        <v>7.5150566281885798</v>
      </c>
      <c r="H2527" s="12">
        <v>5.77324401385071</v>
      </c>
      <c r="I2527" s="12">
        <v>6.4364627607942415</v>
      </c>
      <c r="J2527" s="12">
        <v>7.3217217527043559</v>
      </c>
      <c r="K2527" s="12">
        <v>8.5392214290184807</v>
      </c>
      <c r="L2527" s="12">
        <v>7.9212979933246928</v>
      </c>
      <c r="M2527" s="12">
        <v>6.8797478277619684</v>
      </c>
      <c r="N2527" s="12"/>
      <c r="O2527" s="12"/>
    </row>
    <row r="2528" spans="1:15" x14ac:dyDescent="0.35">
      <c r="A2528" s="11" t="str">
        <f t="shared" si="39"/>
        <v>DISTRIBUCION VOLUMEN X CRITERIO (kg ó litros)Cerveza EnvasadaREST.CAT ARAGON</v>
      </c>
      <c r="B2528" s="11" t="s">
        <v>120</v>
      </c>
      <c r="C2528" s="11" t="s">
        <v>179</v>
      </c>
      <c r="D2528" s="11" t="s">
        <v>2</v>
      </c>
      <c r="E2528" s="12">
        <v>12.934030120935342</v>
      </c>
      <c r="F2528" s="12">
        <v>12.260828834736394</v>
      </c>
      <c r="G2528" s="12">
        <v>12.802180409469971</v>
      </c>
      <c r="H2528" s="12">
        <v>12.651891686186275</v>
      </c>
      <c r="I2528" s="12">
        <v>12.345353239827679</v>
      </c>
      <c r="J2528" s="12">
        <v>11.53697613859508</v>
      </c>
      <c r="K2528" s="12">
        <v>11.170439139549279</v>
      </c>
      <c r="L2528" s="12">
        <v>11.187126360046836</v>
      </c>
      <c r="M2528" s="12">
        <v>11.15695713150332</v>
      </c>
      <c r="N2528" s="12"/>
      <c r="O2528" s="12"/>
    </row>
    <row r="2529" spans="1:15" x14ac:dyDescent="0.35">
      <c r="A2529" s="11" t="str">
        <f t="shared" si="39"/>
        <v>DISTRIBUCION VOLUMEN X CRITERIO (kg ó litros)Cerveza EnvasadaLEVANTE</v>
      </c>
      <c r="B2529" s="11" t="s">
        <v>120</v>
      </c>
      <c r="C2529" s="11" t="s">
        <v>179</v>
      </c>
      <c r="D2529" s="11" t="s">
        <v>3</v>
      </c>
      <c r="E2529" s="12">
        <v>14.153260947886581</v>
      </c>
      <c r="F2529" s="12">
        <v>14.170371185358174</v>
      </c>
      <c r="G2529" s="12">
        <v>16.254434281046322</v>
      </c>
      <c r="H2529" s="12">
        <v>14.304501611735349</v>
      </c>
      <c r="I2529" s="12">
        <v>14.844586242488875</v>
      </c>
      <c r="J2529" s="12">
        <v>14.324556294672764</v>
      </c>
      <c r="K2529" s="12">
        <v>17.374896338505671</v>
      </c>
      <c r="L2529" s="12">
        <v>15.155137970777211</v>
      </c>
      <c r="M2529" s="12">
        <v>14.69454831304213</v>
      </c>
      <c r="N2529" s="12"/>
      <c r="O2529" s="12"/>
    </row>
    <row r="2530" spans="1:15" x14ac:dyDescent="0.35">
      <c r="A2530" s="11" t="str">
        <f t="shared" si="39"/>
        <v>DISTRIBUCION VOLUMEN X CRITERIO (kg ó litros)Cerveza EnvasadaANDALUCIA</v>
      </c>
      <c r="B2530" s="11" t="s">
        <v>120</v>
      </c>
      <c r="C2530" s="11" t="s">
        <v>179</v>
      </c>
      <c r="D2530" s="11" t="s">
        <v>4</v>
      </c>
      <c r="E2530" s="12">
        <v>24.498679521871438</v>
      </c>
      <c r="F2530" s="12">
        <v>23.519279405665941</v>
      </c>
      <c r="G2530" s="12">
        <v>21.26845796625468</v>
      </c>
      <c r="H2530" s="12">
        <v>25.427370788045117</v>
      </c>
      <c r="I2530" s="12">
        <v>23.260466567837749</v>
      </c>
      <c r="J2530" s="12">
        <v>24.337487665305066</v>
      </c>
      <c r="K2530" s="12">
        <v>24.605137021556153</v>
      </c>
      <c r="L2530" s="12">
        <v>23.543918838314852</v>
      </c>
      <c r="M2530" s="12">
        <v>23.790895109894965</v>
      </c>
      <c r="N2530" s="12"/>
      <c r="O2530" s="12"/>
    </row>
    <row r="2531" spans="1:15" x14ac:dyDescent="0.35">
      <c r="A2531" s="11" t="str">
        <f t="shared" si="39"/>
        <v>DISTRIBUCION VOLUMEN X CRITERIO (kg ó litros)Cerveza EnvasadaMDD AM</v>
      </c>
      <c r="B2531" s="11" t="s">
        <v>120</v>
      </c>
      <c r="C2531" s="11" t="s">
        <v>179</v>
      </c>
      <c r="D2531" s="11" t="s">
        <v>5</v>
      </c>
      <c r="E2531" s="12">
        <v>14.066532662433382</v>
      </c>
      <c r="F2531" s="12">
        <v>14.81710840984389</v>
      </c>
      <c r="G2531" s="12">
        <v>15.146112857401695</v>
      </c>
      <c r="H2531" s="12">
        <v>13.514176792351899</v>
      </c>
      <c r="I2531" s="12">
        <v>12.99974438184948</v>
      </c>
      <c r="J2531" s="12">
        <v>12.719929124272639</v>
      </c>
      <c r="K2531" s="12">
        <v>11.385434051719734</v>
      </c>
      <c r="L2531" s="12">
        <v>13.10542937090303</v>
      </c>
      <c r="M2531" s="12">
        <v>12.705773893604849</v>
      </c>
      <c r="N2531" s="12"/>
      <c r="O2531" s="12"/>
    </row>
    <row r="2532" spans="1:15" x14ac:dyDescent="0.35">
      <c r="A2532" s="11" t="str">
        <f t="shared" si="39"/>
        <v>DISTRIBUCION VOLUMEN X CRITERIO (kg ó litros)Cerveza EnvasadaRTO CENTRO</v>
      </c>
      <c r="B2532" s="11" t="s">
        <v>120</v>
      </c>
      <c r="C2532" s="11" t="s">
        <v>179</v>
      </c>
      <c r="D2532" s="11" t="s">
        <v>6</v>
      </c>
      <c r="E2532" s="12">
        <v>12.647319502159901</v>
      </c>
      <c r="F2532" s="12">
        <v>12.223748918319457</v>
      </c>
      <c r="G2532" s="12">
        <v>12.496649657590652</v>
      </c>
      <c r="H2532" s="12">
        <v>13.133067467562004</v>
      </c>
      <c r="I2532" s="12">
        <v>11.505172150003517</v>
      </c>
      <c r="J2532" s="12">
        <v>10.575817815968346</v>
      </c>
      <c r="K2532" s="12">
        <v>10.314009512371976</v>
      </c>
      <c r="L2532" s="12">
        <v>10.228757510094519</v>
      </c>
      <c r="M2532" s="12">
        <v>11.129538557883075</v>
      </c>
      <c r="N2532" s="12"/>
      <c r="O2532" s="12"/>
    </row>
    <row r="2533" spans="1:15" x14ac:dyDescent="0.35">
      <c r="A2533" s="11" t="str">
        <f t="shared" si="39"/>
        <v>DISTRIBUCION VOLUMEN X CRITERIO (kg ó litros)Cerveza EnvasadaNORTE-CENTRO</v>
      </c>
      <c r="B2533" s="11" t="s">
        <v>120</v>
      </c>
      <c r="C2533" s="11" t="s">
        <v>179</v>
      </c>
      <c r="D2533" s="11" t="s">
        <v>7</v>
      </c>
      <c r="E2533" s="12">
        <v>4.2345386441157924</v>
      </c>
      <c r="F2533" s="12">
        <v>6.1543079134976804</v>
      </c>
      <c r="G2533" s="12">
        <v>5.3403125723397196</v>
      </c>
      <c r="H2533" s="12">
        <v>6.7903879602377994</v>
      </c>
      <c r="I2533" s="12">
        <v>7.230490245855953</v>
      </c>
      <c r="J2533" s="12">
        <v>8.2425423716516963</v>
      </c>
      <c r="K2533" s="12">
        <v>6.5432944052370949</v>
      </c>
      <c r="L2533" s="12">
        <v>6.3722176990978374</v>
      </c>
      <c r="M2533" s="12">
        <v>6.5601604217297123</v>
      </c>
      <c r="N2533" s="12"/>
      <c r="O2533" s="12"/>
    </row>
    <row r="2534" spans="1:15" x14ac:dyDescent="0.35">
      <c r="A2534" s="11" t="str">
        <f t="shared" si="39"/>
        <v>DISTRIBUCION VOLUMEN X CRITERIO (kg ó litros)Cerveza EnvasadaNOROESTE</v>
      </c>
      <c r="B2534" s="11" t="s">
        <v>120</v>
      </c>
      <c r="C2534" s="11" t="s">
        <v>179</v>
      </c>
      <c r="D2534" s="11" t="s">
        <v>8</v>
      </c>
      <c r="E2534" s="12">
        <v>10.062577923949641</v>
      </c>
      <c r="F2534" s="12">
        <v>9.9108110572915269</v>
      </c>
      <c r="G2534" s="12">
        <v>9.1768018777531903</v>
      </c>
      <c r="H2534" s="12">
        <v>8.4053461074382323</v>
      </c>
      <c r="I2534" s="12">
        <v>11.377738952219911</v>
      </c>
      <c r="J2534" s="12">
        <v>10.9409900434554</v>
      </c>
      <c r="K2534" s="12">
        <v>10.067584255987214</v>
      </c>
      <c r="L2534" s="12">
        <v>12.486094501525194</v>
      </c>
      <c r="M2534" s="12">
        <v>13.082371793281967</v>
      </c>
      <c r="N2534" s="12"/>
      <c r="O2534" s="12"/>
    </row>
    <row r="2535" spans="1:15" x14ac:dyDescent="0.35">
      <c r="A2535" s="11" t="str">
        <f t="shared" si="39"/>
        <v>DISTRIBUCION VOLUMEN X CRITERIO (kg ó litros)Cerveza Envasada&lt;2MIL</v>
      </c>
      <c r="B2535" s="11" t="s">
        <v>120</v>
      </c>
      <c r="C2535" s="11" t="s">
        <v>179</v>
      </c>
      <c r="D2535" s="11" t="s">
        <v>9</v>
      </c>
      <c r="E2535" s="12">
        <v>7.2277924109945255</v>
      </c>
      <c r="F2535" s="12">
        <v>5.8575015191168731</v>
      </c>
      <c r="G2535" s="12">
        <v>7.0686755847350362</v>
      </c>
      <c r="H2535" s="12">
        <v>7.8654253755274848</v>
      </c>
      <c r="I2535" s="12">
        <v>6.4148456290994744</v>
      </c>
      <c r="J2535" s="12">
        <v>4.9780489818427167</v>
      </c>
      <c r="K2535" s="12">
        <v>5.5358519557972743</v>
      </c>
      <c r="L2535" s="12">
        <v>5.493555143180342</v>
      </c>
      <c r="M2535" s="12">
        <v>6.1434820504869094</v>
      </c>
      <c r="N2535" s="12"/>
      <c r="O2535" s="12"/>
    </row>
    <row r="2536" spans="1:15" x14ac:dyDescent="0.35">
      <c r="A2536" s="11" t="str">
        <f t="shared" si="39"/>
        <v>DISTRIBUCION VOLUMEN X CRITERIO (kg ó litros)Cerveza Envasada2-5MIL</v>
      </c>
      <c r="B2536" s="11" t="s">
        <v>120</v>
      </c>
      <c r="C2536" s="11" t="s">
        <v>179</v>
      </c>
      <c r="D2536" s="11" t="s">
        <v>10</v>
      </c>
      <c r="E2536" s="12">
        <v>5.819001097620256</v>
      </c>
      <c r="F2536" s="12">
        <v>5.5181708898871422</v>
      </c>
      <c r="G2536" s="12">
        <v>5.8367724463563677</v>
      </c>
      <c r="H2536" s="12">
        <v>6.3005286296580376</v>
      </c>
      <c r="I2536" s="12">
        <v>5.9071108734841085</v>
      </c>
      <c r="J2536" s="12">
        <v>5.6663285295608397</v>
      </c>
      <c r="K2536" s="12">
        <v>6.9117398238700973</v>
      </c>
      <c r="L2536" s="12">
        <v>7.0126199746798497</v>
      </c>
      <c r="M2536" s="12">
        <v>5.4835021256590748</v>
      </c>
      <c r="N2536" s="12"/>
      <c r="O2536" s="12"/>
    </row>
    <row r="2537" spans="1:15" x14ac:dyDescent="0.35">
      <c r="A2537" s="11" t="str">
        <f t="shared" si="39"/>
        <v>DISTRIBUCION VOLUMEN X CRITERIO (kg ó litros)Cerveza Envasada5-10MIL</v>
      </c>
      <c r="B2537" s="11" t="s">
        <v>120</v>
      </c>
      <c r="C2537" s="11" t="s">
        <v>179</v>
      </c>
      <c r="D2537" s="11" t="s">
        <v>11</v>
      </c>
      <c r="E2537" s="12">
        <v>7.3011643351969555</v>
      </c>
      <c r="F2537" s="12">
        <v>7.0954638558128975</v>
      </c>
      <c r="G2537" s="12">
        <v>6.7338618839625664</v>
      </c>
      <c r="H2537" s="12">
        <v>6.4942739007590049</v>
      </c>
      <c r="I2537" s="12">
        <v>6.7575268401417965</v>
      </c>
      <c r="J2537" s="12">
        <v>7.6847541511629096</v>
      </c>
      <c r="K2537" s="12">
        <v>7.1467881667498334</v>
      </c>
      <c r="L2537" s="12">
        <v>8.3130084388060705</v>
      </c>
      <c r="M2537" s="12">
        <v>9.88704121720769</v>
      </c>
      <c r="N2537" s="12"/>
      <c r="O2537" s="12"/>
    </row>
    <row r="2538" spans="1:15" x14ac:dyDescent="0.35">
      <c r="A2538" s="11" t="str">
        <f t="shared" si="39"/>
        <v>DISTRIBUCION VOLUMEN X CRITERIO (kg ó litros)Cerveza Envasada10-30MIL</v>
      </c>
      <c r="B2538" s="11" t="s">
        <v>120</v>
      </c>
      <c r="C2538" s="11" t="s">
        <v>179</v>
      </c>
      <c r="D2538" s="11" t="s">
        <v>12</v>
      </c>
      <c r="E2538" s="12">
        <v>16.848741765750532</v>
      </c>
      <c r="F2538" s="12">
        <v>18.392492918530579</v>
      </c>
      <c r="G2538" s="12">
        <v>19.624043068908989</v>
      </c>
      <c r="H2538" s="12">
        <v>20.357319928783227</v>
      </c>
      <c r="I2538" s="12">
        <v>18.647094538796495</v>
      </c>
      <c r="J2538" s="12">
        <v>19.30974048720627</v>
      </c>
      <c r="K2538" s="12">
        <v>19.319664707382646</v>
      </c>
      <c r="L2538" s="12">
        <v>16.993489665579268</v>
      </c>
      <c r="M2538" s="12">
        <v>15.594026345301353</v>
      </c>
      <c r="N2538" s="12"/>
      <c r="O2538" s="12"/>
    </row>
    <row r="2539" spans="1:15" x14ac:dyDescent="0.35">
      <c r="A2539" s="11" t="str">
        <f t="shared" si="39"/>
        <v>DISTRIBUCION VOLUMEN X CRITERIO (kg ó litros)Cerveza Envasada30-100MIL</v>
      </c>
      <c r="B2539" s="11" t="s">
        <v>120</v>
      </c>
      <c r="C2539" s="11" t="s">
        <v>179</v>
      </c>
      <c r="D2539" s="11" t="s">
        <v>13</v>
      </c>
      <c r="E2539" s="12">
        <v>22.994863659269967</v>
      </c>
      <c r="F2539" s="12">
        <v>21.67040312912528</v>
      </c>
      <c r="G2539" s="12">
        <v>20.592574949435104</v>
      </c>
      <c r="H2539" s="12">
        <v>19.743990831200922</v>
      </c>
      <c r="I2539" s="12">
        <v>21.292264403354253</v>
      </c>
      <c r="J2539" s="12">
        <v>20.601758028525023</v>
      </c>
      <c r="K2539" s="12">
        <v>19.014442560477072</v>
      </c>
      <c r="L2539" s="12">
        <v>18.275619910873207</v>
      </c>
      <c r="M2539" s="12">
        <v>19.240591247241472</v>
      </c>
      <c r="N2539" s="12"/>
      <c r="O2539" s="12"/>
    </row>
    <row r="2540" spans="1:15" x14ac:dyDescent="0.35">
      <c r="A2540" s="11" t="str">
        <f t="shared" si="39"/>
        <v>DISTRIBUCION VOLUMEN X CRITERIO (kg ó litros)Cerveza Envasada100-200MIL</v>
      </c>
      <c r="B2540" s="11" t="s">
        <v>120</v>
      </c>
      <c r="C2540" s="11" t="s">
        <v>179</v>
      </c>
      <c r="D2540" s="11" t="s">
        <v>14</v>
      </c>
      <c r="E2540" s="12">
        <v>9.6495126970143463</v>
      </c>
      <c r="F2540" s="12">
        <v>9.8500763021864408</v>
      </c>
      <c r="G2540" s="12">
        <v>9.3738777677986338</v>
      </c>
      <c r="H2540" s="12">
        <v>9.420941498271219</v>
      </c>
      <c r="I2540" s="12">
        <v>9.9327065004405988</v>
      </c>
      <c r="J2540" s="12">
        <v>11.047994004104966</v>
      </c>
      <c r="K2540" s="12">
        <v>10.511079259121443</v>
      </c>
      <c r="L2540" s="12">
        <v>11.297043561244889</v>
      </c>
      <c r="M2540" s="12">
        <v>9.925190599177796</v>
      </c>
      <c r="N2540" s="12"/>
      <c r="O2540" s="12"/>
    </row>
    <row r="2541" spans="1:15" x14ac:dyDescent="0.35">
      <c r="A2541" s="11" t="str">
        <f t="shared" si="39"/>
        <v>DISTRIBUCION VOLUMEN X CRITERIO (kg ó litros)Cerveza Envasada200-500MIL</v>
      </c>
      <c r="B2541" s="11" t="s">
        <v>120</v>
      </c>
      <c r="C2541" s="11" t="s">
        <v>179</v>
      </c>
      <c r="D2541" s="11" t="s">
        <v>15</v>
      </c>
      <c r="E2541" s="12">
        <v>13.545314652086175</v>
      </c>
      <c r="F2541" s="12">
        <v>13.856530195202938</v>
      </c>
      <c r="G2541" s="12">
        <v>13.052365636611476</v>
      </c>
      <c r="H2541" s="12">
        <v>12.773665192172293</v>
      </c>
      <c r="I2541" s="12">
        <v>14.458490361608838</v>
      </c>
      <c r="J2541" s="12">
        <v>14.431272046546399</v>
      </c>
      <c r="K2541" s="12">
        <v>14.503199050799608</v>
      </c>
      <c r="L2541" s="12">
        <v>14.583460970911698</v>
      </c>
      <c r="M2541" s="12">
        <v>16.28834000723224</v>
      </c>
      <c r="N2541" s="12"/>
      <c r="O2541" s="12"/>
    </row>
    <row r="2542" spans="1:15" x14ac:dyDescent="0.35">
      <c r="A2542" s="11" t="str">
        <f t="shared" si="39"/>
        <v>DISTRIBUCION VOLUMEN X CRITERIO (kg ó litros)Cerveza Envasada&gt;500MIL</v>
      </c>
      <c r="B2542" s="11" t="s">
        <v>120</v>
      </c>
      <c r="C2542" s="11" t="s">
        <v>179</v>
      </c>
      <c r="D2542" s="11" t="s">
        <v>16</v>
      </c>
      <c r="E2542" s="12">
        <v>16.613589541940961</v>
      </c>
      <c r="F2542" s="12">
        <v>17.759347518764699</v>
      </c>
      <c r="G2542" s="12">
        <v>17.71784121846764</v>
      </c>
      <c r="H2542" s="12">
        <v>17.043834182184931</v>
      </c>
      <c r="I2542" s="12">
        <v>16.589974540507725</v>
      </c>
      <c r="J2542" s="12">
        <v>16.280119443373369</v>
      </c>
      <c r="K2542" s="12">
        <v>17.057245362446679</v>
      </c>
      <c r="L2542" s="12">
        <v>18.031182657192378</v>
      </c>
      <c r="M2542" s="12">
        <v>17.4378217983855</v>
      </c>
      <c r="N2542" s="12"/>
      <c r="O2542" s="12"/>
    </row>
    <row r="2543" spans="1:15" x14ac:dyDescent="0.35">
      <c r="A2543" s="11" t="str">
        <f t="shared" si="39"/>
        <v>DISTRIBUCION VOLUMEN X CRITERIO (kg ó litros)Cerveza EnvasadaDE 15 A 19 AÑOS</v>
      </c>
      <c r="B2543" s="11" t="s">
        <v>120</v>
      </c>
      <c r="C2543" s="11" t="s">
        <v>179</v>
      </c>
      <c r="D2543" s="11" t="s">
        <v>39</v>
      </c>
      <c r="E2543" s="12">
        <v>3.224851960985351</v>
      </c>
      <c r="F2543" s="12">
        <v>2.0989743986276377</v>
      </c>
      <c r="G2543" s="12">
        <v>1.1931901922348971</v>
      </c>
      <c r="H2543" s="12">
        <v>1.2548619855437331</v>
      </c>
      <c r="I2543" s="12">
        <v>0.58463453808965904</v>
      </c>
      <c r="J2543" s="12">
        <v>0.62470194893396658</v>
      </c>
      <c r="K2543" s="12">
        <v>0.33117870337687416</v>
      </c>
      <c r="L2543" s="12">
        <v>0.56225207426889545</v>
      </c>
      <c r="M2543" s="12">
        <v>9.2913086574803308E-2</v>
      </c>
      <c r="N2543" s="12"/>
      <c r="O2543" s="12"/>
    </row>
    <row r="2544" spans="1:15" x14ac:dyDescent="0.35">
      <c r="A2544" s="11" t="str">
        <f t="shared" si="39"/>
        <v>DISTRIBUCION VOLUMEN X CRITERIO (kg ó litros)Cerveza EnvasadaDE 20 A 24 AÑOS</v>
      </c>
      <c r="B2544" s="11" t="s">
        <v>120</v>
      </c>
      <c r="C2544" s="11" t="s">
        <v>179</v>
      </c>
      <c r="D2544" s="11" t="s">
        <v>40</v>
      </c>
      <c r="E2544" s="12">
        <v>2.2473726062266204</v>
      </c>
      <c r="F2544" s="12">
        <v>1.7598450076345133</v>
      </c>
      <c r="G2544" s="12">
        <v>1.580946543067036</v>
      </c>
      <c r="H2544" s="12">
        <v>2.2753254972304302</v>
      </c>
      <c r="I2544" s="12">
        <v>1.3325295527686585</v>
      </c>
      <c r="J2544" s="12">
        <v>1.3347809384414546</v>
      </c>
      <c r="K2544" s="12">
        <v>1.399213852035341</v>
      </c>
      <c r="L2544" s="12">
        <v>1.5730638274342339</v>
      </c>
      <c r="M2544" s="12">
        <v>1.8987260979982685</v>
      </c>
      <c r="N2544" s="12"/>
      <c r="O2544" s="12"/>
    </row>
    <row r="2545" spans="1:15" x14ac:dyDescent="0.35">
      <c r="A2545" s="11" t="str">
        <f t="shared" si="39"/>
        <v>DISTRIBUCION VOLUMEN X CRITERIO (kg ó litros)Cerveza EnvasadaDE 25 A 34 AÑOS</v>
      </c>
      <c r="B2545" s="11" t="s">
        <v>120</v>
      </c>
      <c r="C2545" s="11" t="s">
        <v>179</v>
      </c>
      <c r="D2545" s="11" t="s">
        <v>41</v>
      </c>
      <c r="E2545" s="12">
        <v>7.3115907173037025</v>
      </c>
      <c r="F2545" s="12">
        <v>6.8864832782837686</v>
      </c>
      <c r="G2545" s="12">
        <v>8.818487287419547</v>
      </c>
      <c r="H2545" s="12">
        <v>6.9916827403871631</v>
      </c>
      <c r="I2545" s="12">
        <v>6.5889284895722904</v>
      </c>
      <c r="J2545" s="12">
        <v>5.3558669795115765</v>
      </c>
      <c r="K2545" s="12">
        <v>6.3741455409711252</v>
      </c>
      <c r="L2545" s="12">
        <v>6.6754122764918415</v>
      </c>
      <c r="M2545" s="12">
        <v>7.0292243789670472</v>
      </c>
      <c r="N2545" s="12"/>
      <c r="O2545" s="12"/>
    </row>
    <row r="2546" spans="1:15" x14ac:dyDescent="0.35">
      <c r="A2546" s="11" t="str">
        <f t="shared" si="39"/>
        <v>DISTRIBUCION VOLUMEN X CRITERIO (kg ó litros)Cerveza EnvasadaDE 35 A 49 AÑOS</v>
      </c>
      <c r="B2546" s="11" t="s">
        <v>120</v>
      </c>
      <c r="C2546" s="11" t="s">
        <v>179</v>
      </c>
      <c r="D2546" s="11" t="s">
        <v>42</v>
      </c>
      <c r="E2546" s="12">
        <v>21.402432304700163</v>
      </c>
      <c r="F2546" s="12">
        <v>20.547239215508085</v>
      </c>
      <c r="G2546" s="12">
        <v>20.934673747660646</v>
      </c>
      <c r="H2546" s="12">
        <v>22.745780060852731</v>
      </c>
      <c r="I2546" s="12">
        <v>23.638796585710953</v>
      </c>
      <c r="J2546" s="12">
        <v>22.404292370220922</v>
      </c>
      <c r="K2546" s="12">
        <v>21.424510969405468</v>
      </c>
      <c r="L2546" s="12">
        <v>20.434340741418829</v>
      </c>
      <c r="M2546" s="12">
        <v>19.973125195739879</v>
      </c>
      <c r="N2546" s="12"/>
      <c r="O2546" s="12"/>
    </row>
    <row r="2547" spans="1:15" x14ac:dyDescent="0.35">
      <c r="A2547" s="11" t="str">
        <f t="shared" si="39"/>
        <v>DISTRIBUCION VOLUMEN X CRITERIO (kg ó litros)Cerveza EnvasadaDE 50 A 59 AÑOS</v>
      </c>
      <c r="B2547" s="11" t="s">
        <v>120</v>
      </c>
      <c r="C2547" s="11" t="s">
        <v>179</v>
      </c>
      <c r="D2547" s="11" t="s">
        <v>43</v>
      </c>
      <c r="E2547" s="12">
        <v>26.698449789539481</v>
      </c>
      <c r="F2547" s="12">
        <v>28.498509190244281</v>
      </c>
      <c r="G2547" s="12">
        <v>29.652156578498577</v>
      </c>
      <c r="H2547" s="12">
        <v>28.16075983213409</v>
      </c>
      <c r="I2547" s="12">
        <v>27.402297287681026</v>
      </c>
      <c r="J2547" s="12">
        <v>28.202319702729859</v>
      </c>
      <c r="K2547" s="12">
        <v>29.280576376099805</v>
      </c>
      <c r="L2547" s="12">
        <v>27.036211213010869</v>
      </c>
      <c r="M2547" s="12">
        <v>26.21989348790801</v>
      </c>
      <c r="N2547" s="12"/>
      <c r="O2547" s="12"/>
    </row>
    <row r="2548" spans="1:15" x14ac:dyDescent="0.35">
      <c r="A2548" s="11" t="str">
        <f t="shared" si="39"/>
        <v>DISTRIBUCION VOLUMEN X CRITERIO (kg ó litros)Cerveza EnvasadaDE 60 A 75 AÑOS</v>
      </c>
      <c r="B2548" s="11" t="s">
        <v>120</v>
      </c>
      <c r="C2548" s="11" t="s">
        <v>179</v>
      </c>
      <c r="D2548" s="11" t="s">
        <v>44</v>
      </c>
      <c r="E2548" s="12">
        <v>39.115282654827809</v>
      </c>
      <c r="F2548" s="12">
        <v>40.208934927947062</v>
      </c>
      <c r="G2548" s="12">
        <v>37.820560343808111</v>
      </c>
      <c r="H2548" s="12">
        <v>38.571569323710428</v>
      </c>
      <c r="I2548" s="12">
        <v>40.452825913358517</v>
      </c>
      <c r="J2548" s="12">
        <v>42.078051292380607</v>
      </c>
      <c r="K2548" s="12">
        <v>41.19038176201812</v>
      </c>
      <c r="L2548" s="12">
        <v>43.718693561535673</v>
      </c>
      <c r="M2548" s="12">
        <v>44.786111821942811</v>
      </c>
      <c r="N2548" s="12"/>
      <c r="O2548" s="12"/>
    </row>
    <row r="2549" spans="1:15" x14ac:dyDescent="0.35">
      <c r="A2549" s="11" t="str">
        <f t="shared" si="39"/>
        <v>DISTRIBUCION VOLUMEN X CRITERIO (kg ó litros)Cerveza EnvasadaALTA Y MEDIA ALTA</v>
      </c>
      <c r="B2549" s="11" t="s">
        <v>120</v>
      </c>
      <c r="C2549" s="11" t="s">
        <v>179</v>
      </c>
      <c r="D2549" s="11" t="s">
        <v>17</v>
      </c>
      <c r="E2549" s="12">
        <v>26.439927580025486</v>
      </c>
      <c r="F2549" s="12">
        <v>28.82216040767986</v>
      </c>
      <c r="G2549" s="12">
        <v>29.087070455235491</v>
      </c>
      <c r="H2549" s="12">
        <v>26.986497558156653</v>
      </c>
      <c r="I2549" s="12">
        <v>28.882823174203764</v>
      </c>
      <c r="J2549" s="12">
        <v>28.078064716084967</v>
      </c>
      <c r="K2549" s="12">
        <v>26.869569769489576</v>
      </c>
      <c r="L2549" s="12">
        <v>28.523811996973226</v>
      </c>
      <c r="M2549" s="12">
        <v>29.46262072240005</v>
      </c>
      <c r="N2549" s="12"/>
      <c r="O2549" s="12"/>
    </row>
    <row r="2550" spans="1:15" x14ac:dyDescent="0.35">
      <c r="A2550" s="11" t="str">
        <f t="shared" si="39"/>
        <v>DISTRIBUCION VOLUMEN X CRITERIO (kg ó litros)Cerveza EnvasadaMEDIA</v>
      </c>
      <c r="B2550" s="11" t="s">
        <v>120</v>
      </c>
      <c r="C2550" s="11" t="s">
        <v>179</v>
      </c>
      <c r="D2550" s="11" t="s">
        <v>18</v>
      </c>
      <c r="E2550" s="12">
        <v>29.618826459994775</v>
      </c>
      <c r="F2550" s="12">
        <v>31.268011309831849</v>
      </c>
      <c r="G2550" s="12">
        <v>31.06375709243634</v>
      </c>
      <c r="H2550" s="12">
        <v>32.703988304024584</v>
      </c>
      <c r="I2550" s="12">
        <v>32.417025450801376</v>
      </c>
      <c r="J2550" s="12">
        <v>32.105487099952548</v>
      </c>
      <c r="K2550" s="12">
        <v>34.994241517864687</v>
      </c>
      <c r="L2550" s="12">
        <v>34.596339940291784</v>
      </c>
      <c r="M2550" s="12">
        <v>33.113953332288361</v>
      </c>
      <c r="N2550" s="12"/>
      <c r="O2550" s="12"/>
    </row>
    <row r="2551" spans="1:15" x14ac:dyDescent="0.35">
      <c r="A2551" s="11" t="str">
        <f t="shared" si="39"/>
        <v>DISTRIBUCION VOLUMEN X CRITERIO (kg ó litros)Cerveza EnvasadaMEDIA BAJA</v>
      </c>
      <c r="B2551" s="11" t="s">
        <v>120</v>
      </c>
      <c r="C2551" s="11" t="s">
        <v>179</v>
      </c>
      <c r="D2551" s="11" t="s">
        <v>19</v>
      </c>
      <c r="E2551" s="12">
        <v>25.274993678155766</v>
      </c>
      <c r="F2551" s="12">
        <v>24.98127185983784</v>
      </c>
      <c r="G2551" s="12">
        <v>24.31799337067164</v>
      </c>
      <c r="H2551" s="12">
        <v>25.497236984635691</v>
      </c>
      <c r="I2551" s="12">
        <v>24.417731965460867</v>
      </c>
      <c r="J2551" s="12">
        <v>24.706163459945145</v>
      </c>
      <c r="K2551" s="12">
        <v>23.11644391968381</v>
      </c>
      <c r="L2551" s="12">
        <v>22.451773738435456</v>
      </c>
      <c r="M2551" s="12">
        <v>22.517133152380232</v>
      </c>
      <c r="N2551" s="12"/>
      <c r="O2551" s="12"/>
    </row>
    <row r="2552" spans="1:15" x14ac:dyDescent="0.35">
      <c r="A2552" s="11" t="str">
        <f t="shared" si="39"/>
        <v>DISTRIBUCION VOLUMEN X CRITERIO (kg ó litros)Cerveza EnvasadaBAJA</v>
      </c>
      <c r="B2552" s="11" t="s">
        <v>120</v>
      </c>
      <c r="C2552" s="11" t="s">
        <v>179</v>
      </c>
      <c r="D2552" s="11" t="s">
        <v>20</v>
      </c>
      <c r="E2552" s="12">
        <v>18.666238789987922</v>
      </c>
      <c r="F2552" s="12">
        <v>14.928545822676478</v>
      </c>
      <c r="G2552" s="12">
        <v>15.531185382536453</v>
      </c>
      <c r="H2552" s="12">
        <v>14.812258654916025</v>
      </c>
      <c r="I2552" s="12">
        <v>14.282430633617228</v>
      </c>
      <c r="J2552" s="12">
        <v>15.110302391731167</v>
      </c>
      <c r="K2552" s="12">
        <v>15.019755094845014</v>
      </c>
      <c r="L2552" s="12">
        <v>14.428056361406973</v>
      </c>
      <c r="M2552" s="12">
        <v>14.906288217565278</v>
      </c>
      <c r="N2552" s="12"/>
      <c r="O2552" s="12"/>
    </row>
    <row r="2553" spans="1:15" x14ac:dyDescent="0.35">
      <c r="A2553" s="11" t="str">
        <f t="shared" si="39"/>
        <v>DISTRIBUCION VOLUMEN X CRITERIO (kg ó litros)Cerveza EnvasadaHOMBRE</v>
      </c>
      <c r="B2553" s="11" t="s">
        <v>120</v>
      </c>
      <c r="C2553" s="11" t="s">
        <v>179</v>
      </c>
      <c r="D2553" s="11" t="s">
        <v>21</v>
      </c>
      <c r="E2553" s="12">
        <v>60.634860733129557</v>
      </c>
      <c r="F2553" s="12">
        <v>62.754561666987563</v>
      </c>
      <c r="G2553" s="12">
        <v>64.971453669455883</v>
      </c>
      <c r="H2553" s="12">
        <v>63.595651179709556</v>
      </c>
      <c r="I2553" s="12">
        <v>61.348482784486301</v>
      </c>
      <c r="J2553" s="12">
        <v>61.447376849073223</v>
      </c>
      <c r="K2553" s="12">
        <v>61.464291372301183</v>
      </c>
      <c r="L2553" s="12">
        <v>66.481453077884439</v>
      </c>
      <c r="M2553" s="12">
        <v>62.820700925568254</v>
      </c>
      <c r="N2553" s="12"/>
      <c r="O2553" s="12"/>
    </row>
    <row r="2554" spans="1:15" x14ac:dyDescent="0.35">
      <c r="A2554" s="11" t="str">
        <f t="shared" si="39"/>
        <v>DISTRIBUCION VOLUMEN X CRITERIO (kg ó litros)Cerveza EnvasadaMUJER</v>
      </c>
      <c r="B2554" s="11" t="s">
        <v>120</v>
      </c>
      <c r="C2554" s="11" t="s">
        <v>179</v>
      </c>
      <c r="D2554" s="11" t="s">
        <v>22</v>
      </c>
      <c r="E2554" s="12">
        <v>39.365117072237467</v>
      </c>
      <c r="F2554" s="12">
        <v>37.245425609802105</v>
      </c>
      <c r="G2554" s="12">
        <v>35.028575895182463</v>
      </c>
      <c r="H2554" s="12">
        <v>36.4043333292448</v>
      </c>
      <c r="I2554" s="12">
        <v>38.651546956748049</v>
      </c>
      <c r="J2554" s="12">
        <v>38.552649726318037</v>
      </c>
      <c r="K2554" s="12">
        <v>38.535718262553495</v>
      </c>
      <c r="L2554" s="12">
        <v>33.518524697118501</v>
      </c>
      <c r="M2554" s="12">
        <v>37.179295137173114</v>
      </c>
      <c r="N2554" s="12"/>
      <c r="O2554" s="12"/>
    </row>
    <row r="2555" spans="1:15" x14ac:dyDescent="0.35">
      <c r="A2555" s="11" t="str">
        <f t="shared" si="39"/>
        <v>DISTRIBUCION VOLUMEN X CRITERIO (kg ó litros)Cerveza SurtidorT.ESPAÑA</v>
      </c>
      <c r="B2555" s="11" t="s">
        <v>120</v>
      </c>
      <c r="C2555" s="11" t="s">
        <v>180</v>
      </c>
      <c r="D2555" s="11" t="s">
        <v>36</v>
      </c>
      <c r="E2555" s="12">
        <v>100</v>
      </c>
      <c r="F2555" s="12">
        <v>100</v>
      </c>
      <c r="G2555" s="12">
        <v>100</v>
      </c>
      <c r="H2555" s="12">
        <v>100</v>
      </c>
      <c r="I2555" s="12">
        <v>100</v>
      </c>
      <c r="J2555" s="12">
        <v>100</v>
      </c>
      <c r="K2555" s="12">
        <v>100</v>
      </c>
      <c r="L2555" s="12">
        <v>100</v>
      </c>
      <c r="M2555" s="12">
        <v>100</v>
      </c>
      <c r="N2555" s="12"/>
      <c r="O2555" s="12"/>
    </row>
    <row r="2556" spans="1:15" x14ac:dyDescent="0.35">
      <c r="A2556" s="11" t="str">
        <f t="shared" si="39"/>
        <v>DISTRIBUCION VOLUMEN X CRITERIO (kg ó litros)Cerveza SurtidorBCN AM</v>
      </c>
      <c r="B2556" s="11" t="s">
        <v>120</v>
      </c>
      <c r="C2556" s="11" t="s">
        <v>180</v>
      </c>
      <c r="D2556" s="11" t="s">
        <v>1</v>
      </c>
      <c r="E2556" s="12">
        <v>5.1225173262935488</v>
      </c>
      <c r="F2556" s="12">
        <v>5.8976423633395534</v>
      </c>
      <c r="G2556" s="12">
        <v>4.5117486408790581</v>
      </c>
      <c r="H2556" s="12">
        <v>4.9796632359007376</v>
      </c>
      <c r="I2556" s="12">
        <v>5.4900392265149467</v>
      </c>
      <c r="J2556" s="12">
        <v>6.7505464359743845</v>
      </c>
      <c r="K2556" s="12">
        <v>6.2284401102173153</v>
      </c>
      <c r="L2556" s="12">
        <v>7.442868645457243</v>
      </c>
      <c r="M2556" s="12">
        <v>6.1415491574371384</v>
      </c>
      <c r="N2556" s="12"/>
      <c r="O2556" s="12"/>
    </row>
    <row r="2557" spans="1:15" x14ac:dyDescent="0.35">
      <c r="A2557" s="11" t="str">
        <f t="shared" si="39"/>
        <v>DISTRIBUCION VOLUMEN X CRITERIO (kg ó litros)Cerveza SurtidorREST.CAT ARAGON</v>
      </c>
      <c r="B2557" s="11" t="s">
        <v>120</v>
      </c>
      <c r="C2557" s="11" t="s">
        <v>180</v>
      </c>
      <c r="D2557" s="11" t="s">
        <v>2</v>
      </c>
      <c r="E2557" s="12">
        <v>11.745230582178447</v>
      </c>
      <c r="F2557" s="12">
        <v>12.64021679499335</v>
      </c>
      <c r="G2557" s="12">
        <v>10.419014045923966</v>
      </c>
      <c r="H2557" s="12">
        <v>10.971546269342833</v>
      </c>
      <c r="I2557" s="12">
        <v>10.948549829058626</v>
      </c>
      <c r="J2557" s="12">
        <v>12.356635579376118</v>
      </c>
      <c r="K2557" s="12">
        <v>10.14035151217902</v>
      </c>
      <c r="L2557" s="12">
        <v>9.7485231189413053</v>
      </c>
      <c r="M2557" s="12">
        <v>11.445574661869294</v>
      </c>
      <c r="N2557" s="12"/>
      <c r="O2557" s="12"/>
    </row>
    <row r="2558" spans="1:15" x14ac:dyDescent="0.35">
      <c r="A2558" s="11" t="str">
        <f t="shared" si="39"/>
        <v>DISTRIBUCION VOLUMEN X CRITERIO (kg ó litros)Cerveza SurtidorLEVANTE</v>
      </c>
      <c r="B2558" s="11" t="s">
        <v>120</v>
      </c>
      <c r="C2558" s="11" t="s">
        <v>180</v>
      </c>
      <c r="D2558" s="11" t="s">
        <v>3</v>
      </c>
      <c r="E2558" s="12">
        <v>12.56690794302537</v>
      </c>
      <c r="F2558" s="12">
        <v>13.233134734936899</v>
      </c>
      <c r="G2558" s="12">
        <v>12.332383761002914</v>
      </c>
      <c r="H2558" s="12">
        <v>11.481654917192474</v>
      </c>
      <c r="I2558" s="12">
        <v>11.370860857430497</v>
      </c>
      <c r="J2558" s="12">
        <v>12.238843203599972</v>
      </c>
      <c r="K2558" s="12">
        <v>12.434743445170733</v>
      </c>
      <c r="L2558" s="12">
        <v>11.730067116594793</v>
      </c>
      <c r="M2558" s="12">
        <v>11.940906962679428</v>
      </c>
      <c r="N2558" s="12"/>
      <c r="O2558" s="12"/>
    </row>
    <row r="2559" spans="1:15" x14ac:dyDescent="0.35">
      <c r="A2559" s="11" t="str">
        <f t="shared" si="39"/>
        <v>DISTRIBUCION VOLUMEN X CRITERIO (kg ó litros)Cerveza SurtidorANDALUCIA</v>
      </c>
      <c r="B2559" s="11" t="s">
        <v>120</v>
      </c>
      <c r="C2559" s="11" t="s">
        <v>180</v>
      </c>
      <c r="D2559" s="11" t="s">
        <v>4</v>
      </c>
      <c r="E2559" s="12">
        <v>28.195025543143576</v>
      </c>
      <c r="F2559" s="12">
        <v>27.007137848724462</v>
      </c>
      <c r="G2559" s="12">
        <v>30.433350341790703</v>
      </c>
      <c r="H2559" s="12">
        <v>29.15213387684561</v>
      </c>
      <c r="I2559" s="12">
        <v>29.334914981926168</v>
      </c>
      <c r="J2559" s="12">
        <v>25.550569841507077</v>
      </c>
      <c r="K2559" s="12">
        <v>30.893069926656931</v>
      </c>
      <c r="L2559" s="12">
        <v>28.901025226022153</v>
      </c>
      <c r="M2559" s="12">
        <v>28.714962487533779</v>
      </c>
      <c r="N2559" s="12"/>
      <c r="O2559" s="12"/>
    </row>
    <row r="2560" spans="1:15" x14ac:dyDescent="0.35">
      <c r="A2560" s="11" t="str">
        <f t="shared" si="39"/>
        <v>DISTRIBUCION VOLUMEN X CRITERIO (kg ó litros)Cerveza SurtidorMDD AM</v>
      </c>
      <c r="B2560" s="11" t="s">
        <v>120</v>
      </c>
      <c r="C2560" s="11" t="s">
        <v>180</v>
      </c>
      <c r="D2560" s="11" t="s">
        <v>5</v>
      </c>
      <c r="E2560" s="12">
        <v>16.610306039348476</v>
      </c>
      <c r="F2560" s="12">
        <v>15.349768518379731</v>
      </c>
      <c r="G2560" s="12">
        <v>15.793473503487526</v>
      </c>
      <c r="H2560" s="12">
        <v>16.20658636341701</v>
      </c>
      <c r="I2560" s="12">
        <v>16.72557145448744</v>
      </c>
      <c r="J2560" s="12">
        <v>15.903377007345348</v>
      </c>
      <c r="K2560" s="12">
        <v>15.860297532307182</v>
      </c>
      <c r="L2560" s="12">
        <v>16.165973050022011</v>
      </c>
      <c r="M2560" s="12">
        <v>15.850822548643933</v>
      </c>
      <c r="N2560" s="12"/>
      <c r="O2560" s="12"/>
    </row>
    <row r="2561" spans="1:15" x14ac:dyDescent="0.35">
      <c r="A2561" s="11" t="str">
        <f t="shared" si="39"/>
        <v>DISTRIBUCION VOLUMEN X CRITERIO (kg ó litros)Cerveza SurtidorRTO CENTRO</v>
      </c>
      <c r="B2561" s="11" t="s">
        <v>120</v>
      </c>
      <c r="C2561" s="11" t="s">
        <v>180</v>
      </c>
      <c r="D2561" s="11" t="s">
        <v>6</v>
      </c>
      <c r="E2561" s="12">
        <v>7.7693106155814844</v>
      </c>
      <c r="F2561" s="12">
        <v>8.0005538555034654</v>
      </c>
      <c r="G2561" s="12">
        <v>7.4190758558062884</v>
      </c>
      <c r="H2561" s="12">
        <v>7.5754035283321297</v>
      </c>
      <c r="I2561" s="12">
        <v>7.5534755057407477</v>
      </c>
      <c r="J2561" s="12">
        <v>8.4218297760077263</v>
      </c>
      <c r="K2561" s="12">
        <v>6.5801407632489832</v>
      </c>
      <c r="L2561" s="12">
        <v>6.632116081510592</v>
      </c>
      <c r="M2561" s="12">
        <v>6.6702604107750894</v>
      </c>
      <c r="N2561" s="12"/>
      <c r="O2561" s="12"/>
    </row>
    <row r="2562" spans="1:15" x14ac:dyDescent="0.35">
      <c r="A2562" s="11" t="str">
        <f t="shared" si="39"/>
        <v>DISTRIBUCION VOLUMEN X CRITERIO (kg ó litros)Cerveza SurtidorNORTE-CENTRO</v>
      </c>
      <c r="B2562" s="11" t="s">
        <v>120</v>
      </c>
      <c r="C2562" s="11" t="s">
        <v>180</v>
      </c>
      <c r="D2562" s="11" t="s">
        <v>7</v>
      </c>
      <c r="E2562" s="12">
        <v>10.426779818805356</v>
      </c>
      <c r="F2562" s="12">
        <v>10.661262948956947</v>
      </c>
      <c r="G2562" s="12">
        <v>10.332233555139506</v>
      </c>
      <c r="H2562" s="12">
        <v>11.241253355009304</v>
      </c>
      <c r="I2562" s="12">
        <v>11.343138249609492</v>
      </c>
      <c r="J2562" s="12">
        <v>11.740541305082795</v>
      </c>
      <c r="K2562" s="12">
        <v>10.77598927715743</v>
      </c>
      <c r="L2562" s="12">
        <v>11.337328169931213</v>
      </c>
      <c r="M2562" s="12">
        <v>11.224624998742248</v>
      </c>
      <c r="N2562" s="12"/>
      <c r="O2562" s="12"/>
    </row>
    <row r="2563" spans="1:15" x14ac:dyDescent="0.35">
      <c r="A2563" s="11" t="str">
        <f t="shared" si="39"/>
        <v>DISTRIBUCION VOLUMEN X CRITERIO (kg ó litros)Cerveza SurtidorNOROESTE</v>
      </c>
      <c r="B2563" s="11" t="s">
        <v>120</v>
      </c>
      <c r="C2563" s="11" t="s">
        <v>180</v>
      </c>
      <c r="D2563" s="11" t="s">
        <v>8</v>
      </c>
      <c r="E2563" s="12">
        <v>7.5639162208986992</v>
      </c>
      <c r="F2563" s="12">
        <v>7.2102699739613456</v>
      </c>
      <c r="G2563" s="12">
        <v>8.7587238959748213</v>
      </c>
      <c r="H2563" s="12">
        <v>8.391769570553004</v>
      </c>
      <c r="I2563" s="12">
        <v>7.233454337074348</v>
      </c>
      <c r="J2563" s="12">
        <v>7.0376428616044873</v>
      </c>
      <c r="K2563" s="12">
        <v>7.0869718685910357</v>
      </c>
      <c r="L2563" s="12">
        <v>8.0420858599073437</v>
      </c>
      <c r="M2563" s="12">
        <v>8.0113044692450899</v>
      </c>
      <c r="N2563" s="12"/>
      <c r="O2563" s="12"/>
    </row>
    <row r="2564" spans="1:15" x14ac:dyDescent="0.35">
      <c r="A2564" s="11" t="str">
        <f t="shared" ref="A2564:A2627" si="40">B2564&amp;C2564&amp;D2564</f>
        <v>DISTRIBUCION VOLUMEN X CRITERIO (kg ó litros)Cerveza Surtidor&lt;2MIL</v>
      </c>
      <c r="B2564" s="11" t="s">
        <v>120</v>
      </c>
      <c r="C2564" s="11" t="s">
        <v>180</v>
      </c>
      <c r="D2564" s="11" t="s">
        <v>9</v>
      </c>
      <c r="E2564" s="12">
        <v>3.8249042018323687</v>
      </c>
      <c r="F2564" s="12">
        <v>4.3499270810815105</v>
      </c>
      <c r="G2564" s="12">
        <v>3.7699010744850723</v>
      </c>
      <c r="H2564" s="12">
        <v>4.9329847682050776</v>
      </c>
      <c r="I2564" s="12">
        <v>4.6170484743967846</v>
      </c>
      <c r="J2564" s="12">
        <v>5.0671314120190099</v>
      </c>
      <c r="K2564" s="12">
        <v>4.504293444103534</v>
      </c>
      <c r="L2564" s="12">
        <v>4.0345455096706475</v>
      </c>
      <c r="M2564" s="12">
        <v>3.8780947298110671</v>
      </c>
      <c r="N2564" s="12"/>
      <c r="O2564" s="12"/>
    </row>
    <row r="2565" spans="1:15" x14ac:dyDescent="0.35">
      <c r="A2565" s="11" t="str">
        <f t="shared" si="40"/>
        <v>DISTRIBUCION VOLUMEN X CRITERIO (kg ó litros)Cerveza Surtidor2-5MIL</v>
      </c>
      <c r="B2565" s="11" t="s">
        <v>120</v>
      </c>
      <c r="C2565" s="11" t="s">
        <v>180</v>
      </c>
      <c r="D2565" s="11" t="s">
        <v>10</v>
      </c>
      <c r="E2565" s="12">
        <v>3.7048556321971766</v>
      </c>
      <c r="F2565" s="12">
        <v>3.7713970990427699</v>
      </c>
      <c r="G2565" s="12">
        <v>3.9028945860439515</v>
      </c>
      <c r="H2565" s="12">
        <v>3.7197759131097055</v>
      </c>
      <c r="I2565" s="12">
        <v>3.7369671084687313</v>
      </c>
      <c r="J2565" s="12">
        <v>3.803334845857361</v>
      </c>
      <c r="K2565" s="12">
        <v>3.7716185529044917</v>
      </c>
      <c r="L2565" s="12">
        <v>4.7874013833864169</v>
      </c>
      <c r="M2565" s="12">
        <v>4.7828529352839553</v>
      </c>
      <c r="N2565" s="12"/>
      <c r="O2565" s="12"/>
    </row>
    <row r="2566" spans="1:15" x14ac:dyDescent="0.35">
      <c r="A2566" s="11" t="str">
        <f t="shared" si="40"/>
        <v>DISTRIBUCION VOLUMEN X CRITERIO (kg ó litros)Cerveza Surtidor5-10MIL</v>
      </c>
      <c r="B2566" s="11" t="s">
        <v>120</v>
      </c>
      <c r="C2566" s="11" t="s">
        <v>180</v>
      </c>
      <c r="D2566" s="11" t="s">
        <v>11</v>
      </c>
      <c r="E2566" s="12">
        <v>8.8250833071169765</v>
      </c>
      <c r="F2566" s="12">
        <v>8.6047043554202105</v>
      </c>
      <c r="G2566" s="12">
        <v>7.6955662911575917</v>
      </c>
      <c r="H2566" s="12">
        <v>8.0706083601325496</v>
      </c>
      <c r="I2566" s="12">
        <v>8.0814193950706539</v>
      </c>
      <c r="J2566" s="12">
        <v>7.5314513585372982</v>
      </c>
      <c r="K2566" s="12">
        <v>7.56751412216307</v>
      </c>
      <c r="L2566" s="12">
        <v>7.4944408637793183</v>
      </c>
      <c r="M2566" s="12">
        <v>9.8339524294004548</v>
      </c>
      <c r="N2566" s="12"/>
      <c r="O2566" s="12"/>
    </row>
    <row r="2567" spans="1:15" x14ac:dyDescent="0.35">
      <c r="A2567" s="11" t="str">
        <f t="shared" si="40"/>
        <v>DISTRIBUCION VOLUMEN X CRITERIO (kg ó litros)Cerveza Surtidor10-30MIL</v>
      </c>
      <c r="B2567" s="11" t="s">
        <v>120</v>
      </c>
      <c r="C2567" s="11" t="s">
        <v>180</v>
      </c>
      <c r="D2567" s="11" t="s">
        <v>12</v>
      </c>
      <c r="E2567" s="12">
        <v>15.525183261166879</v>
      </c>
      <c r="F2567" s="12">
        <v>16.545290443064033</v>
      </c>
      <c r="G2567" s="12">
        <v>17.647520052026099</v>
      </c>
      <c r="H2567" s="12">
        <v>17.3469592200119</v>
      </c>
      <c r="I2567" s="12">
        <v>17.557177301598269</v>
      </c>
      <c r="J2567" s="12">
        <v>17.850887537139485</v>
      </c>
      <c r="K2567" s="12">
        <v>18.136719627455779</v>
      </c>
      <c r="L2567" s="12">
        <v>17.435063886676026</v>
      </c>
      <c r="M2567" s="12">
        <v>17.168061130666363</v>
      </c>
      <c r="N2567" s="12"/>
      <c r="O2567" s="12"/>
    </row>
    <row r="2568" spans="1:15" x14ac:dyDescent="0.35">
      <c r="A2568" s="11" t="str">
        <f t="shared" si="40"/>
        <v>DISTRIBUCION VOLUMEN X CRITERIO (kg ó litros)Cerveza Surtidor30-100MIL</v>
      </c>
      <c r="B2568" s="11" t="s">
        <v>120</v>
      </c>
      <c r="C2568" s="11" t="s">
        <v>180</v>
      </c>
      <c r="D2568" s="11" t="s">
        <v>13</v>
      </c>
      <c r="E2568" s="12">
        <v>17.813892643774039</v>
      </c>
      <c r="F2568" s="12">
        <v>17.650229053034643</v>
      </c>
      <c r="G2568" s="12">
        <v>18.987047309496035</v>
      </c>
      <c r="H2568" s="12">
        <v>19.873114185211154</v>
      </c>
      <c r="I2568" s="12">
        <v>18.72100549653311</v>
      </c>
      <c r="J2568" s="12">
        <v>17.846128220894848</v>
      </c>
      <c r="K2568" s="12">
        <v>18.358067541882946</v>
      </c>
      <c r="L2568" s="12">
        <v>18.522203671217593</v>
      </c>
      <c r="M2568" s="12">
        <v>17.946826622023707</v>
      </c>
      <c r="N2568" s="12"/>
      <c r="O2568" s="12"/>
    </row>
    <row r="2569" spans="1:15" x14ac:dyDescent="0.35">
      <c r="A2569" s="11" t="str">
        <f t="shared" si="40"/>
        <v>DISTRIBUCION VOLUMEN X CRITERIO (kg ó litros)Cerveza Surtidor100-200MIL</v>
      </c>
      <c r="B2569" s="11" t="s">
        <v>120</v>
      </c>
      <c r="C2569" s="11" t="s">
        <v>180</v>
      </c>
      <c r="D2569" s="11" t="s">
        <v>14</v>
      </c>
      <c r="E2569" s="12">
        <v>11.735356745139748</v>
      </c>
      <c r="F2569" s="12">
        <v>11.827083345147779</v>
      </c>
      <c r="G2569" s="12">
        <v>11.433806717696447</v>
      </c>
      <c r="H2569" s="12">
        <v>11.272137653489334</v>
      </c>
      <c r="I2569" s="12">
        <v>11.335857504585503</v>
      </c>
      <c r="J2569" s="12">
        <v>10.998147149724421</v>
      </c>
      <c r="K2569" s="12">
        <v>11.109610897507078</v>
      </c>
      <c r="L2569" s="12">
        <v>10.68155510951836</v>
      </c>
      <c r="M2569" s="12">
        <v>11.159744413466761</v>
      </c>
      <c r="N2569" s="12"/>
      <c r="O2569" s="12"/>
    </row>
    <row r="2570" spans="1:15" x14ac:dyDescent="0.35">
      <c r="A2570" s="11" t="str">
        <f t="shared" si="40"/>
        <v>DISTRIBUCION VOLUMEN X CRITERIO (kg ó litros)Cerveza Surtidor200-500MIL</v>
      </c>
      <c r="B2570" s="11" t="s">
        <v>120</v>
      </c>
      <c r="C2570" s="11" t="s">
        <v>180</v>
      </c>
      <c r="D2570" s="11" t="s">
        <v>15</v>
      </c>
      <c r="E2570" s="12">
        <v>14.246767824489401</v>
      </c>
      <c r="F2570" s="12">
        <v>14.504939114568288</v>
      </c>
      <c r="G2570" s="12">
        <v>13.519048550362267</v>
      </c>
      <c r="H2570" s="12">
        <v>13.224850686276623</v>
      </c>
      <c r="I2570" s="12">
        <v>14.184103341017845</v>
      </c>
      <c r="J2570" s="12">
        <v>13.813333886978372</v>
      </c>
      <c r="K2570" s="12">
        <v>13.813185192403706</v>
      </c>
      <c r="L2570" s="12">
        <v>13.452707021218972</v>
      </c>
      <c r="M2570" s="12">
        <v>12.321926600630405</v>
      </c>
      <c r="N2570" s="12"/>
      <c r="O2570" s="12"/>
    </row>
    <row r="2571" spans="1:15" x14ac:dyDescent="0.35">
      <c r="A2571" s="11" t="str">
        <f t="shared" si="40"/>
        <v>DISTRIBUCION VOLUMEN X CRITERIO (kg ó litros)Cerveza Surtidor&gt;500MIL</v>
      </c>
      <c r="B2571" s="11" t="s">
        <v>120</v>
      </c>
      <c r="C2571" s="11" t="s">
        <v>180</v>
      </c>
      <c r="D2571" s="11" t="s">
        <v>16</v>
      </c>
      <c r="E2571" s="12">
        <v>24.32395183318722</v>
      </c>
      <c r="F2571" s="12">
        <v>22.746408845119994</v>
      </c>
      <c r="G2571" s="12">
        <v>23.044212496954266</v>
      </c>
      <c r="H2571" s="12">
        <v>21.559579462066988</v>
      </c>
      <c r="I2571" s="12">
        <v>21.766433882589116</v>
      </c>
      <c r="J2571" s="12">
        <v>23.089566226524472</v>
      </c>
      <c r="K2571" s="12">
        <v>22.738994812943812</v>
      </c>
      <c r="L2571" s="12">
        <v>23.592075652012102</v>
      </c>
      <c r="M2571" s="12">
        <v>22.908550123653974</v>
      </c>
      <c r="N2571" s="12"/>
      <c r="O2571" s="12"/>
    </row>
    <row r="2572" spans="1:15" x14ac:dyDescent="0.35">
      <c r="A2572" s="11" t="str">
        <f t="shared" si="40"/>
        <v>DISTRIBUCION VOLUMEN X CRITERIO (kg ó litros)Cerveza SurtidorDE 15 A 19 AÑOS</v>
      </c>
      <c r="B2572" s="11" t="s">
        <v>120</v>
      </c>
      <c r="C2572" s="11" t="s">
        <v>180</v>
      </c>
      <c r="D2572" s="11" t="s">
        <v>39</v>
      </c>
      <c r="E2572" s="12">
        <v>0.80782453541286547</v>
      </c>
      <c r="F2572" s="12">
        <v>1.0277907462551747</v>
      </c>
      <c r="G2572" s="12">
        <v>0.79951641080782299</v>
      </c>
      <c r="H2572" s="12">
        <v>1.1797010940602501</v>
      </c>
      <c r="I2572" s="12">
        <v>0.26732147153656782</v>
      </c>
      <c r="J2572" s="12">
        <v>0.23150112311479368</v>
      </c>
      <c r="K2572" s="12">
        <v>1.0963123649934285</v>
      </c>
      <c r="L2572" s="12">
        <v>0.36342842255607655</v>
      </c>
      <c r="M2572" s="12">
        <v>0.14415726891733965</v>
      </c>
      <c r="N2572" s="12"/>
      <c r="O2572" s="12"/>
    </row>
    <row r="2573" spans="1:15" x14ac:dyDescent="0.35">
      <c r="A2573" s="11" t="str">
        <f t="shared" si="40"/>
        <v>DISTRIBUCION VOLUMEN X CRITERIO (kg ó litros)Cerveza SurtidorDE 20 A 24 AÑOS</v>
      </c>
      <c r="B2573" s="11" t="s">
        <v>120</v>
      </c>
      <c r="C2573" s="11" t="s">
        <v>180</v>
      </c>
      <c r="D2573" s="11" t="s">
        <v>40</v>
      </c>
      <c r="E2573" s="12">
        <v>2.4664493213966328</v>
      </c>
      <c r="F2573" s="12">
        <v>1.8921793864545571</v>
      </c>
      <c r="G2573" s="12">
        <v>2.4473186490606236</v>
      </c>
      <c r="H2573" s="12">
        <v>2.3409566235362651</v>
      </c>
      <c r="I2573" s="12">
        <v>1.883905999129313</v>
      </c>
      <c r="J2573" s="12">
        <v>1.418180142618445</v>
      </c>
      <c r="K2573" s="12">
        <v>1.6672523670238475</v>
      </c>
      <c r="L2573" s="12">
        <v>1.4080096629716217</v>
      </c>
      <c r="M2573" s="12">
        <v>1.1365350690995495</v>
      </c>
      <c r="N2573" s="12"/>
      <c r="O2573" s="12"/>
    </row>
    <row r="2574" spans="1:15" x14ac:dyDescent="0.35">
      <c r="A2574" s="11" t="str">
        <f t="shared" si="40"/>
        <v>DISTRIBUCION VOLUMEN X CRITERIO (kg ó litros)Cerveza SurtidorDE 25 A 34 AÑOS</v>
      </c>
      <c r="B2574" s="11" t="s">
        <v>120</v>
      </c>
      <c r="C2574" s="11" t="s">
        <v>180</v>
      </c>
      <c r="D2574" s="11" t="s">
        <v>41</v>
      </c>
      <c r="E2574" s="12">
        <v>8.8015906316597441</v>
      </c>
      <c r="F2574" s="12">
        <v>7.5417994974131348</v>
      </c>
      <c r="G2574" s="12">
        <v>7.5198602729679003</v>
      </c>
      <c r="H2574" s="12">
        <v>6.8984804433340541</v>
      </c>
      <c r="I2574" s="12">
        <v>5.9512877386579452</v>
      </c>
      <c r="J2574" s="12">
        <v>6.5091043232349639</v>
      </c>
      <c r="K2574" s="12">
        <v>7.6753528732896479</v>
      </c>
      <c r="L2574" s="12">
        <v>7.5422705644295789</v>
      </c>
      <c r="M2574" s="12">
        <v>7.4138797768596572</v>
      </c>
      <c r="N2574" s="12"/>
      <c r="O2574" s="12"/>
    </row>
    <row r="2575" spans="1:15" x14ac:dyDescent="0.35">
      <c r="A2575" s="11" t="str">
        <f t="shared" si="40"/>
        <v>DISTRIBUCION VOLUMEN X CRITERIO (kg ó litros)Cerveza SurtidorDE 35 A 49 AÑOS</v>
      </c>
      <c r="B2575" s="11" t="s">
        <v>120</v>
      </c>
      <c r="C2575" s="11" t="s">
        <v>180</v>
      </c>
      <c r="D2575" s="11" t="s">
        <v>42</v>
      </c>
      <c r="E2575" s="12">
        <v>21.698764426783988</v>
      </c>
      <c r="F2575" s="12">
        <v>21.827165194135421</v>
      </c>
      <c r="G2575" s="12">
        <v>22.168153940427988</v>
      </c>
      <c r="H2575" s="12">
        <v>21.12954848628301</v>
      </c>
      <c r="I2575" s="12">
        <v>21.681180909395291</v>
      </c>
      <c r="J2575" s="12">
        <v>21.481681658514511</v>
      </c>
      <c r="K2575" s="12">
        <v>19.55611282831396</v>
      </c>
      <c r="L2575" s="12">
        <v>19.761438839273449</v>
      </c>
      <c r="M2575" s="12">
        <v>18.785911586817107</v>
      </c>
      <c r="N2575" s="12"/>
      <c r="O2575" s="12"/>
    </row>
    <row r="2576" spans="1:15" x14ac:dyDescent="0.35">
      <c r="A2576" s="11" t="str">
        <f t="shared" si="40"/>
        <v>DISTRIBUCION VOLUMEN X CRITERIO (kg ó litros)Cerveza SurtidorDE 50 A 59 AÑOS</v>
      </c>
      <c r="B2576" s="11" t="s">
        <v>120</v>
      </c>
      <c r="C2576" s="11" t="s">
        <v>180</v>
      </c>
      <c r="D2576" s="11" t="s">
        <v>43</v>
      </c>
      <c r="E2576" s="12">
        <v>25.568653937153041</v>
      </c>
      <c r="F2576" s="12">
        <v>27.118655158235892</v>
      </c>
      <c r="G2576" s="12">
        <v>26.352219883374694</v>
      </c>
      <c r="H2576" s="12">
        <v>24.473915986416923</v>
      </c>
      <c r="I2576" s="12">
        <v>24.381334275454911</v>
      </c>
      <c r="J2576" s="12">
        <v>24.810529839845888</v>
      </c>
      <c r="K2576" s="12">
        <v>24.775972059689835</v>
      </c>
      <c r="L2576" s="12">
        <v>24.494350836476826</v>
      </c>
      <c r="M2576" s="12">
        <v>22.868707460003694</v>
      </c>
      <c r="N2576" s="12"/>
      <c r="O2576" s="12"/>
    </row>
    <row r="2577" spans="1:15" x14ac:dyDescent="0.35">
      <c r="A2577" s="11" t="str">
        <f t="shared" si="40"/>
        <v>DISTRIBUCION VOLUMEN X CRITERIO (kg ó litros)Cerveza SurtidorDE 60 A 75 AÑOS</v>
      </c>
      <c r="B2577" s="11" t="s">
        <v>120</v>
      </c>
      <c r="C2577" s="11" t="s">
        <v>180</v>
      </c>
      <c r="D2577" s="11" t="s">
        <v>44</v>
      </c>
      <c r="E2577" s="12">
        <v>40.65670742333841</v>
      </c>
      <c r="F2577" s="12">
        <v>40.592392413347469</v>
      </c>
      <c r="G2577" s="12">
        <v>40.712935483602145</v>
      </c>
      <c r="H2577" s="12">
        <v>43.97740012612644</v>
      </c>
      <c r="I2577" s="12">
        <v>45.83496861429937</v>
      </c>
      <c r="J2577" s="12">
        <v>45.548988827320017</v>
      </c>
      <c r="K2577" s="12">
        <v>45.229001234110576</v>
      </c>
      <c r="L2577" s="12">
        <v>46.430496283045215</v>
      </c>
      <c r="M2577" s="12">
        <v>49.650813735979789</v>
      </c>
      <c r="N2577" s="12"/>
      <c r="O2577" s="12"/>
    </row>
    <row r="2578" spans="1:15" x14ac:dyDescent="0.35">
      <c r="A2578" s="11" t="str">
        <f t="shared" si="40"/>
        <v>DISTRIBUCION VOLUMEN X CRITERIO (kg ó litros)Cerveza SurtidorALTA Y MEDIA ALTA</v>
      </c>
      <c r="B2578" s="11" t="s">
        <v>120</v>
      </c>
      <c r="C2578" s="11" t="s">
        <v>180</v>
      </c>
      <c r="D2578" s="11" t="s">
        <v>17</v>
      </c>
      <c r="E2578" s="12">
        <v>30.269272526168567</v>
      </c>
      <c r="F2578" s="12">
        <v>33.005996832774528</v>
      </c>
      <c r="G2578" s="12">
        <v>31.070373471110095</v>
      </c>
      <c r="H2578" s="12">
        <v>29.872196809315749</v>
      </c>
      <c r="I2578" s="12">
        <v>29.451836341052662</v>
      </c>
      <c r="J2578" s="12">
        <v>30.371998600345201</v>
      </c>
      <c r="K2578" s="12">
        <v>31.224341535556626</v>
      </c>
      <c r="L2578" s="12">
        <v>29.042392368469912</v>
      </c>
      <c r="M2578" s="12">
        <v>29.319600141393259</v>
      </c>
      <c r="N2578" s="12"/>
      <c r="O2578" s="12"/>
    </row>
    <row r="2579" spans="1:15" x14ac:dyDescent="0.35">
      <c r="A2579" s="11" t="str">
        <f t="shared" si="40"/>
        <v>DISTRIBUCION VOLUMEN X CRITERIO (kg ó litros)Cerveza SurtidorMEDIA</v>
      </c>
      <c r="B2579" s="11" t="s">
        <v>120</v>
      </c>
      <c r="C2579" s="11" t="s">
        <v>180</v>
      </c>
      <c r="D2579" s="11" t="s">
        <v>18</v>
      </c>
      <c r="E2579" s="12">
        <v>33.675270622274475</v>
      </c>
      <c r="F2579" s="12">
        <v>32.931163491306933</v>
      </c>
      <c r="G2579" s="12">
        <v>36.373520903320632</v>
      </c>
      <c r="H2579" s="12">
        <v>34.124582025902356</v>
      </c>
      <c r="I2579" s="12">
        <v>34.19962115612514</v>
      </c>
      <c r="J2579" s="12">
        <v>34.646777190319916</v>
      </c>
      <c r="K2579" s="12">
        <v>33.555192745997203</v>
      </c>
      <c r="L2579" s="12">
        <v>36.530081813447914</v>
      </c>
      <c r="M2579" s="12">
        <v>34.244135357545986</v>
      </c>
      <c r="N2579" s="12"/>
      <c r="O2579" s="12"/>
    </row>
    <row r="2580" spans="1:15" x14ac:dyDescent="0.35">
      <c r="A2580" s="11" t="str">
        <f t="shared" si="40"/>
        <v>DISTRIBUCION VOLUMEN X CRITERIO (kg ó litros)Cerveza SurtidorMEDIA BAJA</v>
      </c>
      <c r="B2580" s="11" t="s">
        <v>120</v>
      </c>
      <c r="C2580" s="11" t="s">
        <v>180</v>
      </c>
      <c r="D2580" s="11" t="s">
        <v>19</v>
      </c>
      <c r="E2580" s="12">
        <v>22.276207584594349</v>
      </c>
      <c r="F2580" s="12">
        <v>20.873471771161153</v>
      </c>
      <c r="G2580" s="12">
        <v>19.530383302054759</v>
      </c>
      <c r="H2580" s="12">
        <v>21.886395690437809</v>
      </c>
      <c r="I2580" s="12">
        <v>21.738784431397569</v>
      </c>
      <c r="J2580" s="12">
        <v>22.034672762706734</v>
      </c>
      <c r="K2580" s="12">
        <v>21.658433052135823</v>
      </c>
      <c r="L2580" s="12">
        <v>20.206433357447832</v>
      </c>
      <c r="M2580" s="12">
        <v>20.773821791293816</v>
      </c>
      <c r="N2580" s="12"/>
      <c r="O2580" s="12"/>
    </row>
    <row r="2581" spans="1:15" x14ac:dyDescent="0.35">
      <c r="A2581" s="11" t="str">
        <f t="shared" si="40"/>
        <v>DISTRIBUCION VOLUMEN X CRITERIO (kg ó litros)Cerveza SurtidorBAJA</v>
      </c>
      <c r="B2581" s="11" t="s">
        <v>120</v>
      </c>
      <c r="C2581" s="11" t="s">
        <v>180</v>
      </c>
      <c r="D2581" s="11" t="s">
        <v>20</v>
      </c>
      <c r="E2581" s="12">
        <v>13.779241962151053</v>
      </c>
      <c r="F2581" s="12">
        <v>13.18936206544103</v>
      </c>
      <c r="G2581" s="12">
        <v>13.025721620223338</v>
      </c>
      <c r="H2581" s="12">
        <v>14.116826564066201</v>
      </c>
      <c r="I2581" s="12">
        <v>14.609761645885477</v>
      </c>
      <c r="J2581" s="12">
        <v>12.94653157667471</v>
      </c>
      <c r="K2581" s="12">
        <v>13.562036324103872</v>
      </c>
      <c r="L2581" s="12">
        <v>14.221080854561659</v>
      </c>
      <c r="M2581" s="12">
        <v>15.662447058707516</v>
      </c>
      <c r="N2581" s="12"/>
      <c r="O2581" s="12"/>
    </row>
    <row r="2582" spans="1:15" x14ac:dyDescent="0.35">
      <c r="A2582" s="11" t="str">
        <f t="shared" si="40"/>
        <v>DISTRIBUCION VOLUMEN X CRITERIO (kg ó litros)Cerveza SurtidorHOMBRE</v>
      </c>
      <c r="B2582" s="11" t="s">
        <v>120</v>
      </c>
      <c r="C2582" s="11" t="s">
        <v>180</v>
      </c>
      <c r="D2582" s="11" t="s">
        <v>21</v>
      </c>
      <c r="E2582" s="12">
        <v>61.150683223657452</v>
      </c>
      <c r="F2582" s="12">
        <v>59.295137669419503</v>
      </c>
      <c r="G2582" s="12">
        <v>62.738237796124082</v>
      </c>
      <c r="H2582" s="12">
        <v>60.294426713158835</v>
      </c>
      <c r="I2582" s="12">
        <v>60.241160160032535</v>
      </c>
      <c r="J2582" s="12">
        <v>60.188704891106291</v>
      </c>
      <c r="K2582" s="12">
        <v>60.718587944690938</v>
      </c>
      <c r="L2582" s="12">
        <v>60.500933996202924</v>
      </c>
      <c r="M2582" s="12">
        <v>60.7838728248406</v>
      </c>
      <c r="N2582" s="12"/>
      <c r="O2582" s="12"/>
    </row>
    <row r="2583" spans="1:15" x14ac:dyDescent="0.35">
      <c r="A2583" s="11" t="str">
        <f t="shared" si="40"/>
        <v>DISTRIBUCION VOLUMEN X CRITERIO (kg ó litros)Cerveza SurtidorMUJER</v>
      </c>
      <c r="B2583" s="11" t="s">
        <v>120</v>
      </c>
      <c r="C2583" s="11" t="s">
        <v>180</v>
      </c>
      <c r="D2583" s="11" t="s">
        <v>22</v>
      </c>
      <c r="E2583" s="12">
        <v>38.849308398083295</v>
      </c>
      <c r="F2583" s="12">
        <v>40.704852035334383</v>
      </c>
      <c r="G2583" s="12">
        <v>37.261761854874287</v>
      </c>
      <c r="H2583" s="12">
        <v>39.705579572967395</v>
      </c>
      <c r="I2583" s="12">
        <v>39.758846041895609</v>
      </c>
      <c r="J2583" s="12">
        <v>39.811273816279041</v>
      </c>
      <c r="K2583" s="12">
        <v>39.281407551812912</v>
      </c>
      <c r="L2583" s="12">
        <v>39.499055045482535</v>
      </c>
      <c r="M2583" s="12">
        <v>39.216127175159414</v>
      </c>
      <c r="N2583" s="12"/>
      <c r="O2583" s="12"/>
    </row>
    <row r="2584" spans="1:15" x14ac:dyDescent="0.35">
      <c r="A2584" s="11" t="str">
        <f t="shared" si="40"/>
        <v>DISTRIBUCION VOLUMEN X CRITERIO (kg ó litros)Otras CervezasT.ESPAÑA</v>
      </c>
      <c r="B2584" s="11" t="s">
        <v>120</v>
      </c>
      <c r="C2584" s="11" t="s">
        <v>148</v>
      </c>
      <c r="D2584" s="11" t="s">
        <v>36</v>
      </c>
      <c r="E2584" s="12">
        <v>100</v>
      </c>
      <c r="F2584" s="12">
        <v>100</v>
      </c>
      <c r="G2584" s="12">
        <v>100</v>
      </c>
      <c r="H2584" s="12">
        <v>100</v>
      </c>
      <c r="I2584" s="12">
        <v>100</v>
      </c>
      <c r="J2584" s="12">
        <v>100</v>
      </c>
      <c r="K2584" s="12">
        <v>100</v>
      </c>
      <c r="L2584" s="12">
        <v>100</v>
      </c>
      <c r="M2584" s="12">
        <v>100</v>
      </c>
      <c r="N2584" s="12"/>
      <c r="O2584" s="12"/>
    </row>
    <row r="2585" spans="1:15" x14ac:dyDescent="0.35">
      <c r="A2585" s="11" t="str">
        <f t="shared" si="40"/>
        <v>DISTRIBUCION VOLUMEN X CRITERIO (kg ó litros)Otras CervezasBCN AM</v>
      </c>
      <c r="B2585" s="11" t="s">
        <v>120</v>
      </c>
      <c r="C2585" s="11" t="s">
        <v>148</v>
      </c>
      <c r="D2585" s="11" t="s">
        <v>1</v>
      </c>
      <c r="E2585" s="12" t="s">
        <v>219</v>
      </c>
      <c r="F2585" s="12">
        <v>3.1425944477501098</v>
      </c>
      <c r="G2585" s="12" t="s">
        <v>219</v>
      </c>
      <c r="H2585" s="12" t="s">
        <v>219</v>
      </c>
      <c r="I2585" s="12">
        <v>3.8577598436966003</v>
      </c>
      <c r="J2585" s="12" t="s">
        <v>219</v>
      </c>
      <c r="K2585" s="12" t="s">
        <v>219</v>
      </c>
      <c r="L2585" s="12">
        <v>7.1606894497260711</v>
      </c>
      <c r="M2585" s="12" t="s">
        <v>219</v>
      </c>
      <c r="N2585" s="12"/>
      <c r="O2585" s="12"/>
    </row>
    <row r="2586" spans="1:15" x14ac:dyDescent="0.35">
      <c r="A2586" s="11" t="str">
        <f t="shared" si="40"/>
        <v>DISTRIBUCION VOLUMEN X CRITERIO (kg ó litros)Otras CervezasREST.CAT ARAGON</v>
      </c>
      <c r="B2586" s="11" t="s">
        <v>120</v>
      </c>
      <c r="C2586" s="11" t="s">
        <v>148</v>
      </c>
      <c r="D2586" s="11" t="s">
        <v>2</v>
      </c>
      <c r="E2586" s="12">
        <v>7.0669998333533544</v>
      </c>
      <c r="F2586" s="12">
        <v>11.271219785345334</v>
      </c>
      <c r="G2586" s="12" t="s">
        <v>219</v>
      </c>
      <c r="H2586" s="12">
        <v>2.3481180792644771</v>
      </c>
      <c r="I2586" s="12">
        <v>4.2788516272407806</v>
      </c>
      <c r="J2586" s="12">
        <v>2.7166057433445951</v>
      </c>
      <c r="K2586" s="12">
        <v>5.589206602451358</v>
      </c>
      <c r="L2586" s="12">
        <v>5.7318935944874756</v>
      </c>
      <c r="M2586" s="12">
        <v>27.692683810765306</v>
      </c>
      <c r="N2586" s="12"/>
      <c r="O2586" s="12"/>
    </row>
    <row r="2587" spans="1:15" x14ac:dyDescent="0.35">
      <c r="A2587" s="11" t="str">
        <f t="shared" si="40"/>
        <v>DISTRIBUCION VOLUMEN X CRITERIO (kg ó litros)Otras CervezasLEVANTE</v>
      </c>
      <c r="B2587" s="11" t="s">
        <v>120</v>
      </c>
      <c r="C2587" s="11" t="s">
        <v>148</v>
      </c>
      <c r="D2587" s="11" t="s">
        <v>3</v>
      </c>
      <c r="E2587" s="12">
        <v>6.1226754290051133</v>
      </c>
      <c r="F2587" s="12">
        <v>11.039159843076462</v>
      </c>
      <c r="G2587" s="12">
        <v>54.793942826634613</v>
      </c>
      <c r="H2587" s="12">
        <v>5.9040150606262864</v>
      </c>
      <c r="I2587" s="12">
        <v>1.1580691770114528</v>
      </c>
      <c r="J2587" s="12">
        <v>5.998816125389272</v>
      </c>
      <c r="K2587" s="12">
        <v>21.410000711601118</v>
      </c>
      <c r="L2587" s="12">
        <v>1.9770027450737779</v>
      </c>
      <c r="M2587" s="12">
        <v>9.3071814971190907</v>
      </c>
      <c r="N2587" s="12"/>
      <c r="O2587" s="12"/>
    </row>
    <row r="2588" spans="1:15" x14ac:dyDescent="0.35">
      <c r="A2588" s="11" t="str">
        <f t="shared" si="40"/>
        <v>DISTRIBUCION VOLUMEN X CRITERIO (kg ó litros)Otras CervezasANDALUCIA</v>
      </c>
      <c r="B2588" s="11" t="s">
        <v>120</v>
      </c>
      <c r="C2588" s="11" t="s">
        <v>148</v>
      </c>
      <c r="D2588" s="11" t="s">
        <v>4</v>
      </c>
      <c r="E2588" s="12">
        <v>14.94643723170508</v>
      </c>
      <c r="F2588" s="12">
        <v>15.316398630468942</v>
      </c>
      <c r="G2588" s="12" t="s">
        <v>219</v>
      </c>
      <c r="H2588" s="12">
        <v>27.773808371727714</v>
      </c>
      <c r="I2588" s="12">
        <v>53.437936816004928</v>
      </c>
      <c r="J2588" s="12">
        <v>25.679823505745286</v>
      </c>
      <c r="K2588" s="12" t="s">
        <v>219</v>
      </c>
      <c r="L2588" s="12" t="s">
        <v>219</v>
      </c>
      <c r="M2588" s="12">
        <v>21.170357695069448</v>
      </c>
      <c r="N2588" s="12"/>
      <c r="O2588" s="12"/>
    </row>
    <row r="2589" spans="1:15" x14ac:dyDescent="0.35">
      <c r="A2589" s="11" t="str">
        <f t="shared" si="40"/>
        <v>DISTRIBUCION VOLUMEN X CRITERIO (kg ó litros)Otras CervezasMDD AM</v>
      </c>
      <c r="B2589" s="11" t="s">
        <v>120</v>
      </c>
      <c r="C2589" s="11" t="s">
        <v>148</v>
      </c>
      <c r="D2589" s="11" t="s">
        <v>5</v>
      </c>
      <c r="E2589" s="12">
        <v>6.9084090525627948</v>
      </c>
      <c r="F2589" s="12">
        <v>6.4597344759439235</v>
      </c>
      <c r="G2589" s="12">
        <v>23.818761602281743</v>
      </c>
      <c r="H2589" s="12">
        <v>8.6189613763764914</v>
      </c>
      <c r="I2589" s="12">
        <v>8.6000992326543297</v>
      </c>
      <c r="J2589" s="12">
        <v>19.71845876991306</v>
      </c>
      <c r="K2589" s="12">
        <v>8.4574188447036551</v>
      </c>
      <c r="L2589" s="12">
        <v>36.389171454273438</v>
      </c>
      <c r="M2589" s="12">
        <v>2.4876345913230855</v>
      </c>
      <c r="N2589" s="12"/>
      <c r="O2589" s="12"/>
    </row>
    <row r="2590" spans="1:15" x14ac:dyDescent="0.35">
      <c r="A2590" s="11" t="str">
        <f t="shared" si="40"/>
        <v>DISTRIBUCION VOLUMEN X CRITERIO (kg ó litros)Otras CervezasRTO CENTRO</v>
      </c>
      <c r="B2590" s="11" t="s">
        <v>120</v>
      </c>
      <c r="C2590" s="11" t="s">
        <v>148</v>
      </c>
      <c r="D2590" s="11" t="s">
        <v>6</v>
      </c>
      <c r="E2590" s="12">
        <v>17.959156742325106</v>
      </c>
      <c r="F2590" s="12">
        <v>16.810319969333815</v>
      </c>
      <c r="G2590" s="12">
        <v>4.1838879827310791</v>
      </c>
      <c r="H2590" s="12">
        <v>15.551531719650152</v>
      </c>
      <c r="I2590" s="12">
        <v>10.556030472801208</v>
      </c>
      <c r="J2590" s="12">
        <v>4.6282518044714944</v>
      </c>
      <c r="K2590" s="12">
        <v>1.1457143940980865</v>
      </c>
      <c r="L2590" s="12">
        <v>39.18723476792033</v>
      </c>
      <c r="M2590" s="12">
        <v>3.3008999752684836</v>
      </c>
      <c r="N2590" s="12"/>
      <c r="O2590" s="12"/>
    </row>
    <row r="2591" spans="1:15" x14ac:dyDescent="0.35">
      <c r="A2591" s="11" t="str">
        <f t="shared" si="40"/>
        <v>DISTRIBUCION VOLUMEN X CRITERIO (kg ó litros)Otras CervezasNORTE-CENTRO</v>
      </c>
      <c r="B2591" s="11" t="s">
        <v>120</v>
      </c>
      <c r="C2591" s="11" t="s">
        <v>148</v>
      </c>
      <c r="D2591" s="11" t="s">
        <v>7</v>
      </c>
      <c r="E2591" s="12">
        <v>16.407907508606986</v>
      </c>
      <c r="F2591" s="12">
        <v>6.7130145949744504</v>
      </c>
      <c r="G2591" s="12">
        <v>9.4408471789262087</v>
      </c>
      <c r="H2591" s="12">
        <v>5.8335096601081933</v>
      </c>
      <c r="I2591" s="12">
        <v>5.6430398501419852</v>
      </c>
      <c r="J2591" s="12">
        <v>29.536070685913796</v>
      </c>
      <c r="K2591" s="12">
        <v>49.228221120458521</v>
      </c>
      <c r="L2591" s="12">
        <v>4.879087054821972</v>
      </c>
      <c r="M2591" s="12">
        <v>20.85246114174738</v>
      </c>
      <c r="N2591" s="12"/>
      <c r="O2591" s="12"/>
    </row>
    <row r="2592" spans="1:15" x14ac:dyDescent="0.35">
      <c r="A2592" s="11" t="str">
        <f t="shared" si="40"/>
        <v>DISTRIBUCION VOLUMEN X CRITERIO (kg ó litros)Otras CervezasNOROESTE</v>
      </c>
      <c r="B2592" s="11" t="s">
        <v>120</v>
      </c>
      <c r="C2592" s="11" t="s">
        <v>148</v>
      </c>
      <c r="D2592" s="11" t="s">
        <v>8</v>
      </c>
      <c r="E2592" s="12">
        <v>30.588399021317951</v>
      </c>
      <c r="F2592" s="12">
        <v>29.247559628720417</v>
      </c>
      <c r="G2592" s="12">
        <v>7.7625661084281923</v>
      </c>
      <c r="H2592" s="12">
        <v>33.970054704645925</v>
      </c>
      <c r="I2592" s="12">
        <v>12.468232442752306</v>
      </c>
      <c r="J2592" s="12">
        <v>11.721974227982157</v>
      </c>
      <c r="K2592" s="12">
        <v>14.169438262159476</v>
      </c>
      <c r="L2592" s="12">
        <v>4.6749191415112463</v>
      </c>
      <c r="M2592" s="12">
        <v>15.188770340397786</v>
      </c>
      <c r="N2592" s="12"/>
      <c r="O2592" s="12"/>
    </row>
    <row r="2593" spans="1:15" x14ac:dyDescent="0.35">
      <c r="A2593" s="11" t="str">
        <f t="shared" si="40"/>
        <v>DISTRIBUCION VOLUMEN X CRITERIO (kg ó litros)Otras Cervezas&lt;2MIL</v>
      </c>
      <c r="B2593" s="11" t="s">
        <v>120</v>
      </c>
      <c r="C2593" s="11" t="s">
        <v>148</v>
      </c>
      <c r="D2593" s="11" t="s">
        <v>9</v>
      </c>
      <c r="E2593" s="12">
        <v>3.5072332951033771</v>
      </c>
      <c r="F2593" s="12">
        <v>6.3001346821491024</v>
      </c>
      <c r="G2593" s="12" t="s">
        <v>219</v>
      </c>
      <c r="H2593" s="12">
        <v>2.4707351693068036</v>
      </c>
      <c r="I2593" s="12" t="s">
        <v>219</v>
      </c>
      <c r="J2593" s="12">
        <v>0.91711352931631551</v>
      </c>
      <c r="K2593" s="12" t="s">
        <v>219</v>
      </c>
      <c r="L2593" s="12" t="s">
        <v>219</v>
      </c>
      <c r="M2593" s="12" t="s">
        <v>219</v>
      </c>
      <c r="N2593" s="12"/>
      <c r="O2593" s="12"/>
    </row>
    <row r="2594" spans="1:15" x14ac:dyDescent="0.35">
      <c r="A2594" s="11" t="str">
        <f t="shared" si="40"/>
        <v>DISTRIBUCION VOLUMEN X CRITERIO (kg ó litros)Otras Cervezas2-5MIL</v>
      </c>
      <c r="B2594" s="11" t="s">
        <v>120</v>
      </c>
      <c r="C2594" s="11" t="s">
        <v>148</v>
      </c>
      <c r="D2594" s="11" t="s">
        <v>10</v>
      </c>
      <c r="E2594" s="12" t="s">
        <v>219</v>
      </c>
      <c r="F2594" s="12" t="s">
        <v>219</v>
      </c>
      <c r="G2594" s="12">
        <v>53.586607008544149</v>
      </c>
      <c r="H2594" s="12">
        <v>14.69362324383402</v>
      </c>
      <c r="I2594" s="12">
        <v>33.445037003907629</v>
      </c>
      <c r="J2594" s="12">
        <v>4.0886134003997956</v>
      </c>
      <c r="K2594" s="12" t="s">
        <v>219</v>
      </c>
      <c r="L2594" s="12">
        <v>1.7496477728541582</v>
      </c>
      <c r="M2594" s="12">
        <v>8.7499314374885859</v>
      </c>
      <c r="N2594" s="12"/>
      <c r="O2594" s="12"/>
    </row>
    <row r="2595" spans="1:15" x14ac:dyDescent="0.35">
      <c r="A2595" s="11" t="str">
        <f t="shared" si="40"/>
        <v>DISTRIBUCION VOLUMEN X CRITERIO (kg ó litros)Otras Cervezas5-10MIL</v>
      </c>
      <c r="B2595" s="11" t="s">
        <v>120</v>
      </c>
      <c r="C2595" s="11" t="s">
        <v>148</v>
      </c>
      <c r="D2595" s="11" t="s">
        <v>11</v>
      </c>
      <c r="E2595" s="12">
        <v>3.1557705482664926</v>
      </c>
      <c r="F2595" s="12">
        <v>5.7691229513502602</v>
      </c>
      <c r="G2595" s="12">
        <v>7.0446833638314805</v>
      </c>
      <c r="H2595" s="12">
        <v>5.9040150606262864</v>
      </c>
      <c r="I2595" s="12">
        <v>2.9361218363161625</v>
      </c>
      <c r="J2595" s="12">
        <v>4.1939884582606624</v>
      </c>
      <c r="K2595" s="12">
        <v>2.2448841941713527</v>
      </c>
      <c r="L2595" s="12" t="s">
        <v>219</v>
      </c>
      <c r="M2595" s="12">
        <v>20.925761911300487</v>
      </c>
      <c r="N2595" s="12"/>
      <c r="O2595" s="12"/>
    </row>
    <row r="2596" spans="1:15" x14ac:dyDescent="0.35">
      <c r="A2596" s="11" t="str">
        <f t="shared" si="40"/>
        <v>DISTRIBUCION VOLUMEN X CRITERIO (kg ó litros)Otras Cervezas10-30MIL</v>
      </c>
      <c r="B2596" s="11" t="s">
        <v>120</v>
      </c>
      <c r="C2596" s="11" t="s">
        <v>148</v>
      </c>
      <c r="D2596" s="11" t="s">
        <v>12</v>
      </c>
      <c r="E2596" s="12">
        <v>33.585702790971659</v>
      </c>
      <c r="F2596" s="12">
        <v>35.298588780432695</v>
      </c>
      <c r="G2596" s="12">
        <v>8.4520482160697181</v>
      </c>
      <c r="H2596" s="12">
        <v>26.580328762501992</v>
      </c>
      <c r="I2596" s="12">
        <v>29.397902734960553</v>
      </c>
      <c r="J2596" s="12">
        <v>31.342426281713337</v>
      </c>
      <c r="K2596" s="12">
        <v>82.684039695696669</v>
      </c>
      <c r="L2596" s="12">
        <v>10.175782617499014</v>
      </c>
      <c r="M2596" s="12">
        <v>26.385752063984825</v>
      </c>
      <c r="N2596" s="12"/>
      <c r="O2596" s="12"/>
    </row>
    <row r="2597" spans="1:15" x14ac:dyDescent="0.35">
      <c r="A2597" s="11" t="str">
        <f t="shared" si="40"/>
        <v>DISTRIBUCION VOLUMEN X CRITERIO (kg ó litros)Otras Cervezas30-100MIL</v>
      </c>
      <c r="B2597" s="11" t="s">
        <v>120</v>
      </c>
      <c r="C2597" s="11" t="s">
        <v>148</v>
      </c>
      <c r="D2597" s="11" t="s">
        <v>13</v>
      </c>
      <c r="E2597" s="12">
        <v>20.031491902212359</v>
      </c>
      <c r="F2597" s="12">
        <v>13.471959836779051</v>
      </c>
      <c r="G2597" s="12">
        <v>13.833872659679933</v>
      </c>
      <c r="H2597" s="12">
        <v>0.97848486493545639</v>
      </c>
      <c r="I2597" s="12">
        <v>16.286895748461895</v>
      </c>
      <c r="J2597" s="12">
        <v>15.965574336663222</v>
      </c>
      <c r="K2597" s="12">
        <v>0.99441547441443245</v>
      </c>
      <c r="L2597" s="12">
        <v>14.341515372669496</v>
      </c>
      <c r="M2597" s="12">
        <v>23.125898775651443</v>
      </c>
      <c r="N2597" s="12"/>
      <c r="O2597" s="12"/>
    </row>
    <row r="2598" spans="1:15" x14ac:dyDescent="0.35">
      <c r="A2598" s="11" t="str">
        <f t="shared" si="40"/>
        <v>DISTRIBUCION VOLUMEN X CRITERIO (kg ó litros)Otras Cervezas100-200MIL</v>
      </c>
      <c r="B2598" s="11" t="s">
        <v>120</v>
      </c>
      <c r="C2598" s="11" t="s">
        <v>148</v>
      </c>
      <c r="D2598" s="11" t="s">
        <v>14</v>
      </c>
      <c r="E2598" s="12" t="s">
        <v>219</v>
      </c>
      <c r="F2598" s="12">
        <v>4.3466865596298589</v>
      </c>
      <c r="G2598" s="12" t="s">
        <v>219</v>
      </c>
      <c r="H2598" s="12" t="s">
        <v>219</v>
      </c>
      <c r="I2598" s="12">
        <v>3.1184480090281039</v>
      </c>
      <c r="J2598" s="12">
        <v>10.004360616506688</v>
      </c>
      <c r="K2598" s="12" t="s">
        <v>219</v>
      </c>
      <c r="L2598" s="12" t="s">
        <v>219</v>
      </c>
      <c r="M2598" s="12">
        <v>5.2629218650692033</v>
      </c>
      <c r="N2598" s="12"/>
      <c r="O2598" s="12"/>
    </row>
    <row r="2599" spans="1:15" x14ac:dyDescent="0.35">
      <c r="A2599" s="11" t="str">
        <f t="shared" si="40"/>
        <v>DISTRIBUCION VOLUMEN X CRITERIO (kg ó litros)Otras Cervezas200-500MIL</v>
      </c>
      <c r="B2599" s="11" t="s">
        <v>120</v>
      </c>
      <c r="C2599" s="11" t="s">
        <v>148</v>
      </c>
      <c r="D2599" s="11" t="s">
        <v>15</v>
      </c>
      <c r="E2599" s="12">
        <v>17.864937996906509</v>
      </c>
      <c r="F2599" s="12">
        <v>19.355463561647934</v>
      </c>
      <c r="G2599" s="12">
        <v>2.3948542333219081</v>
      </c>
      <c r="H2599" s="12">
        <v>32.967661680527819</v>
      </c>
      <c r="I2599" s="12">
        <v>4.803299837382391</v>
      </c>
      <c r="J2599" s="12">
        <v>7.4245788794354173</v>
      </c>
      <c r="K2599" s="12">
        <v>5.6192357641196855</v>
      </c>
      <c r="L2599" s="12">
        <v>33.711313112563197</v>
      </c>
      <c r="M2599" s="12">
        <v>3.5478121490221599</v>
      </c>
      <c r="N2599" s="12"/>
      <c r="O2599" s="12"/>
    </row>
    <row r="2600" spans="1:15" x14ac:dyDescent="0.35">
      <c r="A2600" s="11" t="str">
        <f t="shared" si="40"/>
        <v>DISTRIBUCION VOLUMEN X CRITERIO (kg ó litros)Otras Cervezas&gt;500MIL</v>
      </c>
      <c r="B2600" s="11" t="s">
        <v>120</v>
      </c>
      <c r="C2600" s="11" t="s">
        <v>148</v>
      </c>
      <c r="D2600" s="11" t="s">
        <v>16</v>
      </c>
      <c r="E2600" s="12">
        <v>21.854846284267872</v>
      </c>
      <c r="F2600" s="12">
        <v>15.458047030844362</v>
      </c>
      <c r="G2600" s="12">
        <v>14.687941357355019</v>
      </c>
      <c r="H2600" s="12">
        <v>16.405150533200452</v>
      </c>
      <c r="I2600" s="12">
        <v>10.012313174199637</v>
      </c>
      <c r="J2600" s="12">
        <v>26.063345360464218</v>
      </c>
      <c r="K2600" s="12">
        <v>8.4574188447036551</v>
      </c>
      <c r="L2600" s="12">
        <v>40.021738350903121</v>
      </c>
      <c r="M2600" s="12">
        <v>12.001912721164611</v>
      </c>
      <c r="N2600" s="12"/>
      <c r="O2600" s="12"/>
    </row>
    <row r="2601" spans="1:15" x14ac:dyDescent="0.35">
      <c r="A2601" s="11" t="str">
        <f t="shared" si="40"/>
        <v>DISTRIBUCION VOLUMEN X CRITERIO (kg ó litros)Otras CervezasDE 15 A 19 AÑOS</v>
      </c>
      <c r="B2601" s="11" t="s">
        <v>120</v>
      </c>
      <c r="C2601" s="11" t="s">
        <v>148</v>
      </c>
      <c r="D2601" s="11" t="s">
        <v>39</v>
      </c>
      <c r="E2601" s="12" t="s">
        <v>219</v>
      </c>
      <c r="F2601" s="12" t="s">
        <v>219</v>
      </c>
      <c r="G2601" s="12" t="s">
        <v>219</v>
      </c>
      <c r="H2601" s="12" t="s">
        <v>219</v>
      </c>
      <c r="I2601" s="12" t="s">
        <v>219</v>
      </c>
      <c r="J2601" s="12" t="s">
        <v>219</v>
      </c>
      <c r="K2601" s="12" t="s">
        <v>219</v>
      </c>
      <c r="L2601" s="12">
        <v>31.734310367489414</v>
      </c>
      <c r="M2601" s="12" t="s">
        <v>219</v>
      </c>
      <c r="N2601" s="12"/>
      <c r="O2601" s="12"/>
    </row>
    <row r="2602" spans="1:15" x14ac:dyDescent="0.35">
      <c r="A2602" s="11" t="str">
        <f t="shared" si="40"/>
        <v>DISTRIBUCION VOLUMEN X CRITERIO (kg ó litros)Otras CervezasDE 20 A 24 AÑOS</v>
      </c>
      <c r="B2602" s="11" t="s">
        <v>120</v>
      </c>
      <c r="C2602" s="11" t="s">
        <v>148</v>
      </c>
      <c r="D2602" s="11" t="s">
        <v>40</v>
      </c>
      <c r="E2602" s="12" t="s">
        <v>219</v>
      </c>
      <c r="F2602" s="12">
        <v>6.699105333054395</v>
      </c>
      <c r="G2602" s="12" t="s">
        <v>219</v>
      </c>
      <c r="H2602" s="12" t="s">
        <v>219</v>
      </c>
      <c r="I2602" s="12">
        <v>33.445037003907629</v>
      </c>
      <c r="J2602" s="12">
        <v>0.79476873693725014</v>
      </c>
      <c r="K2602" s="12" t="s">
        <v>219</v>
      </c>
      <c r="L2602" s="12" t="s">
        <v>219</v>
      </c>
      <c r="M2602" s="12" t="s">
        <v>219</v>
      </c>
      <c r="N2602" s="12"/>
      <c r="O2602" s="12"/>
    </row>
    <row r="2603" spans="1:15" x14ac:dyDescent="0.35">
      <c r="A2603" s="11" t="str">
        <f t="shared" si="40"/>
        <v>DISTRIBUCION VOLUMEN X CRITERIO (kg ó litros)Otras CervezasDE 25 A 34 AÑOS</v>
      </c>
      <c r="B2603" s="11" t="s">
        <v>120</v>
      </c>
      <c r="C2603" s="11" t="s">
        <v>148</v>
      </c>
      <c r="D2603" s="11" t="s">
        <v>41</v>
      </c>
      <c r="E2603" s="12">
        <v>5.4667947882653394</v>
      </c>
      <c r="F2603" s="12">
        <v>19.270844546958539</v>
      </c>
      <c r="G2603" s="12">
        <v>1.2073358180904692</v>
      </c>
      <c r="H2603" s="12">
        <v>8.7646740217594186</v>
      </c>
      <c r="I2603" s="12">
        <v>7.8978462741967084</v>
      </c>
      <c r="J2603" s="12">
        <v>2.4431244889149952</v>
      </c>
      <c r="K2603" s="12">
        <v>51.236916131818887</v>
      </c>
      <c r="L2603" s="12">
        <v>29.550254151926186</v>
      </c>
      <c r="M2603" s="12">
        <v>6.6567387827928339</v>
      </c>
      <c r="N2603" s="12"/>
      <c r="O2603" s="12"/>
    </row>
    <row r="2604" spans="1:15" x14ac:dyDescent="0.35">
      <c r="A2604" s="11" t="str">
        <f t="shared" si="40"/>
        <v>DISTRIBUCION VOLUMEN X CRITERIO (kg ó litros)Otras CervezasDE 35 A 49 AÑOS</v>
      </c>
      <c r="B2604" s="11" t="s">
        <v>120</v>
      </c>
      <c r="C2604" s="11" t="s">
        <v>148</v>
      </c>
      <c r="D2604" s="11" t="s">
        <v>42</v>
      </c>
      <c r="E2604" s="12">
        <v>13.589233050857036</v>
      </c>
      <c r="F2604" s="12">
        <v>10.597426583098803</v>
      </c>
      <c r="G2604" s="12">
        <v>6.8465163694377278</v>
      </c>
      <c r="H2604" s="12">
        <v>13.668746886069993</v>
      </c>
      <c r="I2604" s="12">
        <v>11.017403220437561</v>
      </c>
      <c r="J2604" s="12">
        <v>14.749997303876029</v>
      </c>
      <c r="K2604" s="12">
        <v>3.4741013622698396</v>
      </c>
      <c r="L2604" s="12">
        <v>10.406895618828017</v>
      </c>
      <c r="M2604" s="12">
        <v>13.395111076423843</v>
      </c>
      <c r="N2604" s="12"/>
      <c r="O2604" s="12"/>
    </row>
    <row r="2605" spans="1:15" x14ac:dyDescent="0.35">
      <c r="A2605" s="11" t="str">
        <f t="shared" si="40"/>
        <v>DISTRIBUCION VOLUMEN X CRITERIO (kg ó litros)Otras CervezasDE 50 A 59 AÑOS</v>
      </c>
      <c r="B2605" s="11" t="s">
        <v>120</v>
      </c>
      <c r="C2605" s="11" t="s">
        <v>148</v>
      </c>
      <c r="D2605" s="11" t="s">
        <v>43</v>
      </c>
      <c r="E2605" s="12">
        <v>30.246928421030507</v>
      </c>
      <c r="F2605" s="12">
        <v>32.53177116353995</v>
      </c>
      <c r="G2605" s="12">
        <v>3.302612038624237</v>
      </c>
      <c r="H2605" s="12">
        <v>17.041741323098496</v>
      </c>
      <c r="I2605" s="12">
        <v>5.1404553019830841</v>
      </c>
      <c r="J2605" s="12">
        <v>23.845404816265603</v>
      </c>
      <c r="K2605" s="12">
        <v>11.043517112306061</v>
      </c>
      <c r="L2605" s="12">
        <v>21.511730298562121</v>
      </c>
      <c r="M2605" s="12">
        <v>43.866631591505367</v>
      </c>
      <c r="N2605" s="12"/>
      <c r="O2605" s="12"/>
    </row>
    <row r="2606" spans="1:15" x14ac:dyDescent="0.35">
      <c r="A2606" s="11" t="str">
        <f t="shared" si="40"/>
        <v>DISTRIBUCION VOLUMEN X CRITERIO (kg ó litros)Otras CervezasDE 60 A 75 AÑOS</v>
      </c>
      <c r="B2606" s="11" t="s">
        <v>120</v>
      </c>
      <c r="C2606" s="11" t="s">
        <v>148</v>
      </c>
      <c r="D2606" s="11" t="s">
        <v>44</v>
      </c>
      <c r="E2606" s="12">
        <v>50.697031042907362</v>
      </c>
      <c r="F2606" s="12">
        <v>30.900862292245247</v>
      </c>
      <c r="G2606" s="12">
        <v>88.643536587990695</v>
      </c>
      <c r="H2606" s="12">
        <v>60.52482304012792</v>
      </c>
      <c r="I2606" s="12">
        <v>42.499277454732827</v>
      </c>
      <c r="J2606" s="12">
        <v>58.166701425087133</v>
      </c>
      <c r="K2606" s="12">
        <v>34.24546709283662</v>
      </c>
      <c r="L2606" s="12">
        <v>6.7968057254290102</v>
      </c>
      <c r="M2606" s="12">
        <v>36.081508349764832</v>
      </c>
      <c r="N2606" s="12"/>
      <c r="O2606" s="12"/>
    </row>
    <row r="2607" spans="1:15" x14ac:dyDescent="0.35">
      <c r="A2607" s="11" t="str">
        <f t="shared" si="40"/>
        <v>DISTRIBUCION VOLUMEN X CRITERIO (kg ó litros)Otras CervezasALTA Y MEDIA ALTA</v>
      </c>
      <c r="B2607" s="11" t="s">
        <v>120</v>
      </c>
      <c r="C2607" s="11" t="s">
        <v>148</v>
      </c>
      <c r="D2607" s="11" t="s">
        <v>17</v>
      </c>
      <c r="E2607" s="12">
        <v>30.272207061980328</v>
      </c>
      <c r="F2607" s="12">
        <v>14.560798493212406</v>
      </c>
      <c r="G2607" s="12">
        <v>7.3066940906091222</v>
      </c>
      <c r="H2607" s="12">
        <v>10.967079455640967</v>
      </c>
      <c r="I2607" s="12">
        <v>27.935958673887018</v>
      </c>
      <c r="J2607" s="12">
        <v>51.715942064883833</v>
      </c>
      <c r="K2607" s="12">
        <v>5.6192357641196855</v>
      </c>
      <c r="L2607" s="12">
        <v>7.0719128634414599</v>
      </c>
      <c r="M2607" s="12">
        <v>2.7041456469563481</v>
      </c>
      <c r="N2607" s="12"/>
      <c r="O2607" s="12"/>
    </row>
    <row r="2608" spans="1:15" x14ac:dyDescent="0.35">
      <c r="A2608" s="11" t="str">
        <f t="shared" si="40"/>
        <v>DISTRIBUCION VOLUMEN X CRITERIO (kg ó litros)Otras CervezasMEDIA</v>
      </c>
      <c r="B2608" s="11" t="s">
        <v>120</v>
      </c>
      <c r="C2608" s="11" t="s">
        <v>148</v>
      </c>
      <c r="D2608" s="11" t="s">
        <v>18</v>
      </c>
      <c r="E2608" s="12">
        <v>47.309848348117477</v>
      </c>
      <c r="F2608" s="12">
        <v>36.363361658897425</v>
      </c>
      <c r="G2608" s="12">
        <v>38.097529425835525</v>
      </c>
      <c r="H2608" s="12">
        <v>49.521596700303647</v>
      </c>
      <c r="I2608" s="12">
        <v>21.260403037614893</v>
      </c>
      <c r="J2608" s="12">
        <v>41.113118147035202</v>
      </c>
      <c r="K2608" s="12">
        <v>39.551357374603626</v>
      </c>
      <c r="L2608" s="12">
        <v>49.727904148594384</v>
      </c>
      <c r="M2608" s="12">
        <v>26.628960521096001</v>
      </c>
      <c r="N2608" s="12"/>
      <c r="O2608" s="12"/>
    </row>
    <row r="2609" spans="1:15" x14ac:dyDescent="0.35">
      <c r="A2609" s="11" t="str">
        <f t="shared" si="40"/>
        <v>DISTRIBUCION VOLUMEN X CRITERIO (kg ó litros)Otras CervezasMEDIA BAJA</v>
      </c>
      <c r="B2609" s="11" t="s">
        <v>120</v>
      </c>
      <c r="C2609" s="11" t="s">
        <v>148</v>
      </c>
      <c r="D2609" s="11" t="s">
        <v>19</v>
      </c>
      <c r="E2609" s="12">
        <v>20.346142839494206</v>
      </c>
      <c r="F2609" s="12">
        <v>14.340159436747404</v>
      </c>
      <c r="G2609" s="12">
        <v>1.0091688236967153</v>
      </c>
      <c r="H2609" s="12">
        <v>20.685511413706603</v>
      </c>
      <c r="I2609" s="12">
        <v>14.394519985763152</v>
      </c>
      <c r="J2609" s="12">
        <v>5.2343880998562664</v>
      </c>
      <c r="K2609" s="12">
        <v>2.258512679678522</v>
      </c>
      <c r="L2609" s="12">
        <v>15.626930572143461</v>
      </c>
      <c r="M2609" s="12">
        <v>62.353989488076358</v>
      </c>
      <c r="N2609" s="12"/>
      <c r="O2609" s="12"/>
    </row>
    <row r="2610" spans="1:15" x14ac:dyDescent="0.35">
      <c r="A2610" s="11" t="str">
        <f t="shared" si="40"/>
        <v>DISTRIBUCION VOLUMEN X CRITERIO (kg ó litros)Otras CervezasBAJA</v>
      </c>
      <c r="B2610" s="11" t="s">
        <v>120</v>
      </c>
      <c r="C2610" s="11" t="s">
        <v>148</v>
      </c>
      <c r="D2610" s="11" t="s">
        <v>20</v>
      </c>
      <c r="E2610" s="12">
        <v>2.0717836020647642</v>
      </c>
      <c r="F2610" s="12">
        <v>34.735682329761516</v>
      </c>
      <c r="G2610" s="12">
        <v>53.586607008544149</v>
      </c>
      <c r="H2610" s="12">
        <v>18.825821678755592</v>
      </c>
      <c r="I2610" s="12">
        <v>36.40913784785684</v>
      </c>
      <c r="J2610" s="12">
        <v>1.936545913112528</v>
      </c>
      <c r="K2610" s="12">
        <v>52.570888012742856</v>
      </c>
      <c r="L2610" s="12">
        <v>27.573251406852407</v>
      </c>
      <c r="M2610" s="12">
        <v>8.3128984102279606</v>
      </c>
      <c r="N2610" s="12"/>
      <c r="O2610" s="12"/>
    </row>
    <row r="2611" spans="1:15" x14ac:dyDescent="0.35">
      <c r="A2611" s="11" t="str">
        <f t="shared" si="40"/>
        <v>DISTRIBUCION VOLUMEN X CRITERIO (kg ó litros)Otras CervezasHOMBRE</v>
      </c>
      <c r="B2611" s="11" t="s">
        <v>120</v>
      </c>
      <c r="C2611" s="11" t="s">
        <v>148</v>
      </c>
      <c r="D2611" s="11" t="s">
        <v>21</v>
      </c>
      <c r="E2611" s="12">
        <v>47.594352817166644</v>
      </c>
      <c r="F2611" s="12">
        <v>34.769584721252642</v>
      </c>
      <c r="G2611" s="12">
        <v>25.035230409494414</v>
      </c>
      <c r="H2611" s="12">
        <v>22.611621607815977</v>
      </c>
      <c r="I2611" s="12">
        <v>14.308285582857906</v>
      </c>
      <c r="J2611" s="12">
        <v>67.203457036379859</v>
      </c>
      <c r="K2611" s="12">
        <v>19.057895467000822</v>
      </c>
      <c r="L2611" s="12">
        <v>73.073164356385121</v>
      </c>
      <c r="M2611" s="12">
        <v>33.861156629000632</v>
      </c>
      <c r="N2611" s="12"/>
      <c r="O2611" s="12"/>
    </row>
    <row r="2612" spans="1:15" x14ac:dyDescent="0.35">
      <c r="A2612" s="11" t="str">
        <f t="shared" si="40"/>
        <v>DISTRIBUCION VOLUMEN X CRITERIO (kg ó litros)Otras CervezasMUJER</v>
      </c>
      <c r="B2612" s="11" t="s">
        <v>120</v>
      </c>
      <c r="C2612" s="11" t="s">
        <v>148</v>
      </c>
      <c r="D2612" s="11" t="s">
        <v>22</v>
      </c>
      <c r="E2612" s="12">
        <v>52.405640972373668</v>
      </c>
      <c r="F2612" s="12">
        <v>65.230419622789825</v>
      </c>
      <c r="G2612" s="12">
        <v>74.964769590505597</v>
      </c>
      <c r="H2612" s="12">
        <v>77.388361265504756</v>
      </c>
      <c r="I2612" s="12">
        <v>85.691722284881848</v>
      </c>
      <c r="J2612" s="12">
        <v>32.796538334177988</v>
      </c>
      <c r="K2612" s="12">
        <v>80.942098450180893</v>
      </c>
      <c r="L2612" s="12">
        <v>26.926824125711974</v>
      </c>
      <c r="M2612" s="12">
        <v>66.138838832840023</v>
      </c>
      <c r="N2612" s="12"/>
      <c r="O2612" s="12"/>
    </row>
    <row r="2613" spans="1:15" x14ac:dyDescent="0.35">
      <c r="A2613" s="11" t="str">
        <f t="shared" si="40"/>
        <v>DISTRIBUCION VOLUMEN X CRITERIO (kg ó litros)EspirituosasT.ESPAÑA</v>
      </c>
      <c r="B2613" s="11" t="s">
        <v>120</v>
      </c>
      <c r="C2613" s="11" t="s">
        <v>149</v>
      </c>
      <c r="D2613" s="11" t="s">
        <v>36</v>
      </c>
      <c r="E2613" s="12">
        <v>100</v>
      </c>
      <c r="F2613" s="12">
        <v>100</v>
      </c>
      <c r="G2613" s="12">
        <v>100</v>
      </c>
      <c r="H2613" s="12">
        <v>100</v>
      </c>
      <c r="I2613" s="12">
        <v>100</v>
      </c>
      <c r="J2613" s="12">
        <v>100</v>
      </c>
      <c r="K2613" s="12">
        <v>100</v>
      </c>
      <c r="L2613" s="12">
        <v>100</v>
      </c>
      <c r="M2613" s="12">
        <v>100</v>
      </c>
      <c r="N2613" s="12"/>
      <c r="O2613" s="12"/>
    </row>
    <row r="2614" spans="1:15" x14ac:dyDescent="0.35">
      <c r="A2614" s="11" t="str">
        <f t="shared" si="40"/>
        <v>DISTRIBUCION VOLUMEN X CRITERIO (kg ó litros)EspirituosasBCN AM</v>
      </c>
      <c r="B2614" s="11" t="s">
        <v>120</v>
      </c>
      <c r="C2614" s="11" t="s">
        <v>149</v>
      </c>
      <c r="D2614" s="11" t="s">
        <v>1</v>
      </c>
      <c r="E2614" s="12">
        <v>7.6071807448116173</v>
      </c>
      <c r="F2614" s="12">
        <v>7.4057318566401422</v>
      </c>
      <c r="G2614" s="12">
        <v>8.0558209707719417</v>
      </c>
      <c r="H2614" s="12">
        <v>5.438286117548901</v>
      </c>
      <c r="I2614" s="12">
        <v>7.3015439321403406</v>
      </c>
      <c r="J2614" s="12">
        <v>7.0914843784241111</v>
      </c>
      <c r="K2614" s="12">
        <v>7.095959637320723</v>
      </c>
      <c r="L2614" s="12">
        <v>7.1265468791809337</v>
      </c>
      <c r="M2614" s="12">
        <v>5.7310662711023372</v>
      </c>
      <c r="N2614" s="12"/>
      <c r="O2614" s="12"/>
    </row>
    <row r="2615" spans="1:15" x14ac:dyDescent="0.35">
      <c r="A2615" s="11" t="str">
        <f t="shared" si="40"/>
        <v>DISTRIBUCION VOLUMEN X CRITERIO (kg ó litros)EspirituosasREST.CAT ARAGON</v>
      </c>
      <c r="B2615" s="11" t="s">
        <v>120</v>
      </c>
      <c r="C2615" s="11" t="s">
        <v>149</v>
      </c>
      <c r="D2615" s="11" t="s">
        <v>2</v>
      </c>
      <c r="E2615" s="12">
        <v>18.204267593989222</v>
      </c>
      <c r="F2615" s="12">
        <v>17.637276492322744</v>
      </c>
      <c r="G2615" s="12">
        <v>14.23554485386121</v>
      </c>
      <c r="H2615" s="12">
        <v>16.076450871845104</v>
      </c>
      <c r="I2615" s="12">
        <v>15.77919457568715</v>
      </c>
      <c r="J2615" s="12">
        <v>14.136685669049498</v>
      </c>
      <c r="K2615" s="12">
        <v>13.076271785768689</v>
      </c>
      <c r="L2615" s="12">
        <v>14.628302560502885</v>
      </c>
      <c r="M2615" s="12">
        <v>16.000996261941662</v>
      </c>
      <c r="N2615" s="12"/>
      <c r="O2615" s="12"/>
    </row>
    <row r="2616" spans="1:15" x14ac:dyDescent="0.35">
      <c r="A2616" s="11" t="str">
        <f t="shared" si="40"/>
        <v>DISTRIBUCION VOLUMEN X CRITERIO (kg ó litros)EspirituosasLEVANTE</v>
      </c>
      <c r="B2616" s="11" t="s">
        <v>120</v>
      </c>
      <c r="C2616" s="11" t="s">
        <v>149</v>
      </c>
      <c r="D2616" s="11" t="s">
        <v>3</v>
      </c>
      <c r="E2616" s="12">
        <v>14.206907300299404</v>
      </c>
      <c r="F2616" s="12">
        <v>13.353113938648073</v>
      </c>
      <c r="G2616" s="12">
        <v>22.843740801840955</v>
      </c>
      <c r="H2616" s="12">
        <v>22.745507889629685</v>
      </c>
      <c r="I2616" s="12">
        <v>18.385158134985193</v>
      </c>
      <c r="J2616" s="12">
        <v>17.708835903479784</v>
      </c>
      <c r="K2616" s="12">
        <v>18.01124882413756</v>
      </c>
      <c r="L2616" s="12">
        <v>16.18323673090941</v>
      </c>
      <c r="M2616" s="12">
        <v>17.860440767770086</v>
      </c>
      <c r="N2616" s="12"/>
      <c r="O2616" s="12"/>
    </row>
    <row r="2617" spans="1:15" x14ac:dyDescent="0.35">
      <c r="A2617" s="11" t="str">
        <f t="shared" si="40"/>
        <v>DISTRIBUCION VOLUMEN X CRITERIO (kg ó litros)EspirituosasANDALUCIA</v>
      </c>
      <c r="B2617" s="11" t="s">
        <v>120</v>
      </c>
      <c r="C2617" s="11" t="s">
        <v>149</v>
      </c>
      <c r="D2617" s="11" t="s">
        <v>4</v>
      </c>
      <c r="E2617" s="12">
        <v>20.297630322051706</v>
      </c>
      <c r="F2617" s="12">
        <v>16.864619285279389</v>
      </c>
      <c r="G2617" s="12">
        <v>13.561092338155213</v>
      </c>
      <c r="H2617" s="12">
        <v>16.278585235952256</v>
      </c>
      <c r="I2617" s="12">
        <v>17.932068913152747</v>
      </c>
      <c r="J2617" s="12">
        <v>19.789087966045123</v>
      </c>
      <c r="K2617" s="12">
        <v>15.199229087029103</v>
      </c>
      <c r="L2617" s="12">
        <v>19.512751868198404</v>
      </c>
      <c r="M2617" s="12">
        <v>14.979559030434499</v>
      </c>
      <c r="N2617" s="12"/>
      <c r="O2617" s="12"/>
    </row>
    <row r="2618" spans="1:15" x14ac:dyDescent="0.35">
      <c r="A2618" s="11" t="str">
        <f t="shared" si="40"/>
        <v>DISTRIBUCION VOLUMEN X CRITERIO (kg ó litros)EspirituosasMDD AM</v>
      </c>
      <c r="B2618" s="11" t="s">
        <v>120</v>
      </c>
      <c r="C2618" s="11" t="s">
        <v>149</v>
      </c>
      <c r="D2618" s="11" t="s">
        <v>5</v>
      </c>
      <c r="E2618" s="12">
        <v>12.435131498851632</v>
      </c>
      <c r="F2618" s="12">
        <v>15.444821732985863</v>
      </c>
      <c r="G2618" s="12">
        <v>13.020610065106641</v>
      </c>
      <c r="H2618" s="12">
        <v>15.028840807666342</v>
      </c>
      <c r="I2618" s="12">
        <v>14.454816257558733</v>
      </c>
      <c r="J2618" s="12">
        <v>15.914493754991765</v>
      </c>
      <c r="K2618" s="12">
        <v>13.130998211373276</v>
      </c>
      <c r="L2618" s="12">
        <v>12.880317339495489</v>
      </c>
      <c r="M2618" s="12">
        <v>16.090086113416351</v>
      </c>
      <c r="N2618" s="12"/>
      <c r="O2618" s="12"/>
    </row>
    <row r="2619" spans="1:15" x14ac:dyDescent="0.35">
      <c r="A2619" s="11" t="str">
        <f t="shared" si="40"/>
        <v>DISTRIBUCION VOLUMEN X CRITERIO (kg ó litros)EspirituosasRTO CENTRO</v>
      </c>
      <c r="B2619" s="11" t="s">
        <v>120</v>
      </c>
      <c r="C2619" s="11" t="s">
        <v>149</v>
      </c>
      <c r="D2619" s="11" t="s">
        <v>6</v>
      </c>
      <c r="E2619" s="12">
        <v>12.666646573239792</v>
      </c>
      <c r="F2619" s="12">
        <v>15.740964248496923</v>
      </c>
      <c r="G2619" s="12">
        <v>13.736621586702929</v>
      </c>
      <c r="H2619" s="12">
        <v>9.5298186669383202</v>
      </c>
      <c r="I2619" s="12">
        <v>7.5569768970141364</v>
      </c>
      <c r="J2619" s="12">
        <v>7.5972911584391429</v>
      </c>
      <c r="K2619" s="12">
        <v>14.573536413501436</v>
      </c>
      <c r="L2619" s="12">
        <v>10.486532833177478</v>
      </c>
      <c r="M2619" s="12">
        <v>10.549669778895868</v>
      </c>
      <c r="N2619" s="12"/>
      <c r="O2619" s="12"/>
    </row>
    <row r="2620" spans="1:15" x14ac:dyDescent="0.35">
      <c r="A2620" s="11" t="str">
        <f t="shared" si="40"/>
        <v>DISTRIBUCION VOLUMEN X CRITERIO (kg ó litros)EspirituosasNORTE-CENTRO</v>
      </c>
      <c r="B2620" s="11" t="s">
        <v>120</v>
      </c>
      <c r="C2620" s="11" t="s">
        <v>149</v>
      </c>
      <c r="D2620" s="11" t="s">
        <v>7</v>
      </c>
      <c r="E2620" s="12">
        <v>8.3356896089336807</v>
      </c>
      <c r="F2620" s="12">
        <v>5.4310664668922382</v>
      </c>
      <c r="G2620" s="12">
        <v>6.8278372014983546</v>
      </c>
      <c r="H2620" s="12">
        <v>7.4933535213860107</v>
      </c>
      <c r="I2620" s="12">
        <v>8.9867062357930099</v>
      </c>
      <c r="J2620" s="12">
        <v>8.1059444181940581</v>
      </c>
      <c r="K2620" s="12">
        <v>8.9563822502331618</v>
      </c>
      <c r="L2620" s="12">
        <v>9.6586746179998908</v>
      </c>
      <c r="M2620" s="12">
        <v>10.16138587605322</v>
      </c>
      <c r="N2620" s="12"/>
      <c r="O2620" s="12"/>
    </row>
    <row r="2621" spans="1:15" x14ac:dyDescent="0.35">
      <c r="A2621" s="11" t="str">
        <f t="shared" si="40"/>
        <v>DISTRIBUCION VOLUMEN X CRITERIO (kg ó litros)EspirituosasNOROESTE</v>
      </c>
      <c r="B2621" s="11" t="s">
        <v>120</v>
      </c>
      <c r="C2621" s="11" t="s">
        <v>149</v>
      </c>
      <c r="D2621" s="11" t="s">
        <v>8</v>
      </c>
      <c r="E2621" s="12">
        <v>6.2465422441625567</v>
      </c>
      <c r="F2621" s="12">
        <v>8.1223860203277258</v>
      </c>
      <c r="G2621" s="12">
        <v>7.7187382728769878</v>
      </c>
      <c r="H2621" s="12">
        <v>7.4091449451419962</v>
      </c>
      <c r="I2621" s="12">
        <v>9.603528991080946</v>
      </c>
      <c r="J2621" s="12">
        <v>9.6561772476832903</v>
      </c>
      <c r="K2621" s="12">
        <v>9.9563683456463874</v>
      </c>
      <c r="L2621" s="12">
        <v>9.5236298977765195</v>
      </c>
      <c r="M2621" s="12">
        <v>8.626787737962923</v>
      </c>
      <c r="N2621" s="12"/>
      <c r="O2621" s="12"/>
    </row>
    <row r="2622" spans="1:15" x14ac:dyDescent="0.35">
      <c r="A2622" s="11" t="str">
        <f t="shared" si="40"/>
        <v>DISTRIBUCION VOLUMEN X CRITERIO (kg ó litros)Espirituosas&lt;2MIL</v>
      </c>
      <c r="B2622" s="11" t="s">
        <v>120</v>
      </c>
      <c r="C2622" s="11" t="s">
        <v>149</v>
      </c>
      <c r="D2622" s="11" t="s">
        <v>9</v>
      </c>
      <c r="E2622" s="12">
        <v>11.592862045963559</v>
      </c>
      <c r="F2622" s="12">
        <v>12.359717602715913</v>
      </c>
      <c r="G2622" s="12">
        <v>12.605629432041457</v>
      </c>
      <c r="H2622" s="12">
        <v>10.724753861900133</v>
      </c>
      <c r="I2622" s="12">
        <v>10.386209540531571</v>
      </c>
      <c r="J2622" s="12">
        <v>10.947577582090242</v>
      </c>
      <c r="K2622" s="12">
        <v>12.408241779627797</v>
      </c>
      <c r="L2622" s="12">
        <v>11.576960795412566</v>
      </c>
      <c r="M2622" s="12">
        <v>11.065214171906558</v>
      </c>
      <c r="N2622" s="12"/>
      <c r="O2622" s="12"/>
    </row>
    <row r="2623" spans="1:15" x14ac:dyDescent="0.35">
      <c r="A2623" s="11" t="str">
        <f t="shared" si="40"/>
        <v>DISTRIBUCION VOLUMEN X CRITERIO (kg ó litros)Espirituosas2-5MIL</v>
      </c>
      <c r="B2623" s="11" t="s">
        <v>120</v>
      </c>
      <c r="C2623" s="11" t="s">
        <v>149</v>
      </c>
      <c r="D2623" s="11" t="s">
        <v>10</v>
      </c>
      <c r="E2623" s="12">
        <v>3.4639099397526603</v>
      </c>
      <c r="F2623" s="12">
        <v>3.2561427779520078</v>
      </c>
      <c r="G2623" s="12">
        <v>3.7151549588784882</v>
      </c>
      <c r="H2623" s="12">
        <v>4.2552674773201957</v>
      </c>
      <c r="I2623" s="12">
        <v>6.7682470053856196</v>
      </c>
      <c r="J2623" s="12">
        <v>3.9781047208890774</v>
      </c>
      <c r="K2623" s="12">
        <v>5.103470801780511</v>
      </c>
      <c r="L2623" s="12">
        <v>3.7367466287491076</v>
      </c>
      <c r="M2623" s="12">
        <v>3.3545097648361701</v>
      </c>
      <c r="N2623" s="12"/>
      <c r="O2623" s="12"/>
    </row>
    <row r="2624" spans="1:15" x14ac:dyDescent="0.35">
      <c r="A2624" s="11" t="str">
        <f t="shared" si="40"/>
        <v>DISTRIBUCION VOLUMEN X CRITERIO (kg ó litros)Espirituosas5-10MIL</v>
      </c>
      <c r="B2624" s="11" t="s">
        <v>120</v>
      </c>
      <c r="C2624" s="11" t="s">
        <v>149</v>
      </c>
      <c r="D2624" s="11" t="s">
        <v>11</v>
      </c>
      <c r="E2624" s="12">
        <v>7.8738790632078279</v>
      </c>
      <c r="F2624" s="12">
        <v>5.6477140403228701</v>
      </c>
      <c r="G2624" s="12">
        <v>3.4464038341234211</v>
      </c>
      <c r="H2624" s="12">
        <v>4.1893214068981308</v>
      </c>
      <c r="I2624" s="12">
        <v>5.6829580821927399</v>
      </c>
      <c r="J2624" s="12">
        <v>6.6568982387966091</v>
      </c>
      <c r="K2624" s="12">
        <v>4.8296049376726033</v>
      </c>
      <c r="L2624" s="12">
        <v>5.1959714867765179</v>
      </c>
      <c r="M2624" s="12">
        <v>6.2439346299382326</v>
      </c>
      <c r="N2624" s="12"/>
      <c r="O2624" s="12"/>
    </row>
    <row r="2625" spans="1:15" x14ac:dyDescent="0.35">
      <c r="A2625" s="11" t="str">
        <f t="shared" si="40"/>
        <v>DISTRIBUCION VOLUMEN X CRITERIO (kg ó litros)Espirituosas10-30MIL</v>
      </c>
      <c r="B2625" s="11" t="s">
        <v>120</v>
      </c>
      <c r="C2625" s="11" t="s">
        <v>149</v>
      </c>
      <c r="D2625" s="11" t="s">
        <v>12</v>
      </c>
      <c r="E2625" s="12">
        <v>17.919442691240921</v>
      </c>
      <c r="F2625" s="12">
        <v>21.89580841315027</v>
      </c>
      <c r="G2625" s="12">
        <v>17.603562639147018</v>
      </c>
      <c r="H2625" s="12">
        <v>14.025377848528208</v>
      </c>
      <c r="I2625" s="12">
        <v>14.258084630350778</v>
      </c>
      <c r="J2625" s="12">
        <v>14.807787348474774</v>
      </c>
      <c r="K2625" s="12">
        <v>13.589051321058502</v>
      </c>
      <c r="L2625" s="12">
        <v>15.115284165705676</v>
      </c>
      <c r="M2625" s="12">
        <v>18.112710715990683</v>
      </c>
      <c r="N2625" s="12"/>
      <c r="O2625" s="12"/>
    </row>
    <row r="2626" spans="1:15" x14ac:dyDescent="0.35">
      <c r="A2626" s="11" t="str">
        <f t="shared" si="40"/>
        <v>DISTRIBUCION VOLUMEN X CRITERIO (kg ó litros)Espirituosas30-100MIL</v>
      </c>
      <c r="B2626" s="11" t="s">
        <v>120</v>
      </c>
      <c r="C2626" s="11" t="s">
        <v>149</v>
      </c>
      <c r="D2626" s="11" t="s">
        <v>13</v>
      </c>
      <c r="E2626" s="12">
        <v>22.065399468908538</v>
      </c>
      <c r="F2626" s="12">
        <v>18.879912262745226</v>
      </c>
      <c r="G2626" s="12">
        <v>26.162189250031055</v>
      </c>
      <c r="H2626" s="12">
        <v>25.750622292730803</v>
      </c>
      <c r="I2626" s="12">
        <v>22.758828168872167</v>
      </c>
      <c r="J2626" s="12">
        <v>20.422471332670504</v>
      </c>
      <c r="K2626" s="12">
        <v>21.137819431222304</v>
      </c>
      <c r="L2626" s="12">
        <v>23.68398574719512</v>
      </c>
      <c r="M2626" s="12">
        <v>16.73690505467718</v>
      </c>
      <c r="N2626" s="12"/>
      <c r="O2626" s="12"/>
    </row>
    <row r="2627" spans="1:15" x14ac:dyDescent="0.35">
      <c r="A2627" s="11" t="str">
        <f t="shared" si="40"/>
        <v>DISTRIBUCION VOLUMEN X CRITERIO (kg ó litros)Espirituosas100-200MIL</v>
      </c>
      <c r="B2627" s="11" t="s">
        <v>120</v>
      </c>
      <c r="C2627" s="11" t="s">
        <v>149</v>
      </c>
      <c r="D2627" s="11" t="s">
        <v>14</v>
      </c>
      <c r="E2627" s="12">
        <v>7.7453682024992894</v>
      </c>
      <c r="F2627" s="12">
        <v>8.5316415329713262</v>
      </c>
      <c r="G2627" s="12">
        <v>8.9971110789751148</v>
      </c>
      <c r="H2627" s="12">
        <v>10.44182918401115</v>
      </c>
      <c r="I2627" s="12">
        <v>9.511299556523289</v>
      </c>
      <c r="J2627" s="12">
        <v>9.5925203493552775</v>
      </c>
      <c r="K2627" s="12">
        <v>8.1074003452612242</v>
      </c>
      <c r="L2627" s="12">
        <v>9.8549270007936833</v>
      </c>
      <c r="M2627" s="12">
        <v>9.1409257927546896</v>
      </c>
      <c r="N2627" s="12"/>
      <c r="O2627" s="12"/>
    </row>
    <row r="2628" spans="1:15" x14ac:dyDescent="0.35">
      <c r="A2628" s="11" t="str">
        <f t="shared" ref="A2628:A2691" si="41">B2628&amp;C2628&amp;D2628</f>
        <v>DISTRIBUCION VOLUMEN X CRITERIO (kg ó litros)Espirituosas200-500MIL</v>
      </c>
      <c r="B2628" s="11" t="s">
        <v>120</v>
      </c>
      <c r="C2628" s="11" t="s">
        <v>149</v>
      </c>
      <c r="D2628" s="11" t="s">
        <v>15</v>
      </c>
      <c r="E2628" s="12">
        <v>10.036018636621856</v>
      </c>
      <c r="F2628" s="12">
        <v>9.8263108202044211</v>
      </c>
      <c r="G2628" s="12">
        <v>9.5569756113276103</v>
      </c>
      <c r="H2628" s="12">
        <v>12.694188299759576</v>
      </c>
      <c r="I2628" s="12">
        <v>12.888362409480825</v>
      </c>
      <c r="J2628" s="12">
        <v>13.495849232266474</v>
      </c>
      <c r="K2628" s="12">
        <v>16.314945643228505</v>
      </c>
      <c r="L2628" s="12">
        <v>11.680363886828724</v>
      </c>
      <c r="M2628" s="12">
        <v>16.575056383764512</v>
      </c>
      <c r="N2628" s="12"/>
      <c r="O2628" s="12"/>
    </row>
    <row r="2629" spans="1:15" x14ac:dyDescent="0.35">
      <c r="A2629" s="11" t="str">
        <f t="shared" si="41"/>
        <v>DISTRIBUCION VOLUMEN X CRITERIO (kg ó litros)Espirituosas&gt;500MIL</v>
      </c>
      <c r="B2629" s="11" t="s">
        <v>120</v>
      </c>
      <c r="C2629" s="11" t="s">
        <v>149</v>
      </c>
      <c r="D2629" s="11" t="s">
        <v>16</v>
      </c>
      <c r="E2629" s="12">
        <v>19.303115326808108</v>
      </c>
      <c r="F2629" s="12">
        <v>19.602731038502682</v>
      </c>
      <c r="G2629" s="12">
        <v>17.912978999973962</v>
      </c>
      <c r="H2629" s="12">
        <v>17.918630791759501</v>
      </c>
      <c r="I2629" s="12">
        <v>17.746009467696826</v>
      </c>
      <c r="J2629" s="12">
        <v>20.098787928223459</v>
      </c>
      <c r="K2629" s="12">
        <v>18.509454558168095</v>
      </c>
      <c r="L2629" s="12">
        <v>19.155762715801856</v>
      </c>
      <c r="M2629" s="12">
        <v>18.770741720040657</v>
      </c>
      <c r="N2629" s="12"/>
      <c r="O2629" s="12"/>
    </row>
    <row r="2630" spans="1:15" x14ac:dyDescent="0.35">
      <c r="A2630" s="11" t="str">
        <f t="shared" si="41"/>
        <v>DISTRIBUCION VOLUMEN X CRITERIO (kg ó litros)EspirituosasDE 15 A 19 AÑOS</v>
      </c>
      <c r="B2630" s="11" t="s">
        <v>120</v>
      </c>
      <c r="C2630" s="11" t="s">
        <v>149</v>
      </c>
      <c r="D2630" s="11" t="s">
        <v>39</v>
      </c>
      <c r="E2630" s="12">
        <v>8.3915534178388</v>
      </c>
      <c r="F2630" s="12">
        <v>5.3304489726412747</v>
      </c>
      <c r="G2630" s="12">
        <v>4.2301109925083358</v>
      </c>
      <c r="H2630" s="12">
        <v>2.3041649264482218</v>
      </c>
      <c r="I2630" s="12">
        <v>1.4173631058306868</v>
      </c>
      <c r="J2630" s="12">
        <v>3.6267191596141344</v>
      </c>
      <c r="K2630" s="12">
        <v>5.8154959474802181</v>
      </c>
      <c r="L2630" s="12">
        <v>0.86228584449490575</v>
      </c>
      <c r="M2630" s="12">
        <v>1.3105206176781397</v>
      </c>
      <c r="N2630" s="12"/>
      <c r="O2630" s="12"/>
    </row>
    <row r="2631" spans="1:15" x14ac:dyDescent="0.35">
      <c r="A2631" s="11" t="str">
        <f t="shared" si="41"/>
        <v>DISTRIBUCION VOLUMEN X CRITERIO (kg ó litros)EspirituosasDE 20 A 24 AÑOS</v>
      </c>
      <c r="B2631" s="11" t="s">
        <v>120</v>
      </c>
      <c r="C2631" s="11" t="s">
        <v>149</v>
      </c>
      <c r="D2631" s="11" t="s">
        <v>40</v>
      </c>
      <c r="E2631" s="12">
        <v>5.743336862314079</v>
      </c>
      <c r="F2631" s="12">
        <v>7.7971993541559828</v>
      </c>
      <c r="G2631" s="12">
        <v>7.6070595336683189</v>
      </c>
      <c r="H2631" s="12">
        <v>6.6833933638433081</v>
      </c>
      <c r="I2631" s="12">
        <v>6.0308146930226565</v>
      </c>
      <c r="J2631" s="12">
        <v>4.5696971681637439</v>
      </c>
      <c r="K2631" s="12">
        <v>3.3375482676117638</v>
      </c>
      <c r="L2631" s="12">
        <v>6.7031529391512619</v>
      </c>
      <c r="M2631" s="12">
        <v>8.5017224593494287</v>
      </c>
      <c r="N2631" s="12"/>
      <c r="O2631" s="12"/>
    </row>
    <row r="2632" spans="1:15" x14ac:dyDescent="0.35">
      <c r="A2632" s="11" t="str">
        <f t="shared" si="41"/>
        <v>DISTRIBUCION VOLUMEN X CRITERIO (kg ó litros)EspirituosasDE 25 A 34 AÑOS</v>
      </c>
      <c r="B2632" s="11" t="s">
        <v>120</v>
      </c>
      <c r="C2632" s="11" t="s">
        <v>149</v>
      </c>
      <c r="D2632" s="11" t="s">
        <v>41</v>
      </c>
      <c r="E2632" s="12">
        <v>17.190971115526356</v>
      </c>
      <c r="F2632" s="12">
        <v>16.273804999272432</v>
      </c>
      <c r="G2632" s="12">
        <v>15.168198863482235</v>
      </c>
      <c r="H2632" s="12">
        <v>13.279247522465102</v>
      </c>
      <c r="I2632" s="12">
        <v>13.324022544047819</v>
      </c>
      <c r="J2632" s="12">
        <v>17.671261534018235</v>
      </c>
      <c r="K2632" s="12">
        <v>16.310730628958677</v>
      </c>
      <c r="L2632" s="12">
        <v>12.33699456319378</v>
      </c>
      <c r="M2632" s="12">
        <v>21.169498698405839</v>
      </c>
      <c r="N2632" s="12"/>
      <c r="O2632" s="12"/>
    </row>
    <row r="2633" spans="1:15" x14ac:dyDescent="0.35">
      <c r="A2633" s="11" t="str">
        <f t="shared" si="41"/>
        <v>DISTRIBUCION VOLUMEN X CRITERIO (kg ó litros)EspirituosasDE 35 A 49 AÑOS</v>
      </c>
      <c r="B2633" s="11" t="s">
        <v>120</v>
      </c>
      <c r="C2633" s="11" t="s">
        <v>149</v>
      </c>
      <c r="D2633" s="11" t="s">
        <v>42</v>
      </c>
      <c r="E2633" s="12">
        <v>18.252836228992418</v>
      </c>
      <c r="F2633" s="12">
        <v>21.722547429020519</v>
      </c>
      <c r="G2633" s="12">
        <v>18.844793262795996</v>
      </c>
      <c r="H2633" s="12">
        <v>16.391196126493732</v>
      </c>
      <c r="I2633" s="12">
        <v>22.34757019881949</v>
      </c>
      <c r="J2633" s="12">
        <v>23.135214767525255</v>
      </c>
      <c r="K2633" s="12">
        <v>20.030983498661513</v>
      </c>
      <c r="L2633" s="12">
        <v>20.7708374374625</v>
      </c>
      <c r="M2633" s="12">
        <v>19.208281248263368</v>
      </c>
      <c r="N2633" s="12"/>
      <c r="O2633" s="12"/>
    </row>
    <row r="2634" spans="1:15" x14ac:dyDescent="0.35">
      <c r="A2634" s="11" t="str">
        <f t="shared" si="41"/>
        <v>DISTRIBUCION VOLUMEN X CRITERIO (kg ó litros)EspirituosasDE 50 A 59 AÑOS</v>
      </c>
      <c r="B2634" s="11" t="s">
        <v>120</v>
      </c>
      <c r="C2634" s="11" t="s">
        <v>149</v>
      </c>
      <c r="D2634" s="11" t="s">
        <v>43</v>
      </c>
      <c r="E2634" s="12">
        <v>27.328014808994482</v>
      </c>
      <c r="F2634" s="12">
        <v>28.924454876971069</v>
      </c>
      <c r="G2634" s="12">
        <v>34.165084082551864</v>
      </c>
      <c r="H2634" s="12">
        <v>23.737706206675981</v>
      </c>
      <c r="I2634" s="12">
        <v>24.173358141178525</v>
      </c>
      <c r="J2634" s="12">
        <v>22.985242016140862</v>
      </c>
      <c r="K2634" s="12">
        <v>21.867032037881462</v>
      </c>
      <c r="L2634" s="12">
        <v>25.056454434436525</v>
      </c>
      <c r="M2634" s="12">
        <v>24.980917483238208</v>
      </c>
      <c r="N2634" s="12"/>
      <c r="O2634" s="12"/>
    </row>
    <row r="2635" spans="1:15" x14ac:dyDescent="0.35">
      <c r="A2635" s="11" t="str">
        <f t="shared" si="41"/>
        <v>DISTRIBUCION VOLUMEN X CRITERIO (kg ó litros)EspirituosasDE 60 A 75 AÑOS</v>
      </c>
      <c r="B2635" s="11" t="s">
        <v>120</v>
      </c>
      <c r="C2635" s="11" t="s">
        <v>149</v>
      </c>
      <c r="D2635" s="11" t="s">
        <v>44</v>
      </c>
      <c r="E2635" s="12">
        <v>23.09328868489683</v>
      </c>
      <c r="F2635" s="12">
        <v>19.951524534131817</v>
      </c>
      <c r="G2635" s="12">
        <v>19.984757584754167</v>
      </c>
      <c r="H2635" s="12">
        <v>37.604279630083667</v>
      </c>
      <c r="I2635" s="12">
        <v>32.706872423940908</v>
      </c>
      <c r="J2635" s="12">
        <v>28.01186532175829</v>
      </c>
      <c r="K2635" s="12">
        <v>32.638197197884345</v>
      </c>
      <c r="L2635" s="12">
        <v>34.270277788247853</v>
      </c>
      <c r="M2635" s="12">
        <v>24.829054638983681</v>
      </c>
      <c r="N2635" s="12"/>
      <c r="O2635" s="12"/>
    </row>
    <row r="2636" spans="1:15" x14ac:dyDescent="0.35">
      <c r="A2636" s="11" t="str">
        <f t="shared" si="41"/>
        <v>DISTRIBUCION VOLUMEN X CRITERIO (kg ó litros)EspirituosasALTA Y MEDIA ALTA</v>
      </c>
      <c r="B2636" s="11" t="s">
        <v>120</v>
      </c>
      <c r="C2636" s="11" t="s">
        <v>149</v>
      </c>
      <c r="D2636" s="11" t="s">
        <v>17</v>
      </c>
      <c r="E2636" s="12">
        <v>22.764599983232873</v>
      </c>
      <c r="F2636" s="12">
        <v>22.012527692375542</v>
      </c>
      <c r="G2636" s="12">
        <v>14.436576208003887</v>
      </c>
      <c r="H2636" s="12">
        <v>18.248548410424156</v>
      </c>
      <c r="I2636" s="12">
        <v>20.404743133843159</v>
      </c>
      <c r="J2636" s="12">
        <v>20.086793071352158</v>
      </c>
      <c r="K2636" s="12">
        <v>17.279266702938976</v>
      </c>
      <c r="L2636" s="12">
        <v>22.179622492440593</v>
      </c>
      <c r="M2636" s="12">
        <v>19.448819542922131</v>
      </c>
      <c r="N2636" s="12"/>
      <c r="O2636" s="12"/>
    </row>
    <row r="2637" spans="1:15" x14ac:dyDescent="0.35">
      <c r="A2637" s="11" t="str">
        <f t="shared" si="41"/>
        <v>DISTRIBUCION VOLUMEN X CRITERIO (kg ó litros)EspirituosasMEDIA</v>
      </c>
      <c r="B2637" s="11" t="s">
        <v>120</v>
      </c>
      <c r="C2637" s="11" t="s">
        <v>149</v>
      </c>
      <c r="D2637" s="11" t="s">
        <v>18</v>
      </c>
      <c r="E2637" s="12">
        <v>38.331377031777137</v>
      </c>
      <c r="F2637" s="12">
        <v>35.71262023730911</v>
      </c>
      <c r="G2637" s="12">
        <v>41.356565201599253</v>
      </c>
      <c r="H2637" s="12">
        <v>43.720500465992671</v>
      </c>
      <c r="I2637" s="12">
        <v>37.633513394782469</v>
      </c>
      <c r="J2637" s="12">
        <v>37.916750375272315</v>
      </c>
      <c r="K2637" s="12">
        <v>43.501524978788133</v>
      </c>
      <c r="L2637" s="12">
        <v>40.620572973713855</v>
      </c>
      <c r="M2637" s="12">
        <v>31.649672485742485</v>
      </c>
      <c r="N2637" s="12"/>
      <c r="O2637" s="12"/>
    </row>
    <row r="2638" spans="1:15" x14ac:dyDescent="0.35">
      <c r="A2638" s="11" t="str">
        <f t="shared" si="41"/>
        <v>DISTRIBUCION VOLUMEN X CRITERIO (kg ó litros)EspirituosasMEDIA BAJA</v>
      </c>
      <c r="B2638" s="11" t="s">
        <v>120</v>
      </c>
      <c r="C2638" s="11" t="s">
        <v>149</v>
      </c>
      <c r="D2638" s="11" t="s">
        <v>19</v>
      </c>
      <c r="E2638" s="12">
        <v>23.473647163781074</v>
      </c>
      <c r="F2638" s="12">
        <v>20.010740978064799</v>
      </c>
      <c r="G2638" s="12">
        <v>17.303319188413717</v>
      </c>
      <c r="H2638" s="12">
        <v>21.048382533619545</v>
      </c>
      <c r="I2638" s="12">
        <v>23.807133227627585</v>
      </c>
      <c r="J2638" s="12">
        <v>24.232596893792547</v>
      </c>
      <c r="K2638" s="12">
        <v>19.534018426540801</v>
      </c>
      <c r="L2638" s="12">
        <v>17.796138115528468</v>
      </c>
      <c r="M2638" s="12">
        <v>22.43313688615757</v>
      </c>
      <c r="N2638" s="12"/>
      <c r="O2638" s="12"/>
    </row>
    <row r="2639" spans="1:15" x14ac:dyDescent="0.35">
      <c r="A2639" s="11" t="str">
        <f t="shared" si="41"/>
        <v>DISTRIBUCION VOLUMEN X CRITERIO (kg ó litros)EspirituosasBAJA</v>
      </c>
      <c r="B2639" s="11" t="s">
        <v>120</v>
      </c>
      <c r="C2639" s="11" t="s">
        <v>149</v>
      </c>
      <c r="D2639" s="11" t="s">
        <v>20</v>
      </c>
      <c r="E2639" s="12">
        <v>15.430375529513976</v>
      </c>
      <c r="F2639" s="12">
        <v>22.264089449784301</v>
      </c>
      <c r="G2639" s="12">
        <v>26.903542648724098</v>
      </c>
      <c r="H2639" s="12">
        <v>16.982553272345331</v>
      </c>
      <c r="I2639" s="12">
        <v>18.15461398858778</v>
      </c>
      <c r="J2639" s="12">
        <v>17.763861654834866</v>
      </c>
      <c r="K2639" s="12">
        <v>19.685179331937945</v>
      </c>
      <c r="L2639" s="12">
        <v>19.403664790274668</v>
      </c>
      <c r="M2639" s="12">
        <v>26.46836572240549</v>
      </c>
      <c r="N2639" s="12"/>
      <c r="O2639" s="12"/>
    </row>
    <row r="2640" spans="1:15" x14ac:dyDescent="0.35">
      <c r="A2640" s="11" t="str">
        <f t="shared" si="41"/>
        <v>DISTRIBUCION VOLUMEN X CRITERIO (kg ó litros)EspirituosasHOMBRE</v>
      </c>
      <c r="B2640" s="11" t="s">
        <v>120</v>
      </c>
      <c r="C2640" s="11" t="s">
        <v>149</v>
      </c>
      <c r="D2640" s="11" t="s">
        <v>21</v>
      </c>
      <c r="E2640" s="12">
        <v>48.087026937907396</v>
      </c>
      <c r="F2640" s="12">
        <v>44.286430260597484</v>
      </c>
      <c r="G2640" s="12">
        <v>49.773967987742843</v>
      </c>
      <c r="H2640" s="12">
        <v>50.23868936311063</v>
      </c>
      <c r="I2640" s="12">
        <v>47.30538600664547</v>
      </c>
      <c r="J2640" s="12">
        <v>49.547492040867724</v>
      </c>
      <c r="K2640" s="12">
        <v>48.420203910176362</v>
      </c>
      <c r="L2640" s="12">
        <v>48.512453689946419</v>
      </c>
      <c r="M2640" s="12">
        <v>48.332494678745533</v>
      </c>
      <c r="N2640" s="12"/>
      <c r="O2640" s="12"/>
    </row>
    <row r="2641" spans="1:15" x14ac:dyDescent="0.35">
      <c r="A2641" s="11" t="str">
        <f t="shared" si="41"/>
        <v>DISTRIBUCION VOLUMEN X CRITERIO (kg ó litros)EspirituosasMUJER</v>
      </c>
      <c r="B2641" s="11" t="s">
        <v>120</v>
      </c>
      <c r="C2641" s="11" t="s">
        <v>149</v>
      </c>
      <c r="D2641" s="11" t="s">
        <v>22</v>
      </c>
      <c r="E2641" s="12">
        <v>51.912973731467147</v>
      </c>
      <c r="F2641" s="12">
        <v>55.713545229880367</v>
      </c>
      <c r="G2641" s="12">
        <v>50.226040136333964</v>
      </c>
      <c r="H2641" s="12">
        <v>49.761295175646836</v>
      </c>
      <c r="I2641" s="12">
        <v>52.69460847974775</v>
      </c>
      <c r="J2641" s="12">
        <v>50.452506254652398</v>
      </c>
      <c r="K2641" s="12">
        <v>51.57978492707457</v>
      </c>
      <c r="L2641" s="12">
        <v>51.487545786270438</v>
      </c>
      <c r="M2641" s="12">
        <v>51.667496344989281</v>
      </c>
      <c r="N2641" s="12"/>
      <c r="O2641" s="12"/>
    </row>
    <row r="2642" spans="1:15" x14ac:dyDescent="0.35">
      <c r="A2642" s="11" t="str">
        <f t="shared" si="41"/>
        <v>DISTRIBUCION VOLUMEN X CRITERIO (kg ó litros)WhiskyT.ESPAÑA</v>
      </c>
      <c r="B2642" s="11" t="s">
        <v>120</v>
      </c>
      <c r="C2642" s="11" t="s">
        <v>150</v>
      </c>
      <c r="D2642" s="11" t="s">
        <v>36</v>
      </c>
      <c r="E2642" s="12">
        <v>100</v>
      </c>
      <c r="F2642" s="12">
        <v>100</v>
      </c>
      <c r="G2642" s="12">
        <v>100</v>
      </c>
      <c r="H2642" s="12">
        <v>100</v>
      </c>
      <c r="I2642" s="12">
        <v>100</v>
      </c>
      <c r="J2642" s="12">
        <v>100</v>
      </c>
      <c r="K2642" s="12">
        <v>100</v>
      </c>
      <c r="L2642" s="12">
        <v>100</v>
      </c>
      <c r="M2642" s="12">
        <v>100</v>
      </c>
      <c r="N2642" s="12"/>
      <c r="O2642" s="12"/>
    </row>
    <row r="2643" spans="1:15" x14ac:dyDescent="0.35">
      <c r="A2643" s="11" t="str">
        <f t="shared" si="41"/>
        <v>DISTRIBUCION VOLUMEN X CRITERIO (kg ó litros)WhiskyBCN AM</v>
      </c>
      <c r="B2643" s="11" t="s">
        <v>120</v>
      </c>
      <c r="C2643" s="11" t="s">
        <v>150</v>
      </c>
      <c r="D2643" s="11" t="s">
        <v>1</v>
      </c>
      <c r="E2643" s="12">
        <v>6.9587249442482317</v>
      </c>
      <c r="F2643" s="12">
        <v>3.9468704809277417</v>
      </c>
      <c r="G2643" s="12">
        <v>4.9942850316485004</v>
      </c>
      <c r="H2643" s="12">
        <v>5.3080914653264299</v>
      </c>
      <c r="I2643" s="12">
        <v>4.8568779815212242</v>
      </c>
      <c r="J2643" s="12">
        <v>4.9657995643803394</v>
      </c>
      <c r="K2643" s="12">
        <v>14.696151526596211</v>
      </c>
      <c r="L2643" s="12">
        <v>13.298679280134406</v>
      </c>
      <c r="M2643" s="12">
        <v>6.0186902499805361</v>
      </c>
      <c r="N2643" s="12"/>
      <c r="O2643" s="12"/>
    </row>
    <row r="2644" spans="1:15" x14ac:dyDescent="0.35">
      <c r="A2644" s="11" t="str">
        <f t="shared" si="41"/>
        <v>DISTRIBUCION VOLUMEN X CRITERIO (kg ó litros)WhiskyREST.CAT ARAGON</v>
      </c>
      <c r="B2644" s="11" t="s">
        <v>120</v>
      </c>
      <c r="C2644" s="11" t="s">
        <v>150</v>
      </c>
      <c r="D2644" s="11" t="s">
        <v>2</v>
      </c>
      <c r="E2644" s="12">
        <v>3.4523264314373199</v>
      </c>
      <c r="F2644" s="12">
        <v>2.5993624671513635</v>
      </c>
      <c r="G2644" s="12">
        <v>6.535013606072253</v>
      </c>
      <c r="H2644" s="12">
        <v>8.0935315199833955</v>
      </c>
      <c r="I2644" s="12">
        <v>22.733765578527926</v>
      </c>
      <c r="J2644" s="12">
        <v>3.3219872992267967</v>
      </c>
      <c r="K2644" s="12">
        <v>6.718346176530285</v>
      </c>
      <c r="L2644" s="12">
        <v>9.8682071101373623</v>
      </c>
      <c r="M2644" s="12">
        <v>10.651050326088107</v>
      </c>
      <c r="N2644" s="12"/>
      <c r="O2644" s="12"/>
    </row>
    <row r="2645" spans="1:15" x14ac:dyDescent="0.35">
      <c r="A2645" s="11" t="str">
        <f t="shared" si="41"/>
        <v>DISTRIBUCION VOLUMEN X CRITERIO (kg ó litros)WhiskyLEVANTE</v>
      </c>
      <c r="B2645" s="11" t="s">
        <v>120</v>
      </c>
      <c r="C2645" s="11" t="s">
        <v>150</v>
      </c>
      <c r="D2645" s="11" t="s">
        <v>3</v>
      </c>
      <c r="E2645" s="12">
        <v>15.090307274608136</v>
      </c>
      <c r="F2645" s="12">
        <v>6.1827478651004348</v>
      </c>
      <c r="G2645" s="12">
        <v>9.676081803195629</v>
      </c>
      <c r="H2645" s="12">
        <v>15.165471111025619</v>
      </c>
      <c r="I2645" s="12">
        <v>12.304670014243834</v>
      </c>
      <c r="J2645" s="12">
        <v>22.184113006916366</v>
      </c>
      <c r="K2645" s="12">
        <v>15.175770308956487</v>
      </c>
      <c r="L2645" s="12">
        <v>14.094123965552042</v>
      </c>
      <c r="M2645" s="12">
        <v>22.613331418283583</v>
      </c>
      <c r="N2645" s="12"/>
      <c r="O2645" s="12"/>
    </row>
    <row r="2646" spans="1:15" x14ac:dyDescent="0.35">
      <c r="A2646" s="11" t="str">
        <f t="shared" si="41"/>
        <v>DISTRIBUCION VOLUMEN X CRITERIO (kg ó litros)WhiskyANDALUCIA</v>
      </c>
      <c r="B2646" s="11" t="s">
        <v>120</v>
      </c>
      <c r="C2646" s="11" t="s">
        <v>150</v>
      </c>
      <c r="D2646" s="11" t="s">
        <v>4</v>
      </c>
      <c r="E2646" s="12">
        <v>24.902752173278877</v>
      </c>
      <c r="F2646" s="12">
        <v>24.539448671150581</v>
      </c>
      <c r="G2646" s="12">
        <v>24.748896802633521</v>
      </c>
      <c r="H2646" s="12">
        <v>12.848299325301712</v>
      </c>
      <c r="I2646" s="12">
        <v>15.220939623064931</v>
      </c>
      <c r="J2646" s="12">
        <v>17.705013007055122</v>
      </c>
      <c r="K2646" s="12">
        <v>15.025336064609615</v>
      </c>
      <c r="L2646" s="12">
        <v>18.114376475450307</v>
      </c>
      <c r="M2646" s="12">
        <v>18.480536080208701</v>
      </c>
      <c r="N2646" s="12"/>
      <c r="O2646" s="12"/>
    </row>
    <row r="2647" spans="1:15" x14ac:dyDescent="0.35">
      <c r="A2647" s="11" t="str">
        <f t="shared" si="41"/>
        <v>DISTRIBUCION VOLUMEN X CRITERIO (kg ó litros)WhiskyMDD AM</v>
      </c>
      <c r="B2647" s="11" t="s">
        <v>120</v>
      </c>
      <c r="C2647" s="11" t="s">
        <v>150</v>
      </c>
      <c r="D2647" s="11" t="s">
        <v>5</v>
      </c>
      <c r="E2647" s="12">
        <v>26.243294015296659</v>
      </c>
      <c r="F2647" s="12">
        <v>33.702285416312961</v>
      </c>
      <c r="G2647" s="12">
        <v>37.791771235823845</v>
      </c>
      <c r="H2647" s="12">
        <v>34.611465326168336</v>
      </c>
      <c r="I2647" s="12">
        <v>25.574115590679025</v>
      </c>
      <c r="J2647" s="12">
        <v>28.521667832458302</v>
      </c>
      <c r="K2647" s="12">
        <v>22.885798735292681</v>
      </c>
      <c r="L2647" s="12">
        <v>18.101220152810882</v>
      </c>
      <c r="M2647" s="12">
        <v>18.71410883390331</v>
      </c>
      <c r="N2647" s="12"/>
      <c r="O2647" s="12"/>
    </row>
    <row r="2648" spans="1:15" x14ac:dyDescent="0.35">
      <c r="A2648" s="11" t="str">
        <f t="shared" si="41"/>
        <v>DISTRIBUCION VOLUMEN X CRITERIO (kg ó litros)WhiskyRTO CENTRO</v>
      </c>
      <c r="B2648" s="11" t="s">
        <v>120</v>
      </c>
      <c r="C2648" s="11" t="s">
        <v>150</v>
      </c>
      <c r="D2648" s="11" t="s">
        <v>6</v>
      </c>
      <c r="E2648" s="12">
        <v>18.228220737114636</v>
      </c>
      <c r="F2648" s="12">
        <v>16.379407111339972</v>
      </c>
      <c r="G2648" s="12">
        <v>12.088723515239705</v>
      </c>
      <c r="H2648" s="12">
        <v>18.207035999795835</v>
      </c>
      <c r="I2648" s="12">
        <v>14.176485817148924</v>
      </c>
      <c r="J2648" s="12">
        <v>17.333938363414735</v>
      </c>
      <c r="K2648" s="12">
        <v>16.476807336982546</v>
      </c>
      <c r="L2648" s="12">
        <v>18.251084541972812</v>
      </c>
      <c r="M2648" s="12">
        <v>17.936250541091042</v>
      </c>
      <c r="N2648" s="12"/>
      <c r="O2648" s="12"/>
    </row>
    <row r="2649" spans="1:15" x14ac:dyDescent="0.35">
      <c r="A2649" s="11" t="str">
        <f t="shared" si="41"/>
        <v>DISTRIBUCION VOLUMEN X CRITERIO (kg ó litros)WhiskyNORTE-CENTRO</v>
      </c>
      <c r="B2649" s="11" t="s">
        <v>120</v>
      </c>
      <c r="C2649" s="11" t="s">
        <v>150</v>
      </c>
      <c r="D2649" s="11" t="s">
        <v>7</v>
      </c>
      <c r="E2649" s="12">
        <v>3.0983567486899499</v>
      </c>
      <c r="F2649" s="12">
        <v>0.71265916445868305</v>
      </c>
      <c r="G2649" s="12">
        <v>0.35909196050421999</v>
      </c>
      <c r="H2649" s="12">
        <v>1.350703866481678</v>
      </c>
      <c r="I2649" s="12">
        <v>2.7884981982239361</v>
      </c>
      <c r="J2649" s="12">
        <v>1.4416366122511286</v>
      </c>
      <c r="K2649" s="12">
        <v>6.4447112624921461</v>
      </c>
      <c r="L2649" s="12">
        <v>4.4218012505826287</v>
      </c>
      <c r="M2649" s="12">
        <v>0.70107372151577996</v>
      </c>
      <c r="N2649" s="12"/>
      <c r="O2649" s="12"/>
    </row>
    <row r="2650" spans="1:15" x14ac:dyDescent="0.35">
      <c r="A2650" s="11" t="str">
        <f t="shared" si="41"/>
        <v>DISTRIBUCION VOLUMEN X CRITERIO (kg ó litros)WhiskyNOROESTE</v>
      </c>
      <c r="B2650" s="11" t="s">
        <v>120</v>
      </c>
      <c r="C2650" s="11" t="s">
        <v>150</v>
      </c>
      <c r="D2650" s="11" t="s">
        <v>8</v>
      </c>
      <c r="E2650" s="12">
        <v>2.0260108710022853</v>
      </c>
      <c r="F2650" s="12">
        <v>11.93721953034275</v>
      </c>
      <c r="G2650" s="12">
        <v>3.8061360536824398</v>
      </c>
      <c r="H2650" s="12">
        <v>4.41538593547609</v>
      </c>
      <c r="I2650" s="12">
        <v>2.3446487065408093</v>
      </c>
      <c r="J2650" s="12">
        <v>4.5258192337965868</v>
      </c>
      <c r="K2650" s="12">
        <v>2.5770771470487142</v>
      </c>
      <c r="L2650" s="12">
        <v>3.8505064901394257</v>
      </c>
      <c r="M2650" s="12">
        <v>4.8849579131554721</v>
      </c>
      <c r="N2650" s="12"/>
      <c r="O2650" s="12"/>
    </row>
    <row r="2651" spans="1:15" x14ac:dyDescent="0.35">
      <c r="A2651" s="11" t="str">
        <f t="shared" si="41"/>
        <v>DISTRIBUCION VOLUMEN X CRITERIO (kg ó litros)Whisky&lt;2MIL</v>
      </c>
      <c r="B2651" s="11" t="s">
        <v>120</v>
      </c>
      <c r="C2651" s="11" t="s">
        <v>150</v>
      </c>
      <c r="D2651" s="11" t="s">
        <v>9</v>
      </c>
      <c r="E2651" s="12">
        <v>0.53795296613496779</v>
      </c>
      <c r="F2651" s="12">
        <v>3.5111462819827253</v>
      </c>
      <c r="G2651" s="12">
        <v>4.0099864544285131</v>
      </c>
      <c r="H2651" s="12">
        <v>2.5312694426098545</v>
      </c>
      <c r="I2651" s="12">
        <v>1.0687054026462794</v>
      </c>
      <c r="J2651" s="12">
        <v>3.2502546843158515</v>
      </c>
      <c r="K2651" s="12">
        <v>1.0696754155251111</v>
      </c>
      <c r="L2651" s="12">
        <v>2.9227885965394349</v>
      </c>
      <c r="M2651" s="12">
        <v>6.0567408967296812</v>
      </c>
      <c r="N2651" s="12"/>
      <c r="O2651" s="12"/>
    </row>
    <row r="2652" spans="1:15" x14ac:dyDescent="0.35">
      <c r="A2652" s="11" t="str">
        <f t="shared" si="41"/>
        <v>DISTRIBUCION VOLUMEN X CRITERIO (kg ó litros)Whisky2-5MIL</v>
      </c>
      <c r="B2652" s="11" t="s">
        <v>120</v>
      </c>
      <c r="C2652" s="11" t="s">
        <v>150</v>
      </c>
      <c r="D2652" s="11" t="s">
        <v>10</v>
      </c>
      <c r="E2652" s="12">
        <v>5.2554800761253757</v>
      </c>
      <c r="F2652" s="12">
        <v>2.6189975288532437</v>
      </c>
      <c r="G2652" s="12">
        <v>6.0806630971948099</v>
      </c>
      <c r="H2652" s="12">
        <v>7.5981908430993839</v>
      </c>
      <c r="I2652" s="12">
        <v>21.72664612140537</v>
      </c>
      <c r="J2652" s="12">
        <v>1.8461880662165653</v>
      </c>
      <c r="K2652" s="12">
        <v>3.0438194033009918</v>
      </c>
      <c r="L2652" s="12">
        <v>4.3485744136896836</v>
      </c>
      <c r="M2652" s="12">
        <v>3.4457903417993818</v>
      </c>
      <c r="N2652" s="12"/>
      <c r="O2652" s="12"/>
    </row>
    <row r="2653" spans="1:15" x14ac:dyDescent="0.35">
      <c r="A2653" s="11" t="str">
        <f t="shared" si="41"/>
        <v>DISTRIBUCION VOLUMEN X CRITERIO (kg ó litros)Whisky5-10MIL</v>
      </c>
      <c r="B2653" s="11" t="s">
        <v>120</v>
      </c>
      <c r="C2653" s="11" t="s">
        <v>150</v>
      </c>
      <c r="D2653" s="11" t="s">
        <v>11</v>
      </c>
      <c r="E2653" s="12">
        <v>0.77424322606418028</v>
      </c>
      <c r="F2653" s="12">
        <v>1.1051859258036949</v>
      </c>
      <c r="G2653" s="12">
        <v>1.9158821110675264</v>
      </c>
      <c r="H2653" s="12">
        <v>1.0300814844725983</v>
      </c>
      <c r="I2653" s="12">
        <v>4.6566177420336574</v>
      </c>
      <c r="J2653" s="12">
        <v>4.1689117635354593</v>
      </c>
      <c r="K2653" s="12">
        <v>2.0075871145537052</v>
      </c>
      <c r="L2653" s="12">
        <v>2.2227300678333877</v>
      </c>
      <c r="M2653" s="12">
        <v>2.8890549360179718</v>
      </c>
      <c r="N2653" s="12"/>
      <c r="O2653" s="12"/>
    </row>
    <row r="2654" spans="1:15" x14ac:dyDescent="0.35">
      <c r="A2654" s="11" t="str">
        <f t="shared" si="41"/>
        <v>DISTRIBUCION VOLUMEN X CRITERIO (kg ó litros)Whisky10-30MIL</v>
      </c>
      <c r="B2654" s="11" t="s">
        <v>120</v>
      </c>
      <c r="C2654" s="11" t="s">
        <v>150</v>
      </c>
      <c r="D2654" s="11" t="s">
        <v>12</v>
      </c>
      <c r="E2654" s="12">
        <v>13.964204848529352</v>
      </c>
      <c r="F2654" s="12">
        <v>10.885446227605232</v>
      </c>
      <c r="G2654" s="12">
        <v>8.1617427916637446</v>
      </c>
      <c r="H2654" s="12">
        <v>10.163422306586826</v>
      </c>
      <c r="I2654" s="12">
        <v>7.4580530470848307</v>
      </c>
      <c r="J2654" s="12">
        <v>12.390409484086952</v>
      </c>
      <c r="K2654" s="12">
        <v>10.143399724200068</v>
      </c>
      <c r="L2654" s="12">
        <v>15.495824033411566</v>
      </c>
      <c r="M2654" s="12">
        <v>18.49256439565896</v>
      </c>
      <c r="N2654" s="12"/>
      <c r="O2654" s="12"/>
    </row>
    <row r="2655" spans="1:15" x14ac:dyDescent="0.35">
      <c r="A2655" s="11" t="str">
        <f t="shared" si="41"/>
        <v>DISTRIBUCION VOLUMEN X CRITERIO (kg ó litros)Whisky30-100MIL</v>
      </c>
      <c r="B2655" s="11" t="s">
        <v>120</v>
      </c>
      <c r="C2655" s="11" t="s">
        <v>150</v>
      </c>
      <c r="D2655" s="11" t="s">
        <v>13</v>
      </c>
      <c r="E2655" s="12">
        <v>22.946492779554344</v>
      </c>
      <c r="F2655" s="12">
        <v>14.689230547522451</v>
      </c>
      <c r="G2655" s="12">
        <v>15.406294411687252</v>
      </c>
      <c r="H2655" s="12">
        <v>17.338260262146502</v>
      </c>
      <c r="I2655" s="12">
        <v>13.427202896193267</v>
      </c>
      <c r="J2655" s="12">
        <v>12.841070986807306</v>
      </c>
      <c r="K2655" s="12">
        <v>16.912384850061297</v>
      </c>
      <c r="L2655" s="12">
        <v>24.722839418155765</v>
      </c>
      <c r="M2655" s="12">
        <v>16.246270115527707</v>
      </c>
      <c r="N2655" s="12"/>
      <c r="O2655" s="12"/>
    </row>
    <row r="2656" spans="1:15" x14ac:dyDescent="0.35">
      <c r="A2656" s="11" t="str">
        <f t="shared" si="41"/>
        <v>DISTRIBUCION VOLUMEN X CRITERIO (kg ó litros)Whisky100-200MIL</v>
      </c>
      <c r="B2656" s="11" t="s">
        <v>120</v>
      </c>
      <c r="C2656" s="11" t="s">
        <v>150</v>
      </c>
      <c r="D2656" s="11" t="s">
        <v>14</v>
      </c>
      <c r="E2656" s="12">
        <v>7.4717035047249842</v>
      </c>
      <c r="F2656" s="12">
        <v>13.998713637530869</v>
      </c>
      <c r="G2656" s="12">
        <v>11.559503383312832</v>
      </c>
      <c r="H2656" s="12">
        <v>5.7541914495111781</v>
      </c>
      <c r="I2656" s="12">
        <v>8.6501308922185167</v>
      </c>
      <c r="J2656" s="12">
        <v>5.0031167509296539</v>
      </c>
      <c r="K2656" s="12">
        <v>3.4526994997185061</v>
      </c>
      <c r="L2656" s="12">
        <v>5.0113737462275685</v>
      </c>
      <c r="M2656" s="12">
        <v>4.158501498578377</v>
      </c>
      <c r="N2656" s="12"/>
      <c r="O2656" s="12"/>
    </row>
    <row r="2657" spans="1:15" x14ac:dyDescent="0.35">
      <c r="A2657" s="11" t="str">
        <f t="shared" si="41"/>
        <v>DISTRIBUCION VOLUMEN X CRITERIO (kg ó litros)Whisky200-500MIL</v>
      </c>
      <c r="B2657" s="11" t="s">
        <v>120</v>
      </c>
      <c r="C2657" s="11" t="s">
        <v>150</v>
      </c>
      <c r="D2657" s="11" t="s">
        <v>15</v>
      </c>
      <c r="E2657" s="12">
        <v>11.259013945186188</v>
      </c>
      <c r="F2657" s="12">
        <v>14.930642245554996</v>
      </c>
      <c r="G2657" s="12">
        <v>10.674115286299525</v>
      </c>
      <c r="H2657" s="12">
        <v>14.796128288488642</v>
      </c>
      <c r="I2657" s="12">
        <v>12.081830503324237</v>
      </c>
      <c r="J2657" s="12">
        <v>24.236275828019661</v>
      </c>
      <c r="K2657" s="12">
        <v>30.692282461617275</v>
      </c>
      <c r="L2657" s="12">
        <v>16.263081489837564</v>
      </c>
      <c r="M2657" s="12">
        <v>19.714531027635296</v>
      </c>
      <c r="N2657" s="12"/>
      <c r="O2657" s="12"/>
    </row>
    <row r="2658" spans="1:15" x14ac:dyDescent="0.35">
      <c r="A2658" s="11" t="str">
        <f t="shared" si="41"/>
        <v>DISTRIBUCION VOLUMEN X CRITERIO (kg ó litros)Whisky&gt;500MIL</v>
      </c>
      <c r="B2658" s="11" t="s">
        <v>120</v>
      </c>
      <c r="C2658" s="11" t="s">
        <v>150</v>
      </c>
      <c r="D2658" s="11" t="s">
        <v>16</v>
      </c>
      <c r="E2658" s="12">
        <v>37.790902403510138</v>
      </c>
      <c r="F2658" s="12">
        <v>38.260640439647041</v>
      </c>
      <c r="G2658" s="12">
        <v>42.191813256355829</v>
      </c>
      <c r="H2658" s="12">
        <v>40.788453617635589</v>
      </c>
      <c r="I2658" s="12">
        <v>30.930812303129567</v>
      </c>
      <c r="J2658" s="12">
        <v>36.263750557435749</v>
      </c>
      <c r="K2658" s="12">
        <v>32.678151744261392</v>
      </c>
      <c r="L2658" s="12">
        <v>29.012793887195766</v>
      </c>
      <c r="M2658" s="12">
        <v>28.996542644916158</v>
      </c>
      <c r="N2658" s="12"/>
      <c r="O2658" s="12"/>
    </row>
    <row r="2659" spans="1:15" x14ac:dyDescent="0.35">
      <c r="A2659" s="11" t="str">
        <f t="shared" si="41"/>
        <v>DISTRIBUCION VOLUMEN X CRITERIO (kg ó litros)WhiskyDE 15 A 19 AÑOS</v>
      </c>
      <c r="B2659" s="11" t="s">
        <v>120</v>
      </c>
      <c r="C2659" s="11" t="s">
        <v>150</v>
      </c>
      <c r="D2659" s="11" t="s">
        <v>39</v>
      </c>
      <c r="E2659" s="12" t="s">
        <v>219</v>
      </c>
      <c r="F2659" s="12">
        <v>2.4809007508723653</v>
      </c>
      <c r="G2659" s="12">
        <v>1.141600436661528</v>
      </c>
      <c r="H2659" s="12" t="s">
        <v>219</v>
      </c>
      <c r="I2659" s="12" t="s">
        <v>219</v>
      </c>
      <c r="J2659" s="12">
        <v>3.6289923068821914</v>
      </c>
      <c r="K2659" s="12">
        <v>0.24036964510881043</v>
      </c>
      <c r="L2659" s="12" t="s">
        <v>219</v>
      </c>
      <c r="M2659" s="12" t="s">
        <v>219</v>
      </c>
      <c r="N2659" s="12"/>
      <c r="O2659" s="12"/>
    </row>
    <row r="2660" spans="1:15" x14ac:dyDescent="0.35">
      <c r="A2660" s="11" t="str">
        <f t="shared" si="41"/>
        <v>DISTRIBUCION VOLUMEN X CRITERIO (kg ó litros)WhiskyDE 20 A 24 AÑOS</v>
      </c>
      <c r="B2660" s="11" t="s">
        <v>120</v>
      </c>
      <c r="C2660" s="11" t="s">
        <v>150</v>
      </c>
      <c r="D2660" s="11" t="s">
        <v>40</v>
      </c>
      <c r="E2660" s="12">
        <v>2.1689316838013815</v>
      </c>
      <c r="F2660" s="12">
        <v>0.42629523022153287</v>
      </c>
      <c r="G2660" s="12">
        <v>3.0618681272504911</v>
      </c>
      <c r="H2660" s="12">
        <v>4.6944934255295658</v>
      </c>
      <c r="I2660" s="12">
        <v>0.21190852847203367</v>
      </c>
      <c r="J2660" s="12">
        <v>0.12578543335363179</v>
      </c>
      <c r="K2660" s="12">
        <v>1.6288638774228135</v>
      </c>
      <c r="L2660" s="12">
        <v>0.71868198902802305</v>
      </c>
      <c r="M2660" s="12">
        <v>1.1916824459730757</v>
      </c>
      <c r="N2660" s="12"/>
      <c r="O2660" s="12"/>
    </row>
    <row r="2661" spans="1:15" x14ac:dyDescent="0.35">
      <c r="A2661" s="11" t="str">
        <f t="shared" si="41"/>
        <v>DISTRIBUCION VOLUMEN X CRITERIO (kg ó litros)WhiskyDE 25 A 34 AÑOS</v>
      </c>
      <c r="B2661" s="11" t="s">
        <v>120</v>
      </c>
      <c r="C2661" s="11" t="s">
        <v>150</v>
      </c>
      <c r="D2661" s="11" t="s">
        <v>41</v>
      </c>
      <c r="E2661" s="12">
        <v>9.7120121140492266</v>
      </c>
      <c r="F2661" s="12">
        <v>6.8485047897127354</v>
      </c>
      <c r="G2661" s="12">
        <v>2.6872341579844399</v>
      </c>
      <c r="H2661" s="12">
        <v>3.44184184922142</v>
      </c>
      <c r="I2661" s="12">
        <v>2.1688730561623326</v>
      </c>
      <c r="J2661" s="12">
        <v>4.7606463974939706</v>
      </c>
      <c r="K2661" s="12">
        <v>8.6233043312535695</v>
      </c>
      <c r="L2661" s="12">
        <v>8.4483896221109962</v>
      </c>
      <c r="M2661" s="12">
        <v>13.857865530081487</v>
      </c>
      <c r="N2661" s="12"/>
      <c r="O2661" s="12"/>
    </row>
    <row r="2662" spans="1:15" x14ac:dyDescent="0.35">
      <c r="A2662" s="11" t="str">
        <f t="shared" si="41"/>
        <v>DISTRIBUCION VOLUMEN X CRITERIO (kg ó litros)WhiskyDE 35 A 49 AÑOS</v>
      </c>
      <c r="B2662" s="11" t="s">
        <v>120</v>
      </c>
      <c r="C2662" s="11" t="s">
        <v>150</v>
      </c>
      <c r="D2662" s="11" t="s">
        <v>42</v>
      </c>
      <c r="E2662" s="12">
        <v>11.523767368059806</v>
      </c>
      <c r="F2662" s="12">
        <v>12.897589550568489</v>
      </c>
      <c r="G2662" s="12">
        <v>14.007558767693999</v>
      </c>
      <c r="H2662" s="12">
        <v>15.845668748559543</v>
      </c>
      <c r="I2662" s="12">
        <v>11.426871767024501</v>
      </c>
      <c r="J2662" s="12">
        <v>22.142335235073343</v>
      </c>
      <c r="K2662" s="12">
        <v>17.842843723523654</v>
      </c>
      <c r="L2662" s="12">
        <v>13.613157751236077</v>
      </c>
      <c r="M2662" s="12">
        <v>14.71049121845974</v>
      </c>
      <c r="N2662" s="12"/>
      <c r="O2662" s="12"/>
    </row>
    <row r="2663" spans="1:15" x14ac:dyDescent="0.35">
      <c r="A2663" s="11" t="str">
        <f t="shared" si="41"/>
        <v>DISTRIBUCION VOLUMEN X CRITERIO (kg ó litros)WhiskyDE 50 A 59 AÑOS</v>
      </c>
      <c r="B2663" s="11" t="s">
        <v>120</v>
      </c>
      <c r="C2663" s="11" t="s">
        <v>150</v>
      </c>
      <c r="D2663" s="11" t="s">
        <v>43</v>
      </c>
      <c r="E2663" s="12">
        <v>22.409530288280045</v>
      </c>
      <c r="F2663" s="12">
        <v>21.368202736827044</v>
      </c>
      <c r="G2663" s="12">
        <v>23.888137735823737</v>
      </c>
      <c r="H2663" s="12">
        <v>17.026818539981541</v>
      </c>
      <c r="I2663" s="12">
        <v>15.634910382081404</v>
      </c>
      <c r="J2663" s="12">
        <v>18.607679589328306</v>
      </c>
      <c r="K2663" s="12">
        <v>25.316535473260416</v>
      </c>
      <c r="L2663" s="12">
        <v>20.614567970080174</v>
      </c>
      <c r="M2663" s="12">
        <v>20.461267201706342</v>
      </c>
      <c r="N2663" s="12"/>
      <c r="O2663" s="12"/>
    </row>
    <row r="2664" spans="1:15" x14ac:dyDescent="0.35">
      <c r="A2664" s="11" t="str">
        <f t="shared" si="41"/>
        <v>DISTRIBUCION VOLUMEN X CRITERIO (kg ó litros)WhiskyDE 60 A 75 AÑOS</v>
      </c>
      <c r="B2664" s="11" t="s">
        <v>120</v>
      </c>
      <c r="C2664" s="11" t="s">
        <v>150</v>
      </c>
      <c r="D2664" s="11" t="s">
        <v>44</v>
      </c>
      <c r="E2664" s="12">
        <v>54.185759360741073</v>
      </c>
      <c r="F2664" s="12">
        <v>55.978509496529227</v>
      </c>
      <c r="G2664" s="12">
        <v>55.213600484182123</v>
      </c>
      <c r="H2664" s="12">
        <v>58.991171877431015</v>
      </c>
      <c r="I2664" s="12">
        <v>70.557436566249919</v>
      </c>
      <c r="J2664" s="12">
        <v>50.734529835035161</v>
      </c>
      <c r="K2664" s="12">
        <v>46.34809077954317</v>
      </c>
      <c r="L2664" s="12">
        <v>56.605217142729359</v>
      </c>
      <c r="M2664" s="12">
        <v>49.778684505126691</v>
      </c>
      <c r="N2664" s="12"/>
      <c r="O2664" s="12"/>
    </row>
    <row r="2665" spans="1:15" x14ac:dyDescent="0.35">
      <c r="A2665" s="11" t="str">
        <f t="shared" si="41"/>
        <v>DISTRIBUCION VOLUMEN X CRITERIO (kg ó litros)WhiskyALTA Y MEDIA ALTA</v>
      </c>
      <c r="B2665" s="11" t="s">
        <v>120</v>
      </c>
      <c r="C2665" s="11" t="s">
        <v>150</v>
      </c>
      <c r="D2665" s="11" t="s">
        <v>17</v>
      </c>
      <c r="E2665" s="12">
        <v>23.847360675249714</v>
      </c>
      <c r="F2665" s="12">
        <v>29.421814297635912</v>
      </c>
      <c r="G2665" s="12">
        <v>21.964314492221472</v>
      </c>
      <c r="H2665" s="12">
        <v>22.202062791705259</v>
      </c>
      <c r="I2665" s="12">
        <v>22.259872179581006</v>
      </c>
      <c r="J2665" s="12">
        <v>35.258388100402151</v>
      </c>
      <c r="K2665" s="12">
        <v>29.887331121565385</v>
      </c>
      <c r="L2665" s="12">
        <v>33.951783112726908</v>
      </c>
      <c r="M2665" s="12">
        <v>28.44361083783356</v>
      </c>
      <c r="N2665" s="12"/>
      <c r="O2665" s="12"/>
    </row>
    <row r="2666" spans="1:15" x14ac:dyDescent="0.35">
      <c r="A2666" s="11" t="str">
        <f t="shared" si="41"/>
        <v>DISTRIBUCION VOLUMEN X CRITERIO (kg ó litros)WhiskyMEDIA</v>
      </c>
      <c r="B2666" s="11" t="s">
        <v>120</v>
      </c>
      <c r="C2666" s="11" t="s">
        <v>150</v>
      </c>
      <c r="D2666" s="11" t="s">
        <v>18</v>
      </c>
      <c r="E2666" s="12">
        <v>25.876934951265785</v>
      </c>
      <c r="F2666" s="12">
        <v>16.902084869163119</v>
      </c>
      <c r="G2666" s="12">
        <v>19.684473853438988</v>
      </c>
      <c r="H2666" s="12">
        <v>22.066456321914671</v>
      </c>
      <c r="I2666" s="12">
        <v>24.37072053373134</v>
      </c>
      <c r="J2666" s="12">
        <v>23.20496006894097</v>
      </c>
      <c r="K2666" s="12">
        <v>24.133156589442009</v>
      </c>
      <c r="L2666" s="12">
        <v>21.699094332401113</v>
      </c>
      <c r="M2666" s="12">
        <v>26.392707613031025</v>
      </c>
      <c r="N2666" s="12"/>
      <c r="O2666" s="12"/>
    </row>
    <row r="2667" spans="1:15" x14ac:dyDescent="0.35">
      <c r="A2667" s="11" t="str">
        <f t="shared" si="41"/>
        <v>DISTRIBUCION VOLUMEN X CRITERIO (kg ó litros)WhiskyMEDIA BAJA</v>
      </c>
      <c r="B2667" s="11" t="s">
        <v>120</v>
      </c>
      <c r="C2667" s="11" t="s">
        <v>150</v>
      </c>
      <c r="D2667" s="11" t="s">
        <v>19</v>
      </c>
      <c r="E2667" s="12">
        <v>18.945185374280793</v>
      </c>
      <c r="F2667" s="12">
        <v>14.754140087613155</v>
      </c>
      <c r="G2667" s="12">
        <v>15.244752966572555</v>
      </c>
      <c r="H2667" s="12">
        <v>41.723382196220513</v>
      </c>
      <c r="I2667" s="12">
        <v>47.961232988068964</v>
      </c>
      <c r="J2667" s="12">
        <v>34.181190323327087</v>
      </c>
      <c r="K2667" s="12">
        <v>38.338043107592334</v>
      </c>
      <c r="L2667" s="12">
        <v>28.435480181787032</v>
      </c>
      <c r="M2667" s="12">
        <v>31.314826469454747</v>
      </c>
      <c r="N2667" s="12"/>
      <c r="O2667" s="12"/>
    </row>
    <row r="2668" spans="1:15" x14ac:dyDescent="0.35">
      <c r="A2668" s="11" t="str">
        <f t="shared" si="41"/>
        <v>DISTRIBUCION VOLUMEN X CRITERIO (kg ó litros)WhiskyBAJA</v>
      </c>
      <c r="B2668" s="11" t="s">
        <v>120</v>
      </c>
      <c r="C2668" s="11" t="s">
        <v>150</v>
      </c>
      <c r="D2668" s="11" t="s">
        <v>20</v>
      </c>
      <c r="E2668" s="12">
        <v>31.330522542384255</v>
      </c>
      <c r="F2668" s="12">
        <v>38.921969249088548</v>
      </c>
      <c r="G2668" s="12">
        <v>43.106455607727995</v>
      </c>
      <c r="H2668" s="12">
        <v>14.008087490391041</v>
      </c>
      <c r="I2668" s="12">
        <v>5.40817899846496</v>
      </c>
      <c r="J2668" s="12">
        <v>7.3554384832380251</v>
      </c>
      <c r="K2668" s="12">
        <v>7.641467774027098</v>
      </c>
      <c r="L2668" s="12">
        <v>15.913644620049878</v>
      </c>
      <c r="M2668" s="12">
        <v>13.848847140515391</v>
      </c>
      <c r="N2668" s="12"/>
      <c r="O2668" s="12"/>
    </row>
    <row r="2669" spans="1:15" x14ac:dyDescent="0.35">
      <c r="A2669" s="11" t="str">
        <f t="shared" si="41"/>
        <v>DISTRIBUCION VOLUMEN X CRITERIO (kg ó litros)WhiskyHOMBRE</v>
      </c>
      <c r="B2669" s="11" t="s">
        <v>120</v>
      </c>
      <c r="C2669" s="11" t="s">
        <v>150</v>
      </c>
      <c r="D2669" s="11" t="s">
        <v>21</v>
      </c>
      <c r="E2669" s="12">
        <v>71.377505895834702</v>
      </c>
      <c r="F2669" s="12">
        <v>64.218890327318007</v>
      </c>
      <c r="G2669" s="12">
        <v>72.611231538191277</v>
      </c>
      <c r="H2669" s="12">
        <v>74.56333461567408</v>
      </c>
      <c r="I2669" s="12">
        <v>64.097312876895813</v>
      </c>
      <c r="J2669" s="12">
        <v>73.694857929649601</v>
      </c>
      <c r="K2669" s="12">
        <v>68.260381996642067</v>
      </c>
      <c r="L2669" s="12">
        <v>74.638123636690992</v>
      </c>
      <c r="M2669" s="12">
        <v>78.266529122412877</v>
      </c>
      <c r="N2669" s="12"/>
      <c r="O2669" s="12"/>
    </row>
    <row r="2670" spans="1:15" x14ac:dyDescent="0.35">
      <c r="A2670" s="11" t="str">
        <f t="shared" si="41"/>
        <v>DISTRIBUCION VOLUMEN X CRITERIO (kg ó litros)WhiskyMUJER</v>
      </c>
      <c r="B2670" s="11" t="s">
        <v>120</v>
      </c>
      <c r="C2670" s="11" t="s">
        <v>150</v>
      </c>
      <c r="D2670" s="11" t="s">
        <v>22</v>
      </c>
      <c r="E2670" s="12">
        <v>28.622482199078686</v>
      </c>
      <c r="F2670" s="12">
        <v>35.781108641954646</v>
      </c>
      <c r="G2670" s="12">
        <v>27.388762213729624</v>
      </c>
      <c r="H2670" s="12">
        <v>25.436653857078785</v>
      </c>
      <c r="I2670" s="12">
        <v>35.902688523058416</v>
      </c>
      <c r="J2670" s="12">
        <v>26.305111089686019</v>
      </c>
      <c r="K2670" s="12">
        <v>31.739610156186387</v>
      </c>
      <c r="L2670" s="12">
        <v>25.361881625937414</v>
      </c>
      <c r="M2670" s="12">
        <v>21.733476416539659</v>
      </c>
      <c r="N2670" s="12"/>
      <c r="O2670" s="12"/>
    </row>
    <row r="2671" spans="1:15" x14ac:dyDescent="0.35">
      <c r="A2671" s="11" t="str">
        <f t="shared" si="41"/>
        <v>DISTRIBUCION VOLUMEN X CRITERIO (kg ó litros)BrandyT.ESPAÑA</v>
      </c>
      <c r="B2671" s="11" t="s">
        <v>120</v>
      </c>
      <c r="C2671" s="11" t="s">
        <v>151</v>
      </c>
      <c r="D2671" s="11" t="s">
        <v>36</v>
      </c>
      <c r="E2671" s="12">
        <v>100</v>
      </c>
      <c r="F2671" s="12">
        <v>100</v>
      </c>
      <c r="G2671" s="12">
        <v>100</v>
      </c>
      <c r="H2671" s="12">
        <v>100</v>
      </c>
      <c r="I2671" s="12">
        <v>100</v>
      </c>
      <c r="J2671" s="12">
        <v>100</v>
      </c>
      <c r="K2671" s="12">
        <v>100</v>
      </c>
      <c r="L2671" s="12">
        <v>100</v>
      </c>
      <c r="M2671" s="12">
        <v>100</v>
      </c>
      <c r="N2671" s="12"/>
      <c r="O2671" s="12"/>
    </row>
    <row r="2672" spans="1:15" x14ac:dyDescent="0.35">
      <c r="A2672" s="11" t="str">
        <f t="shared" si="41"/>
        <v>DISTRIBUCION VOLUMEN X CRITERIO (kg ó litros)BrandyBCN AM</v>
      </c>
      <c r="B2672" s="11" t="s">
        <v>120</v>
      </c>
      <c r="C2672" s="11" t="s">
        <v>151</v>
      </c>
      <c r="D2672" s="11" t="s">
        <v>1</v>
      </c>
      <c r="E2672" s="12">
        <v>0.50155839343530451</v>
      </c>
      <c r="F2672" s="12">
        <v>13.115894642105491</v>
      </c>
      <c r="G2672" s="12">
        <v>3.4573090268890905</v>
      </c>
      <c r="H2672" s="12" t="s">
        <v>219</v>
      </c>
      <c r="I2672" s="12">
        <v>0.56785822117016127</v>
      </c>
      <c r="J2672" s="12">
        <v>2.4770883284848706</v>
      </c>
      <c r="K2672" s="12">
        <v>31.715336452421894</v>
      </c>
      <c r="L2672" s="12">
        <v>3.5791355823565101</v>
      </c>
      <c r="M2672" s="12">
        <v>9.1170280595067759</v>
      </c>
      <c r="N2672" s="12"/>
      <c r="O2672" s="12"/>
    </row>
    <row r="2673" spans="1:15" x14ac:dyDescent="0.35">
      <c r="A2673" s="11" t="str">
        <f t="shared" si="41"/>
        <v>DISTRIBUCION VOLUMEN X CRITERIO (kg ó litros)BrandyREST.CAT ARAGON</v>
      </c>
      <c r="B2673" s="11" t="s">
        <v>120</v>
      </c>
      <c r="C2673" s="11" t="s">
        <v>151</v>
      </c>
      <c r="D2673" s="11" t="s">
        <v>2</v>
      </c>
      <c r="E2673" s="12">
        <v>13.091362298365253</v>
      </c>
      <c r="F2673" s="12">
        <v>7.6054635689768446</v>
      </c>
      <c r="G2673" s="12">
        <v>2.17101140554343</v>
      </c>
      <c r="H2673" s="12">
        <v>12.65318587856952</v>
      </c>
      <c r="I2673" s="12">
        <v>7.24002380454648</v>
      </c>
      <c r="J2673" s="12">
        <v>17.550734151616137</v>
      </c>
      <c r="K2673" s="12">
        <v>26.461765978085765</v>
      </c>
      <c r="L2673" s="12">
        <v>46.121945455669291</v>
      </c>
      <c r="M2673" s="12">
        <v>33.120380701199934</v>
      </c>
      <c r="N2673" s="12"/>
      <c r="O2673" s="12"/>
    </row>
    <row r="2674" spans="1:15" x14ac:dyDescent="0.35">
      <c r="A2674" s="11" t="str">
        <f t="shared" si="41"/>
        <v>DISTRIBUCION VOLUMEN X CRITERIO (kg ó litros)BrandyLEVANTE</v>
      </c>
      <c r="B2674" s="11" t="s">
        <v>120</v>
      </c>
      <c r="C2674" s="11" t="s">
        <v>151</v>
      </c>
      <c r="D2674" s="11" t="s">
        <v>3</v>
      </c>
      <c r="E2674" s="12">
        <v>66.414275205927154</v>
      </c>
      <c r="F2674" s="12">
        <v>29.655669773199918</v>
      </c>
      <c r="G2674" s="12">
        <v>73.581276086266939</v>
      </c>
      <c r="H2674" s="12">
        <v>58.653720997661338</v>
      </c>
      <c r="I2674" s="12">
        <v>60.744474966537666</v>
      </c>
      <c r="J2674" s="12">
        <v>39.866719783579455</v>
      </c>
      <c r="K2674" s="12">
        <v>31.196885961141863</v>
      </c>
      <c r="L2674" s="12">
        <v>19.366728905226839</v>
      </c>
      <c r="M2674" s="12">
        <v>43.983540875416757</v>
      </c>
      <c r="N2674" s="12"/>
      <c r="O2674" s="12"/>
    </row>
    <row r="2675" spans="1:15" x14ac:dyDescent="0.35">
      <c r="A2675" s="11" t="str">
        <f t="shared" si="41"/>
        <v>DISTRIBUCION VOLUMEN X CRITERIO (kg ó litros)BrandyANDALUCIA</v>
      </c>
      <c r="B2675" s="11" t="s">
        <v>120</v>
      </c>
      <c r="C2675" s="11" t="s">
        <v>151</v>
      </c>
      <c r="D2675" s="11" t="s">
        <v>4</v>
      </c>
      <c r="E2675" s="12">
        <v>2.4214397589660077</v>
      </c>
      <c r="F2675" s="12">
        <v>14.798663173171853</v>
      </c>
      <c r="G2675" s="12">
        <v>4.591442008441347</v>
      </c>
      <c r="H2675" s="12">
        <v>14.904224256328845</v>
      </c>
      <c r="I2675" s="12" t="s">
        <v>219</v>
      </c>
      <c r="J2675" s="12">
        <v>10.690057056564219</v>
      </c>
      <c r="K2675" s="12" t="s">
        <v>219</v>
      </c>
      <c r="L2675" s="12">
        <v>12.808863961793939</v>
      </c>
      <c r="M2675" s="12">
        <v>3.3762800908967772</v>
      </c>
      <c r="N2675" s="12"/>
      <c r="O2675" s="12"/>
    </row>
    <row r="2676" spans="1:15" x14ac:dyDescent="0.35">
      <c r="A2676" s="11" t="str">
        <f t="shared" si="41"/>
        <v>DISTRIBUCION VOLUMEN X CRITERIO (kg ó litros)BrandyMDD AM</v>
      </c>
      <c r="B2676" s="11" t="s">
        <v>120</v>
      </c>
      <c r="C2676" s="11" t="s">
        <v>151</v>
      </c>
      <c r="D2676" s="11" t="s">
        <v>5</v>
      </c>
      <c r="E2676" s="12" t="s">
        <v>219</v>
      </c>
      <c r="F2676" s="12">
        <v>8.1919564061500783</v>
      </c>
      <c r="G2676" s="12">
        <v>4.4819632023672433</v>
      </c>
      <c r="H2676" s="12">
        <v>3.0077316484728853</v>
      </c>
      <c r="I2676" s="12">
        <v>13.818796392521234</v>
      </c>
      <c r="J2676" s="12" t="s">
        <v>219</v>
      </c>
      <c r="K2676" s="12">
        <v>3.4377048338588616</v>
      </c>
      <c r="L2676" s="12" t="s">
        <v>219</v>
      </c>
      <c r="M2676" s="12" t="s">
        <v>219</v>
      </c>
      <c r="N2676" s="12"/>
      <c r="O2676" s="12"/>
    </row>
    <row r="2677" spans="1:15" x14ac:dyDescent="0.35">
      <c r="A2677" s="11" t="str">
        <f t="shared" si="41"/>
        <v>DISTRIBUCION VOLUMEN X CRITERIO (kg ó litros)BrandyRTO CENTRO</v>
      </c>
      <c r="B2677" s="11" t="s">
        <v>120</v>
      </c>
      <c r="C2677" s="11" t="s">
        <v>151</v>
      </c>
      <c r="D2677" s="11" t="s">
        <v>6</v>
      </c>
      <c r="E2677" s="12">
        <v>0.38546829875122274</v>
      </c>
      <c r="F2677" s="12">
        <v>0.28789762037629391</v>
      </c>
      <c r="G2677" s="12">
        <v>1.9258269298227035</v>
      </c>
      <c r="H2677" s="12">
        <v>6.7858140386335695</v>
      </c>
      <c r="I2677" s="12">
        <v>10.217018690215884</v>
      </c>
      <c r="J2677" s="12">
        <v>1.5467600712578382</v>
      </c>
      <c r="K2677" s="12">
        <v>0.47505357810003429</v>
      </c>
      <c r="L2677" s="12">
        <v>7.2966528576345837</v>
      </c>
      <c r="M2677" s="12">
        <v>3.319175704857833</v>
      </c>
      <c r="N2677" s="12"/>
      <c r="O2677" s="12"/>
    </row>
    <row r="2678" spans="1:15" x14ac:dyDescent="0.35">
      <c r="A2678" s="11" t="str">
        <f t="shared" si="41"/>
        <v>DISTRIBUCION VOLUMEN X CRITERIO (kg ó litros)BrandyNORTE-CENTRO</v>
      </c>
      <c r="B2678" s="11" t="s">
        <v>120</v>
      </c>
      <c r="C2678" s="11" t="s">
        <v>151</v>
      </c>
      <c r="D2678" s="11" t="s">
        <v>7</v>
      </c>
      <c r="E2678" s="12">
        <v>17.046063757916798</v>
      </c>
      <c r="F2678" s="12">
        <v>25.643279886303649</v>
      </c>
      <c r="G2678" s="12">
        <v>3.9483610377377292</v>
      </c>
      <c r="H2678" s="12">
        <v>3.1361385883009261</v>
      </c>
      <c r="I2678" s="12">
        <v>6.2600746412125012</v>
      </c>
      <c r="J2678" s="12">
        <v>7.6439643922569296</v>
      </c>
      <c r="K2678" s="12">
        <v>5.1344989930119285</v>
      </c>
      <c r="L2678" s="12">
        <v>7.3899757543568434</v>
      </c>
      <c r="M2678" s="12">
        <v>7.0835842026283711</v>
      </c>
      <c r="N2678" s="12"/>
      <c r="O2678" s="12"/>
    </row>
    <row r="2679" spans="1:15" x14ac:dyDescent="0.35">
      <c r="A2679" s="11" t="str">
        <f t="shared" si="41"/>
        <v>DISTRIBUCION VOLUMEN X CRITERIO (kg ó litros)BrandyNOROESTE</v>
      </c>
      <c r="B2679" s="11" t="s">
        <v>120</v>
      </c>
      <c r="C2679" s="11" t="s">
        <v>151</v>
      </c>
      <c r="D2679" s="11" t="s">
        <v>8</v>
      </c>
      <c r="E2679" s="12">
        <v>0.13979864518452556</v>
      </c>
      <c r="F2679" s="12">
        <v>0.70117001745089735</v>
      </c>
      <c r="G2679" s="12">
        <v>5.8427707296161273</v>
      </c>
      <c r="H2679" s="12">
        <v>0.85918242781194576</v>
      </c>
      <c r="I2679" s="12">
        <v>1.1517368420225917</v>
      </c>
      <c r="J2679" s="12">
        <v>20.224668394289839</v>
      </c>
      <c r="K2679" s="12">
        <v>1.5787466738467311</v>
      </c>
      <c r="L2679" s="12">
        <v>3.436696427265947</v>
      </c>
      <c r="M2679" s="12" t="s">
        <v>219</v>
      </c>
      <c r="N2679" s="12"/>
      <c r="O2679" s="12"/>
    </row>
    <row r="2680" spans="1:15" x14ac:dyDescent="0.35">
      <c r="A2680" s="11" t="str">
        <f t="shared" si="41"/>
        <v>DISTRIBUCION VOLUMEN X CRITERIO (kg ó litros)Brandy&lt;2MIL</v>
      </c>
      <c r="B2680" s="11" t="s">
        <v>120</v>
      </c>
      <c r="C2680" s="11" t="s">
        <v>151</v>
      </c>
      <c r="D2680" s="11" t="s">
        <v>9</v>
      </c>
      <c r="E2680" s="12">
        <v>2.9136991255103526</v>
      </c>
      <c r="F2680" s="12" t="s">
        <v>219</v>
      </c>
      <c r="G2680" s="12" t="s">
        <v>219</v>
      </c>
      <c r="H2680" s="12" t="s">
        <v>219</v>
      </c>
      <c r="I2680" s="12" t="s">
        <v>219</v>
      </c>
      <c r="J2680" s="12">
        <v>0.87061408268768048</v>
      </c>
      <c r="K2680" s="12">
        <v>16.811196358177718</v>
      </c>
      <c r="L2680" s="12" t="s">
        <v>219</v>
      </c>
      <c r="M2680" s="12" t="s">
        <v>219</v>
      </c>
      <c r="N2680" s="12"/>
      <c r="O2680" s="12"/>
    </row>
    <row r="2681" spans="1:15" x14ac:dyDescent="0.35">
      <c r="A2681" s="11" t="str">
        <f t="shared" si="41"/>
        <v>DISTRIBUCION VOLUMEN X CRITERIO (kg ó litros)Brandy2-5MIL</v>
      </c>
      <c r="B2681" s="11" t="s">
        <v>120</v>
      </c>
      <c r="C2681" s="11" t="s">
        <v>151</v>
      </c>
      <c r="D2681" s="11" t="s">
        <v>10</v>
      </c>
      <c r="E2681" s="12">
        <v>0.3678912902619747</v>
      </c>
      <c r="F2681" s="12">
        <v>2.1937547407788149</v>
      </c>
      <c r="G2681" s="12">
        <v>6.9128414551824138</v>
      </c>
      <c r="H2681" s="12">
        <v>3.2330462195357299</v>
      </c>
      <c r="I2681" s="12">
        <v>4.6284200340090322</v>
      </c>
      <c r="J2681" s="12">
        <v>3.12179187522996</v>
      </c>
      <c r="K2681" s="12">
        <v>7.64946552029937</v>
      </c>
      <c r="L2681" s="12">
        <v>9.3108780450958495E-2</v>
      </c>
      <c r="M2681" s="12">
        <v>1.6346051604598522</v>
      </c>
      <c r="N2681" s="12"/>
      <c r="O2681" s="12"/>
    </row>
    <row r="2682" spans="1:15" x14ac:dyDescent="0.35">
      <c r="A2682" s="11" t="str">
        <f t="shared" si="41"/>
        <v>DISTRIBUCION VOLUMEN X CRITERIO (kg ó litros)Brandy5-10MIL</v>
      </c>
      <c r="B2682" s="11" t="s">
        <v>120</v>
      </c>
      <c r="C2682" s="11" t="s">
        <v>151</v>
      </c>
      <c r="D2682" s="11" t="s">
        <v>11</v>
      </c>
      <c r="E2682" s="12">
        <v>62.976432285277639</v>
      </c>
      <c r="F2682" s="12">
        <v>17.315845440454389</v>
      </c>
      <c r="G2682" s="12">
        <v>0.21349512412213192</v>
      </c>
      <c r="H2682" s="12">
        <v>2.6417396230706198</v>
      </c>
      <c r="I2682" s="12">
        <v>3.1399232143568137</v>
      </c>
      <c r="J2682" s="12">
        <v>27.376787732640167</v>
      </c>
      <c r="K2682" s="12">
        <v>5.38938677754886</v>
      </c>
      <c r="L2682" s="12">
        <v>0.73504694970616535</v>
      </c>
      <c r="M2682" s="12">
        <v>20.897434836428953</v>
      </c>
      <c r="N2682" s="12"/>
      <c r="O2682" s="12"/>
    </row>
    <row r="2683" spans="1:15" x14ac:dyDescent="0.35">
      <c r="A2683" s="11" t="str">
        <f t="shared" si="41"/>
        <v>DISTRIBUCION VOLUMEN X CRITERIO (kg ó litros)Brandy10-30MIL</v>
      </c>
      <c r="B2683" s="11" t="s">
        <v>120</v>
      </c>
      <c r="C2683" s="11" t="s">
        <v>151</v>
      </c>
      <c r="D2683" s="11" t="s">
        <v>12</v>
      </c>
      <c r="E2683" s="12">
        <v>7.7412487630729041</v>
      </c>
      <c r="F2683" s="12">
        <v>23.340295059398855</v>
      </c>
      <c r="G2683" s="12">
        <v>27.330377497907062</v>
      </c>
      <c r="H2683" s="12">
        <v>22.289986625732798</v>
      </c>
      <c r="I2683" s="12">
        <v>14.88906600550818</v>
      </c>
      <c r="J2683" s="12">
        <v>8.9177813718457415</v>
      </c>
      <c r="K2683" s="12">
        <v>16.027648301695947</v>
      </c>
      <c r="L2683" s="12">
        <v>56.260979040896977</v>
      </c>
      <c r="M2683" s="12">
        <v>36.139765161032592</v>
      </c>
      <c r="N2683" s="12"/>
      <c r="O2683" s="12"/>
    </row>
    <row r="2684" spans="1:15" x14ac:dyDescent="0.35">
      <c r="A2684" s="11" t="str">
        <f t="shared" si="41"/>
        <v>DISTRIBUCION VOLUMEN X CRITERIO (kg ó litros)Brandy30-100MIL</v>
      </c>
      <c r="B2684" s="11" t="s">
        <v>120</v>
      </c>
      <c r="C2684" s="11" t="s">
        <v>151</v>
      </c>
      <c r="D2684" s="11" t="s">
        <v>13</v>
      </c>
      <c r="E2684" s="12">
        <v>2.6023195305572497</v>
      </c>
      <c r="F2684" s="12">
        <v>5.6723509742626792</v>
      </c>
      <c r="G2684" s="12">
        <v>18.899302529738744</v>
      </c>
      <c r="H2684" s="12">
        <v>10.436723713263971</v>
      </c>
      <c r="I2684" s="12">
        <v>16.539811526396885</v>
      </c>
      <c r="J2684" s="12">
        <v>8.2701730887837712</v>
      </c>
      <c r="K2684" s="12">
        <v>45.002132770893596</v>
      </c>
      <c r="L2684" s="12">
        <v>11.416075305332368</v>
      </c>
      <c r="M2684" s="12">
        <v>10.167206492931916</v>
      </c>
      <c r="N2684" s="12"/>
      <c r="O2684" s="12"/>
    </row>
    <row r="2685" spans="1:15" x14ac:dyDescent="0.35">
      <c r="A2685" s="11" t="str">
        <f t="shared" si="41"/>
        <v>DISTRIBUCION VOLUMEN X CRITERIO (kg ó litros)Brandy100-200MIL</v>
      </c>
      <c r="B2685" s="11" t="s">
        <v>120</v>
      </c>
      <c r="C2685" s="11" t="s">
        <v>151</v>
      </c>
      <c r="D2685" s="11" t="s">
        <v>14</v>
      </c>
      <c r="E2685" s="12" t="s">
        <v>219</v>
      </c>
      <c r="F2685" s="12">
        <v>0.53501311053136014</v>
      </c>
      <c r="G2685" s="12">
        <v>6.8631914511771157</v>
      </c>
      <c r="H2685" s="12" t="s">
        <v>219</v>
      </c>
      <c r="I2685" s="12">
        <v>6.5443462460614015</v>
      </c>
      <c r="J2685" s="12">
        <v>0.9490881273111812</v>
      </c>
      <c r="K2685" s="12">
        <v>3.4377048338588616</v>
      </c>
      <c r="L2685" s="12">
        <v>7.5764070303655648</v>
      </c>
      <c r="M2685" s="12">
        <v>3.5618694006589484</v>
      </c>
      <c r="N2685" s="12"/>
      <c r="O2685" s="12"/>
    </row>
    <row r="2686" spans="1:15" x14ac:dyDescent="0.35">
      <c r="A2686" s="11" t="str">
        <f t="shared" si="41"/>
        <v>DISTRIBUCION VOLUMEN X CRITERIO (kg ó litros)Brandy200-500MIL</v>
      </c>
      <c r="B2686" s="11" t="s">
        <v>120</v>
      </c>
      <c r="C2686" s="11" t="s">
        <v>151</v>
      </c>
      <c r="D2686" s="11" t="s">
        <v>15</v>
      </c>
      <c r="E2686" s="12">
        <v>19.686092476911192</v>
      </c>
      <c r="F2686" s="12">
        <v>29.475991882264367</v>
      </c>
      <c r="G2686" s="12">
        <v>10.93510133886633</v>
      </c>
      <c r="H2686" s="12">
        <v>54.596057123313777</v>
      </c>
      <c r="I2686" s="12">
        <v>40.882048048769548</v>
      </c>
      <c r="J2686" s="12">
        <v>34.918629742471204</v>
      </c>
      <c r="K2686" s="12">
        <v>5.6824654579863472</v>
      </c>
      <c r="L2686" s="12">
        <v>21.852905330932469</v>
      </c>
      <c r="M2686" s="12">
        <v>13.986938055650757</v>
      </c>
      <c r="N2686" s="12"/>
      <c r="O2686" s="12"/>
    </row>
    <row r="2687" spans="1:15" x14ac:dyDescent="0.35">
      <c r="A2687" s="11" t="str">
        <f t="shared" si="41"/>
        <v>DISTRIBUCION VOLUMEN X CRITERIO (kg ó litros)Brandy&gt;500MIL</v>
      </c>
      <c r="B2687" s="11" t="s">
        <v>120</v>
      </c>
      <c r="C2687" s="11" t="s">
        <v>151</v>
      </c>
      <c r="D2687" s="11" t="s">
        <v>16</v>
      </c>
      <c r="E2687" s="12">
        <v>3.7122785907741651</v>
      </c>
      <c r="F2687" s="12">
        <v>21.466739828691999</v>
      </c>
      <c r="G2687" s="12">
        <v>28.845677363933405</v>
      </c>
      <c r="H2687" s="12">
        <v>6.8024544244436758</v>
      </c>
      <c r="I2687" s="12">
        <v>13.376371249030484</v>
      </c>
      <c r="J2687" s="12">
        <v>15.575142078918319</v>
      </c>
      <c r="K2687" s="12" t="s">
        <v>219</v>
      </c>
      <c r="L2687" s="12">
        <v>2.0654775412015729</v>
      </c>
      <c r="M2687" s="12">
        <v>13.612191390655948</v>
      </c>
      <c r="N2687" s="12"/>
      <c r="O2687" s="12"/>
    </row>
    <row r="2688" spans="1:15" x14ac:dyDescent="0.35">
      <c r="A2688" s="11" t="str">
        <f t="shared" si="41"/>
        <v>DISTRIBUCION VOLUMEN X CRITERIO (kg ó litros)BrandyDE 15 A 19 AÑOS</v>
      </c>
      <c r="B2688" s="11" t="s">
        <v>120</v>
      </c>
      <c r="C2688" s="11" t="s">
        <v>151</v>
      </c>
      <c r="D2688" s="11" t="s">
        <v>39</v>
      </c>
      <c r="E2688" s="12" t="s">
        <v>219</v>
      </c>
      <c r="F2688" s="12" t="s">
        <v>219</v>
      </c>
      <c r="G2688" s="12" t="s">
        <v>219</v>
      </c>
      <c r="H2688" s="12" t="s">
        <v>219</v>
      </c>
      <c r="I2688" s="12" t="s">
        <v>219</v>
      </c>
      <c r="J2688" s="12" t="s">
        <v>219</v>
      </c>
      <c r="K2688" s="12" t="s">
        <v>219</v>
      </c>
      <c r="L2688" s="12" t="s">
        <v>219</v>
      </c>
      <c r="M2688" s="12" t="s">
        <v>219</v>
      </c>
      <c r="N2688" s="12"/>
      <c r="O2688" s="12"/>
    </row>
    <row r="2689" spans="1:15" x14ac:dyDescent="0.35">
      <c r="A2689" s="11" t="str">
        <f t="shared" si="41"/>
        <v>DISTRIBUCION VOLUMEN X CRITERIO (kg ó litros)BrandyDE 20 A 24 AÑOS</v>
      </c>
      <c r="B2689" s="11" t="s">
        <v>120</v>
      </c>
      <c r="C2689" s="11" t="s">
        <v>151</v>
      </c>
      <c r="D2689" s="11" t="s">
        <v>40</v>
      </c>
      <c r="E2689" s="12" t="s">
        <v>219</v>
      </c>
      <c r="F2689" s="12" t="s">
        <v>219</v>
      </c>
      <c r="G2689" s="12">
        <v>5.7215459125493444</v>
      </c>
      <c r="H2689" s="12" t="s">
        <v>219</v>
      </c>
      <c r="I2689" s="12">
        <v>5.2518377736821122</v>
      </c>
      <c r="J2689" s="12" t="s">
        <v>219</v>
      </c>
      <c r="K2689" s="12" t="s">
        <v>219</v>
      </c>
      <c r="L2689" s="12">
        <v>0.40532224936944589</v>
      </c>
      <c r="M2689" s="12" t="s">
        <v>219</v>
      </c>
      <c r="N2689" s="12"/>
      <c r="O2689" s="12"/>
    </row>
    <row r="2690" spans="1:15" x14ac:dyDescent="0.35">
      <c r="A2690" s="11" t="str">
        <f t="shared" si="41"/>
        <v>DISTRIBUCION VOLUMEN X CRITERIO (kg ó litros)BrandyDE 25 A 34 AÑOS</v>
      </c>
      <c r="B2690" s="11" t="s">
        <v>120</v>
      </c>
      <c r="C2690" s="11" t="s">
        <v>151</v>
      </c>
      <c r="D2690" s="11" t="s">
        <v>41</v>
      </c>
      <c r="E2690" s="12" t="s">
        <v>219</v>
      </c>
      <c r="F2690" s="12">
        <v>0.15888880069319453</v>
      </c>
      <c r="G2690" s="12" t="s">
        <v>219</v>
      </c>
      <c r="H2690" s="12">
        <v>3.3521454633507419</v>
      </c>
      <c r="I2690" s="12" t="s">
        <v>219</v>
      </c>
      <c r="J2690" s="12">
        <v>11.737436107500866</v>
      </c>
      <c r="K2690" s="12">
        <v>7.4995563867232367</v>
      </c>
      <c r="L2690" s="12">
        <v>6.3457047924430325</v>
      </c>
      <c r="M2690" s="12" t="s">
        <v>219</v>
      </c>
      <c r="N2690" s="12"/>
      <c r="O2690" s="12"/>
    </row>
    <row r="2691" spans="1:15" x14ac:dyDescent="0.35">
      <c r="A2691" s="11" t="str">
        <f t="shared" si="41"/>
        <v>DISTRIBUCION VOLUMEN X CRITERIO (kg ó litros)BrandyDE 35 A 49 AÑOS</v>
      </c>
      <c r="B2691" s="11" t="s">
        <v>120</v>
      </c>
      <c r="C2691" s="11" t="s">
        <v>151</v>
      </c>
      <c r="D2691" s="11" t="s">
        <v>42</v>
      </c>
      <c r="E2691" s="12">
        <v>4.8781346540866233</v>
      </c>
      <c r="F2691" s="12">
        <v>16.551286340391862</v>
      </c>
      <c r="G2691" s="12">
        <v>7.5220479214689977</v>
      </c>
      <c r="H2691" s="12">
        <v>14.27711866256586</v>
      </c>
      <c r="I2691" s="12">
        <v>2.4459492489746175</v>
      </c>
      <c r="J2691" s="12">
        <v>23.426256078224803</v>
      </c>
      <c r="K2691" s="12">
        <v>0.11804856972276394</v>
      </c>
      <c r="L2691" s="12">
        <v>10.118533424946635</v>
      </c>
      <c r="M2691" s="12">
        <v>7.7376071468798751</v>
      </c>
      <c r="N2691" s="12"/>
      <c r="O2691" s="12"/>
    </row>
    <row r="2692" spans="1:15" x14ac:dyDescent="0.35">
      <c r="A2692" s="11" t="str">
        <f t="shared" ref="A2692:A2755" si="42">B2692&amp;C2692&amp;D2692</f>
        <v>DISTRIBUCION VOLUMEN X CRITERIO (kg ó litros)BrandyDE 50 A 59 AÑOS</v>
      </c>
      <c r="B2692" s="11" t="s">
        <v>120</v>
      </c>
      <c r="C2692" s="11" t="s">
        <v>151</v>
      </c>
      <c r="D2692" s="11" t="s">
        <v>43</v>
      </c>
      <c r="E2692" s="12">
        <v>15.673036783423001</v>
      </c>
      <c r="F2692" s="12">
        <v>21.851546561804966</v>
      </c>
      <c r="G2692" s="12">
        <v>35.747724602891196</v>
      </c>
      <c r="H2692" s="12">
        <v>44.895994033180962</v>
      </c>
      <c r="I2692" s="12">
        <v>59.611485673188355</v>
      </c>
      <c r="J2692" s="12">
        <v>42.936990282781387</v>
      </c>
      <c r="K2692" s="12">
        <v>59.7125510162941</v>
      </c>
      <c r="L2692" s="12">
        <v>22.270188616461244</v>
      </c>
      <c r="M2692" s="12">
        <v>14.357667650816976</v>
      </c>
      <c r="N2692" s="12"/>
      <c r="O2692" s="12"/>
    </row>
    <row r="2693" spans="1:15" x14ac:dyDescent="0.35">
      <c r="A2693" s="11" t="str">
        <f t="shared" si="42"/>
        <v>DISTRIBUCION VOLUMEN X CRITERIO (kg ó litros)BrandyDE 60 A 75 AÑOS</v>
      </c>
      <c r="B2693" s="11" t="s">
        <v>120</v>
      </c>
      <c r="C2693" s="11" t="s">
        <v>151</v>
      </c>
      <c r="D2693" s="11" t="s">
        <v>44</v>
      </c>
      <c r="E2693" s="12">
        <v>79.448818616678068</v>
      </c>
      <c r="F2693" s="12">
        <v>61.438274823075155</v>
      </c>
      <c r="G2693" s="12">
        <v>51.008668988712316</v>
      </c>
      <c r="H2693" s="12">
        <v>37.474741222553583</v>
      </c>
      <c r="I2693" s="12">
        <v>32.690711767276539</v>
      </c>
      <c r="J2693" s="12">
        <v>21.899309921304027</v>
      </c>
      <c r="K2693" s="12">
        <v>32.669837745828893</v>
      </c>
      <c r="L2693" s="12">
        <v>60.860253978298161</v>
      </c>
      <c r="M2693" s="12">
        <v>77.904733141830079</v>
      </c>
      <c r="N2693" s="12"/>
      <c r="O2693" s="12"/>
    </row>
    <row r="2694" spans="1:15" x14ac:dyDescent="0.35">
      <c r="A2694" s="11" t="str">
        <f t="shared" si="42"/>
        <v>DISTRIBUCION VOLUMEN X CRITERIO (kg ó litros)BrandyALTA Y MEDIA ALTA</v>
      </c>
      <c r="B2694" s="11" t="s">
        <v>120</v>
      </c>
      <c r="C2694" s="11" t="s">
        <v>151</v>
      </c>
      <c r="D2694" s="11" t="s">
        <v>17</v>
      </c>
      <c r="E2694" s="12">
        <v>69.153915900333701</v>
      </c>
      <c r="F2694" s="12">
        <v>41.183685195159576</v>
      </c>
      <c r="G2694" s="12">
        <v>31.556841636911297</v>
      </c>
      <c r="H2694" s="12">
        <v>37.069529803208624</v>
      </c>
      <c r="I2694" s="12">
        <v>49.223703457744236</v>
      </c>
      <c r="J2694" s="12">
        <v>37.796270875079081</v>
      </c>
      <c r="K2694" s="12">
        <v>8.258906509053082</v>
      </c>
      <c r="L2694" s="12">
        <v>29.728285480479201</v>
      </c>
      <c r="M2694" s="12">
        <v>11.499339141894934</v>
      </c>
      <c r="N2694" s="12"/>
      <c r="O2694" s="12"/>
    </row>
    <row r="2695" spans="1:15" x14ac:dyDescent="0.35">
      <c r="A2695" s="11" t="str">
        <f t="shared" si="42"/>
        <v>DISTRIBUCION VOLUMEN X CRITERIO (kg ó litros)BrandyMEDIA</v>
      </c>
      <c r="B2695" s="11" t="s">
        <v>120</v>
      </c>
      <c r="C2695" s="11" t="s">
        <v>151</v>
      </c>
      <c r="D2695" s="11" t="s">
        <v>18</v>
      </c>
      <c r="E2695" s="12">
        <v>4.1949826463262632</v>
      </c>
      <c r="F2695" s="12">
        <v>17.592443433420414</v>
      </c>
      <c r="G2695" s="12">
        <v>42.777901465802451</v>
      </c>
      <c r="H2695" s="12">
        <v>27.516059910830386</v>
      </c>
      <c r="I2695" s="12">
        <v>42.795595940360506</v>
      </c>
      <c r="J2695" s="12">
        <v>24.535196131112301</v>
      </c>
      <c r="K2695" s="12">
        <v>41.474567462860563</v>
      </c>
      <c r="L2695" s="12">
        <v>14.373560472671009</v>
      </c>
      <c r="M2695" s="12">
        <v>34.633650129096985</v>
      </c>
      <c r="N2695" s="12"/>
      <c r="O2695" s="12"/>
    </row>
    <row r="2696" spans="1:15" x14ac:dyDescent="0.35">
      <c r="A2696" s="11" t="str">
        <f t="shared" si="42"/>
        <v>DISTRIBUCION VOLUMEN X CRITERIO (kg ó litros)BrandyMEDIA BAJA</v>
      </c>
      <c r="B2696" s="11" t="s">
        <v>120</v>
      </c>
      <c r="C2696" s="11" t="s">
        <v>151</v>
      </c>
      <c r="D2696" s="11" t="s">
        <v>19</v>
      </c>
      <c r="E2696" s="12">
        <v>23.634076104197025</v>
      </c>
      <c r="F2696" s="12">
        <v>33.03190615357812</v>
      </c>
      <c r="G2696" s="12">
        <v>15.535557429035107</v>
      </c>
      <c r="H2696" s="12">
        <v>34.245374178654956</v>
      </c>
      <c r="I2696" s="12">
        <v>2.7288556573462017</v>
      </c>
      <c r="J2696" s="12">
        <v>25.829890439749803</v>
      </c>
      <c r="K2696" s="12">
        <v>11.051635644223717</v>
      </c>
      <c r="L2696" s="12">
        <v>3.529164843611563</v>
      </c>
      <c r="M2696" s="12">
        <v>24.496322171271835</v>
      </c>
      <c r="N2696" s="12"/>
      <c r="O2696" s="12"/>
    </row>
    <row r="2697" spans="1:15" x14ac:dyDescent="0.35">
      <c r="A2697" s="11" t="str">
        <f t="shared" si="42"/>
        <v>DISTRIBUCION VOLUMEN X CRITERIO (kg ó litros)BrandyBAJA</v>
      </c>
      <c r="B2697" s="11" t="s">
        <v>120</v>
      </c>
      <c r="C2697" s="11" t="s">
        <v>151</v>
      </c>
      <c r="D2697" s="11" t="s">
        <v>20</v>
      </c>
      <c r="E2697" s="12">
        <v>3.0170145830575272</v>
      </c>
      <c r="F2697" s="12">
        <v>8.1919564061500783</v>
      </c>
      <c r="G2697" s="12">
        <v>10.129679801512582</v>
      </c>
      <c r="H2697" s="12">
        <v>1.1690314696896833</v>
      </c>
      <c r="I2697" s="12">
        <v>5.2518377736821122</v>
      </c>
      <c r="J2697" s="12">
        <v>11.838633514477888</v>
      </c>
      <c r="K2697" s="12">
        <v>39.214892839145129</v>
      </c>
      <c r="L2697" s="12">
        <v>52.368988569820587</v>
      </c>
      <c r="M2697" s="12">
        <v>29.370692086414891</v>
      </c>
      <c r="N2697" s="12"/>
      <c r="O2697" s="12"/>
    </row>
    <row r="2698" spans="1:15" x14ac:dyDescent="0.35">
      <c r="A2698" s="11" t="str">
        <f t="shared" si="42"/>
        <v>DISTRIBUCION VOLUMEN X CRITERIO (kg ó litros)BrandyHOMBRE</v>
      </c>
      <c r="B2698" s="11" t="s">
        <v>120</v>
      </c>
      <c r="C2698" s="11" t="s">
        <v>151</v>
      </c>
      <c r="D2698" s="11" t="s">
        <v>21</v>
      </c>
      <c r="E2698" s="12">
        <v>78.871335635283046</v>
      </c>
      <c r="F2698" s="12">
        <v>51.03439184068128</v>
      </c>
      <c r="G2698" s="12">
        <v>70.331065902281523</v>
      </c>
      <c r="H2698" s="12">
        <v>66.660720211925451</v>
      </c>
      <c r="I2698" s="12">
        <v>66.636786916186423</v>
      </c>
      <c r="J2698" s="12">
        <v>75.862853807609127</v>
      </c>
      <c r="K2698" s="12">
        <v>45.443689850886294</v>
      </c>
      <c r="L2698" s="12">
        <v>87.350234076844202</v>
      </c>
      <c r="M2698" s="12">
        <v>87.107403555409491</v>
      </c>
      <c r="N2698" s="12"/>
      <c r="O2698" s="12"/>
    </row>
    <row r="2699" spans="1:15" x14ac:dyDescent="0.35">
      <c r="A2699" s="11" t="str">
        <f t="shared" si="42"/>
        <v>DISTRIBUCION VOLUMEN X CRITERIO (kg ó litros)BrandyMUJER</v>
      </c>
      <c r="B2699" s="11" t="s">
        <v>120</v>
      </c>
      <c r="C2699" s="11" t="s">
        <v>151</v>
      </c>
      <c r="D2699" s="11" t="s">
        <v>22</v>
      </c>
      <c r="E2699" s="12">
        <v>21.128635450087405</v>
      </c>
      <c r="F2699" s="12">
        <v>48.965609172156846</v>
      </c>
      <c r="G2699" s="12">
        <v>29.668919775947195</v>
      </c>
      <c r="H2699" s="12">
        <v>33.339282570644343</v>
      </c>
      <c r="I2699" s="12">
        <v>33.363215815572403</v>
      </c>
      <c r="J2699" s="12">
        <v>24.137151817313114</v>
      </c>
      <c r="K2699" s="12">
        <v>54.556310149113706</v>
      </c>
      <c r="L2699" s="12">
        <v>12.64976718999103</v>
      </c>
      <c r="M2699" s="12">
        <v>12.892589387233205</v>
      </c>
      <c r="N2699" s="12"/>
      <c r="O2699" s="12"/>
    </row>
    <row r="2700" spans="1:15" x14ac:dyDescent="0.35">
      <c r="A2700" s="11" t="str">
        <f t="shared" si="42"/>
        <v>DISTRIBUCION VOLUMEN X CRITERIO (kg ó litros)GinebraT.ESPAÑA</v>
      </c>
      <c r="B2700" s="11" t="s">
        <v>120</v>
      </c>
      <c r="C2700" s="11" t="s">
        <v>152</v>
      </c>
      <c r="D2700" s="11" t="s">
        <v>36</v>
      </c>
      <c r="E2700" s="12">
        <v>100</v>
      </c>
      <c r="F2700" s="12">
        <v>100</v>
      </c>
      <c r="G2700" s="12">
        <v>100</v>
      </c>
      <c r="H2700" s="12">
        <v>100</v>
      </c>
      <c r="I2700" s="12">
        <v>100</v>
      </c>
      <c r="J2700" s="12">
        <v>100</v>
      </c>
      <c r="K2700" s="12">
        <v>100</v>
      </c>
      <c r="L2700" s="12">
        <v>100</v>
      </c>
      <c r="M2700" s="12">
        <v>100</v>
      </c>
      <c r="N2700" s="12"/>
      <c r="O2700" s="12"/>
    </row>
    <row r="2701" spans="1:15" x14ac:dyDescent="0.35">
      <c r="A2701" s="11" t="str">
        <f t="shared" si="42"/>
        <v>DISTRIBUCION VOLUMEN X CRITERIO (kg ó litros)GinebraBCN AM</v>
      </c>
      <c r="B2701" s="11" t="s">
        <v>120</v>
      </c>
      <c r="C2701" s="11" t="s">
        <v>152</v>
      </c>
      <c r="D2701" s="11" t="s">
        <v>1</v>
      </c>
      <c r="E2701" s="12">
        <v>11.521973502058133</v>
      </c>
      <c r="F2701" s="12">
        <v>5.412353907831335</v>
      </c>
      <c r="G2701" s="12">
        <v>6.959410979785484</v>
      </c>
      <c r="H2701" s="12">
        <v>5.9785857822377864</v>
      </c>
      <c r="I2701" s="12">
        <v>6.6322118260661842</v>
      </c>
      <c r="J2701" s="12">
        <v>5.4933323667146174</v>
      </c>
      <c r="K2701" s="12">
        <v>4.0841496035637279</v>
      </c>
      <c r="L2701" s="12">
        <v>3.9840297215346641</v>
      </c>
      <c r="M2701" s="12">
        <v>3.90574090792673</v>
      </c>
      <c r="N2701" s="12"/>
      <c r="O2701" s="12"/>
    </row>
    <row r="2702" spans="1:15" x14ac:dyDescent="0.35">
      <c r="A2702" s="11" t="str">
        <f t="shared" si="42"/>
        <v>DISTRIBUCION VOLUMEN X CRITERIO (kg ó litros)GinebraREST.CAT ARAGON</v>
      </c>
      <c r="B2702" s="11" t="s">
        <v>120</v>
      </c>
      <c r="C2702" s="11" t="s">
        <v>152</v>
      </c>
      <c r="D2702" s="11" t="s">
        <v>2</v>
      </c>
      <c r="E2702" s="12">
        <v>6.7900856715248299</v>
      </c>
      <c r="F2702" s="12">
        <v>14.364205653391899</v>
      </c>
      <c r="G2702" s="12">
        <v>7.0281177382097768</v>
      </c>
      <c r="H2702" s="12">
        <v>8.6723501113197834</v>
      </c>
      <c r="I2702" s="12">
        <v>10.077360698305037</v>
      </c>
      <c r="J2702" s="12">
        <v>7.2207107839106124</v>
      </c>
      <c r="K2702" s="12">
        <v>6.2370756700094354</v>
      </c>
      <c r="L2702" s="12">
        <v>7.7194469036032123</v>
      </c>
      <c r="M2702" s="12">
        <v>11.082168382043362</v>
      </c>
      <c r="N2702" s="12"/>
      <c r="O2702" s="12"/>
    </row>
    <row r="2703" spans="1:15" x14ac:dyDescent="0.35">
      <c r="A2703" s="11" t="str">
        <f t="shared" si="42"/>
        <v>DISTRIBUCION VOLUMEN X CRITERIO (kg ó litros)GinebraLEVANTE</v>
      </c>
      <c r="B2703" s="11" t="s">
        <v>120</v>
      </c>
      <c r="C2703" s="11" t="s">
        <v>152</v>
      </c>
      <c r="D2703" s="11" t="s">
        <v>3</v>
      </c>
      <c r="E2703" s="12">
        <v>11.078061630245291</v>
      </c>
      <c r="F2703" s="12">
        <v>10.991522397958507</v>
      </c>
      <c r="G2703" s="12">
        <v>15.77457444230278</v>
      </c>
      <c r="H2703" s="12">
        <v>16.830979969394221</v>
      </c>
      <c r="I2703" s="12">
        <v>14.720779669586959</v>
      </c>
      <c r="J2703" s="12">
        <v>10.38817373384664</v>
      </c>
      <c r="K2703" s="12">
        <v>20.823717836334751</v>
      </c>
      <c r="L2703" s="12">
        <v>14.789996537874419</v>
      </c>
      <c r="M2703" s="12">
        <v>12.639070578715977</v>
      </c>
      <c r="N2703" s="12"/>
      <c r="O2703" s="12"/>
    </row>
    <row r="2704" spans="1:15" x14ac:dyDescent="0.35">
      <c r="A2704" s="11" t="str">
        <f t="shared" si="42"/>
        <v>DISTRIBUCION VOLUMEN X CRITERIO (kg ó litros)GinebraANDALUCIA</v>
      </c>
      <c r="B2704" s="11" t="s">
        <v>120</v>
      </c>
      <c r="C2704" s="11" t="s">
        <v>152</v>
      </c>
      <c r="D2704" s="11" t="s">
        <v>4</v>
      </c>
      <c r="E2704" s="12">
        <v>28.478814957808261</v>
      </c>
      <c r="F2704" s="12">
        <v>21.48501442608395</v>
      </c>
      <c r="G2704" s="12">
        <v>21.885608509778127</v>
      </c>
      <c r="H2704" s="12">
        <v>24.098320851790248</v>
      </c>
      <c r="I2704" s="12">
        <v>26.611793467540874</v>
      </c>
      <c r="J2704" s="12">
        <v>20.715770875034281</v>
      </c>
      <c r="K2704" s="12">
        <v>29.097364213167705</v>
      </c>
      <c r="L2704" s="12">
        <v>25.573735138415625</v>
      </c>
      <c r="M2704" s="12">
        <v>29.798216946005457</v>
      </c>
      <c r="N2704" s="12"/>
      <c r="O2704" s="12"/>
    </row>
    <row r="2705" spans="1:15" x14ac:dyDescent="0.35">
      <c r="A2705" s="11" t="str">
        <f t="shared" si="42"/>
        <v>DISTRIBUCION VOLUMEN X CRITERIO (kg ó litros)GinebraMDD AM</v>
      </c>
      <c r="B2705" s="11" t="s">
        <v>120</v>
      </c>
      <c r="C2705" s="11" t="s">
        <v>152</v>
      </c>
      <c r="D2705" s="11" t="s">
        <v>5</v>
      </c>
      <c r="E2705" s="12">
        <v>13.607059798872701</v>
      </c>
      <c r="F2705" s="12">
        <v>18.738280938636571</v>
      </c>
      <c r="G2705" s="12">
        <v>12.539908792601182</v>
      </c>
      <c r="H2705" s="12">
        <v>7.0987434741888746</v>
      </c>
      <c r="I2705" s="12">
        <v>9.5057238068410896</v>
      </c>
      <c r="J2705" s="12">
        <v>16.563569783640236</v>
      </c>
      <c r="K2705" s="12">
        <v>11.013859469202709</v>
      </c>
      <c r="L2705" s="12">
        <v>14.986976949414565</v>
      </c>
      <c r="M2705" s="12">
        <v>13.432128067368224</v>
      </c>
      <c r="N2705" s="12"/>
      <c r="O2705" s="12"/>
    </row>
    <row r="2706" spans="1:15" x14ac:dyDescent="0.35">
      <c r="A2706" s="11" t="str">
        <f t="shared" si="42"/>
        <v>DISTRIBUCION VOLUMEN X CRITERIO (kg ó litros)GinebraRTO CENTRO</v>
      </c>
      <c r="B2706" s="11" t="s">
        <v>120</v>
      </c>
      <c r="C2706" s="11" t="s">
        <v>152</v>
      </c>
      <c r="D2706" s="11" t="s">
        <v>6</v>
      </c>
      <c r="E2706" s="12">
        <v>9.0182051017092046</v>
      </c>
      <c r="F2706" s="12">
        <v>11.635529092584058</v>
      </c>
      <c r="G2706" s="12">
        <v>13.886472097819777</v>
      </c>
      <c r="H2706" s="12">
        <v>18.115024514173868</v>
      </c>
      <c r="I2706" s="12">
        <v>9.9891965212861749</v>
      </c>
      <c r="J2706" s="12">
        <v>11.373367431105487</v>
      </c>
      <c r="K2706" s="12">
        <v>11.536182176586591</v>
      </c>
      <c r="L2706" s="12">
        <v>10.198967179680455</v>
      </c>
      <c r="M2706" s="12">
        <v>8.8760456563794072</v>
      </c>
      <c r="N2706" s="12"/>
      <c r="O2706" s="12"/>
    </row>
    <row r="2707" spans="1:15" x14ac:dyDescent="0.35">
      <c r="A2707" s="11" t="str">
        <f t="shared" si="42"/>
        <v>DISTRIBUCION VOLUMEN X CRITERIO (kg ó litros)GinebraNORTE-CENTRO</v>
      </c>
      <c r="B2707" s="11" t="s">
        <v>120</v>
      </c>
      <c r="C2707" s="11" t="s">
        <v>152</v>
      </c>
      <c r="D2707" s="11" t="s">
        <v>7</v>
      </c>
      <c r="E2707" s="12">
        <v>11.413174783969621</v>
      </c>
      <c r="F2707" s="12">
        <v>5.6100496153484567</v>
      </c>
      <c r="G2707" s="12">
        <v>10.66685302194608</v>
      </c>
      <c r="H2707" s="12">
        <v>9.9189123748081904</v>
      </c>
      <c r="I2707" s="12">
        <v>11.90843693473883</v>
      </c>
      <c r="J2707" s="12">
        <v>12.035436125125965</v>
      </c>
      <c r="K2707" s="12">
        <v>8.0527606728593923</v>
      </c>
      <c r="L2707" s="12">
        <v>14.11610719515134</v>
      </c>
      <c r="M2707" s="12">
        <v>8.585446598135821</v>
      </c>
      <c r="N2707" s="12"/>
      <c r="O2707" s="12"/>
    </row>
    <row r="2708" spans="1:15" x14ac:dyDescent="0.35">
      <c r="A2708" s="11" t="str">
        <f t="shared" si="42"/>
        <v>DISTRIBUCION VOLUMEN X CRITERIO (kg ó litros)GinebraNOROESTE</v>
      </c>
      <c r="B2708" s="11" t="s">
        <v>120</v>
      </c>
      <c r="C2708" s="11" t="s">
        <v>152</v>
      </c>
      <c r="D2708" s="11" t="s">
        <v>8</v>
      </c>
      <c r="E2708" s="12">
        <v>8.0926283173384501</v>
      </c>
      <c r="F2708" s="12">
        <v>11.763043607442846</v>
      </c>
      <c r="G2708" s="12">
        <v>11.259039051437471</v>
      </c>
      <c r="H2708" s="12">
        <v>9.287080486150451</v>
      </c>
      <c r="I2708" s="12">
        <v>10.554476074605351</v>
      </c>
      <c r="J2708" s="12">
        <v>16.209644169030749</v>
      </c>
      <c r="K2708" s="12">
        <v>9.1548680413873225</v>
      </c>
      <c r="L2708" s="12">
        <v>8.6307033203516674</v>
      </c>
      <c r="M2708" s="12">
        <v>11.681188036148662</v>
      </c>
      <c r="N2708" s="12"/>
      <c r="O2708" s="12"/>
    </row>
    <row r="2709" spans="1:15" x14ac:dyDescent="0.35">
      <c r="A2709" s="11" t="str">
        <f t="shared" si="42"/>
        <v>DISTRIBUCION VOLUMEN X CRITERIO (kg ó litros)Ginebra&lt;2MIL</v>
      </c>
      <c r="B2709" s="11" t="s">
        <v>120</v>
      </c>
      <c r="C2709" s="11" t="s">
        <v>152</v>
      </c>
      <c r="D2709" s="11" t="s">
        <v>9</v>
      </c>
      <c r="E2709" s="12">
        <v>7.0889417539967967</v>
      </c>
      <c r="F2709" s="12">
        <v>7.8766889406728282</v>
      </c>
      <c r="G2709" s="12">
        <v>6.7374920888376488</v>
      </c>
      <c r="H2709" s="12">
        <v>8.6451624760465542</v>
      </c>
      <c r="I2709" s="12">
        <v>7.6356240584962043</v>
      </c>
      <c r="J2709" s="12">
        <v>7.601664833653925</v>
      </c>
      <c r="K2709" s="12">
        <v>6.1965981628439195</v>
      </c>
      <c r="L2709" s="12">
        <v>5.5047784310538601</v>
      </c>
      <c r="M2709" s="12">
        <v>6.8884074094864358</v>
      </c>
      <c r="N2709" s="12"/>
      <c r="O2709" s="12"/>
    </row>
    <row r="2710" spans="1:15" x14ac:dyDescent="0.35">
      <c r="A2710" s="11" t="str">
        <f t="shared" si="42"/>
        <v>DISTRIBUCION VOLUMEN X CRITERIO (kg ó litros)Ginebra2-5MIL</v>
      </c>
      <c r="B2710" s="11" t="s">
        <v>120</v>
      </c>
      <c r="C2710" s="11" t="s">
        <v>152</v>
      </c>
      <c r="D2710" s="11" t="s">
        <v>10</v>
      </c>
      <c r="E2710" s="12">
        <v>4.1325022695615488</v>
      </c>
      <c r="F2710" s="12">
        <v>4.9209482725264841</v>
      </c>
      <c r="G2710" s="12">
        <v>6.2679228223990453</v>
      </c>
      <c r="H2710" s="12">
        <v>6.6408703851748312</v>
      </c>
      <c r="I2710" s="12">
        <v>6.2361688833807376</v>
      </c>
      <c r="J2710" s="12">
        <v>6.6930494022558404</v>
      </c>
      <c r="K2710" s="12">
        <v>7.2346374268092077</v>
      </c>
      <c r="L2710" s="12">
        <v>4.2870696345267776</v>
      </c>
      <c r="M2710" s="12">
        <v>7.8934738796241053</v>
      </c>
      <c r="N2710" s="12"/>
      <c r="O2710" s="12"/>
    </row>
    <row r="2711" spans="1:15" x14ac:dyDescent="0.35">
      <c r="A2711" s="11" t="str">
        <f t="shared" si="42"/>
        <v>DISTRIBUCION VOLUMEN X CRITERIO (kg ó litros)Ginebra5-10MIL</v>
      </c>
      <c r="B2711" s="11" t="s">
        <v>120</v>
      </c>
      <c r="C2711" s="11" t="s">
        <v>152</v>
      </c>
      <c r="D2711" s="11" t="s">
        <v>11</v>
      </c>
      <c r="E2711" s="12">
        <v>12.210273104044164</v>
      </c>
      <c r="F2711" s="12">
        <v>8.698080928258376</v>
      </c>
      <c r="G2711" s="12">
        <v>8.6553190883895734</v>
      </c>
      <c r="H2711" s="12">
        <v>5.3354604715613734</v>
      </c>
      <c r="I2711" s="12">
        <v>8.0165931226692404</v>
      </c>
      <c r="J2711" s="12">
        <v>6.2570241606667398</v>
      </c>
      <c r="K2711" s="12">
        <v>7.801509693362001</v>
      </c>
      <c r="L2711" s="12">
        <v>5.2950475186052088</v>
      </c>
      <c r="M2711" s="12">
        <v>11.371870676925253</v>
      </c>
      <c r="N2711" s="12"/>
      <c r="O2711" s="12"/>
    </row>
    <row r="2712" spans="1:15" x14ac:dyDescent="0.35">
      <c r="A2712" s="11" t="str">
        <f t="shared" si="42"/>
        <v>DISTRIBUCION VOLUMEN X CRITERIO (kg ó litros)Ginebra10-30MIL</v>
      </c>
      <c r="B2712" s="11" t="s">
        <v>120</v>
      </c>
      <c r="C2712" s="11" t="s">
        <v>152</v>
      </c>
      <c r="D2712" s="11" t="s">
        <v>12</v>
      </c>
      <c r="E2712" s="12">
        <v>10.812900887384828</v>
      </c>
      <c r="F2712" s="12">
        <v>14.660975542502333</v>
      </c>
      <c r="G2712" s="12">
        <v>12.265933105624535</v>
      </c>
      <c r="H2712" s="12">
        <v>18.184352529482435</v>
      </c>
      <c r="I2712" s="12">
        <v>14.511869331422339</v>
      </c>
      <c r="J2712" s="12">
        <v>14.21385520930307</v>
      </c>
      <c r="K2712" s="12">
        <v>18.088394903173281</v>
      </c>
      <c r="L2712" s="12">
        <v>17.587638367739007</v>
      </c>
      <c r="M2712" s="12">
        <v>14.098284653710186</v>
      </c>
      <c r="N2712" s="12"/>
      <c r="O2712" s="12"/>
    </row>
    <row r="2713" spans="1:15" x14ac:dyDescent="0.35">
      <c r="A2713" s="11" t="str">
        <f t="shared" si="42"/>
        <v>DISTRIBUCION VOLUMEN X CRITERIO (kg ó litros)Ginebra30-100MIL</v>
      </c>
      <c r="B2713" s="11" t="s">
        <v>120</v>
      </c>
      <c r="C2713" s="11" t="s">
        <v>152</v>
      </c>
      <c r="D2713" s="11" t="s">
        <v>13</v>
      </c>
      <c r="E2713" s="12">
        <v>21.162325530162775</v>
      </c>
      <c r="F2713" s="12">
        <v>19.497141764184338</v>
      </c>
      <c r="G2713" s="12">
        <v>19.843934829633348</v>
      </c>
      <c r="H2713" s="12">
        <v>21.534310486056881</v>
      </c>
      <c r="I2713" s="12">
        <v>19.439434495082626</v>
      </c>
      <c r="J2713" s="12">
        <v>19.056269789691282</v>
      </c>
      <c r="K2713" s="12">
        <v>16.910193552802006</v>
      </c>
      <c r="L2713" s="12">
        <v>21.290507714376322</v>
      </c>
      <c r="M2713" s="12">
        <v>19.639026110715914</v>
      </c>
      <c r="N2713" s="12"/>
      <c r="O2713" s="12"/>
    </row>
    <row r="2714" spans="1:15" x14ac:dyDescent="0.35">
      <c r="A2714" s="11" t="str">
        <f t="shared" si="42"/>
        <v>DISTRIBUCION VOLUMEN X CRITERIO (kg ó litros)Ginebra100-200MIL</v>
      </c>
      <c r="B2714" s="11" t="s">
        <v>120</v>
      </c>
      <c r="C2714" s="11" t="s">
        <v>152</v>
      </c>
      <c r="D2714" s="11" t="s">
        <v>14</v>
      </c>
      <c r="E2714" s="12">
        <v>12.9753690788349</v>
      </c>
      <c r="F2714" s="12">
        <v>12.075349050099662</v>
      </c>
      <c r="G2714" s="12">
        <v>10.647020413138673</v>
      </c>
      <c r="H2714" s="12">
        <v>11.38280337796871</v>
      </c>
      <c r="I2714" s="12">
        <v>13.538936865225423</v>
      </c>
      <c r="J2714" s="12">
        <v>14.388431354287773</v>
      </c>
      <c r="K2714" s="12">
        <v>11.660032979662246</v>
      </c>
      <c r="L2714" s="12">
        <v>16.300113397121567</v>
      </c>
      <c r="M2714" s="12">
        <v>14.596815351531861</v>
      </c>
      <c r="N2714" s="12"/>
      <c r="O2714" s="12"/>
    </row>
    <row r="2715" spans="1:15" x14ac:dyDescent="0.35">
      <c r="A2715" s="11" t="str">
        <f t="shared" si="42"/>
        <v>DISTRIBUCION VOLUMEN X CRITERIO (kg ó litros)Ginebra200-500MIL</v>
      </c>
      <c r="B2715" s="11" t="s">
        <v>120</v>
      </c>
      <c r="C2715" s="11" t="s">
        <v>152</v>
      </c>
      <c r="D2715" s="11" t="s">
        <v>15</v>
      </c>
      <c r="E2715" s="12">
        <v>10.067957447294095</v>
      </c>
      <c r="F2715" s="12">
        <v>9.7969758923606101</v>
      </c>
      <c r="G2715" s="12">
        <v>15.226039331774341</v>
      </c>
      <c r="H2715" s="12">
        <v>13.95266049550411</v>
      </c>
      <c r="I2715" s="12">
        <v>17.528764542398484</v>
      </c>
      <c r="J2715" s="12">
        <v>15.83934763168682</v>
      </c>
      <c r="K2715" s="12">
        <v>15.839285731007479</v>
      </c>
      <c r="L2715" s="12">
        <v>13.360123579050976</v>
      </c>
      <c r="M2715" s="12">
        <v>11.211347652473899</v>
      </c>
      <c r="N2715" s="12"/>
      <c r="O2715" s="12"/>
    </row>
    <row r="2716" spans="1:15" x14ac:dyDescent="0.35">
      <c r="A2716" s="11" t="str">
        <f t="shared" si="42"/>
        <v>DISTRIBUCION VOLUMEN X CRITERIO (kg ó litros)Ginebra&gt;500MIL</v>
      </c>
      <c r="B2716" s="11" t="s">
        <v>120</v>
      </c>
      <c r="C2716" s="11" t="s">
        <v>152</v>
      </c>
      <c r="D2716" s="11" t="s">
        <v>16</v>
      </c>
      <c r="E2716" s="12">
        <v>21.549729825814733</v>
      </c>
      <c r="F2716" s="12">
        <v>22.473843070208385</v>
      </c>
      <c r="G2716" s="12">
        <v>20.356321801245329</v>
      </c>
      <c r="H2716" s="12">
        <v>14.324384083093056</v>
      </c>
      <c r="I2716" s="12">
        <v>13.092598720270281</v>
      </c>
      <c r="J2716" s="12">
        <v>15.950355994423459</v>
      </c>
      <c r="K2716" s="12">
        <v>16.269326284969697</v>
      </c>
      <c r="L2716" s="12">
        <v>16.374683608042673</v>
      </c>
      <c r="M2716" s="12">
        <v>14.300773767288014</v>
      </c>
      <c r="N2716" s="12"/>
      <c r="O2716" s="12"/>
    </row>
    <row r="2717" spans="1:15" x14ac:dyDescent="0.35">
      <c r="A2717" s="11" t="str">
        <f t="shared" si="42"/>
        <v>DISTRIBUCION VOLUMEN X CRITERIO (kg ó litros)GinebraDE 15 A 19 AÑOS</v>
      </c>
      <c r="B2717" s="11" t="s">
        <v>120</v>
      </c>
      <c r="C2717" s="11" t="s">
        <v>152</v>
      </c>
      <c r="D2717" s="11" t="s">
        <v>39</v>
      </c>
      <c r="E2717" s="12">
        <v>6.2125689460507605</v>
      </c>
      <c r="F2717" s="12">
        <v>5.2938650914613206</v>
      </c>
      <c r="G2717" s="12">
        <v>2.9917441769575044</v>
      </c>
      <c r="H2717" s="12">
        <v>2.0871534768904123</v>
      </c>
      <c r="I2717" s="12">
        <v>1.1854239622455929</v>
      </c>
      <c r="J2717" s="12">
        <v>2.6066345540549918</v>
      </c>
      <c r="K2717" s="12">
        <v>0.56267266839487673</v>
      </c>
      <c r="L2717" s="12">
        <v>1.5712066326987426</v>
      </c>
      <c r="M2717" s="12">
        <v>0.45527603730855559</v>
      </c>
      <c r="N2717" s="12"/>
      <c r="O2717" s="12"/>
    </row>
    <row r="2718" spans="1:15" x14ac:dyDescent="0.35">
      <c r="A2718" s="11" t="str">
        <f t="shared" si="42"/>
        <v>DISTRIBUCION VOLUMEN X CRITERIO (kg ó litros)GinebraDE 20 A 24 AÑOS</v>
      </c>
      <c r="B2718" s="11" t="s">
        <v>120</v>
      </c>
      <c r="C2718" s="11" t="s">
        <v>152</v>
      </c>
      <c r="D2718" s="11" t="s">
        <v>40</v>
      </c>
      <c r="E2718" s="12">
        <v>2.5316177867549734</v>
      </c>
      <c r="F2718" s="12">
        <v>3.976265039882263</v>
      </c>
      <c r="G2718" s="12">
        <v>9.3494228687325229</v>
      </c>
      <c r="H2718" s="12">
        <v>9.2630353560740399</v>
      </c>
      <c r="I2718" s="12">
        <v>3.2557970228860436</v>
      </c>
      <c r="J2718" s="12">
        <v>3.1441569276249846</v>
      </c>
      <c r="K2718" s="12">
        <v>5.1222280420902884</v>
      </c>
      <c r="L2718" s="12">
        <v>12.065520181555275</v>
      </c>
      <c r="M2718" s="12">
        <v>6.1888604984757087</v>
      </c>
      <c r="N2718" s="12"/>
      <c r="O2718" s="12"/>
    </row>
    <row r="2719" spans="1:15" x14ac:dyDescent="0.35">
      <c r="A2719" s="11" t="str">
        <f t="shared" si="42"/>
        <v>DISTRIBUCION VOLUMEN X CRITERIO (kg ó litros)GinebraDE 25 A 34 AÑOS</v>
      </c>
      <c r="B2719" s="11" t="s">
        <v>120</v>
      </c>
      <c r="C2719" s="11" t="s">
        <v>152</v>
      </c>
      <c r="D2719" s="11" t="s">
        <v>41</v>
      </c>
      <c r="E2719" s="12">
        <v>13.962226910297051</v>
      </c>
      <c r="F2719" s="12">
        <v>23.724970547812859</v>
      </c>
      <c r="G2719" s="12">
        <v>15.030119359555316</v>
      </c>
      <c r="H2719" s="12">
        <v>18.776292554573253</v>
      </c>
      <c r="I2719" s="12">
        <v>15.175251539237061</v>
      </c>
      <c r="J2719" s="12">
        <v>13.621282700290521</v>
      </c>
      <c r="K2719" s="12">
        <v>20.796339672348484</v>
      </c>
      <c r="L2719" s="12">
        <v>15.467242854284564</v>
      </c>
      <c r="M2719" s="12">
        <v>12.176951472779294</v>
      </c>
      <c r="N2719" s="12"/>
      <c r="O2719" s="12"/>
    </row>
    <row r="2720" spans="1:15" x14ac:dyDescent="0.35">
      <c r="A2720" s="11" t="str">
        <f t="shared" si="42"/>
        <v>DISTRIBUCION VOLUMEN X CRITERIO (kg ó litros)GinebraDE 35 A 49 AÑOS</v>
      </c>
      <c r="B2720" s="11" t="s">
        <v>120</v>
      </c>
      <c r="C2720" s="11" t="s">
        <v>152</v>
      </c>
      <c r="D2720" s="11" t="s">
        <v>42</v>
      </c>
      <c r="E2720" s="12">
        <v>18.735505165000816</v>
      </c>
      <c r="F2720" s="12">
        <v>21.385441187190846</v>
      </c>
      <c r="G2720" s="12">
        <v>30.130027094579159</v>
      </c>
      <c r="H2720" s="12">
        <v>28.321901090928325</v>
      </c>
      <c r="I2720" s="12">
        <v>25.266888911780423</v>
      </c>
      <c r="J2720" s="12">
        <v>29.113143040046545</v>
      </c>
      <c r="K2720" s="12">
        <v>22.965431364486825</v>
      </c>
      <c r="L2720" s="12">
        <v>19.437636859561188</v>
      </c>
      <c r="M2720" s="12">
        <v>22.401287588102999</v>
      </c>
      <c r="N2720" s="12"/>
      <c r="O2720" s="12"/>
    </row>
    <row r="2721" spans="1:15" x14ac:dyDescent="0.35">
      <c r="A2721" s="11" t="str">
        <f t="shared" si="42"/>
        <v>DISTRIBUCION VOLUMEN X CRITERIO (kg ó litros)GinebraDE 50 A 59 AÑOS</v>
      </c>
      <c r="B2721" s="11" t="s">
        <v>120</v>
      </c>
      <c r="C2721" s="11" t="s">
        <v>152</v>
      </c>
      <c r="D2721" s="11" t="s">
        <v>43</v>
      </c>
      <c r="E2721" s="12">
        <v>32.727549515668883</v>
      </c>
      <c r="F2721" s="12">
        <v>19.154022088665588</v>
      </c>
      <c r="G2721" s="12">
        <v>19.302387738704436</v>
      </c>
      <c r="H2721" s="12">
        <v>17.944248769671432</v>
      </c>
      <c r="I2721" s="12">
        <v>21.630216327538154</v>
      </c>
      <c r="J2721" s="12">
        <v>20.139875175229296</v>
      </c>
      <c r="K2721" s="12">
        <v>19.844171289039132</v>
      </c>
      <c r="L2721" s="12">
        <v>21.990217850084495</v>
      </c>
      <c r="M2721" s="12">
        <v>27.072184135296961</v>
      </c>
      <c r="N2721" s="12"/>
      <c r="O2721" s="12"/>
    </row>
    <row r="2722" spans="1:15" x14ac:dyDescent="0.35">
      <c r="A2722" s="11" t="str">
        <f t="shared" si="42"/>
        <v>DISTRIBUCION VOLUMEN X CRITERIO (kg ó litros)GinebraDE 60 A 75 AÑOS</v>
      </c>
      <c r="B2722" s="11" t="s">
        <v>120</v>
      </c>
      <c r="C2722" s="11" t="s">
        <v>152</v>
      </c>
      <c r="D2722" s="11" t="s">
        <v>44</v>
      </c>
      <c r="E2722" s="12">
        <v>25.830534414240947</v>
      </c>
      <c r="F2722" s="12">
        <v>26.465440583299131</v>
      </c>
      <c r="G2722" s="12">
        <v>23.196285094271143</v>
      </c>
      <c r="H2722" s="12">
        <v>23.607365601944551</v>
      </c>
      <c r="I2722" s="12">
        <v>33.486414240337702</v>
      </c>
      <c r="J2722" s="12">
        <v>31.374906891970827</v>
      </c>
      <c r="K2722" s="12">
        <v>30.709135164165748</v>
      </c>
      <c r="L2722" s="12">
        <v>29.468147464752921</v>
      </c>
      <c r="M2722" s="12">
        <v>31.705435924446395</v>
      </c>
      <c r="N2722" s="12"/>
      <c r="O2722" s="12"/>
    </row>
    <row r="2723" spans="1:15" x14ac:dyDescent="0.35">
      <c r="A2723" s="11" t="str">
        <f t="shared" si="42"/>
        <v>DISTRIBUCION VOLUMEN X CRITERIO (kg ó litros)GinebraALTA Y MEDIA ALTA</v>
      </c>
      <c r="B2723" s="11" t="s">
        <v>120</v>
      </c>
      <c r="C2723" s="11" t="s">
        <v>152</v>
      </c>
      <c r="D2723" s="11" t="s">
        <v>17</v>
      </c>
      <c r="E2723" s="12">
        <v>32.727272117577947</v>
      </c>
      <c r="F2723" s="12">
        <v>32.593033884170922</v>
      </c>
      <c r="G2723" s="12">
        <v>29.155237563011138</v>
      </c>
      <c r="H2723" s="12">
        <v>27.559106993374044</v>
      </c>
      <c r="I2723" s="12">
        <v>26.067027022268046</v>
      </c>
      <c r="J2723" s="12">
        <v>25.370119638571705</v>
      </c>
      <c r="K2723" s="12">
        <v>25.086731335002749</v>
      </c>
      <c r="L2723" s="12">
        <v>27.214310322034692</v>
      </c>
      <c r="M2723" s="12">
        <v>29.170413029659763</v>
      </c>
      <c r="N2723" s="12"/>
      <c r="O2723" s="12"/>
    </row>
    <row r="2724" spans="1:15" x14ac:dyDescent="0.35">
      <c r="A2724" s="11" t="str">
        <f t="shared" si="42"/>
        <v>DISTRIBUCION VOLUMEN X CRITERIO (kg ó litros)GinebraMEDIA</v>
      </c>
      <c r="B2724" s="11" t="s">
        <v>120</v>
      </c>
      <c r="C2724" s="11" t="s">
        <v>152</v>
      </c>
      <c r="D2724" s="11" t="s">
        <v>18</v>
      </c>
      <c r="E2724" s="12">
        <v>36.987044298835293</v>
      </c>
      <c r="F2724" s="12">
        <v>27.4193062758937</v>
      </c>
      <c r="G2724" s="12">
        <v>32.963603821883041</v>
      </c>
      <c r="H2724" s="12">
        <v>33.170047470860283</v>
      </c>
      <c r="I2724" s="12">
        <v>29.971367560013697</v>
      </c>
      <c r="J2724" s="12">
        <v>37.164002461021411</v>
      </c>
      <c r="K2724" s="12">
        <v>33.724005280300645</v>
      </c>
      <c r="L2724" s="12">
        <v>36.118454317286968</v>
      </c>
      <c r="M2724" s="12">
        <v>34.584566407664092</v>
      </c>
      <c r="N2724" s="12"/>
      <c r="O2724" s="12"/>
    </row>
    <row r="2725" spans="1:15" x14ac:dyDescent="0.35">
      <c r="A2725" s="11" t="str">
        <f t="shared" si="42"/>
        <v>DISTRIBUCION VOLUMEN X CRITERIO (kg ó litros)GinebraMEDIA BAJA</v>
      </c>
      <c r="B2725" s="11" t="s">
        <v>120</v>
      </c>
      <c r="C2725" s="11" t="s">
        <v>152</v>
      </c>
      <c r="D2725" s="11" t="s">
        <v>19</v>
      </c>
      <c r="E2725" s="12">
        <v>22.253469396400956</v>
      </c>
      <c r="F2725" s="12">
        <v>22.190801810431708</v>
      </c>
      <c r="G2725" s="12">
        <v>25.149470125996267</v>
      </c>
      <c r="H2725" s="12">
        <v>21.512234810713203</v>
      </c>
      <c r="I2725" s="12">
        <v>23.393223181207066</v>
      </c>
      <c r="J2725" s="12">
        <v>25.621443900669821</v>
      </c>
      <c r="K2725" s="12">
        <v>26.510209208793214</v>
      </c>
      <c r="L2725" s="12">
        <v>17.879361405210641</v>
      </c>
      <c r="M2725" s="12">
        <v>17.335216007683321</v>
      </c>
      <c r="N2725" s="12"/>
      <c r="O2725" s="12"/>
    </row>
    <row r="2726" spans="1:15" x14ac:dyDescent="0.35">
      <c r="A2726" s="11" t="str">
        <f t="shared" si="42"/>
        <v>DISTRIBUCION VOLUMEN X CRITERIO (kg ó litros)GinebraBAJA</v>
      </c>
      <c r="B2726" s="11" t="s">
        <v>120</v>
      </c>
      <c r="C2726" s="11" t="s">
        <v>152</v>
      </c>
      <c r="D2726" s="11" t="s">
        <v>20</v>
      </c>
      <c r="E2726" s="12">
        <v>8.03220725344001</v>
      </c>
      <c r="F2726" s="12">
        <v>17.796861670677881</v>
      </c>
      <c r="G2726" s="12">
        <v>12.731666281805801</v>
      </c>
      <c r="H2726" s="12">
        <v>17.758605202196264</v>
      </c>
      <c r="I2726" s="12">
        <v>20.568365057223804</v>
      </c>
      <c r="J2726" s="12">
        <v>11.84443766134566</v>
      </c>
      <c r="K2726" s="12">
        <v>14.679037316895258</v>
      </c>
      <c r="L2726" s="12">
        <v>18.787842244070394</v>
      </c>
      <c r="M2726" s="12">
        <v>18.909808949018657</v>
      </c>
      <c r="N2726" s="12"/>
      <c r="O2726" s="12"/>
    </row>
    <row r="2727" spans="1:15" x14ac:dyDescent="0.35">
      <c r="A2727" s="11" t="str">
        <f t="shared" si="42"/>
        <v>DISTRIBUCION VOLUMEN X CRITERIO (kg ó litros)GinebraHOMBRE</v>
      </c>
      <c r="B2727" s="11" t="s">
        <v>120</v>
      </c>
      <c r="C2727" s="11" t="s">
        <v>152</v>
      </c>
      <c r="D2727" s="11" t="s">
        <v>21</v>
      </c>
      <c r="E2727" s="12">
        <v>58.928377076609763</v>
      </c>
      <c r="F2727" s="12">
        <v>49.405745554343262</v>
      </c>
      <c r="G2727" s="12">
        <v>57.595790915019343</v>
      </c>
      <c r="H2727" s="12">
        <v>54.181180998841192</v>
      </c>
      <c r="I2727" s="12">
        <v>58.640103150645231</v>
      </c>
      <c r="J2727" s="12">
        <v>50.169874652489455</v>
      </c>
      <c r="K2727" s="12">
        <v>52.793540947208207</v>
      </c>
      <c r="L2727" s="12">
        <v>55.144861418051441</v>
      </c>
      <c r="M2727" s="12">
        <v>60.409847458872498</v>
      </c>
      <c r="N2727" s="12"/>
      <c r="O2727" s="12"/>
    </row>
    <row r="2728" spans="1:15" x14ac:dyDescent="0.35">
      <c r="A2728" s="11" t="str">
        <f t="shared" si="42"/>
        <v>DISTRIBUCION VOLUMEN X CRITERIO (kg ó litros)GinebraMUJER</v>
      </c>
      <c r="B2728" s="11" t="s">
        <v>120</v>
      </c>
      <c r="C2728" s="11" t="s">
        <v>152</v>
      </c>
      <c r="D2728" s="11" t="s">
        <v>22</v>
      </c>
      <c r="E2728" s="12">
        <v>41.071622887905363</v>
      </c>
      <c r="F2728" s="12">
        <v>50.594244829222305</v>
      </c>
      <c r="G2728" s="12">
        <v>42.404186574298443</v>
      </c>
      <c r="H2728" s="12">
        <v>45.818822781060426</v>
      </c>
      <c r="I2728" s="12">
        <v>41.359886089109956</v>
      </c>
      <c r="J2728" s="12">
        <v>49.83012943128108</v>
      </c>
      <c r="K2728" s="12">
        <v>47.206439189445916</v>
      </c>
      <c r="L2728" s="12">
        <v>44.855105544505399</v>
      </c>
      <c r="M2728" s="12">
        <v>39.590150821726063</v>
      </c>
      <c r="N2728" s="12"/>
      <c r="O2728" s="12"/>
    </row>
    <row r="2729" spans="1:15" x14ac:dyDescent="0.35">
      <c r="A2729" s="11" t="str">
        <f t="shared" si="42"/>
        <v>DISTRIBUCION VOLUMEN X CRITERIO (kg ó litros)RonT.ESPAÑA</v>
      </c>
      <c r="B2729" s="11" t="s">
        <v>120</v>
      </c>
      <c r="C2729" s="11" t="s">
        <v>153</v>
      </c>
      <c r="D2729" s="11" t="s">
        <v>36</v>
      </c>
      <c r="E2729" s="12">
        <v>100</v>
      </c>
      <c r="F2729" s="12">
        <v>100</v>
      </c>
      <c r="G2729" s="12">
        <v>100</v>
      </c>
      <c r="H2729" s="12">
        <v>100</v>
      </c>
      <c r="I2729" s="12">
        <v>100</v>
      </c>
      <c r="J2729" s="12">
        <v>100</v>
      </c>
      <c r="K2729" s="12">
        <v>100</v>
      </c>
      <c r="L2729" s="12">
        <v>100</v>
      </c>
      <c r="M2729" s="12">
        <v>100</v>
      </c>
      <c r="N2729" s="12"/>
      <c r="O2729" s="12"/>
    </row>
    <row r="2730" spans="1:15" x14ac:dyDescent="0.35">
      <c r="A2730" s="11" t="str">
        <f t="shared" si="42"/>
        <v>DISTRIBUCION VOLUMEN X CRITERIO (kg ó litros)RonBCN AM</v>
      </c>
      <c r="B2730" s="11" t="s">
        <v>120</v>
      </c>
      <c r="C2730" s="11" t="s">
        <v>153</v>
      </c>
      <c r="D2730" s="11" t="s">
        <v>1</v>
      </c>
      <c r="E2730" s="12">
        <v>1.9598404675000087</v>
      </c>
      <c r="F2730" s="12">
        <v>1.1407963859215604</v>
      </c>
      <c r="G2730" s="12">
        <v>2.3714358415937045</v>
      </c>
      <c r="H2730" s="12">
        <v>1.5188372017063596</v>
      </c>
      <c r="I2730" s="12">
        <v>2.8618184330589629</v>
      </c>
      <c r="J2730" s="12">
        <v>1.3723991434749931</v>
      </c>
      <c r="K2730" s="12">
        <v>2.1973841871216329</v>
      </c>
      <c r="L2730" s="12">
        <v>7.785723215426005</v>
      </c>
      <c r="M2730" s="12">
        <v>1.0063094170972346</v>
      </c>
      <c r="N2730" s="12"/>
      <c r="O2730" s="12"/>
    </row>
    <row r="2731" spans="1:15" x14ac:dyDescent="0.35">
      <c r="A2731" s="11" t="str">
        <f t="shared" si="42"/>
        <v>DISTRIBUCION VOLUMEN X CRITERIO (kg ó litros)RonREST.CAT ARAGON</v>
      </c>
      <c r="B2731" s="11" t="s">
        <v>120</v>
      </c>
      <c r="C2731" s="11" t="s">
        <v>153</v>
      </c>
      <c r="D2731" s="11" t="s">
        <v>2</v>
      </c>
      <c r="E2731" s="12">
        <v>5.6956321199522506</v>
      </c>
      <c r="F2731" s="12">
        <v>8.2012729126165773</v>
      </c>
      <c r="G2731" s="12">
        <v>4.7935556865552806</v>
      </c>
      <c r="H2731" s="12">
        <v>6.0279736692420771</v>
      </c>
      <c r="I2731" s="12">
        <v>5.0533188868106347</v>
      </c>
      <c r="J2731" s="12">
        <v>8.7285808180225501</v>
      </c>
      <c r="K2731" s="12">
        <v>4.5122977278473382</v>
      </c>
      <c r="L2731" s="12">
        <v>5.5270273934644756</v>
      </c>
      <c r="M2731" s="12">
        <v>3.9009099322798702</v>
      </c>
      <c r="N2731" s="12"/>
      <c r="O2731" s="12"/>
    </row>
    <row r="2732" spans="1:15" x14ac:dyDescent="0.35">
      <c r="A2732" s="11" t="str">
        <f t="shared" si="42"/>
        <v>DISTRIBUCION VOLUMEN X CRITERIO (kg ó litros)RonLEVANTE</v>
      </c>
      <c r="B2732" s="11" t="s">
        <v>120</v>
      </c>
      <c r="C2732" s="11" t="s">
        <v>153</v>
      </c>
      <c r="D2732" s="11" t="s">
        <v>3</v>
      </c>
      <c r="E2732" s="12">
        <v>3.5546534544755293</v>
      </c>
      <c r="F2732" s="12">
        <v>3.6606071240457574</v>
      </c>
      <c r="G2732" s="12">
        <v>8.7411943711985014</v>
      </c>
      <c r="H2732" s="12">
        <v>8.904850388317298</v>
      </c>
      <c r="I2732" s="12">
        <v>19.504231633519275</v>
      </c>
      <c r="J2732" s="12">
        <v>9.7009071535691138</v>
      </c>
      <c r="K2732" s="12">
        <v>6.2968797014045705</v>
      </c>
      <c r="L2732" s="12">
        <v>3.6262798882497336</v>
      </c>
      <c r="M2732" s="12">
        <v>23.890300629353362</v>
      </c>
      <c r="N2732" s="12"/>
      <c r="O2732" s="12"/>
    </row>
    <row r="2733" spans="1:15" x14ac:dyDescent="0.35">
      <c r="A2733" s="11" t="str">
        <f t="shared" si="42"/>
        <v>DISTRIBUCION VOLUMEN X CRITERIO (kg ó litros)RonANDALUCIA</v>
      </c>
      <c r="B2733" s="11" t="s">
        <v>120</v>
      </c>
      <c r="C2733" s="11" t="s">
        <v>153</v>
      </c>
      <c r="D2733" s="11" t="s">
        <v>4</v>
      </c>
      <c r="E2733" s="12">
        <v>38.518227101410808</v>
      </c>
      <c r="F2733" s="12">
        <v>30.839212341878763</v>
      </c>
      <c r="G2733" s="12">
        <v>23.043673899556978</v>
      </c>
      <c r="H2733" s="12">
        <v>38.301611457098446</v>
      </c>
      <c r="I2733" s="12">
        <v>22.229542390487627</v>
      </c>
      <c r="J2733" s="12">
        <v>32.181594421622691</v>
      </c>
      <c r="K2733" s="12">
        <v>25.881237305714048</v>
      </c>
      <c r="L2733" s="12">
        <v>31.26335333043037</v>
      </c>
      <c r="M2733" s="12">
        <v>21.600135341996957</v>
      </c>
      <c r="N2733" s="12"/>
      <c r="O2733" s="12"/>
    </row>
    <row r="2734" spans="1:15" x14ac:dyDescent="0.35">
      <c r="A2734" s="11" t="str">
        <f t="shared" si="42"/>
        <v>DISTRIBUCION VOLUMEN X CRITERIO (kg ó litros)RonMDD AM</v>
      </c>
      <c r="B2734" s="11" t="s">
        <v>120</v>
      </c>
      <c r="C2734" s="11" t="s">
        <v>153</v>
      </c>
      <c r="D2734" s="11" t="s">
        <v>5</v>
      </c>
      <c r="E2734" s="12">
        <v>13.553786954028151</v>
      </c>
      <c r="F2734" s="12">
        <v>17.344815073148368</v>
      </c>
      <c r="G2734" s="12">
        <v>9.8346974385399868</v>
      </c>
      <c r="H2734" s="12">
        <v>6.7740283089269351</v>
      </c>
      <c r="I2734" s="12">
        <v>23.655220454260729</v>
      </c>
      <c r="J2734" s="12">
        <v>16.397534615906011</v>
      </c>
      <c r="K2734" s="12">
        <v>10.476769793038567</v>
      </c>
      <c r="L2734" s="12">
        <v>14.758397397422696</v>
      </c>
      <c r="M2734" s="12">
        <v>19.320309992266964</v>
      </c>
      <c r="N2734" s="12"/>
      <c r="O2734" s="12"/>
    </row>
    <row r="2735" spans="1:15" x14ac:dyDescent="0.35">
      <c r="A2735" s="11" t="str">
        <f t="shared" si="42"/>
        <v>DISTRIBUCION VOLUMEN X CRITERIO (kg ó litros)RonRTO CENTRO</v>
      </c>
      <c r="B2735" s="11" t="s">
        <v>120</v>
      </c>
      <c r="C2735" s="11" t="s">
        <v>153</v>
      </c>
      <c r="D2735" s="11" t="s">
        <v>6</v>
      </c>
      <c r="E2735" s="12">
        <v>23.021670901963002</v>
      </c>
      <c r="F2735" s="12">
        <v>27.332069231432964</v>
      </c>
      <c r="G2735" s="12">
        <v>42.823090483000563</v>
      </c>
      <c r="H2735" s="12">
        <v>24.805589952120854</v>
      </c>
      <c r="I2735" s="12">
        <v>11.625745076745906</v>
      </c>
      <c r="J2735" s="12">
        <v>12.450235475972496</v>
      </c>
      <c r="K2735" s="12">
        <v>17.634451287109723</v>
      </c>
      <c r="L2735" s="12">
        <v>20.318431701902288</v>
      </c>
      <c r="M2735" s="12">
        <v>11.210635592335182</v>
      </c>
      <c r="N2735" s="12"/>
      <c r="O2735" s="12"/>
    </row>
    <row r="2736" spans="1:15" x14ac:dyDescent="0.35">
      <c r="A2736" s="11" t="str">
        <f t="shared" si="42"/>
        <v>DISTRIBUCION VOLUMEN X CRITERIO (kg ó litros)RonNORTE-CENTRO</v>
      </c>
      <c r="B2736" s="11" t="s">
        <v>120</v>
      </c>
      <c r="C2736" s="11" t="s">
        <v>153</v>
      </c>
      <c r="D2736" s="11" t="s">
        <v>7</v>
      </c>
      <c r="E2736" s="12">
        <v>8.7719189047727255</v>
      </c>
      <c r="F2736" s="12">
        <v>6.118512001838428</v>
      </c>
      <c r="G2736" s="12">
        <v>2.8588354209798128</v>
      </c>
      <c r="H2736" s="12">
        <v>7.0812195881074418</v>
      </c>
      <c r="I2736" s="12">
        <v>7.4966504459699701</v>
      </c>
      <c r="J2736" s="12">
        <v>7.536941559875018</v>
      </c>
      <c r="K2736" s="12">
        <v>6.6338413258182625</v>
      </c>
      <c r="L2736" s="12">
        <v>7.6414814552705685</v>
      </c>
      <c r="M2736" s="12">
        <v>8.2284519049461871</v>
      </c>
      <c r="N2736" s="12"/>
      <c r="O2736" s="12"/>
    </row>
    <row r="2737" spans="1:15" x14ac:dyDescent="0.35">
      <c r="A2737" s="11" t="str">
        <f t="shared" si="42"/>
        <v>DISTRIBUCION VOLUMEN X CRITERIO (kg ó litros)RonNOROESTE</v>
      </c>
      <c r="B2737" s="11" t="s">
        <v>120</v>
      </c>
      <c r="C2737" s="11" t="s">
        <v>153</v>
      </c>
      <c r="D2737" s="11" t="s">
        <v>8</v>
      </c>
      <c r="E2737" s="12">
        <v>4.9242786316077254</v>
      </c>
      <c r="F2737" s="12">
        <v>5.362706952132287</v>
      </c>
      <c r="G2737" s="12">
        <v>5.5335191762982854</v>
      </c>
      <c r="H2737" s="12">
        <v>6.5858866826732001</v>
      </c>
      <c r="I2737" s="12">
        <v>7.5734745576857758</v>
      </c>
      <c r="J2737" s="12">
        <v>11.631832549071049</v>
      </c>
      <c r="K2737" s="12">
        <v>26.367132996293464</v>
      </c>
      <c r="L2737" s="12">
        <v>9.0793074751195615</v>
      </c>
      <c r="M2737" s="12">
        <v>10.842950476733895</v>
      </c>
      <c r="N2737" s="12"/>
      <c r="O2737" s="12"/>
    </row>
    <row r="2738" spans="1:15" x14ac:dyDescent="0.35">
      <c r="A2738" s="11" t="str">
        <f t="shared" si="42"/>
        <v>DISTRIBUCION VOLUMEN X CRITERIO (kg ó litros)Ron&lt;2MIL</v>
      </c>
      <c r="B2738" s="11" t="s">
        <v>120</v>
      </c>
      <c r="C2738" s="11" t="s">
        <v>153</v>
      </c>
      <c r="D2738" s="11" t="s">
        <v>9</v>
      </c>
      <c r="E2738" s="12">
        <v>6.8253680727534194</v>
      </c>
      <c r="F2738" s="12">
        <v>10.828172624020315</v>
      </c>
      <c r="G2738" s="12">
        <v>5.955000073175051</v>
      </c>
      <c r="H2738" s="12">
        <v>4.1591093819142033</v>
      </c>
      <c r="I2738" s="12">
        <v>6.2471463459136487</v>
      </c>
      <c r="J2738" s="12">
        <v>5.2399721119163569</v>
      </c>
      <c r="K2738" s="12">
        <v>12.388161465092775</v>
      </c>
      <c r="L2738" s="12">
        <v>6.7254631957032807</v>
      </c>
      <c r="M2738" s="12">
        <v>7.8539248579300711</v>
      </c>
      <c r="N2738" s="12"/>
      <c r="O2738" s="12"/>
    </row>
    <row r="2739" spans="1:15" x14ac:dyDescent="0.35">
      <c r="A2739" s="11" t="str">
        <f t="shared" si="42"/>
        <v>DISTRIBUCION VOLUMEN X CRITERIO (kg ó litros)Ron2-5MIL</v>
      </c>
      <c r="B2739" s="11" t="s">
        <v>120</v>
      </c>
      <c r="C2739" s="11" t="s">
        <v>153</v>
      </c>
      <c r="D2739" s="11" t="s">
        <v>10</v>
      </c>
      <c r="E2739" s="12">
        <v>5.6905833122044625</v>
      </c>
      <c r="F2739" s="12">
        <v>1.7208676614379019</v>
      </c>
      <c r="G2739" s="12">
        <v>5.8104451646973825</v>
      </c>
      <c r="H2739" s="12">
        <v>8.784952398616614</v>
      </c>
      <c r="I2739" s="12">
        <v>3.430057079504885</v>
      </c>
      <c r="J2739" s="12">
        <v>3.5795114606234399</v>
      </c>
      <c r="K2739" s="12">
        <v>23.196814099965405</v>
      </c>
      <c r="L2739" s="12">
        <v>3.72496449385656</v>
      </c>
      <c r="M2739" s="12">
        <v>5.1641927898313966</v>
      </c>
      <c r="N2739" s="12"/>
      <c r="O2739" s="12"/>
    </row>
    <row r="2740" spans="1:15" x14ac:dyDescent="0.35">
      <c r="A2740" s="11" t="str">
        <f t="shared" si="42"/>
        <v>DISTRIBUCION VOLUMEN X CRITERIO (kg ó litros)Ron5-10MIL</v>
      </c>
      <c r="B2740" s="11" t="s">
        <v>120</v>
      </c>
      <c r="C2740" s="11" t="s">
        <v>153</v>
      </c>
      <c r="D2740" s="11" t="s">
        <v>11</v>
      </c>
      <c r="E2740" s="12">
        <v>10.732671971657597</v>
      </c>
      <c r="F2740" s="12">
        <v>6.3458496619483213</v>
      </c>
      <c r="G2740" s="12">
        <v>2.0353536424582774</v>
      </c>
      <c r="H2740" s="12">
        <v>5.0645365452445148</v>
      </c>
      <c r="I2740" s="12">
        <v>4.7903099693331272</v>
      </c>
      <c r="J2740" s="12">
        <v>8.8846708464074062</v>
      </c>
      <c r="K2740" s="12">
        <v>6.8490077441653208</v>
      </c>
      <c r="L2740" s="12">
        <v>8.2040881004434407</v>
      </c>
      <c r="M2740" s="12">
        <v>6.1094629379600764</v>
      </c>
      <c r="N2740" s="12"/>
      <c r="O2740" s="12"/>
    </row>
    <row r="2741" spans="1:15" x14ac:dyDescent="0.35">
      <c r="A2741" s="11" t="str">
        <f t="shared" si="42"/>
        <v>DISTRIBUCION VOLUMEN X CRITERIO (kg ó litros)Ron10-30MIL</v>
      </c>
      <c r="B2741" s="11" t="s">
        <v>120</v>
      </c>
      <c r="C2741" s="11" t="s">
        <v>153</v>
      </c>
      <c r="D2741" s="11" t="s">
        <v>12</v>
      </c>
      <c r="E2741" s="12">
        <v>15.582901704691169</v>
      </c>
      <c r="F2741" s="12">
        <v>27.196017746819081</v>
      </c>
      <c r="G2741" s="12">
        <v>41.422562813449524</v>
      </c>
      <c r="H2741" s="12">
        <v>34.435280533517798</v>
      </c>
      <c r="I2741" s="12">
        <v>10.253562453537141</v>
      </c>
      <c r="J2741" s="12">
        <v>20.894616323168762</v>
      </c>
      <c r="K2741" s="12">
        <v>10.016848591761679</v>
      </c>
      <c r="L2741" s="12">
        <v>10.199777780581288</v>
      </c>
      <c r="M2741" s="12">
        <v>5.9378944548329979</v>
      </c>
      <c r="N2741" s="12"/>
      <c r="O2741" s="12"/>
    </row>
    <row r="2742" spans="1:15" x14ac:dyDescent="0.35">
      <c r="A2742" s="11" t="str">
        <f t="shared" si="42"/>
        <v>DISTRIBUCION VOLUMEN X CRITERIO (kg ó litros)Ron30-100MIL</v>
      </c>
      <c r="B2742" s="11" t="s">
        <v>120</v>
      </c>
      <c r="C2742" s="11" t="s">
        <v>153</v>
      </c>
      <c r="D2742" s="11" t="s">
        <v>13</v>
      </c>
      <c r="E2742" s="12">
        <v>31.625637639482672</v>
      </c>
      <c r="F2742" s="12">
        <v>20.553409836721855</v>
      </c>
      <c r="G2742" s="12">
        <v>18.88559490164134</v>
      </c>
      <c r="H2742" s="12">
        <v>17.679028107145619</v>
      </c>
      <c r="I2742" s="12">
        <v>21.687827845946188</v>
      </c>
      <c r="J2742" s="12">
        <v>23.759658844822511</v>
      </c>
      <c r="K2742" s="12">
        <v>14.221270202330746</v>
      </c>
      <c r="L2742" s="12">
        <v>26.63712537739185</v>
      </c>
      <c r="M2742" s="12">
        <v>10.417149149541514</v>
      </c>
      <c r="N2742" s="12"/>
      <c r="O2742" s="12"/>
    </row>
    <row r="2743" spans="1:15" x14ac:dyDescent="0.35">
      <c r="A2743" s="11" t="str">
        <f t="shared" si="42"/>
        <v>DISTRIBUCION VOLUMEN X CRITERIO (kg ó litros)Ron100-200MIL</v>
      </c>
      <c r="B2743" s="11" t="s">
        <v>120</v>
      </c>
      <c r="C2743" s="11" t="s">
        <v>153</v>
      </c>
      <c r="D2743" s="11" t="s">
        <v>14</v>
      </c>
      <c r="E2743" s="12">
        <v>5.6656473142029329</v>
      </c>
      <c r="F2743" s="12">
        <v>5.8550623040041883</v>
      </c>
      <c r="G2743" s="12">
        <v>6.6236129042913898</v>
      </c>
      <c r="H2743" s="12">
        <v>6.0841234403160946</v>
      </c>
      <c r="I2743" s="12">
        <v>16.581825950509131</v>
      </c>
      <c r="J2743" s="12">
        <v>10.813225997667411</v>
      </c>
      <c r="K2743" s="12">
        <v>9.6265785361358436</v>
      </c>
      <c r="L2743" s="12">
        <v>18.004174545398715</v>
      </c>
      <c r="M2743" s="12">
        <v>6.0437441259072848</v>
      </c>
      <c r="N2743" s="12"/>
      <c r="O2743" s="12"/>
    </row>
    <row r="2744" spans="1:15" x14ac:dyDescent="0.35">
      <c r="A2744" s="11" t="str">
        <f t="shared" si="42"/>
        <v>DISTRIBUCION VOLUMEN X CRITERIO (kg ó litros)Ron200-500MIL</v>
      </c>
      <c r="B2744" s="11" t="s">
        <v>120</v>
      </c>
      <c r="C2744" s="11" t="s">
        <v>153</v>
      </c>
      <c r="D2744" s="11" t="s">
        <v>15</v>
      </c>
      <c r="E2744" s="12">
        <v>10.125791920728318</v>
      </c>
      <c r="F2744" s="12">
        <v>10.664732549383899</v>
      </c>
      <c r="G2744" s="12">
        <v>4.4125008413078346</v>
      </c>
      <c r="H2744" s="12">
        <v>6.2928921591504219</v>
      </c>
      <c r="I2744" s="12">
        <v>12.007335279585348</v>
      </c>
      <c r="J2744" s="12">
        <v>12.374523518180155</v>
      </c>
      <c r="K2744" s="12">
        <v>10.696650445741378</v>
      </c>
      <c r="L2744" s="12">
        <v>9.7131036335015644</v>
      </c>
      <c r="M2744" s="12">
        <v>35.131014699467542</v>
      </c>
      <c r="N2744" s="12"/>
      <c r="O2744" s="12"/>
    </row>
    <row r="2745" spans="1:15" x14ac:dyDescent="0.35">
      <c r="A2745" s="11" t="str">
        <f t="shared" si="42"/>
        <v>DISTRIBUCION VOLUMEN X CRITERIO (kg ó litros)Ron&gt;500MIL</v>
      </c>
      <c r="B2745" s="11" t="s">
        <v>120</v>
      </c>
      <c r="C2745" s="11" t="s">
        <v>153</v>
      </c>
      <c r="D2745" s="11" t="s">
        <v>16</v>
      </c>
      <c r="E2745" s="12">
        <v>13.751408325438819</v>
      </c>
      <c r="F2745" s="12">
        <v>16.835893209286155</v>
      </c>
      <c r="G2745" s="12">
        <v>14.854926930736854</v>
      </c>
      <c r="H2745" s="12">
        <v>17.500067241552831</v>
      </c>
      <c r="I2745" s="12">
        <v>25.001930234820353</v>
      </c>
      <c r="J2745" s="12">
        <v>14.453855405517491</v>
      </c>
      <c r="K2745" s="12">
        <v>13.004670767425466</v>
      </c>
      <c r="L2745" s="12">
        <v>16.791309201652346</v>
      </c>
      <c r="M2745" s="12">
        <v>23.342618054265994</v>
      </c>
      <c r="N2745" s="12"/>
      <c r="O2745" s="12"/>
    </row>
    <row r="2746" spans="1:15" x14ac:dyDescent="0.35">
      <c r="A2746" s="11" t="str">
        <f t="shared" si="42"/>
        <v>DISTRIBUCION VOLUMEN X CRITERIO (kg ó litros)RonDE 15 A 19 AÑOS</v>
      </c>
      <c r="B2746" s="11" t="s">
        <v>120</v>
      </c>
      <c r="C2746" s="11" t="s">
        <v>153</v>
      </c>
      <c r="D2746" s="11" t="s">
        <v>39</v>
      </c>
      <c r="E2746" s="12">
        <v>11.641660938752525</v>
      </c>
      <c r="F2746" s="12">
        <v>9.7315101681455083</v>
      </c>
      <c r="G2746" s="12">
        <v>3.6135626273862536</v>
      </c>
      <c r="H2746" s="12">
        <v>18.947124185511978</v>
      </c>
      <c r="I2746" s="12">
        <v>12.182963021998324</v>
      </c>
      <c r="J2746" s="12">
        <v>18.790607197615415</v>
      </c>
      <c r="K2746" s="12">
        <v>1.5228524976492761</v>
      </c>
      <c r="L2746" s="12">
        <v>4.3284255086111534</v>
      </c>
      <c r="M2746" s="12" t="s">
        <v>219</v>
      </c>
      <c r="N2746" s="12"/>
      <c r="O2746" s="12"/>
    </row>
    <row r="2747" spans="1:15" x14ac:dyDescent="0.35">
      <c r="A2747" s="11" t="str">
        <f t="shared" si="42"/>
        <v>DISTRIBUCION VOLUMEN X CRITERIO (kg ó litros)RonDE 20 A 24 AÑOS</v>
      </c>
      <c r="B2747" s="11" t="s">
        <v>120</v>
      </c>
      <c r="C2747" s="11" t="s">
        <v>153</v>
      </c>
      <c r="D2747" s="11" t="s">
        <v>40</v>
      </c>
      <c r="E2747" s="12">
        <v>13.211839251264282</v>
      </c>
      <c r="F2747" s="12">
        <v>8.5646037632327143</v>
      </c>
      <c r="G2747" s="12">
        <v>9.4553930130535768</v>
      </c>
      <c r="H2747" s="12">
        <v>8.7473596083004583</v>
      </c>
      <c r="I2747" s="12">
        <v>3.1812703269737517</v>
      </c>
      <c r="J2747" s="12">
        <v>10.459622549196345</v>
      </c>
      <c r="K2747" s="12">
        <v>8.2185309932732764</v>
      </c>
      <c r="L2747" s="12">
        <v>15.329826218454743</v>
      </c>
      <c r="M2747" s="12">
        <v>28.827982819912002</v>
      </c>
      <c r="N2747" s="12"/>
      <c r="O2747" s="12"/>
    </row>
    <row r="2748" spans="1:15" x14ac:dyDescent="0.35">
      <c r="A2748" s="11" t="str">
        <f t="shared" si="42"/>
        <v>DISTRIBUCION VOLUMEN X CRITERIO (kg ó litros)RonDE 25 A 34 AÑOS</v>
      </c>
      <c r="B2748" s="11" t="s">
        <v>120</v>
      </c>
      <c r="C2748" s="11" t="s">
        <v>153</v>
      </c>
      <c r="D2748" s="11" t="s">
        <v>41</v>
      </c>
      <c r="E2748" s="12">
        <v>18.455730553548737</v>
      </c>
      <c r="F2748" s="12">
        <v>12.757300092722055</v>
      </c>
      <c r="G2748" s="12">
        <v>12.421732012626395</v>
      </c>
      <c r="H2748" s="12">
        <v>12.418427191111995</v>
      </c>
      <c r="I2748" s="12">
        <v>18.494126071209159</v>
      </c>
      <c r="J2748" s="12">
        <v>11.496172872668151</v>
      </c>
      <c r="K2748" s="12">
        <v>13.516959981794221</v>
      </c>
      <c r="L2748" s="12">
        <v>10.071260200127075</v>
      </c>
      <c r="M2748" s="12">
        <v>20.068901959972791</v>
      </c>
      <c r="N2748" s="12"/>
      <c r="O2748" s="12"/>
    </row>
    <row r="2749" spans="1:15" x14ac:dyDescent="0.35">
      <c r="A2749" s="11" t="str">
        <f t="shared" si="42"/>
        <v>DISTRIBUCION VOLUMEN X CRITERIO (kg ó litros)RonDE 35 A 49 AÑOS</v>
      </c>
      <c r="B2749" s="11" t="s">
        <v>120</v>
      </c>
      <c r="C2749" s="11" t="s">
        <v>153</v>
      </c>
      <c r="D2749" s="11" t="s">
        <v>42</v>
      </c>
      <c r="E2749" s="12">
        <v>19.278161875159601</v>
      </c>
      <c r="F2749" s="12">
        <v>25.442750771613792</v>
      </c>
      <c r="G2749" s="12">
        <v>24.094240607319588</v>
      </c>
      <c r="H2749" s="12">
        <v>15.898836799324606</v>
      </c>
      <c r="I2749" s="12">
        <v>34.15682200185654</v>
      </c>
      <c r="J2749" s="12">
        <v>26.457037135732435</v>
      </c>
      <c r="K2749" s="12">
        <v>26.476991218443217</v>
      </c>
      <c r="L2749" s="12">
        <v>23.583211689145351</v>
      </c>
      <c r="M2749" s="12">
        <v>22.869429342748745</v>
      </c>
      <c r="N2749" s="12"/>
      <c r="O2749" s="12"/>
    </row>
    <row r="2750" spans="1:15" x14ac:dyDescent="0.35">
      <c r="A2750" s="11" t="str">
        <f t="shared" si="42"/>
        <v>DISTRIBUCION VOLUMEN X CRITERIO (kg ó litros)RonDE 50 A 59 AÑOS</v>
      </c>
      <c r="B2750" s="11" t="s">
        <v>120</v>
      </c>
      <c r="C2750" s="11" t="s">
        <v>153</v>
      </c>
      <c r="D2750" s="11" t="s">
        <v>43</v>
      </c>
      <c r="E2750" s="12">
        <v>15.975831948937506</v>
      </c>
      <c r="F2750" s="12">
        <v>24.319315067213143</v>
      </c>
      <c r="G2750" s="12">
        <v>38.542987348347154</v>
      </c>
      <c r="H2750" s="12">
        <v>29.939288150940534</v>
      </c>
      <c r="I2750" s="12">
        <v>12.860189725403581</v>
      </c>
      <c r="J2750" s="12">
        <v>15.24134731288237</v>
      </c>
      <c r="K2750" s="12">
        <v>12.369238572305491</v>
      </c>
      <c r="L2750" s="12">
        <v>23.316713079777703</v>
      </c>
      <c r="M2750" s="12">
        <v>10.550062204747285</v>
      </c>
      <c r="N2750" s="12"/>
      <c r="O2750" s="12"/>
    </row>
    <row r="2751" spans="1:15" x14ac:dyDescent="0.35">
      <c r="A2751" s="11" t="str">
        <f t="shared" si="42"/>
        <v>DISTRIBUCION VOLUMEN X CRITERIO (kg ó litros)RonDE 60 A 75 AÑOS</v>
      </c>
      <c r="B2751" s="11" t="s">
        <v>120</v>
      </c>
      <c r="C2751" s="11" t="s">
        <v>153</v>
      </c>
      <c r="D2751" s="11" t="s">
        <v>44</v>
      </c>
      <c r="E2751" s="12">
        <v>21.43678917185586</v>
      </c>
      <c r="F2751" s="12">
        <v>19.184518385310355</v>
      </c>
      <c r="G2751" s="12">
        <v>11.872077663313082</v>
      </c>
      <c r="H2751" s="12">
        <v>14.048961533672463</v>
      </c>
      <c r="I2751" s="12">
        <v>19.124628057792197</v>
      </c>
      <c r="J2751" s="12">
        <v>17.555239864199059</v>
      </c>
      <c r="K2751" s="12">
        <v>37.895428578444353</v>
      </c>
      <c r="L2751" s="12">
        <v>23.370556411290387</v>
      </c>
      <c r="M2751" s="12">
        <v>17.683626784580973</v>
      </c>
      <c r="N2751" s="12"/>
      <c r="O2751" s="12"/>
    </row>
    <row r="2752" spans="1:15" x14ac:dyDescent="0.35">
      <c r="A2752" s="11" t="str">
        <f t="shared" si="42"/>
        <v>DISTRIBUCION VOLUMEN X CRITERIO (kg ó litros)RonALTA Y MEDIA ALTA</v>
      </c>
      <c r="B2752" s="11" t="s">
        <v>120</v>
      </c>
      <c r="C2752" s="11" t="s">
        <v>153</v>
      </c>
      <c r="D2752" s="11" t="s">
        <v>17</v>
      </c>
      <c r="E2752" s="12">
        <v>23.03322572108959</v>
      </c>
      <c r="F2752" s="12">
        <v>25.679261733584617</v>
      </c>
      <c r="G2752" s="12">
        <v>12.180272333686592</v>
      </c>
      <c r="H2752" s="12">
        <v>25.045128895773662</v>
      </c>
      <c r="I2752" s="12">
        <v>30.551883754638716</v>
      </c>
      <c r="J2752" s="12">
        <v>28.165219301280942</v>
      </c>
      <c r="K2752" s="12">
        <v>21.985760419971719</v>
      </c>
      <c r="L2752" s="12">
        <v>24.39478639542903</v>
      </c>
      <c r="M2752" s="12">
        <v>17.390845194534613</v>
      </c>
      <c r="N2752" s="12"/>
      <c r="O2752" s="12"/>
    </row>
    <row r="2753" spans="1:15" x14ac:dyDescent="0.35">
      <c r="A2753" s="11" t="str">
        <f t="shared" si="42"/>
        <v>DISTRIBUCION VOLUMEN X CRITERIO (kg ó litros)RonMEDIA</v>
      </c>
      <c r="B2753" s="11" t="s">
        <v>120</v>
      </c>
      <c r="C2753" s="11" t="s">
        <v>153</v>
      </c>
      <c r="D2753" s="11" t="s">
        <v>18</v>
      </c>
      <c r="E2753" s="12">
        <v>30.628720962270961</v>
      </c>
      <c r="F2753" s="12">
        <v>28.814133653749014</v>
      </c>
      <c r="G2753" s="12">
        <v>25.373731598512851</v>
      </c>
      <c r="H2753" s="12">
        <v>24.31658107700763</v>
      </c>
      <c r="I2753" s="12">
        <v>26.37798026381336</v>
      </c>
      <c r="J2753" s="12">
        <v>29.338144794858568</v>
      </c>
      <c r="K2753" s="12">
        <v>46.249128638773861</v>
      </c>
      <c r="L2753" s="12">
        <v>35.797146265389863</v>
      </c>
      <c r="M2753" s="12">
        <v>27.197155790843087</v>
      </c>
      <c r="N2753" s="12"/>
      <c r="O2753" s="12"/>
    </row>
    <row r="2754" spans="1:15" x14ac:dyDescent="0.35">
      <c r="A2754" s="11" t="str">
        <f t="shared" si="42"/>
        <v>DISTRIBUCION VOLUMEN X CRITERIO (kg ó litros)RonMEDIA BAJA</v>
      </c>
      <c r="B2754" s="11" t="s">
        <v>120</v>
      </c>
      <c r="C2754" s="11" t="s">
        <v>153</v>
      </c>
      <c r="D2754" s="11" t="s">
        <v>19</v>
      </c>
      <c r="E2754" s="12">
        <v>25.930578145925814</v>
      </c>
      <c r="F2754" s="12">
        <v>23.004071523046509</v>
      </c>
      <c r="G2754" s="12">
        <v>15.182593944764362</v>
      </c>
      <c r="H2754" s="12">
        <v>15.327205805359833</v>
      </c>
      <c r="I2754" s="12">
        <v>17.257872786997574</v>
      </c>
      <c r="J2754" s="12">
        <v>24.80888724944495</v>
      </c>
      <c r="K2754" s="12">
        <v>21.081031669331825</v>
      </c>
      <c r="L2754" s="12">
        <v>18.248589642589028</v>
      </c>
      <c r="M2754" s="12">
        <v>19.720874351261813</v>
      </c>
      <c r="N2754" s="12"/>
      <c r="O2754" s="12"/>
    </row>
    <row r="2755" spans="1:15" x14ac:dyDescent="0.35">
      <c r="A2755" s="11" t="str">
        <f t="shared" si="42"/>
        <v>DISTRIBUCION VOLUMEN X CRITERIO (kg ó litros)RonBAJA</v>
      </c>
      <c r="B2755" s="11" t="s">
        <v>120</v>
      </c>
      <c r="C2755" s="11" t="s">
        <v>153</v>
      </c>
      <c r="D2755" s="11" t="s">
        <v>20</v>
      </c>
      <c r="E2755" s="12">
        <v>20.40747909149562</v>
      </c>
      <c r="F2755" s="12">
        <v>22.50252749207921</v>
      </c>
      <c r="G2755" s="12">
        <v>47.263404959610007</v>
      </c>
      <c r="H2755" s="12">
        <v>35.311074882174488</v>
      </c>
      <c r="I2755" s="12">
        <v>25.812262544286902</v>
      </c>
      <c r="J2755" s="12">
        <v>17.687771172401686</v>
      </c>
      <c r="K2755" s="12">
        <v>10.684080192877516</v>
      </c>
      <c r="L2755" s="12">
        <v>21.559469730900076</v>
      </c>
      <c r="M2755" s="12">
        <v>35.691120878992677</v>
      </c>
      <c r="N2755" s="12"/>
      <c r="O2755" s="12"/>
    </row>
    <row r="2756" spans="1:15" x14ac:dyDescent="0.35">
      <c r="A2756" s="11" t="str">
        <f t="shared" ref="A2756:A2819" si="43">B2756&amp;C2756&amp;D2756</f>
        <v>DISTRIBUCION VOLUMEN X CRITERIO (kg ó litros)RonHOMBRE</v>
      </c>
      <c r="B2756" s="11" t="s">
        <v>120</v>
      </c>
      <c r="C2756" s="11" t="s">
        <v>153</v>
      </c>
      <c r="D2756" s="11" t="s">
        <v>21</v>
      </c>
      <c r="E2756" s="12">
        <v>64.551886297749505</v>
      </c>
      <c r="F2756" s="12">
        <v>43.986867370185522</v>
      </c>
      <c r="G2756" s="12">
        <v>34.445238107341893</v>
      </c>
      <c r="H2756" s="12">
        <v>53.911402630188491</v>
      </c>
      <c r="I2756" s="12">
        <v>45.182315600915224</v>
      </c>
      <c r="J2756" s="12">
        <v>54.117947378007301</v>
      </c>
      <c r="K2756" s="12">
        <v>72.650401696171926</v>
      </c>
      <c r="L2756" s="12">
        <v>50.908774501398938</v>
      </c>
      <c r="M2756" s="12">
        <v>61.234029152453807</v>
      </c>
      <c r="N2756" s="12"/>
      <c r="O2756" s="12"/>
    </row>
    <row r="2757" spans="1:15" x14ac:dyDescent="0.35">
      <c r="A2757" s="11" t="str">
        <f t="shared" si="43"/>
        <v>DISTRIBUCION VOLUMEN X CRITERIO (kg ó litros)RonMUJER</v>
      </c>
      <c r="B2757" s="11" t="s">
        <v>120</v>
      </c>
      <c r="C2757" s="11" t="s">
        <v>153</v>
      </c>
      <c r="D2757" s="11" t="s">
        <v>22</v>
      </c>
      <c r="E2757" s="12">
        <v>35.448132222987198</v>
      </c>
      <c r="F2757" s="12">
        <v>56.01312506627648</v>
      </c>
      <c r="G2757" s="12">
        <v>65.554765028568838</v>
      </c>
      <c r="H2757" s="12">
        <v>46.0885880420552</v>
      </c>
      <c r="I2757" s="12">
        <v>54.817668503755826</v>
      </c>
      <c r="J2757" s="12">
        <v>45.882076721680278</v>
      </c>
      <c r="K2757" s="12">
        <v>27.349594823475194</v>
      </c>
      <c r="L2757" s="12">
        <v>49.091219651590535</v>
      </c>
      <c r="M2757" s="12">
        <v>38.765985109778242</v>
      </c>
      <c r="N2757" s="12"/>
      <c r="O2757" s="12"/>
    </row>
    <row r="2758" spans="1:15" x14ac:dyDescent="0.35">
      <c r="A2758" s="11" t="str">
        <f t="shared" si="43"/>
        <v>DISTRIBUCION VOLUMEN X CRITERIO (kg ó litros)AnisT.ESPAÑA</v>
      </c>
      <c r="B2758" s="11" t="s">
        <v>120</v>
      </c>
      <c r="C2758" s="11" t="s">
        <v>154</v>
      </c>
      <c r="D2758" s="11" t="s">
        <v>36</v>
      </c>
      <c r="E2758" s="12">
        <v>100</v>
      </c>
      <c r="F2758" s="12">
        <v>100</v>
      </c>
      <c r="G2758" s="12">
        <v>100</v>
      </c>
      <c r="H2758" s="12">
        <v>100</v>
      </c>
      <c r="I2758" s="12">
        <v>100</v>
      </c>
      <c r="J2758" s="12">
        <v>100</v>
      </c>
      <c r="K2758" s="12">
        <v>100</v>
      </c>
      <c r="L2758" s="12">
        <v>100</v>
      </c>
      <c r="M2758" s="12">
        <v>100</v>
      </c>
      <c r="N2758" s="12"/>
      <c r="O2758" s="12"/>
    </row>
    <row r="2759" spans="1:15" x14ac:dyDescent="0.35">
      <c r="A2759" s="11" t="str">
        <f t="shared" si="43"/>
        <v>DISTRIBUCION VOLUMEN X CRITERIO (kg ó litros)AnisBCN AM</v>
      </c>
      <c r="B2759" s="11" t="s">
        <v>120</v>
      </c>
      <c r="C2759" s="11" t="s">
        <v>154</v>
      </c>
      <c r="D2759" s="11" t="s">
        <v>1</v>
      </c>
      <c r="E2759" s="12" t="s">
        <v>219</v>
      </c>
      <c r="F2759" s="12">
        <v>2.676178422999091</v>
      </c>
      <c r="G2759" s="12">
        <v>1.8074209888931652</v>
      </c>
      <c r="H2759" s="12" t="s">
        <v>219</v>
      </c>
      <c r="I2759" s="12">
        <v>2.086305443428023</v>
      </c>
      <c r="J2759" s="12">
        <v>0.2369894741131944</v>
      </c>
      <c r="K2759" s="12">
        <v>0.39594644670697365</v>
      </c>
      <c r="L2759" s="12">
        <v>8.0790150514621981</v>
      </c>
      <c r="M2759" s="12" t="s">
        <v>219</v>
      </c>
      <c r="N2759" s="12"/>
      <c r="O2759" s="12"/>
    </row>
    <row r="2760" spans="1:15" x14ac:dyDescent="0.35">
      <c r="A2760" s="11" t="str">
        <f t="shared" si="43"/>
        <v>DISTRIBUCION VOLUMEN X CRITERIO (kg ó litros)AnisREST.CAT ARAGON</v>
      </c>
      <c r="B2760" s="11" t="s">
        <v>120</v>
      </c>
      <c r="C2760" s="11" t="s">
        <v>154</v>
      </c>
      <c r="D2760" s="11" t="s">
        <v>2</v>
      </c>
      <c r="E2760" s="12">
        <v>9.0417910225309637</v>
      </c>
      <c r="F2760" s="12">
        <v>7.7420068249473211</v>
      </c>
      <c r="G2760" s="12">
        <v>2.4184694230322359</v>
      </c>
      <c r="H2760" s="12">
        <v>18.650933356299028</v>
      </c>
      <c r="I2760" s="12">
        <v>5.4557918067608142</v>
      </c>
      <c r="J2760" s="12">
        <v>6.5062762156707974</v>
      </c>
      <c r="K2760" s="12">
        <v>6.4665333759003758</v>
      </c>
      <c r="L2760" s="12">
        <v>15.366323597664591</v>
      </c>
      <c r="M2760" s="12">
        <v>54.81013273564276</v>
      </c>
      <c r="N2760" s="12"/>
      <c r="O2760" s="12"/>
    </row>
    <row r="2761" spans="1:15" x14ac:dyDescent="0.35">
      <c r="A2761" s="11" t="str">
        <f t="shared" si="43"/>
        <v>DISTRIBUCION VOLUMEN X CRITERIO (kg ó litros)AnisLEVANTE</v>
      </c>
      <c r="B2761" s="11" t="s">
        <v>120</v>
      </c>
      <c r="C2761" s="11" t="s">
        <v>154</v>
      </c>
      <c r="D2761" s="11" t="s">
        <v>3</v>
      </c>
      <c r="E2761" s="12">
        <v>26.954080318158073</v>
      </c>
      <c r="F2761" s="12">
        <v>40.165786787160798</v>
      </c>
      <c r="G2761" s="12">
        <v>36.493580358238155</v>
      </c>
      <c r="H2761" s="12">
        <v>34.154256501487055</v>
      </c>
      <c r="I2761" s="12">
        <v>66.549519649198174</v>
      </c>
      <c r="J2761" s="12">
        <v>40.173318401935035</v>
      </c>
      <c r="K2761" s="12">
        <v>7.5690590615617133</v>
      </c>
      <c r="L2761" s="12">
        <v>7.0796465897394745</v>
      </c>
      <c r="M2761" s="12">
        <v>7.3057480741770808</v>
      </c>
      <c r="N2761" s="12"/>
      <c r="O2761" s="12"/>
    </row>
    <row r="2762" spans="1:15" x14ac:dyDescent="0.35">
      <c r="A2762" s="11" t="str">
        <f t="shared" si="43"/>
        <v>DISTRIBUCION VOLUMEN X CRITERIO (kg ó litros)AnisANDALUCIA</v>
      </c>
      <c r="B2762" s="11" t="s">
        <v>120</v>
      </c>
      <c r="C2762" s="11" t="s">
        <v>154</v>
      </c>
      <c r="D2762" s="11" t="s">
        <v>4</v>
      </c>
      <c r="E2762" s="12">
        <v>47.447652424397624</v>
      </c>
      <c r="F2762" s="12">
        <v>0.55658217223440642</v>
      </c>
      <c r="G2762" s="12">
        <v>12.394536732713807</v>
      </c>
      <c r="H2762" s="12">
        <v>17.875011221429329</v>
      </c>
      <c r="I2762" s="12">
        <v>18.297117936683822</v>
      </c>
      <c r="J2762" s="12">
        <v>21.510108402202565</v>
      </c>
      <c r="K2762" s="12">
        <v>58.814415873295658</v>
      </c>
      <c r="L2762" s="12">
        <v>51.347083888857391</v>
      </c>
      <c r="M2762" s="12">
        <v>3.9274345872389782</v>
      </c>
      <c r="N2762" s="12"/>
      <c r="O2762" s="12"/>
    </row>
    <row r="2763" spans="1:15" x14ac:dyDescent="0.35">
      <c r="A2763" s="11" t="str">
        <f t="shared" si="43"/>
        <v>DISTRIBUCION VOLUMEN X CRITERIO (kg ó litros)AnisMDD AM</v>
      </c>
      <c r="B2763" s="11" t="s">
        <v>120</v>
      </c>
      <c r="C2763" s="11" t="s">
        <v>154</v>
      </c>
      <c r="D2763" s="11" t="s">
        <v>5</v>
      </c>
      <c r="E2763" s="12">
        <v>14.798098542732921</v>
      </c>
      <c r="F2763" s="12">
        <v>0.38573918974793331</v>
      </c>
      <c r="G2763" s="12">
        <v>19.385907923039404</v>
      </c>
      <c r="H2763" s="12">
        <v>25.145104041858822</v>
      </c>
      <c r="I2763" s="12">
        <v>5.2296415367864588</v>
      </c>
      <c r="J2763" s="12">
        <v>15.605593874133195</v>
      </c>
      <c r="K2763" s="12">
        <v>8.159708999744355</v>
      </c>
      <c r="L2763" s="12">
        <v>15.894028172572568</v>
      </c>
      <c r="M2763" s="12">
        <v>10.242216740879455</v>
      </c>
      <c r="N2763" s="12"/>
      <c r="O2763" s="12"/>
    </row>
    <row r="2764" spans="1:15" x14ac:dyDescent="0.35">
      <c r="A2764" s="11" t="str">
        <f t="shared" si="43"/>
        <v>DISTRIBUCION VOLUMEN X CRITERIO (kg ó litros)AnisRTO CENTRO</v>
      </c>
      <c r="B2764" s="11" t="s">
        <v>120</v>
      </c>
      <c r="C2764" s="11" t="s">
        <v>154</v>
      </c>
      <c r="D2764" s="11" t="s">
        <v>6</v>
      </c>
      <c r="E2764" s="12">
        <v>1.5719835326801459</v>
      </c>
      <c r="F2764" s="12">
        <v>37.634828079611282</v>
      </c>
      <c r="G2764" s="12">
        <v>27.500079658043948</v>
      </c>
      <c r="H2764" s="12">
        <v>3.6648648117157254</v>
      </c>
      <c r="I2764" s="12">
        <v>2.3816280878312481</v>
      </c>
      <c r="J2764" s="12">
        <v>9.1944867919491742</v>
      </c>
      <c r="K2764" s="12">
        <v>10.943819694540826</v>
      </c>
      <c r="L2764" s="12">
        <v>2.2339178132824782</v>
      </c>
      <c r="M2764" s="12">
        <v>23.714468696348316</v>
      </c>
      <c r="N2764" s="12"/>
      <c r="O2764" s="12"/>
    </row>
    <row r="2765" spans="1:15" x14ac:dyDescent="0.35">
      <c r="A2765" s="11" t="str">
        <f t="shared" si="43"/>
        <v>DISTRIBUCION VOLUMEN X CRITERIO (kg ó litros)AnisNORTE-CENTRO</v>
      </c>
      <c r="B2765" s="11" t="s">
        <v>120</v>
      </c>
      <c r="C2765" s="11" t="s">
        <v>154</v>
      </c>
      <c r="D2765" s="11" t="s">
        <v>7</v>
      </c>
      <c r="E2765" s="12" t="s">
        <v>219</v>
      </c>
      <c r="F2765" s="12">
        <v>0.2014870119521612</v>
      </c>
      <c r="G2765" s="12" t="s">
        <v>219</v>
      </c>
      <c r="H2765" s="12" t="s">
        <v>219</v>
      </c>
      <c r="I2765" s="12" t="s">
        <v>219</v>
      </c>
      <c r="J2765" s="12">
        <v>7.2648547882886758E-2</v>
      </c>
      <c r="K2765" s="12">
        <v>7.6505082843953058</v>
      </c>
      <c r="L2765" s="12" t="s">
        <v>219</v>
      </c>
      <c r="M2765" s="12" t="s">
        <v>219</v>
      </c>
      <c r="N2765" s="12"/>
      <c r="O2765" s="12"/>
    </row>
    <row r="2766" spans="1:15" x14ac:dyDescent="0.35">
      <c r="A2766" s="11" t="str">
        <f t="shared" si="43"/>
        <v>DISTRIBUCION VOLUMEN X CRITERIO (kg ó litros)AnisNOROESTE</v>
      </c>
      <c r="B2766" s="11" t="s">
        <v>120</v>
      </c>
      <c r="C2766" s="11" t="s">
        <v>154</v>
      </c>
      <c r="D2766" s="11" t="s">
        <v>8</v>
      </c>
      <c r="E2766" s="12">
        <v>0.1864026607132612</v>
      </c>
      <c r="F2766" s="12">
        <v>10.637380586802735</v>
      </c>
      <c r="G2766" s="12" t="s">
        <v>219</v>
      </c>
      <c r="H2766" s="12">
        <v>0.50984639145078703</v>
      </c>
      <c r="I2766" s="12" t="s">
        <v>219</v>
      </c>
      <c r="J2766" s="12">
        <v>6.7005939875875384</v>
      </c>
      <c r="K2766" s="12" t="s">
        <v>219</v>
      </c>
      <c r="L2766" s="12" t="s">
        <v>219</v>
      </c>
      <c r="M2766" s="12" t="s">
        <v>219</v>
      </c>
      <c r="N2766" s="12"/>
      <c r="O2766" s="12"/>
    </row>
    <row r="2767" spans="1:15" x14ac:dyDescent="0.35">
      <c r="A2767" s="11" t="str">
        <f t="shared" si="43"/>
        <v>DISTRIBUCION VOLUMEN X CRITERIO (kg ó litros)Anis&lt;2MIL</v>
      </c>
      <c r="B2767" s="11" t="s">
        <v>120</v>
      </c>
      <c r="C2767" s="11" t="s">
        <v>154</v>
      </c>
      <c r="D2767" s="11" t="s">
        <v>9</v>
      </c>
      <c r="E2767" s="12">
        <v>0.38506370881370311</v>
      </c>
      <c r="F2767" s="12">
        <v>5.4426137058416071</v>
      </c>
      <c r="G2767" s="12">
        <v>11.305233032779743</v>
      </c>
      <c r="H2767" s="12">
        <v>2.447642152763589</v>
      </c>
      <c r="I2767" s="12" t="s">
        <v>219</v>
      </c>
      <c r="J2767" s="12">
        <v>2.5342349254264911</v>
      </c>
      <c r="K2767" s="12">
        <v>1.4684503668637827</v>
      </c>
      <c r="L2767" s="12">
        <v>0.29700887810397053</v>
      </c>
      <c r="M2767" s="12">
        <v>1.222086002561936</v>
      </c>
      <c r="N2767" s="12"/>
      <c r="O2767" s="12"/>
    </row>
    <row r="2768" spans="1:15" x14ac:dyDescent="0.35">
      <c r="A2768" s="11" t="str">
        <f t="shared" si="43"/>
        <v>DISTRIBUCION VOLUMEN X CRITERIO (kg ó litros)Anis2-5MIL</v>
      </c>
      <c r="B2768" s="11" t="s">
        <v>120</v>
      </c>
      <c r="C2768" s="11" t="s">
        <v>154</v>
      </c>
      <c r="D2768" s="11" t="s">
        <v>10</v>
      </c>
      <c r="E2768" s="12">
        <v>1.133991633504098</v>
      </c>
      <c r="F2768" s="12">
        <v>0.2625319638374945</v>
      </c>
      <c r="G2768" s="12">
        <v>0.28935078921776031</v>
      </c>
      <c r="H2768" s="12">
        <v>0.37929902461829262</v>
      </c>
      <c r="I2768" s="12">
        <v>1.5035321287938959</v>
      </c>
      <c r="J2768" s="12">
        <v>2.3127277074823578</v>
      </c>
      <c r="K2768" s="12">
        <v>2.535484955235443</v>
      </c>
      <c r="L2768" s="12">
        <v>5.0477188930999652</v>
      </c>
      <c r="M2768" s="12">
        <v>8.6324671355275751</v>
      </c>
      <c r="N2768" s="12"/>
      <c r="O2768" s="12"/>
    </row>
    <row r="2769" spans="1:15" x14ac:dyDescent="0.35">
      <c r="A2769" s="11" t="str">
        <f t="shared" si="43"/>
        <v>DISTRIBUCION VOLUMEN X CRITERIO (kg ó litros)Anis5-10MIL</v>
      </c>
      <c r="B2769" s="11" t="s">
        <v>120</v>
      </c>
      <c r="C2769" s="11" t="s">
        <v>154</v>
      </c>
      <c r="D2769" s="11" t="s">
        <v>11</v>
      </c>
      <c r="E2769" s="12">
        <v>7.4827864906971051</v>
      </c>
      <c r="F2769" s="12">
        <v>5.251535340932163</v>
      </c>
      <c r="G2769" s="12">
        <v>1.1134970541317375</v>
      </c>
      <c r="H2769" s="12">
        <v>0.50984639145078703</v>
      </c>
      <c r="I2769" s="12">
        <v>1.9608046559297689</v>
      </c>
      <c r="J2769" s="12">
        <v>1.5293575898866878</v>
      </c>
      <c r="K2769" s="12">
        <v>2.6497509877204926</v>
      </c>
      <c r="L2769" s="12">
        <v>1.1270149463135519</v>
      </c>
      <c r="M2769" s="12">
        <v>0.78271702845300584</v>
      </c>
      <c r="N2769" s="12"/>
      <c r="O2769" s="12"/>
    </row>
    <row r="2770" spans="1:15" x14ac:dyDescent="0.35">
      <c r="A2770" s="11" t="str">
        <f t="shared" si="43"/>
        <v>DISTRIBUCION VOLUMEN X CRITERIO (kg ó litros)Anis10-30MIL</v>
      </c>
      <c r="B2770" s="11" t="s">
        <v>120</v>
      </c>
      <c r="C2770" s="11" t="s">
        <v>154</v>
      </c>
      <c r="D2770" s="11" t="s">
        <v>12</v>
      </c>
      <c r="E2770" s="12">
        <v>14.060239739994559</v>
      </c>
      <c r="F2770" s="12">
        <v>43.290917801959054</v>
      </c>
      <c r="G2770" s="12">
        <v>39.462734260082605</v>
      </c>
      <c r="H2770" s="12">
        <v>17.249615588206535</v>
      </c>
      <c r="I2770" s="12">
        <v>51.589786077203485</v>
      </c>
      <c r="J2770" s="12">
        <v>20.025695443549026</v>
      </c>
      <c r="K2770" s="12">
        <v>26.154589459809081</v>
      </c>
      <c r="L2770" s="12">
        <v>13.812780990208431</v>
      </c>
      <c r="M2770" s="12">
        <v>22.321698303113589</v>
      </c>
      <c r="N2770" s="12"/>
      <c r="O2770" s="12"/>
    </row>
    <row r="2771" spans="1:15" x14ac:dyDescent="0.35">
      <c r="A2771" s="11" t="str">
        <f t="shared" si="43"/>
        <v>DISTRIBUCION VOLUMEN X CRITERIO (kg ó litros)Anis30-100MIL</v>
      </c>
      <c r="B2771" s="11" t="s">
        <v>120</v>
      </c>
      <c r="C2771" s="11" t="s">
        <v>154</v>
      </c>
      <c r="D2771" s="11" t="s">
        <v>13</v>
      </c>
      <c r="E2771" s="12">
        <v>41.255912521288302</v>
      </c>
      <c r="F2771" s="12">
        <v>5.242401254001126</v>
      </c>
      <c r="G2771" s="12">
        <v>24.592204413465304</v>
      </c>
      <c r="H2771" s="12">
        <v>35.225218077083738</v>
      </c>
      <c r="I2771" s="12">
        <v>22.768155173536659</v>
      </c>
      <c r="J2771" s="12">
        <v>28.373313174820936</v>
      </c>
      <c r="K2771" s="12">
        <v>24.891420616346281</v>
      </c>
      <c r="L2771" s="12">
        <v>41.614893425260831</v>
      </c>
      <c r="M2771" s="12">
        <v>9.2487485934989042</v>
      </c>
      <c r="N2771" s="12"/>
      <c r="O2771" s="12"/>
    </row>
    <row r="2772" spans="1:15" x14ac:dyDescent="0.35">
      <c r="A2772" s="11" t="str">
        <f t="shared" si="43"/>
        <v>DISTRIBUCION VOLUMEN X CRITERIO (kg ó litros)Anis100-200MIL</v>
      </c>
      <c r="B2772" s="11" t="s">
        <v>120</v>
      </c>
      <c r="C2772" s="11" t="s">
        <v>154</v>
      </c>
      <c r="D2772" s="11" t="s">
        <v>14</v>
      </c>
      <c r="E2772" s="12">
        <v>16.562619356126085</v>
      </c>
      <c r="F2772" s="12">
        <v>0.2014870119521612</v>
      </c>
      <c r="G2772" s="12">
        <v>1.083726680961113</v>
      </c>
      <c r="H2772" s="12">
        <v>19.197725986894724</v>
      </c>
      <c r="I2772" s="12">
        <v>4.5354481270990004</v>
      </c>
      <c r="J2772" s="12">
        <v>12.549066821905535</v>
      </c>
      <c r="K2772" s="12">
        <v>15.082082189440873</v>
      </c>
      <c r="L2772" s="12">
        <v>1.0859193097422375</v>
      </c>
      <c r="M2772" s="12">
        <v>0.69397022464266656</v>
      </c>
      <c r="N2772" s="12"/>
      <c r="O2772" s="12"/>
    </row>
    <row r="2773" spans="1:15" x14ac:dyDescent="0.35">
      <c r="A2773" s="11" t="str">
        <f t="shared" si="43"/>
        <v>DISTRIBUCION VOLUMEN X CRITERIO (kg ó litros)Anis200-500MIL</v>
      </c>
      <c r="B2773" s="11" t="s">
        <v>120</v>
      </c>
      <c r="C2773" s="11" t="s">
        <v>154</v>
      </c>
      <c r="D2773" s="11" t="s">
        <v>15</v>
      </c>
      <c r="E2773" s="12">
        <v>3.0961591374980406</v>
      </c>
      <c r="F2773" s="12">
        <v>33.604455187272343</v>
      </c>
      <c r="G2773" s="12">
        <v>0.9521626134757285</v>
      </c>
      <c r="H2773" s="12">
        <v>5.0356827036756817</v>
      </c>
      <c r="I2773" s="12">
        <v>10.048400130484477</v>
      </c>
      <c r="J2773" s="12">
        <v>14.229501522774568</v>
      </c>
      <c r="K2773" s="12">
        <v>1.0243481303832591</v>
      </c>
      <c r="L2773" s="12">
        <v>12.432037991904661</v>
      </c>
      <c r="M2773" s="12">
        <v>44.305836026682528</v>
      </c>
      <c r="N2773" s="12"/>
      <c r="O2773" s="12"/>
    </row>
    <row r="2774" spans="1:15" x14ac:dyDescent="0.35">
      <c r="A2774" s="11" t="str">
        <f t="shared" si="43"/>
        <v>DISTRIBUCION VOLUMEN X CRITERIO (kg ó litros)Anis&gt;500MIL</v>
      </c>
      <c r="B2774" s="11" t="s">
        <v>120</v>
      </c>
      <c r="C2774" s="11" t="s">
        <v>154</v>
      </c>
      <c r="D2774" s="11" t="s">
        <v>16</v>
      </c>
      <c r="E2774" s="12">
        <v>16.023236202694097</v>
      </c>
      <c r="F2774" s="12">
        <v>6.7040560991160199</v>
      </c>
      <c r="G2774" s="12">
        <v>21.201086831592196</v>
      </c>
      <c r="H2774" s="12">
        <v>19.954976364835677</v>
      </c>
      <c r="I2774" s="12">
        <v>7.5938736862053338</v>
      </c>
      <c r="J2774" s="12">
        <v>18.446116416310012</v>
      </c>
      <c r="K2774" s="12">
        <v>26.193854845703328</v>
      </c>
      <c r="L2774" s="12">
        <v>24.582627904739024</v>
      </c>
      <c r="M2774" s="12">
        <v>12.792473204530941</v>
      </c>
      <c r="N2774" s="12"/>
      <c r="O2774" s="12"/>
    </row>
    <row r="2775" spans="1:15" x14ac:dyDescent="0.35">
      <c r="A2775" s="11" t="str">
        <f t="shared" si="43"/>
        <v>DISTRIBUCION VOLUMEN X CRITERIO (kg ó litros)AnisDE 15 A 19 AÑOS</v>
      </c>
      <c r="B2775" s="11" t="s">
        <v>120</v>
      </c>
      <c r="C2775" s="11" t="s">
        <v>154</v>
      </c>
      <c r="D2775" s="11" t="s">
        <v>39</v>
      </c>
      <c r="E2775" s="12" t="s">
        <v>219</v>
      </c>
      <c r="F2775" s="12" t="s">
        <v>219</v>
      </c>
      <c r="G2775" s="12" t="s">
        <v>219</v>
      </c>
      <c r="H2775" s="12" t="s">
        <v>219</v>
      </c>
      <c r="I2775" s="12" t="s">
        <v>219</v>
      </c>
      <c r="J2775" s="12" t="s">
        <v>219</v>
      </c>
      <c r="K2775" s="12" t="s">
        <v>219</v>
      </c>
      <c r="L2775" s="12" t="s">
        <v>219</v>
      </c>
      <c r="M2775" s="12">
        <v>0.69397022464266656</v>
      </c>
      <c r="N2775" s="12"/>
      <c r="O2775" s="12"/>
    </row>
    <row r="2776" spans="1:15" x14ac:dyDescent="0.35">
      <c r="A2776" s="11" t="str">
        <f t="shared" si="43"/>
        <v>DISTRIBUCION VOLUMEN X CRITERIO (kg ó litros)AnisDE 20 A 24 AÑOS</v>
      </c>
      <c r="B2776" s="11" t="s">
        <v>120</v>
      </c>
      <c r="C2776" s="11" t="s">
        <v>154</v>
      </c>
      <c r="D2776" s="11" t="s">
        <v>40</v>
      </c>
      <c r="E2776" s="12">
        <v>0.16693311035797198</v>
      </c>
      <c r="F2776" s="12">
        <v>18.306499607026357</v>
      </c>
      <c r="G2776" s="12">
        <v>1.156858751039253</v>
      </c>
      <c r="H2776" s="12">
        <v>18.773647893486622</v>
      </c>
      <c r="I2776" s="12">
        <v>7.797659184183221</v>
      </c>
      <c r="J2776" s="12">
        <v>1.3799696016553082</v>
      </c>
      <c r="K2776" s="12">
        <v>0.45955966518791308</v>
      </c>
      <c r="L2776" s="12" t="s">
        <v>219</v>
      </c>
      <c r="M2776" s="12">
        <v>0.1904708491241548</v>
      </c>
      <c r="N2776" s="12"/>
      <c r="O2776" s="12"/>
    </row>
    <row r="2777" spans="1:15" x14ac:dyDescent="0.35">
      <c r="A2777" s="11" t="str">
        <f t="shared" si="43"/>
        <v>DISTRIBUCION VOLUMEN X CRITERIO (kg ó litros)AnisDE 25 A 34 AÑOS</v>
      </c>
      <c r="B2777" s="11" t="s">
        <v>120</v>
      </c>
      <c r="C2777" s="11" t="s">
        <v>154</v>
      </c>
      <c r="D2777" s="11" t="s">
        <v>41</v>
      </c>
      <c r="E2777" s="12">
        <v>22.67135967387755</v>
      </c>
      <c r="F2777" s="12">
        <v>6.8430452307307323</v>
      </c>
      <c r="G2777" s="12">
        <v>35.395096546687235</v>
      </c>
      <c r="H2777" s="12">
        <v>19.71948336714728</v>
      </c>
      <c r="I2777" s="12">
        <v>7.623694613212348</v>
      </c>
      <c r="J2777" s="12">
        <v>46.188022650132886</v>
      </c>
      <c r="K2777" s="12">
        <v>34.143257213403452</v>
      </c>
      <c r="L2777" s="12">
        <v>13.444794898887084</v>
      </c>
      <c r="M2777" s="12">
        <v>30.551569832113707</v>
      </c>
      <c r="N2777" s="12"/>
      <c r="O2777" s="12"/>
    </row>
    <row r="2778" spans="1:15" x14ac:dyDescent="0.35">
      <c r="A2778" s="11" t="str">
        <f t="shared" si="43"/>
        <v>DISTRIBUCION VOLUMEN X CRITERIO (kg ó litros)AnisDE 35 A 49 AÑOS</v>
      </c>
      <c r="B2778" s="11" t="s">
        <v>120</v>
      </c>
      <c r="C2778" s="11" t="s">
        <v>154</v>
      </c>
      <c r="D2778" s="11" t="s">
        <v>42</v>
      </c>
      <c r="E2778" s="12">
        <v>52.345030122149048</v>
      </c>
      <c r="F2778" s="12">
        <v>18.158578672229638</v>
      </c>
      <c r="G2778" s="12">
        <v>32.51647817676848</v>
      </c>
      <c r="H2778" s="12">
        <v>33.018135904511823</v>
      </c>
      <c r="I2778" s="12">
        <v>19.395773387644191</v>
      </c>
      <c r="J2778" s="12">
        <v>27.142163609571885</v>
      </c>
      <c r="K2778" s="12">
        <v>12.204605718757255</v>
      </c>
      <c r="L2778" s="12">
        <v>13.499147914286125</v>
      </c>
      <c r="M2778" s="12">
        <v>9.2355959216648333</v>
      </c>
      <c r="N2778" s="12"/>
      <c r="O2778" s="12"/>
    </row>
    <row r="2779" spans="1:15" x14ac:dyDescent="0.35">
      <c r="A2779" s="11" t="str">
        <f t="shared" si="43"/>
        <v>DISTRIBUCION VOLUMEN X CRITERIO (kg ó litros)AnisDE 50 A 59 AÑOS</v>
      </c>
      <c r="B2779" s="11" t="s">
        <v>120</v>
      </c>
      <c r="C2779" s="11" t="s">
        <v>154</v>
      </c>
      <c r="D2779" s="11" t="s">
        <v>43</v>
      </c>
      <c r="E2779" s="12">
        <v>21.157420723294777</v>
      </c>
      <c r="F2779" s="12">
        <v>51.795087784058701</v>
      </c>
      <c r="G2779" s="12">
        <v>26.507013321783678</v>
      </c>
      <c r="H2779" s="12">
        <v>25.739891485887732</v>
      </c>
      <c r="I2779" s="12">
        <v>50.667370667055721</v>
      </c>
      <c r="J2779" s="12">
        <v>14.276058698389063</v>
      </c>
      <c r="K2779" s="12">
        <v>33.029886446743603</v>
      </c>
      <c r="L2779" s="12">
        <v>26.316548149737827</v>
      </c>
      <c r="M2779" s="12">
        <v>6.5241947316657809</v>
      </c>
      <c r="N2779" s="12"/>
      <c r="O2779" s="12"/>
    </row>
    <row r="2780" spans="1:15" x14ac:dyDescent="0.35">
      <c r="A2780" s="11" t="str">
        <f t="shared" si="43"/>
        <v>DISTRIBUCION VOLUMEN X CRITERIO (kg ó litros)AnisDE 60 A 75 AÑOS</v>
      </c>
      <c r="B2780" s="11" t="s">
        <v>120</v>
      </c>
      <c r="C2780" s="11" t="s">
        <v>154</v>
      </c>
      <c r="D2780" s="11" t="s">
        <v>44</v>
      </c>
      <c r="E2780" s="12">
        <v>3.6592621222051895</v>
      </c>
      <c r="F2780" s="12">
        <v>4.8967760385142656</v>
      </c>
      <c r="G2780" s="12">
        <v>4.4245525664569989</v>
      </c>
      <c r="H2780" s="12">
        <v>2.7488509080995005</v>
      </c>
      <c r="I2780" s="12">
        <v>14.515504596096374</v>
      </c>
      <c r="J2780" s="12">
        <v>11.013800234803236</v>
      </c>
      <c r="K2780" s="12">
        <v>20.16268671230667</v>
      </c>
      <c r="L2780" s="12">
        <v>46.739515347238942</v>
      </c>
      <c r="M2780" s="12">
        <v>52.804186012795604</v>
      </c>
      <c r="N2780" s="12"/>
      <c r="O2780" s="12"/>
    </row>
    <row r="2781" spans="1:15" x14ac:dyDescent="0.35">
      <c r="A2781" s="11" t="str">
        <f t="shared" si="43"/>
        <v>DISTRIBUCION VOLUMEN X CRITERIO (kg ó litros)AnisALTA Y MEDIA ALTA</v>
      </c>
      <c r="B2781" s="11" t="s">
        <v>120</v>
      </c>
      <c r="C2781" s="11" t="s">
        <v>154</v>
      </c>
      <c r="D2781" s="11" t="s">
        <v>17</v>
      </c>
      <c r="E2781" s="12">
        <v>5.3368849833633067</v>
      </c>
      <c r="F2781" s="12">
        <v>17.30347146889509</v>
      </c>
      <c r="G2781" s="12">
        <v>6.5298090073219406</v>
      </c>
      <c r="H2781" s="12">
        <v>0.40517122223258389</v>
      </c>
      <c r="I2781" s="12">
        <v>15.210735582686363</v>
      </c>
      <c r="J2781" s="12">
        <v>2.7729527565603043</v>
      </c>
      <c r="K2781" s="12">
        <v>13.08856160251838</v>
      </c>
      <c r="L2781" s="12">
        <v>21.235515204660327</v>
      </c>
      <c r="M2781" s="12">
        <v>41.885286299573707</v>
      </c>
      <c r="N2781" s="12"/>
      <c r="O2781" s="12"/>
    </row>
    <row r="2782" spans="1:15" x14ac:dyDescent="0.35">
      <c r="A2782" s="11" t="str">
        <f t="shared" si="43"/>
        <v>DISTRIBUCION VOLUMEN X CRITERIO (kg ó litros)AnisMEDIA</v>
      </c>
      <c r="B2782" s="11" t="s">
        <v>120</v>
      </c>
      <c r="C2782" s="11" t="s">
        <v>154</v>
      </c>
      <c r="D2782" s="11" t="s">
        <v>18</v>
      </c>
      <c r="E2782" s="12">
        <v>25.198211207319115</v>
      </c>
      <c r="F2782" s="12">
        <v>10.092638608142625</v>
      </c>
      <c r="G2782" s="12">
        <v>8.5753620856387709</v>
      </c>
      <c r="H2782" s="12">
        <v>19.828943952467142</v>
      </c>
      <c r="I2782" s="12">
        <v>25.791174172936998</v>
      </c>
      <c r="J2782" s="12">
        <v>29.729296611599693</v>
      </c>
      <c r="K2782" s="12">
        <v>40.915820042188543</v>
      </c>
      <c r="L2782" s="12">
        <v>26.908887775429584</v>
      </c>
      <c r="M2782" s="12">
        <v>16.366085700895415</v>
      </c>
      <c r="N2782" s="12"/>
      <c r="O2782" s="12"/>
    </row>
    <row r="2783" spans="1:15" x14ac:dyDescent="0.35">
      <c r="A2783" s="11" t="str">
        <f t="shared" si="43"/>
        <v>DISTRIBUCION VOLUMEN X CRITERIO (kg ó litros)AnisMEDIA BAJA</v>
      </c>
      <c r="B2783" s="11" t="s">
        <v>120</v>
      </c>
      <c r="C2783" s="11" t="s">
        <v>154</v>
      </c>
      <c r="D2783" s="11" t="s">
        <v>19</v>
      </c>
      <c r="E2783" s="12">
        <v>50.134736448288706</v>
      </c>
      <c r="F2783" s="12">
        <v>34.003087136060742</v>
      </c>
      <c r="G2783" s="12">
        <v>32.513269436961011</v>
      </c>
      <c r="H2783" s="12">
        <v>43.524737552904632</v>
      </c>
      <c r="I2783" s="12">
        <v>15.600698415192053</v>
      </c>
      <c r="J2783" s="12">
        <v>14.109278958651469</v>
      </c>
      <c r="K2783" s="12">
        <v>19.809215213575005</v>
      </c>
      <c r="L2783" s="12">
        <v>47.828680474998542</v>
      </c>
      <c r="M2783" s="12">
        <v>41.74861462217703</v>
      </c>
      <c r="N2783" s="12"/>
      <c r="O2783" s="12"/>
    </row>
    <row r="2784" spans="1:15" x14ac:dyDescent="0.35">
      <c r="A2784" s="11" t="str">
        <f t="shared" si="43"/>
        <v>DISTRIBUCION VOLUMEN X CRITERIO (kg ó litros)AnisBAJA</v>
      </c>
      <c r="B2784" s="11" t="s">
        <v>120</v>
      </c>
      <c r="C2784" s="11" t="s">
        <v>154</v>
      </c>
      <c r="D2784" s="11" t="s">
        <v>20</v>
      </c>
      <c r="E2784" s="12">
        <v>19.330175862241859</v>
      </c>
      <c r="F2784" s="12">
        <v>38.600803595461578</v>
      </c>
      <c r="G2784" s="12">
        <v>52.381558775915316</v>
      </c>
      <c r="H2784" s="12">
        <v>36.241162609810459</v>
      </c>
      <c r="I2784" s="12">
        <v>43.397400854298624</v>
      </c>
      <c r="J2784" s="12">
        <v>53.38847759100949</v>
      </c>
      <c r="K2784" s="12">
        <v>26.1863903364656</v>
      </c>
      <c r="L2784" s="12">
        <v>4.0269293191175812</v>
      </c>
      <c r="M2784" s="12" t="s">
        <v>219</v>
      </c>
      <c r="N2784" s="12"/>
      <c r="O2784" s="12"/>
    </row>
    <row r="2785" spans="1:15" x14ac:dyDescent="0.35">
      <c r="A2785" s="11" t="str">
        <f t="shared" si="43"/>
        <v>DISTRIBUCION VOLUMEN X CRITERIO (kg ó litros)AnisHOMBRE</v>
      </c>
      <c r="B2785" s="11" t="s">
        <v>120</v>
      </c>
      <c r="C2785" s="11" t="s">
        <v>154</v>
      </c>
      <c r="D2785" s="11" t="s">
        <v>21</v>
      </c>
      <c r="E2785" s="12">
        <v>66.45293706779924</v>
      </c>
      <c r="F2785" s="12">
        <v>34.551805612899678</v>
      </c>
      <c r="G2785" s="12">
        <v>28.282778772997563</v>
      </c>
      <c r="H2785" s="12">
        <v>29.359960226873177</v>
      </c>
      <c r="I2785" s="12">
        <v>43.637218881443147</v>
      </c>
      <c r="J2785" s="12">
        <v>59.571542785372941</v>
      </c>
      <c r="K2785" s="12">
        <v>45.149348627331278</v>
      </c>
      <c r="L2785" s="12">
        <v>36.10557921297471</v>
      </c>
      <c r="M2785" s="12">
        <v>88.497836439568076</v>
      </c>
      <c r="N2785" s="12"/>
      <c r="O2785" s="12"/>
    </row>
    <row r="2786" spans="1:15" x14ac:dyDescent="0.35">
      <c r="A2786" s="11" t="str">
        <f t="shared" si="43"/>
        <v>DISTRIBUCION VOLUMEN X CRITERIO (kg ó litros)AnisMUJER</v>
      </c>
      <c r="B2786" s="11" t="s">
        <v>120</v>
      </c>
      <c r="C2786" s="11" t="s">
        <v>154</v>
      </c>
      <c r="D2786" s="11" t="s">
        <v>22</v>
      </c>
      <c r="E2786" s="12">
        <v>33.547064740969489</v>
      </c>
      <c r="F2786" s="12">
        <v>65.448180192379979</v>
      </c>
      <c r="G2786" s="12">
        <v>71.717222592568902</v>
      </c>
      <c r="H2786" s="12">
        <v>70.640043102178097</v>
      </c>
      <c r="I2786" s="12">
        <v>56.362774894340298</v>
      </c>
      <c r="J2786" s="12">
        <v>40.428469756874449</v>
      </c>
      <c r="K2786" s="12">
        <v>54.850637227331688</v>
      </c>
      <c r="L2786" s="12">
        <v>63.894432329982543</v>
      </c>
      <c r="M2786" s="12">
        <v>11.502158669786429</v>
      </c>
      <c r="N2786" s="12"/>
      <c r="O2786" s="12"/>
    </row>
    <row r="2787" spans="1:15" x14ac:dyDescent="0.35">
      <c r="A2787" s="11" t="str">
        <f t="shared" si="43"/>
        <v>DISTRIBUCION VOLUMEN X CRITERIO (kg ó litros)Otras EspirituosasT.ESPAÑA</v>
      </c>
      <c r="B2787" s="11" t="s">
        <v>120</v>
      </c>
      <c r="C2787" s="11" t="s">
        <v>155</v>
      </c>
      <c r="D2787" s="11" t="s">
        <v>36</v>
      </c>
      <c r="E2787" s="12">
        <v>100</v>
      </c>
      <c r="F2787" s="12">
        <v>100</v>
      </c>
      <c r="G2787" s="12">
        <v>100</v>
      </c>
      <c r="H2787" s="12">
        <v>100</v>
      </c>
      <c r="I2787" s="12">
        <v>100</v>
      </c>
      <c r="J2787" s="12">
        <v>100</v>
      </c>
      <c r="K2787" s="12">
        <v>100</v>
      </c>
      <c r="L2787" s="12">
        <v>100</v>
      </c>
      <c r="M2787" s="12">
        <v>100</v>
      </c>
      <c r="N2787" s="12"/>
      <c r="O2787" s="12"/>
    </row>
    <row r="2788" spans="1:15" x14ac:dyDescent="0.35">
      <c r="A2788" s="11" t="str">
        <f t="shared" si="43"/>
        <v>DISTRIBUCION VOLUMEN X CRITERIO (kg ó litros)Otras EspirituosasBCN AM</v>
      </c>
      <c r="B2788" s="11" t="s">
        <v>120</v>
      </c>
      <c r="C2788" s="11" t="s">
        <v>155</v>
      </c>
      <c r="D2788" s="11" t="s">
        <v>1</v>
      </c>
      <c r="E2788" s="12">
        <v>7.6800979120438138</v>
      </c>
      <c r="F2788" s="12">
        <v>8.69413021238549</v>
      </c>
      <c r="G2788" s="12">
        <v>10.022459558593672</v>
      </c>
      <c r="H2788" s="12">
        <v>6.1441446629509153</v>
      </c>
      <c r="I2788" s="12">
        <v>8.2097060701673641</v>
      </c>
      <c r="J2788" s="12">
        <v>8.1245678536258463</v>
      </c>
      <c r="K2788" s="12">
        <v>6.8412773375083251</v>
      </c>
      <c r="L2788" s="12">
        <v>6.8875429706921425</v>
      </c>
      <c r="M2788" s="12">
        <v>6.6108901839180696</v>
      </c>
      <c r="N2788" s="12"/>
      <c r="O2788" s="12"/>
    </row>
    <row r="2789" spans="1:15" x14ac:dyDescent="0.35">
      <c r="A2789" s="11" t="str">
        <f t="shared" si="43"/>
        <v>DISTRIBUCION VOLUMEN X CRITERIO (kg ó litros)Otras EspirituosasREST.CAT ARAGON</v>
      </c>
      <c r="B2789" s="11" t="s">
        <v>120</v>
      </c>
      <c r="C2789" s="11" t="s">
        <v>155</v>
      </c>
      <c r="D2789" s="11" t="s">
        <v>2</v>
      </c>
      <c r="E2789" s="12">
        <v>24.073178436540427</v>
      </c>
      <c r="F2789" s="12">
        <v>20.679690718643052</v>
      </c>
      <c r="G2789" s="12">
        <v>19.008739409196675</v>
      </c>
      <c r="H2789" s="12">
        <v>20.715177096673223</v>
      </c>
      <c r="I2789" s="12">
        <v>16.955267268637282</v>
      </c>
      <c r="J2789" s="12">
        <v>16.811372068450446</v>
      </c>
      <c r="K2789" s="12">
        <v>16.626192892174853</v>
      </c>
      <c r="L2789" s="12">
        <v>18.100663991753223</v>
      </c>
      <c r="M2789" s="12">
        <v>18.305268782189295</v>
      </c>
      <c r="N2789" s="12"/>
      <c r="O2789" s="12"/>
    </row>
    <row r="2790" spans="1:15" x14ac:dyDescent="0.35">
      <c r="A2790" s="11" t="str">
        <f t="shared" si="43"/>
        <v>DISTRIBUCION VOLUMEN X CRITERIO (kg ó litros)Otras EspirituosasLEVANTE</v>
      </c>
      <c r="B2790" s="11" t="s">
        <v>120</v>
      </c>
      <c r="C2790" s="11" t="s">
        <v>155</v>
      </c>
      <c r="D2790" s="11" t="s">
        <v>3</v>
      </c>
      <c r="E2790" s="12">
        <v>14.187383699870246</v>
      </c>
      <c r="F2790" s="12">
        <v>15.217594928161487</v>
      </c>
      <c r="G2790" s="12">
        <v>27.94590635940186</v>
      </c>
      <c r="H2790" s="12">
        <v>26.949136426582427</v>
      </c>
      <c r="I2790" s="12">
        <v>19.084671702908402</v>
      </c>
      <c r="J2790" s="12">
        <v>18.889533058049352</v>
      </c>
      <c r="K2790" s="12">
        <v>19.36415096492734</v>
      </c>
      <c r="L2790" s="12">
        <v>18.858257987881558</v>
      </c>
      <c r="M2790" s="12">
        <v>17.683231168346111</v>
      </c>
      <c r="N2790" s="12"/>
      <c r="O2790" s="12"/>
    </row>
    <row r="2791" spans="1:15" x14ac:dyDescent="0.35">
      <c r="A2791" s="11" t="str">
        <f t="shared" si="43"/>
        <v>DISTRIBUCION VOLUMEN X CRITERIO (kg ó litros)Otras EspirituosasANDALUCIA</v>
      </c>
      <c r="B2791" s="11" t="s">
        <v>120</v>
      </c>
      <c r="C2791" s="11" t="s">
        <v>155</v>
      </c>
      <c r="D2791" s="11" t="s">
        <v>4</v>
      </c>
      <c r="E2791" s="12">
        <v>16.287009527447989</v>
      </c>
      <c r="F2791" s="12">
        <v>13.996662208004688</v>
      </c>
      <c r="G2791" s="12">
        <v>8.5892101629943678</v>
      </c>
      <c r="H2791" s="12">
        <v>11.269903145968909</v>
      </c>
      <c r="I2791" s="12">
        <v>16.527517680093471</v>
      </c>
      <c r="J2791" s="12">
        <v>18.814028255360189</v>
      </c>
      <c r="K2791" s="12">
        <v>10.619803495154692</v>
      </c>
      <c r="L2791" s="12">
        <v>16.033349063591352</v>
      </c>
      <c r="M2791" s="12">
        <v>11.177890817400064</v>
      </c>
      <c r="N2791" s="12"/>
      <c r="O2791" s="12"/>
    </row>
    <row r="2792" spans="1:15" x14ac:dyDescent="0.35">
      <c r="A2792" s="11" t="str">
        <f t="shared" si="43"/>
        <v>DISTRIBUCION VOLUMEN X CRITERIO (kg ó litros)Otras EspirituosasMDD AM</v>
      </c>
      <c r="B2792" s="11" t="s">
        <v>120</v>
      </c>
      <c r="C2792" s="11" t="s">
        <v>155</v>
      </c>
      <c r="D2792" s="11" t="s">
        <v>5</v>
      </c>
      <c r="E2792" s="12">
        <v>10.840829568864008</v>
      </c>
      <c r="F2792" s="12">
        <v>13.106520449845599</v>
      </c>
      <c r="G2792" s="12">
        <v>10.504151311936008</v>
      </c>
      <c r="H2792" s="12">
        <v>15.294894630795811</v>
      </c>
      <c r="I2792" s="12">
        <v>13.126224541383138</v>
      </c>
      <c r="J2792" s="12">
        <v>14.671417146786869</v>
      </c>
      <c r="K2792" s="12">
        <v>12.486875748875519</v>
      </c>
      <c r="L2792" s="12">
        <v>11.32311206355063</v>
      </c>
      <c r="M2792" s="12">
        <v>16.167324461295948</v>
      </c>
      <c r="N2792" s="12"/>
      <c r="O2792" s="12"/>
    </row>
    <row r="2793" spans="1:15" x14ac:dyDescent="0.35">
      <c r="A2793" s="11" t="str">
        <f t="shared" si="43"/>
        <v>DISTRIBUCION VOLUMEN X CRITERIO (kg ó litros)Otras EspirituosasRTO CENTRO</v>
      </c>
      <c r="B2793" s="11" t="s">
        <v>120</v>
      </c>
      <c r="C2793" s="11" t="s">
        <v>155</v>
      </c>
      <c r="D2793" s="11" t="s">
        <v>6</v>
      </c>
      <c r="E2793" s="12">
        <v>12.251238409707078</v>
      </c>
      <c r="F2793" s="12">
        <v>15.145782593115692</v>
      </c>
      <c r="G2793" s="12">
        <v>7.9027319293679534</v>
      </c>
      <c r="H2793" s="12">
        <v>3.7695164852028875</v>
      </c>
      <c r="I2793" s="12">
        <v>5.9348133212167742</v>
      </c>
      <c r="J2793" s="12">
        <v>5.660100028581053</v>
      </c>
      <c r="K2793" s="12">
        <v>14.728170135854757</v>
      </c>
      <c r="L2793" s="12">
        <v>7.9315423275934895</v>
      </c>
      <c r="M2793" s="12">
        <v>9.9660114508880824</v>
      </c>
      <c r="N2793" s="12"/>
      <c r="O2793" s="12"/>
    </row>
    <row r="2794" spans="1:15" x14ac:dyDescent="0.35">
      <c r="A2794" s="11" t="str">
        <f t="shared" si="43"/>
        <v>DISTRIBUCION VOLUMEN X CRITERIO (kg ó litros)Otras EspirituosasNORTE-CENTRO</v>
      </c>
      <c r="B2794" s="11" t="s">
        <v>120</v>
      </c>
      <c r="C2794" s="11" t="s">
        <v>155</v>
      </c>
      <c r="D2794" s="11" t="s">
        <v>7</v>
      </c>
      <c r="E2794" s="12">
        <v>7.9846269771750205</v>
      </c>
      <c r="F2794" s="12">
        <v>5.6537720493628383</v>
      </c>
      <c r="G2794" s="12">
        <v>7.9027185545153529</v>
      </c>
      <c r="H2794" s="12">
        <v>8.1014355677420955</v>
      </c>
      <c r="I2794" s="12">
        <v>9.4861372565312951</v>
      </c>
      <c r="J2794" s="12">
        <v>8.1896492716823062</v>
      </c>
      <c r="K2794" s="12">
        <v>9.9468825117636914</v>
      </c>
      <c r="L2794" s="12">
        <v>9.8018868192494502</v>
      </c>
      <c r="M2794" s="12">
        <v>11.774148951490972</v>
      </c>
      <c r="N2794" s="12"/>
      <c r="O2794" s="12"/>
    </row>
    <row r="2795" spans="1:15" x14ac:dyDescent="0.35">
      <c r="A2795" s="11" t="str">
        <f t="shared" si="43"/>
        <v>DISTRIBUCION VOLUMEN X CRITERIO (kg ó litros)Otras EspirituosasNOROESTE</v>
      </c>
      <c r="B2795" s="11" t="s">
        <v>120</v>
      </c>
      <c r="C2795" s="11" t="s">
        <v>155</v>
      </c>
      <c r="D2795" s="11" t="s">
        <v>8</v>
      </c>
      <c r="E2795" s="12">
        <v>6.6956293391765866</v>
      </c>
      <c r="F2795" s="12">
        <v>7.5058203609023391</v>
      </c>
      <c r="G2795" s="12">
        <v>8.124095551704027</v>
      </c>
      <c r="H2795" s="12">
        <v>7.7557761923777306</v>
      </c>
      <c r="I2795" s="12">
        <v>10.675657017221706</v>
      </c>
      <c r="J2795" s="12">
        <v>8.8393321948649177</v>
      </c>
      <c r="K2795" s="12">
        <v>9.3866444976270955</v>
      </c>
      <c r="L2795" s="12">
        <v>11.063642849860718</v>
      </c>
      <c r="M2795" s="12">
        <v>8.3152213329058515</v>
      </c>
      <c r="N2795" s="12"/>
      <c r="O2795" s="12"/>
    </row>
    <row r="2796" spans="1:15" x14ac:dyDescent="0.35">
      <c r="A2796" s="11" t="str">
        <f t="shared" si="43"/>
        <v>DISTRIBUCION VOLUMEN X CRITERIO (kg ó litros)Otras Espirituosas&lt;2MIL</v>
      </c>
      <c r="B2796" s="11" t="s">
        <v>120</v>
      </c>
      <c r="C2796" s="11" t="s">
        <v>155</v>
      </c>
      <c r="D2796" s="11" t="s">
        <v>9</v>
      </c>
      <c r="E2796" s="12">
        <v>14.768351157056181</v>
      </c>
      <c r="F2796" s="12">
        <v>14.18909018630977</v>
      </c>
      <c r="G2796" s="12">
        <v>16.55150139124369</v>
      </c>
      <c r="H2796" s="12">
        <v>13.830431922727154</v>
      </c>
      <c r="I2796" s="12">
        <v>12.571188387424559</v>
      </c>
      <c r="J2796" s="12">
        <v>12.837454971664869</v>
      </c>
      <c r="K2796" s="12">
        <v>15.685063627554344</v>
      </c>
      <c r="L2796" s="12">
        <v>15.853882341582393</v>
      </c>
      <c r="M2796" s="12">
        <v>12.926525230265534</v>
      </c>
      <c r="N2796" s="12"/>
      <c r="O2796" s="12"/>
    </row>
    <row r="2797" spans="1:15" x14ac:dyDescent="0.35">
      <c r="A2797" s="11" t="str">
        <f t="shared" si="43"/>
        <v>DISTRIBUCION VOLUMEN X CRITERIO (kg ó litros)Otras Espirituosas2-5MIL</v>
      </c>
      <c r="B2797" s="11" t="s">
        <v>120</v>
      </c>
      <c r="C2797" s="11" t="s">
        <v>155</v>
      </c>
      <c r="D2797" s="11" t="s">
        <v>10</v>
      </c>
      <c r="E2797" s="12">
        <v>2.988329959499588</v>
      </c>
      <c r="F2797" s="12">
        <v>3.2261188619342565</v>
      </c>
      <c r="G2797" s="12">
        <v>2.4336810589701461</v>
      </c>
      <c r="H2797" s="12">
        <v>2.5066583382925232</v>
      </c>
      <c r="I2797" s="12">
        <v>5.2831956234236737</v>
      </c>
      <c r="J2797" s="12">
        <v>3.7756552620123633</v>
      </c>
      <c r="K2797" s="12">
        <v>2.5658920104731919</v>
      </c>
      <c r="L2797" s="12">
        <v>3.5332788634978263</v>
      </c>
      <c r="M2797" s="12">
        <v>2.2105213906908148</v>
      </c>
      <c r="N2797" s="12"/>
      <c r="O2797" s="12"/>
    </row>
    <row r="2798" spans="1:15" x14ac:dyDescent="0.35">
      <c r="A2798" s="11" t="str">
        <f t="shared" si="43"/>
        <v>DISTRIBUCION VOLUMEN X CRITERIO (kg ó litros)Otras Espirituosas5-10MIL</v>
      </c>
      <c r="B2798" s="11" t="s">
        <v>120</v>
      </c>
      <c r="C2798" s="11" t="s">
        <v>155</v>
      </c>
      <c r="D2798" s="11" t="s">
        <v>11</v>
      </c>
      <c r="E2798" s="12">
        <v>5.6522584881128273</v>
      </c>
      <c r="F2798" s="12">
        <v>5.4259268473545426</v>
      </c>
      <c r="G2798" s="12">
        <v>3.0054643213947978</v>
      </c>
      <c r="H2798" s="12">
        <v>4.3330556679689041</v>
      </c>
      <c r="I2798" s="12">
        <v>5.5322717731814217</v>
      </c>
      <c r="J2798" s="12">
        <v>6.6972778836690754</v>
      </c>
      <c r="K2798" s="12">
        <v>4.4097215575328157</v>
      </c>
      <c r="L2798" s="12">
        <v>5.3761469346844608</v>
      </c>
      <c r="M2798" s="12">
        <v>5.5468117994623167</v>
      </c>
      <c r="N2798" s="12"/>
      <c r="O2798" s="12"/>
    </row>
    <row r="2799" spans="1:15" x14ac:dyDescent="0.35">
      <c r="A2799" s="11" t="str">
        <f t="shared" si="43"/>
        <v>DISTRIBUCION VOLUMEN X CRITERIO (kg ó litros)Otras Espirituosas10-30MIL</v>
      </c>
      <c r="B2799" s="11" t="s">
        <v>120</v>
      </c>
      <c r="C2799" s="11" t="s">
        <v>155</v>
      </c>
      <c r="D2799" s="11" t="s">
        <v>12</v>
      </c>
      <c r="E2799" s="12">
        <v>20.600464702847866</v>
      </c>
      <c r="F2799" s="12">
        <v>23.450928564997707</v>
      </c>
      <c r="G2799" s="12">
        <v>14.549042846250185</v>
      </c>
      <c r="H2799" s="12">
        <v>10.066091102081566</v>
      </c>
      <c r="I2799" s="12">
        <v>15.20845135437488</v>
      </c>
      <c r="J2799" s="12">
        <v>14.607285186162503</v>
      </c>
      <c r="K2799" s="12">
        <v>13.52527467831926</v>
      </c>
      <c r="L2799" s="12">
        <v>14.315014581995863</v>
      </c>
      <c r="M2799" s="12">
        <v>20.018531942534292</v>
      </c>
      <c r="N2799" s="12"/>
      <c r="O2799" s="12"/>
    </row>
    <row r="2800" spans="1:15" x14ac:dyDescent="0.35">
      <c r="A2800" s="11" t="str">
        <f t="shared" si="43"/>
        <v>DISTRIBUCION VOLUMEN X CRITERIO (kg ó litros)Otras Espirituosas30-100MIL</v>
      </c>
      <c r="B2800" s="11" t="s">
        <v>120</v>
      </c>
      <c r="C2800" s="11" t="s">
        <v>155</v>
      </c>
      <c r="D2800" s="11" t="s">
        <v>13</v>
      </c>
      <c r="E2800" s="12">
        <v>21.598361819444932</v>
      </c>
      <c r="F2800" s="12">
        <v>19.137672109976506</v>
      </c>
      <c r="G2800" s="12">
        <v>30.530436973611064</v>
      </c>
      <c r="H2800" s="12">
        <v>29.408304891177224</v>
      </c>
      <c r="I2800" s="12">
        <v>24.675442941831378</v>
      </c>
      <c r="J2800" s="12">
        <v>21.080691251575125</v>
      </c>
      <c r="K2800" s="12">
        <v>23.305194224477145</v>
      </c>
      <c r="L2800" s="12">
        <v>23.727734758798675</v>
      </c>
      <c r="M2800" s="12">
        <v>17.023454163725521</v>
      </c>
      <c r="N2800" s="12"/>
      <c r="O2800" s="12"/>
    </row>
    <row r="2801" spans="1:15" x14ac:dyDescent="0.35">
      <c r="A2801" s="11" t="str">
        <f t="shared" si="43"/>
        <v>DISTRIBUCION VOLUMEN X CRITERIO (kg ó litros)Otras Espirituosas100-200MIL</v>
      </c>
      <c r="B2801" s="11" t="s">
        <v>120</v>
      </c>
      <c r="C2801" s="11" t="s">
        <v>155</v>
      </c>
      <c r="D2801" s="11" t="s">
        <v>14</v>
      </c>
      <c r="E2801" s="12">
        <v>6.9687287335216075</v>
      </c>
      <c r="F2801" s="12">
        <v>7.8128559380605473</v>
      </c>
      <c r="G2801" s="12">
        <v>8.9420388939472204</v>
      </c>
      <c r="H2801" s="12">
        <v>11.644481060575188</v>
      </c>
      <c r="I2801" s="12">
        <v>8.3485174606281447</v>
      </c>
      <c r="J2801" s="12">
        <v>9.1395994978214752</v>
      </c>
      <c r="K2801" s="12">
        <v>7.9223045191222727</v>
      </c>
      <c r="L2801" s="12">
        <v>7.8551021541251806</v>
      </c>
      <c r="M2801" s="12">
        <v>9.0359490343519298</v>
      </c>
      <c r="N2801" s="12"/>
      <c r="O2801" s="12"/>
    </row>
    <row r="2802" spans="1:15" x14ac:dyDescent="0.35">
      <c r="A2802" s="11" t="str">
        <f t="shared" si="43"/>
        <v>DISTRIBUCION VOLUMEN X CRITERIO (kg ó litros)Otras Espirituosas200-500MIL</v>
      </c>
      <c r="B2802" s="11" t="s">
        <v>120</v>
      </c>
      <c r="C2802" s="11" t="s">
        <v>155</v>
      </c>
      <c r="D2802" s="11" t="s">
        <v>15</v>
      </c>
      <c r="E2802" s="12">
        <v>9.6362593279200404</v>
      </c>
      <c r="F2802" s="12">
        <v>9.039543869358317</v>
      </c>
      <c r="G2802" s="12">
        <v>9.433448680306217</v>
      </c>
      <c r="H2802" s="12">
        <v>12.733403414652015</v>
      </c>
      <c r="I2802" s="12">
        <v>12.073425530913905</v>
      </c>
      <c r="J2802" s="12">
        <v>12.06832754144059</v>
      </c>
      <c r="K2802" s="12">
        <v>15.052444264595351</v>
      </c>
      <c r="L2802" s="12">
        <v>10.507136385916843</v>
      </c>
      <c r="M2802" s="12">
        <v>15.027185825973641</v>
      </c>
      <c r="N2802" s="12"/>
      <c r="O2802" s="12"/>
    </row>
    <row r="2803" spans="1:15" x14ac:dyDescent="0.35">
      <c r="A2803" s="11" t="str">
        <f t="shared" si="43"/>
        <v>DISTRIBUCION VOLUMEN X CRITERIO (kg ó litros)Otras Espirituosas&gt;500MIL</v>
      </c>
      <c r="B2803" s="11" t="s">
        <v>120</v>
      </c>
      <c r="C2803" s="11" t="s">
        <v>155</v>
      </c>
      <c r="D2803" s="11" t="s">
        <v>16</v>
      </c>
      <c r="E2803" s="12">
        <v>17.7872396905295</v>
      </c>
      <c r="F2803" s="12">
        <v>17.717832750425455</v>
      </c>
      <c r="G2803" s="12">
        <v>14.554398934589678</v>
      </c>
      <c r="H2803" s="12">
        <v>15.477560424550502</v>
      </c>
      <c r="I2803" s="12">
        <v>16.307507731634626</v>
      </c>
      <c r="J2803" s="12">
        <v>19.793703206012452</v>
      </c>
      <c r="K2803" s="12">
        <v>17.53409235827176</v>
      </c>
      <c r="L2803" s="12">
        <v>18.83171645327565</v>
      </c>
      <c r="M2803" s="12">
        <v>18.211018466046244</v>
      </c>
      <c r="N2803" s="12"/>
      <c r="O2803" s="12"/>
    </row>
    <row r="2804" spans="1:15" x14ac:dyDescent="0.35">
      <c r="A2804" s="11" t="str">
        <f t="shared" si="43"/>
        <v>DISTRIBUCION VOLUMEN X CRITERIO (kg ó litros)Otras EspirituosasDE 15 A 19 AÑOS</v>
      </c>
      <c r="B2804" s="11" t="s">
        <v>120</v>
      </c>
      <c r="C2804" s="11" t="s">
        <v>155</v>
      </c>
      <c r="D2804" s="11" t="s">
        <v>39</v>
      </c>
      <c r="E2804" s="12">
        <v>9.8446545233892788</v>
      </c>
      <c r="F2804" s="12">
        <v>5.1954098024093831</v>
      </c>
      <c r="G2804" s="12">
        <v>5.1397880627422081</v>
      </c>
      <c r="H2804" s="12" t="s">
        <v>219</v>
      </c>
      <c r="I2804" s="12">
        <v>0.7015163759607338</v>
      </c>
      <c r="J2804" s="12">
        <v>2.5606646048963366</v>
      </c>
      <c r="K2804" s="12">
        <v>8.5849729526647884</v>
      </c>
      <c r="L2804" s="12">
        <v>0.32756785496936408</v>
      </c>
      <c r="M2804" s="12">
        <v>1.7703481499291815</v>
      </c>
      <c r="N2804" s="12"/>
      <c r="O2804" s="12"/>
    </row>
    <row r="2805" spans="1:15" x14ac:dyDescent="0.35">
      <c r="A2805" s="11" t="str">
        <f t="shared" si="43"/>
        <v>DISTRIBUCION VOLUMEN X CRITERIO (kg ó litros)Otras EspirituosasDE 20 A 24 AÑOS</v>
      </c>
      <c r="B2805" s="11" t="s">
        <v>120</v>
      </c>
      <c r="C2805" s="11" t="s">
        <v>155</v>
      </c>
      <c r="D2805" s="11" t="s">
        <v>40</v>
      </c>
      <c r="E2805" s="12">
        <v>6.3239250545547838</v>
      </c>
      <c r="F2805" s="12">
        <v>9.0400087047298161</v>
      </c>
      <c r="G2805" s="12">
        <v>7.5943528409682566</v>
      </c>
      <c r="H2805" s="12">
        <v>5.9146520483874516</v>
      </c>
      <c r="I2805" s="12">
        <v>7.5079378609955301</v>
      </c>
      <c r="J2805" s="12">
        <v>4.7766782100675513</v>
      </c>
      <c r="K2805" s="12">
        <v>2.6644247952478719</v>
      </c>
      <c r="L2805" s="12">
        <v>5.1803416012591423</v>
      </c>
      <c r="M2805" s="12">
        <v>7.6441559831279138</v>
      </c>
      <c r="N2805" s="12"/>
      <c r="O2805" s="12"/>
    </row>
    <row r="2806" spans="1:15" x14ac:dyDescent="0.35">
      <c r="A2806" s="11" t="str">
        <f t="shared" si="43"/>
        <v>DISTRIBUCION VOLUMEN X CRITERIO (kg ó litros)Otras EspirituosasDE 25 A 34 AÑOS</v>
      </c>
      <c r="B2806" s="11" t="s">
        <v>120</v>
      </c>
      <c r="C2806" s="11" t="s">
        <v>155</v>
      </c>
      <c r="D2806" s="11" t="s">
        <v>41</v>
      </c>
      <c r="E2806" s="12">
        <v>19.144471518632969</v>
      </c>
      <c r="F2806" s="12">
        <v>16.463002588218849</v>
      </c>
      <c r="G2806" s="12">
        <v>17.515313913782645</v>
      </c>
      <c r="H2806" s="12">
        <v>13.634607076272202</v>
      </c>
      <c r="I2806" s="12">
        <v>14.113060402439084</v>
      </c>
      <c r="J2806" s="12">
        <v>19.883609299414363</v>
      </c>
      <c r="K2806" s="12">
        <v>16.963585088790307</v>
      </c>
      <c r="L2806" s="12">
        <v>12.580733307885817</v>
      </c>
      <c r="M2806" s="12">
        <v>23.853953949699115</v>
      </c>
      <c r="N2806" s="12"/>
      <c r="O2806" s="12"/>
    </row>
    <row r="2807" spans="1:15" x14ac:dyDescent="0.35">
      <c r="A2807" s="11" t="str">
        <f t="shared" si="43"/>
        <v>DISTRIBUCION VOLUMEN X CRITERIO (kg ó litros)Otras EspirituosasDE 35 A 49 AÑOS</v>
      </c>
      <c r="B2807" s="11" t="s">
        <v>120</v>
      </c>
      <c r="C2807" s="11" t="s">
        <v>155</v>
      </c>
      <c r="D2807" s="11" t="s">
        <v>42</v>
      </c>
      <c r="E2807" s="12">
        <v>18.920837548725348</v>
      </c>
      <c r="F2807" s="12">
        <v>22.259940921721913</v>
      </c>
      <c r="G2807" s="12">
        <v>16.235661952108117</v>
      </c>
      <c r="H2807" s="12">
        <v>13.482091713960978</v>
      </c>
      <c r="I2807" s="12">
        <v>22.363344477240119</v>
      </c>
      <c r="J2807" s="12">
        <v>21.911571207841916</v>
      </c>
      <c r="K2807" s="12">
        <v>19.262224848501305</v>
      </c>
      <c r="L2807" s="12">
        <v>22.263896447809852</v>
      </c>
      <c r="M2807" s="12">
        <v>18.823317116769335</v>
      </c>
      <c r="N2807" s="12"/>
      <c r="O2807" s="12"/>
    </row>
    <row r="2808" spans="1:15" x14ac:dyDescent="0.35">
      <c r="A2808" s="11" t="str">
        <f t="shared" si="43"/>
        <v>DISTRIBUCION VOLUMEN X CRITERIO (kg ó litros)Otras EspirituosasDE 50 A 59 AÑOS</v>
      </c>
      <c r="B2808" s="11" t="s">
        <v>120</v>
      </c>
      <c r="C2808" s="11" t="s">
        <v>155</v>
      </c>
      <c r="D2808" s="11" t="s">
        <v>43</v>
      </c>
      <c r="E2808" s="12">
        <v>28.28757906075116</v>
      </c>
      <c r="F2808" s="12">
        <v>31.665999152556289</v>
      </c>
      <c r="G2808" s="12">
        <v>37.61917462174371</v>
      </c>
      <c r="H2808" s="12">
        <v>24.787980888243354</v>
      </c>
      <c r="I2808" s="12">
        <v>26.286932592317321</v>
      </c>
      <c r="J2808" s="12">
        <v>24.491374139168386</v>
      </c>
      <c r="K2808" s="12">
        <v>22.353950807575718</v>
      </c>
      <c r="L2808" s="12">
        <v>26.971133215424487</v>
      </c>
      <c r="M2808" s="12">
        <v>26.860511039191643</v>
      </c>
      <c r="N2808" s="12"/>
      <c r="O2808" s="12"/>
    </row>
    <row r="2809" spans="1:15" x14ac:dyDescent="0.35">
      <c r="A2809" s="11" t="str">
        <f t="shared" si="43"/>
        <v>DISTRIBUCION VOLUMEN X CRITERIO (kg ó litros)Otras EspirituosasDE 60 A 75 AÑOS</v>
      </c>
      <c r="B2809" s="11" t="s">
        <v>120</v>
      </c>
      <c r="C2809" s="11" t="s">
        <v>155</v>
      </c>
      <c r="D2809" s="11" t="s">
        <v>44</v>
      </c>
      <c r="E2809" s="12">
        <v>17.478532044239337</v>
      </c>
      <c r="F2809" s="12">
        <v>15.375610892529263</v>
      </c>
      <c r="G2809" s="12">
        <v>15.895719751381435</v>
      </c>
      <c r="H2809" s="12">
        <v>42.180650762131627</v>
      </c>
      <c r="I2809" s="12">
        <v>29.027211364582417</v>
      </c>
      <c r="J2809" s="12">
        <v>26.376103176847622</v>
      </c>
      <c r="K2809" s="12">
        <v>30.170825630922415</v>
      </c>
      <c r="L2809" s="12">
        <v>32.676338660996699</v>
      </c>
      <c r="M2809" s="12">
        <v>21.047708367542498</v>
      </c>
      <c r="N2809" s="12"/>
      <c r="O2809" s="12"/>
    </row>
    <row r="2810" spans="1:15" x14ac:dyDescent="0.35">
      <c r="A2810" s="11" t="str">
        <f t="shared" si="43"/>
        <v>DISTRIBUCION VOLUMEN X CRITERIO (kg ó litros)Otras EspirituosasALTA Y MEDIA ALTA</v>
      </c>
      <c r="B2810" s="11" t="s">
        <v>120</v>
      </c>
      <c r="C2810" s="11" t="s">
        <v>155</v>
      </c>
      <c r="D2810" s="11" t="s">
        <v>17</v>
      </c>
      <c r="E2810" s="12">
        <v>19.024990632922357</v>
      </c>
      <c r="F2810" s="12">
        <v>19.100146089297311</v>
      </c>
      <c r="G2810" s="12">
        <v>10.777040029025184</v>
      </c>
      <c r="H2810" s="12">
        <v>14.369268673483887</v>
      </c>
      <c r="I2810" s="12">
        <v>18.097971367915303</v>
      </c>
      <c r="J2810" s="12">
        <v>17.138814800371122</v>
      </c>
      <c r="K2810" s="12">
        <v>13.032087966051501</v>
      </c>
      <c r="L2810" s="12">
        <v>18.283518911388636</v>
      </c>
      <c r="M2810" s="12">
        <v>16.657134433459237</v>
      </c>
      <c r="N2810" s="12"/>
      <c r="O2810" s="12"/>
    </row>
    <row r="2811" spans="1:15" x14ac:dyDescent="0.35">
      <c r="A2811" s="11" t="str">
        <f t="shared" si="43"/>
        <v>DISTRIBUCION VOLUMEN X CRITERIO (kg ó litros)Otras EspirituosasMEDIA</v>
      </c>
      <c r="B2811" s="11" t="s">
        <v>120</v>
      </c>
      <c r="C2811" s="11" t="s">
        <v>155</v>
      </c>
      <c r="D2811" s="11" t="s">
        <v>18</v>
      </c>
      <c r="E2811" s="12">
        <v>42.079484353753408</v>
      </c>
      <c r="F2811" s="12">
        <v>39.77150775071231</v>
      </c>
      <c r="G2811" s="12">
        <v>49.612415213550705</v>
      </c>
      <c r="H2811" s="12">
        <v>53.343884352827061</v>
      </c>
      <c r="I2811" s="12">
        <v>41.701474315704864</v>
      </c>
      <c r="J2811" s="12">
        <v>40.290174639325208</v>
      </c>
      <c r="K2811" s="12">
        <v>48.527979210259225</v>
      </c>
      <c r="L2811" s="12">
        <v>46.551657348367151</v>
      </c>
      <c r="M2811" s="12">
        <v>32.229824487426583</v>
      </c>
      <c r="N2811" s="12"/>
      <c r="O2811" s="12"/>
    </row>
    <row r="2812" spans="1:15" x14ac:dyDescent="0.35">
      <c r="A2812" s="11" t="str">
        <f t="shared" si="43"/>
        <v>DISTRIBUCION VOLUMEN X CRITERIO (kg ó litros)Otras EspirituosasMEDIA BAJA</v>
      </c>
      <c r="B2812" s="11" t="s">
        <v>120</v>
      </c>
      <c r="C2812" s="11" t="s">
        <v>155</v>
      </c>
      <c r="D2812" s="11" t="s">
        <v>19</v>
      </c>
      <c r="E2812" s="12">
        <v>23.765306919958139</v>
      </c>
      <c r="F2812" s="12">
        <v>19.690515525340977</v>
      </c>
      <c r="G2812" s="12">
        <v>16.354228319455249</v>
      </c>
      <c r="H2812" s="12">
        <v>18.209367207289375</v>
      </c>
      <c r="I2812" s="12">
        <v>21.565964886712671</v>
      </c>
      <c r="J2812" s="12">
        <v>23.091882833991178</v>
      </c>
      <c r="K2812" s="12">
        <v>14.797731694104918</v>
      </c>
      <c r="L2812" s="12">
        <v>15.741788696672074</v>
      </c>
      <c r="M2812" s="12">
        <v>22.610004269604982</v>
      </c>
      <c r="N2812" s="12"/>
      <c r="O2812" s="12"/>
    </row>
    <row r="2813" spans="1:15" x14ac:dyDescent="0.35">
      <c r="A2813" s="11" t="str">
        <f t="shared" si="43"/>
        <v>DISTRIBUCION VOLUMEN X CRITERIO (kg ó litros)Otras EspirituosasBAJA</v>
      </c>
      <c r="B2813" s="11" t="s">
        <v>120</v>
      </c>
      <c r="C2813" s="11" t="s">
        <v>155</v>
      </c>
      <c r="D2813" s="11" t="s">
        <v>20</v>
      </c>
      <c r="E2813" s="12">
        <v>15.130218685204424</v>
      </c>
      <c r="F2813" s="12">
        <v>21.437800193993116</v>
      </c>
      <c r="G2813" s="12">
        <v>23.256326076695743</v>
      </c>
      <c r="H2813" s="12">
        <v>14.077459860303311</v>
      </c>
      <c r="I2813" s="12">
        <v>18.634597116718812</v>
      </c>
      <c r="J2813" s="12">
        <v>19.479130077329341</v>
      </c>
      <c r="K2813" s="12">
        <v>23.642188691602446</v>
      </c>
      <c r="L2813" s="12">
        <v>19.423041815690038</v>
      </c>
      <c r="M2813" s="12">
        <v>28.503029637943868</v>
      </c>
      <c r="N2813" s="12"/>
      <c r="O2813" s="12"/>
    </row>
    <row r="2814" spans="1:15" x14ac:dyDescent="0.35">
      <c r="A2814" s="11" t="str">
        <f t="shared" si="43"/>
        <v>DISTRIBUCION VOLUMEN X CRITERIO (kg ó litros)Otras EspirituosasHOMBRE</v>
      </c>
      <c r="B2814" s="11" t="s">
        <v>120</v>
      </c>
      <c r="C2814" s="11" t="s">
        <v>155</v>
      </c>
      <c r="D2814" s="11" t="s">
        <v>21</v>
      </c>
      <c r="E2814" s="12">
        <v>40.057189627842924</v>
      </c>
      <c r="F2814" s="12">
        <v>41.611069635996941</v>
      </c>
      <c r="G2814" s="12">
        <v>48.213988013615847</v>
      </c>
      <c r="H2814" s="12">
        <v>45.140720483437839</v>
      </c>
      <c r="I2814" s="12">
        <v>43.24939539121327</v>
      </c>
      <c r="J2814" s="12">
        <v>46.56517854454809</v>
      </c>
      <c r="K2814" s="12">
        <v>40.996449919753999</v>
      </c>
      <c r="L2814" s="12">
        <v>41.208434901705445</v>
      </c>
      <c r="M2814" s="12">
        <v>40.813282853900319</v>
      </c>
      <c r="N2814" s="12"/>
      <c r="O2814" s="12"/>
    </row>
    <row r="2815" spans="1:15" x14ac:dyDescent="0.35">
      <c r="A2815" s="11" t="str">
        <f t="shared" si="43"/>
        <v>DISTRIBUCION VOLUMEN X CRITERIO (kg ó litros)Otras EspirituosasMUJER</v>
      </c>
      <c r="B2815" s="11" t="s">
        <v>120</v>
      </c>
      <c r="C2815" s="11" t="s">
        <v>155</v>
      </c>
      <c r="D2815" s="11" t="s">
        <v>22</v>
      </c>
      <c r="E2815" s="12">
        <v>59.942811669336947</v>
      </c>
      <c r="F2815" s="12">
        <v>58.388899233864201</v>
      </c>
      <c r="G2815" s="12">
        <v>51.786029592727367</v>
      </c>
      <c r="H2815" s="12">
        <v>54.859257334631515</v>
      </c>
      <c r="I2815" s="12">
        <v>56.750599981130215</v>
      </c>
      <c r="J2815" s="12">
        <v>53.434819183763857</v>
      </c>
      <c r="K2815" s="12">
        <v>59.003539071917189</v>
      </c>
      <c r="L2815" s="12">
        <v>58.791573182267264</v>
      </c>
      <c r="M2815" s="12">
        <v>59.186702682438508</v>
      </c>
      <c r="N2815" s="12"/>
      <c r="O2815" s="12"/>
    </row>
    <row r="2816" spans="1:15" x14ac:dyDescent="0.35">
      <c r="A2816" s="11" t="str">
        <f t="shared" si="43"/>
        <v>DISTRIBUCION VOLUMEN X CRITERIO (kg ó litros)T.Zumo+Horchata+MostoT.ESPAÑA</v>
      </c>
      <c r="B2816" s="11" t="s">
        <v>120</v>
      </c>
      <c r="C2816" s="11" t="s">
        <v>156</v>
      </c>
      <c r="D2816" s="11" t="s">
        <v>36</v>
      </c>
      <c r="E2816" s="12">
        <v>100</v>
      </c>
      <c r="F2816" s="12">
        <v>100</v>
      </c>
      <c r="G2816" s="12">
        <v>100</v>
      </c>
      <c r="H2816" s="12">
        <v>100</v>
      </c>
      <c r="I2816" s="12">
        <v>100</v>
      </c>
      <c r="J2816" s="12">
        <v>100</v>
      </c>
      <c r="K2816" s="12">
        <v>100</v>
      </c>
      <c r="L2816" s="12">
        <v>100</v>
      </c>
      <c r="M2816" s="12">
        <v>100</v>
      </c>
      <c r="N2816" s="12"/>
      <c r="O2816" s="12"/>
    </row>
    <row r="2817" spans="1:15" x14ac:dyDescent="0.35">
      <c r="A2817" s="11" t="str">
        <f t="shared" si="43"/>
        <v>DISTRIBUCION VOLUMEN X CRITERIO (kg ó litros)T.Zumo+Horchata+MostoBCN AM</v>
      </c>
      <c r="B2817" s="11" t="s">
        <v>120</v>
      </c>
      <c r="C2817" s="11" t="s">
        <v>156</v>
      </c>
      <c r="D2817" s="11" t="s">
        <v>1</v>
      </c>
      <c r="E2817" s="12">
        <v>9.5083218434967733</v>
      </c>
      <c r="F2817" s="12">
        <v>11.063140747150403</v>
      </c>
      <c r="G2817" s="12">
        <v>9.3152269948358519</v>
      </c>
      <c r="H2817" s="12">
        <v>11.691753049890687</v>
      </c>
      <c r="I2817" s="12">
        <v>13.380162714378397</v>
      </c>
      <c r="J2817" s="12">
        <v>14.615433799246535</v>
      </c>
      <c r="K2817" s="12">
        <v>10.032234747485766</v>
      </c>
      <c r="L2817" s="12">
        <v>11.166934353405185</v>
      </c>
      <c r="M2817" s="12">
        <v>10.795897851557967</v>
      </c>
      <c r="N2817" s="12"/>
      <c r="O2817" s="12"/>
    </row>
    <row r="2818" spans="1:15" x14ac:dyDescent="0.35">
      <c r="A2818" s="11" t="str">
        <f t="shared" si="43"/>
        <v>DISTRIBUCION VOLUMEN X CRITERIO (kg ó litros)T.Zumo+Horchata+MostoREST.CAT ARAGON</v>
      </c>
      <c r="B2818" s="11" t="s">
        <v>120</v>
      </c>
      <c r="C2818" s="11" t="s">
        <v>156</v>
      </c>
      <c r="D2818" s="11" t="s">
        <v>2</v>
      </c>
      <c r="E2818" s="12">
        <v>7.5189837374356223</v>
      </c>
      <c r="F2818" s="12">
        <v>8.3935069208685711</v>
      </c>
      <c r="G2818" s="12">
        <v>8.2980466178734709</v>
      </c>
      <c r="H2818" s="12">
        <v>8.5095054821823588</v>
      </c>
      <c r="I2818" s="12">
        <v>7.0640270926988089</v>
      </c>
      <c r="J2818" s="12">
        <v>7.7784118594955807</v>
      </c>
      <c r="K2818" s="12">
        <v>5.9229805235710229</v>
      </c>
      <c r="L2818" s="12">
        <v>5.5939000622623158</v>
      </c>
      <c r="M2818" s="12">
        <v>8.9408140197591432</v>
      </c>
      <c r="N2818" s="12"/>
      <c r="O2818" s="12"/>
    </row>
    <row r="2819" spans="1:15" x14ac:dyDescent="0.35">
      <c r="A2819" s="11" t="str">
        <f t="shared" si="43"/>
        <v>DISTRIBUCION VOLUMEN X CRITERIO (kg ó litros)T.Zumo+Horchata+MostoLEVANTE</v>
      </c>
      <c r="B2819" s="11" t="s">
        <v>120</v>
      </c>
      <c r="C2819" s="11" t="s">
        <v>156</v>
      </c>
      <c r="D2819" s="11" t="s">
        <v>3</v>
      </c>
      <c r="E2819" s="12">
        <v>12.854447188108283</v>
      </c>
      <c r="F2819" s="12">
        <v>15.116111323897247</v>
      </c>
      <c r="G2819" s="12">
        <v>12.253141251595432</v>
      </c>
      <c r="H2819" s="12">
        <v>11.313399127724532</v>
      </c>
      <c r="I2819" s="12">
        <v>14.272138618917751</v>
      </c>
      <c r="J2819" s="12">
        <v>13.391413379591013</v>
      </c>
      <c r="K2819" s="12">
        <v>9.7099804647141301</v>
      </c>
      <c r="L2819" s="12">
        <v>8.0903873555160821</v>
      </c>
      <c r="M2819" s="12">
        <v>11.214493440514522</v>
      </c>
      <c r="N2819" s="12"/>
      <c r="O2819" s="12"/>
    </row>
    <row r="2820" spans="1:15" x14ac:dyDescent="0.35">
      <c r="A2820" s="11" t="str">
        <f t="shared" ref="A2820:A2883" si="44">B2820&amp;C2820&amp;D2820</f>
        <v>DISTRIBUCION VOLUMEN X CRITERIO (kg ó litros)T.Zumo+Horchata+MostoANDALUCIA</v>
      </c>
      <c r="B2820" s="11" t="s">
        <v>120</v>
      </c>
      <c r="C2820" s="11" t="s">
        <v>156</v>
      </c>
      <c r="D2820" s="11" t="s">
        <v>4</v>
      </c>
      <c r="E2820" s="12">
        <v>21.900165160297661</v>
      </c>
      <c r="F2820" s="12">
        <v>18.113282035504707</v>
      </c>
      <c r="G2820" s="12">
        <v>21.362009369304893</v>
      </c>
      <c r="H2820" s="12">
        <v>20.760673429989289</v>
      </c>
      <c r="I2820" s="12">
        <v>19.485010064284843</v>
      </c>
      <c r="J2820" s="12">
        <v>18.006165732762515</v>
      </c>
      <c r="K2820" s="12">
        <v>18.269300870761434</v>
      </c>
      <c r="L2820" s="12">
        <v>21.609512540421935</v>
      </c>
      <c r="M2820" s="12">
        <v>15.869114329298645</v>
      </c>
      <c r="N2820" s="12"/>
      <c r="O2820" s="12"/>
    </row>
    <row r="2821" spans="1:15" x14ac:dyDescent="0.35">
      <c r="A2821" s="11" t="str">
        <f t="shared" si="44"/>
        <v>DISTRIBUCION VOLUMEN X CRITERIO (kg ó litros)T.Zumo+Horchata+MostoMDD AM</v>
      </c>
      <c r="B2821" s="11" t="s">
        <v>120</v>
      </c>
      <c r="C2821" s="11" t="s">
        <v>156</v>
      </c>
      <c r="D2821" s="11" t="s">
        <v>5</v>
      </c>
      <c r="E2821" s="12">
        <v>10.14054738903244</v>
      </c>
      <c r="F2821" s="12">
        <v>10.4416505243597</v>
      </c>
      <c r="G2821" s="12">
        <v>9.2901597100704052</v>
      </c>
      <c r="H2821" s="12">
        <v>10.858937268331267</v>
      </c>
      <c r="I2821" s="12">
        <v>11.242601781780126</v>
      </c>
      <c r="J2821" s="12">
        <v>14.511328940609703</v>
      </c>
      <c r="K2821" s="12">
        <v>13.767351617835914</v>
      </c>
      <c r="L2821" s="12">
        <v>13.14388438858459</v>
      </c>
      <c r="M2821" s="12">
        <v>12.951990965737711</v>
      </c>
      <c r="N2821" s="12"/>
      <c r="O2821" s="12"/>
    </row>
    <row r="2822" spans="1:15" x14ac:dyDescent="0.35">
      <c r="A2822" s="11" t="str">
        <f t="shared" si="44"/>
        <v>DISTRIBUCION VOLUMEN X CRITERIO (kg ó litros)T.Zumo+Horchata+MostoRTO CENTRO</v>
      </c>
      <c r="B2822" s="11" t="s">
        <v>120</v>
      </c>
      <c r="C2822" s="11" t="s">
        <v>156</v>
      </c>
      <c r="D2822" s="11" t="s">
        <v>6</v>
      </c>
      <c r="E2822" s="12">
        <v>9.485460109957728</v>
      </c>
      <c r="F2822" s="12">
        <v>10.585010182534887</v>
      </c>
      <c r="G2822" s="12">
        <v>8.6711522778555477</v>
      </c>
      <c r="H2822" s="12">
        <v>9.5774389902253532</v>
      </c>
      <c r="I2822" s="12">
        <v>8.8805988702745289</v>
      </c>
      <c r="J2822" s="12">
        <v>7.1075643089613827</v>
      </c>
      <c r="K2822" s="12">
        <v>11.248143048919722</v>
      </c>
      <c r="L2822" s="12">
        <v>9.5109188341551025</v>
      </c>
      <c r="M2822" s="12">
        <v>9.7909791850862273</v>
      </c>
      <c r="N2822" s="12"/>
      <c r="O2822" s="12"/>
    </row>
    <row r="2823" spans="1:15" x14ac:dyDescent="0.35">
      <c r="A2823" s="11" t="str">
        <f t="shared" si="44"/>
        <v>DISTRIBUCION VOLUMEN X CRITERIO (kg ó litros)T.Zumo+Horchata+MostoNORTE-CENTRO</v>
      </c>
      <c r="B2823" s="11" t="s">
        <v>120</v>
      </c>
      <c r="C2823" s="11" t="s">
        <v>156</v>
      </c>
      <c r="D2823" s="11" t="s">
        <v>7</v>
      </c>
      <c r="E2823" s="12">
        <v>18.087023346890597</v>
      </c>
      <c r="F2823" s="12">
        <v>14.745243581746283</v>
      </c>
      <c r="G2823" s="12">
        <v>18.742906292176741</v>
      </c>
      <c r="H2823" s="12">
        <v>13.487369969743742</v>
      </c>
      <c r="I2823" s="12">
        <v>13.254185238494662</v>
      </c>
      <c r="J2823" s="12">
        <v>15.037293837322308</v>
      </c>
      <c r="K2823" s="12">
        <v>19.208028299807605</v>
      </c>
      <c r="L2823" s="12">
        <v>18.490341206857504</v>
      </c>
      <c r="M2823" s="12">
        <v>13.78405228296698</v>
      </c>
      <c r="N2823" s="12"/>
      <c r="O2823" s="12"/>
    </row>
    <row r="2824" spans="1:15" x14ac:dyDescent="0.35">
      <c r="A2824" s="11" t="str">
        <f t="shared" si="44"/>
        <v>DISTRIBUCION VOLUMEN X CRITERIO (kg ó litros)T.Zumo+Horchata+MostoNOROESTE</v>
      </c>
      <c r="B2824" s="11" t="s">
        <v>120</v>
      </c>
      <c r="C2824" s="11" t="s">
        <v>156</v>
      </c>
      <c r="D2824" s="11" t="s">
        <v>8</v>
      </c>
      <c r="E2824" s="12">
        <v>10.505052691752432</v>
      </c>
      <c r="F2824" s="12">
        <v>11.542064658332741</v>
      </c>
      <c r="G2824" s="12">
        <v>12.067357217435008</v>
      </c>
      <c r="H2824" s="12">
        <v>13.800920911919178</v>
      </c>
      <c r="I2824" s="12">
        <v>12.421270655468126</v>
      </c>
      <c r="J2824" s="12">
        <v>9.5523881444208811</v>
      </c>
      <c r="K2824" s="12">
        <v>11.841981380688134</v>
      </c>
      <c r="L2824" s="12">
        <v>12.394123421620984</v>
      </c>
      <c r="M2824" s="12">
        <v>16.652657071106642</v>
      </c>
      <c r="N2824" s="12"/>
      <c r="O2824" s="12"/>
    </row>
    <row r="2825" spans="1:15" x14ac:dyDescent="0.35">
      <c r="A2825" s="11" t="str">
        <f t="shared" si="44"/>
        <v>DISTRIBUCION VOLUMEN X CRITERIO (kg ó litros)T.Zumo+Horchata+Mosto&lt;2MIL</v>
      </c>
      <c r="B2825" s="11" t="s">
        <v>120</v>
      </c>
      <c r="C2825" s="11" t="s">
        <v>156</v>
      </c>
      <c r="D2825" s="11" t="s">
        <v>9</v>
      </c>
      <c r="E2825" s="12">
        <v>5.4181533346603246</v>
      </c>
      <c r="F2825" s="12">
        <v>4.3837989997790858</v>
      </c>
      <c r="G2825" s="12">
        <v>4.038369054061711</v>
      </c>
      <c r="H2825" s="12">
        <v>6.5055265921985086</v>
      </c>
      <c r="I2825" s="12">
        <v>3.9592010056954363</v>
      </c>
      <c r="J2825" s="12">
        <v>3.5252561644781815</v>
      </c>
      <c r="K2825" s="12">
        <v>4.939867501315292</v>
      </c>
      <c r="L2825" s="12">
        <v>6.0324378634495606</v>
      </c>
      <c r="M2825" s="12">
        <v>4.7271185557547941</v>
      </c>
      <c r="N2825" s="12"/>
      <c r="O2825" s="12"/>
    </row>
    <row r="2826" spans="1:15" x14ac:dyDescent="0.35">
      <c r="A2826" s="11" t="str">
        <f t="shared" si="44"/>
        <v>DISTRIBUCION VOLUMEN X CRITERIO (kg ó litros)T.Zumo+Horchata+Mosto2-5MIL</v>
      </c>
      <c r="B2826" s="11" t="s">
        <v>120</v>
      </c>
      <c r="C2826" s="11" t="s">
        <v>156</v>
      </c>
      <c r="D2826" s="11" t="s">
        <v>10</v>
      </c>
      <c r="E2826" s="12">
        <v>4.4520464865811205</v>
      </c>
      <c r="F2826" s="12">
        <v>4.6817094856536547</v>
      </c>
      <c r="G2826" s="12">
        <v>4.0390668710403821</v>
      </c>
      <c r="H2826" s="12">
        <v>3.7746802983281964</v>
      </c>
      <c r="I2826" s="12">
        <v>6.2631165989260813</v>
      </c>
      <c r="J2826" s="12">
        <v>4.533952385478945</v>
      </c>
      <c r="K2826" s="12">
        <v>6.3436391567939969</v>
      </c>
      <c r="L2826" s="12">
        <v>6.3722835002754605</v>
      </c>
      <c r="M2826" s="12">
        <v>5.7978617034894846</v>
      </c>
      <c r="N2826" s="12"/>
      <c r="O2826" s="12"/>
    </row>
    <row r="2827" spans="1:15" x14ac:dyDescent="0.35">
      <c r="A2827" s="11" t="str">
        <f t="shared" si="44"/>
        <v>DISTRIBUCION VOLUMEN X CRITERIO (kg ó litros)T.Zumo+Horchata+Mosto5-10MIL</v>
      </c>
      <c r="B2827" s="11" t="s">
        <v>120</v>
      </c>
      <c r="C2827" s="11" t="s">
        <v>156</v>
      </c>
      <c r="D2827" s="11" t="s">
        <v>11</v>
      </c>
      <c r="E2827" s="12">
        <v>8.1755517400472577</v>
      </c>
      <c r="F2827" s="12">
        <v>8.7590059697605902</v>
      </c>
      <c r="G2827" s="12">
        <v>11.110253223163397</v>
      </c>
      <c r="H2827" s="12">
        <v>7.3991090064726119</v>
      </c>
      <c r="I2827" s="12">
        <v>8.03254073253445</v>
      </c>
      <c r="J2827" s="12">
        <v>6.6400720875027215</v>
      </c>
      <c r="K2827" s="12">
        <v>6.8055598749855157</v>
      </c>
      <c r="L2827" s="12">
        <v>4.4482864521554264</v>
      </c>
      <c r="M2827" s="12">
        <v>5.3599110349983468</v>
      </c>
      <c r="N2827" s="12"/>
      <c r="O2827" s="12"/>
    </row>
    <row r="2828" spans="1:15" x14ac:dyDescent="0.35">
      <c r="A2828" s="11" t="str">
        <f t="shared" si="44"/>
        <v>DISTRIBUCION VOLUMEN X CRITERIO (kg ó litros)T.Zumo+Horchata+Mosto10-30MIL</v>
      </c>
      <c r="B2828" s="11" t="s">
        <v>120</v>
      </c>
      <c r="C2828" s="11" t="s">
        <v>156</v>
      </c>
      <c r="D2828" s="11" t="s">
        <v>12</v>
      </c>
      <c r="E2828" s="12">
        <v>20.347013639655671</v>
      </c>
      <c r="F2828" s="12">
        <v>17.847058684767507</v>
      </c>
      <c r="G2828" s="12">
        <v>19.52795951196277</v>
      </c>
      <c r="H2828" s="12">
        <v>17.632555119002205</v>
      </c>
      <c r="I2828" s="12">
        <v>15.387991586857583</v>
      </c>
      <c r="J2828" s="12">
        <v>17.723191041055824</v>
      </c>
      <c r="K2828" s="12">
        <v>17.078947918202612</v>
      </c>
      <c r="L2828" s="12">
        <v>18.478323797811463</v>
      </c>
      <c r="M2828" s="12">
        <v>18.097923857485863</v>
      </c>
      <c r="N2828" s="12"/>
      <c r="O2828" s="12"/>
    </row>
    <row r="2829" spans="1:15" x14ac:dyDescent="0.35">
      <c r="A2829" s="11" t="str">
        <f t="shared" si="44"/>
        <v>DISTRIBUCION VOLUMEN X CRITERIO (kg ó litros)T.Zumo+Horchata+Mosto30-100MIL</v>
      </c>
      <c r="B2829" s="11" t="s">
        <v>120</v>
      </c>
      <c r="C2829" s="11" t="s">
        <v>156</v>
      </c>
      <c r="D2829" s="11" t="s">
        <v>13</v>
      </c>
      <c r="E2829" s="12">
        <v>20.42686475519109</v>
      </c>
      <c r="F2829" s="12">
        <v>22.951527353300776</v>
      </c>
      <c r="G2829" s="12">
        <v>23.024891840003342</v>
      </c>
      <c r="H2829" s="12">
        <v>25.881123972459736</v>
      </c>
      <c r="I2829" s="12">
        <v>22.319825744426922</v>
      </c>
      <c r="J2829" s="12">
        <v>21.300773126636759</v>
      </c>
      <c r="K2829" s="12">
        <v>20.501957414552635</v>
      </c>
      <c r="L2829" s="12">
        <v>23.993508376582625</v>
      </c>
      <c r="M2829" s="12">
        <v>22.156430701979673</v>
      </c>
      <c r="N2829" s="12"/>
      <c r="O2829" s="12"/>
    </row>
    <row r="2830" spans="1:15" x14ac:dyDescent="0.35">
      <c r="A2830" s="11" t="str">
        <f t="shared" si="44"/>
        <v>DISTRIBUCION VOLUMEN X CRITERIO (kg ó litros)T.Zumo+Horchata+Mosto100-200MIL</v>
      </c>
      <c r="B2830" s="11" t="s">
        <v>120</v>
      </c>
      <c r="C2830" s="11" t="s">
        <v>156</v>
      </c>
      <c r="D2830" s="11" t="s">
        <v>14</v>
      </c>
      <c r="E2830" s="12">
        <v>10.777374102717765</v>
      </c>
      <c r="F2830" s="12">
        <v>10.098288507597729</v>
      </c>
      <c r="G2830" s="12">
        <v>10.826502788050597</v>
      </c>
      <c r="H2830" s="12">
        <v>10.115404565096114</v>
      </c>
      <c r="I2830" s="12">
        <v>9.1956977206042989</v>
      </c>
      <c r="J2830" s="12">
        <v>10.296509729298704</v>
      </c>
      <c r="K2830" s="12">
        <v>11.811920262855677</v>
      </c>
      <c r="L2830" s="12">
        <v>9.8442352078909892</v>
      </c>
      <c r="M2830" s="12">
        <v>11.872643195338902</v>
      </c>
      <c r="N2830" s="12"/>
      <c r="O2830" s="12"/>
    </row>
    <row r="2831" spans="1:15" x14ac:dyDescent="0.35">
      <c r="A2831" s="11" t="str">
        <f t="shared" si="44"/>
        <v>DISTRIBUCION VOLUMEN X CRITERIO (kg ó litros)T.Zumo+Horchata+Mosto200-500MIL</v>
      </c>
      <c r="B2831" s="11" t="s">
        <v>120</v>
      </c>
      <c r="C2831" s="11" t="s">
        <v>156</v>
      </c>
      <c r="D2831" s="11" t="s">
        <v>15</v>
      </c>
      <c r="E2831" s="12">
        <v>17.087090348256631</v>
      </c>
      <c r="F2831" s="12">
        <v>15.747950662707741</v>
      </c>
      <c r="G2831" s="12">
        <v>14.82127418796281</v>
      </c>
      <c r="H2831" s="12">
        <v>12.074347328595007</v>
      </c>
      <c r="I2831" s="12">
        <v>16.362398429526102</v>
      </c>
      <c r="J2831" s="12">
        <v>15.109944164526029</v>
      </c>
      <c r="K2831" s="12">
        <v>14.228179049790945</v>
      </c>
      <c r="L2831" s="12">
        <v>14.173206714086525</v>
      </c>
      <c r="M2831" s="12">
        <v>14.1219614951777</v>
      </c>
      <c r="N2831" s="12"/>
      <c r="O2831" s="12"/>
    </row>
    <row r="2832" spans="1:15" x14ac:dyDescent="0.35">
      <c r="A2832" s="11" t="str">
        <f t="shared" si="44"/>
        <v>DISTRIBUCION VOLUMEN X CRITERIO (kg ó litros)T.Zumo+Horchata+Mosto&gt;500MIL</v>
      </c>
      <c r="B2832" s="11" t="s">
        <v>120</v>
      </c>
      <c r="C2832" s="11" t="s">
        <v>156</v>
      </c>
      <c r="D2832" s="11" t="s">
        <v>16</v>
      </c>
      <c r="E2832" s="12">
        <v>13.315906583380228</v>
      </c>
      <c r="F2832" s="12">
        <v>15.530668977922479</v>
      </c>
      <c r="G2832" s="12">
        <v>12.611676553472867</v>
      </c>
      <c r="H2832" s="12">
        <v>16.617255372464474</v>
      </c>
      <c r="I2832" s="12">
        <v>18.479223664371109</v>
      </c>
      <c r="J2832" s="12">
        <v>20.870300717524387</v>
      </c>
      <c r="K2832" s="12">
        <v>18.289932340530591</v>
      </c>
      <c r="L2832" s="12">
        <v>16.657718212916585</v>
      </c>
      <c r="M2832" s="12">
        <v>17.866151718634924</v>
      </c>
      <c r="N2832" s="12"/>
      <c r="O2832" s="12"/>
    </row>
    <row r="2833" spans="1:15" x14ac:dyDescent="0.35">
      <c r="A2833" s="11" t="str">
        <f t="shared" si="44"/>
        <v>DISTRIBUCION VOLUMEN X CRITERIO (kg ó litros)T.Zumo+Horchata+MostoDE 15 A 19 AÑOS</v>
      </c>
      <c r="B2833" s="11" t="s">
        <v>120</v>
      </c>
      <c r="C2833" s="11" t="s">
        <v>156</v>
      </c>
      <c r="D2833" s="11" t="s">
        <v>39</v>
      </c>
      <c r="E2833" s="12">
        <v>4.441781161671968</v>
      </c>
      <c r="F2833" s="12">
        <v>5.1525196188288307</v>
      </c>
      <c r="G2833" s="12">
        <v>2.3250608884979886</v>
      </c>
      <c r="H2833" s="12">
        <v>2.0376975874025387</v>
      </c>
      <c r="I2833" s="12">
        <v>1.3746211424775423</v>
      </c>
      <c r="J2833" s="12">
        <v>1.1857605098049386</v>
      </c>
      <c r="K2833" s="12">
        <v>0.86011167254844634</v>
      </c>
      <c r="L2833" s="12">
        <v>0.7090830970615245</v>
      </c>
      <c r="M2833" s="12">
        <v>3.8964261390470774</v>
      </c>
      <c r="N2833" s="12"/>
      <c r="O2833" s="12"/>
    </row>
    <row r="2834" spans="1:15" x14ac:dyDescent="0.35">
      <c r="A2834" s="11" t="str">
        <f t="shared" si="44"/>
        <v>DISTRIBUCION VOLUMEN X CRITERIO (kg ó litros)T.Zumo+Horchata+MostoDE 20 A 24 AÑOS</v>
      </c>
      <c r="B2834" s="11" t="s">
        <v>120</v>
      </c>
      <c r="C2834" s="11" t="s">
        <v>156</v>
      </c>
      <c r="D2834" s="11" t="s">
        <v>40</v>
      </c>
      <c r="E2834" s="12">
        <v>3.8993521783210388</v>
      </c>
      <c r="F2834" s="12">
        <v>3.9163409885739506</v>
      </c>
      <c r="G2834" s="12">
        <v>4.5006666074238169</v>
      </c>
      <c r="H2834" s="12">
        <v>5.1603815330450438</v>
      </c>
      <c r="I2834" s="12">
        <v>5.98203921828111</v>
      </c>
      <c r="J2834" s="12">
        <v>3.1059313555280115</v>
      </c>
      <c r="K2834" s="12">
        <v>2.2893172165075684</v>
      </c>
      <c r="L2834" s="12">
        <v>5.0632398287384408</v>
      </c>
      <c r="M2834" s="12">
        <v>3.991568149176107</v>
      </c>
      <c r="N2834" s="12"/>
      <c r="O2834" s="12"/>
    </row>
    <row r="2835" spans="1:15" x14ac:dyDescent="0.35">
      <c r="A2835" s="11" t="str">
        <f t="shared" si="44"/>
        <v>DISTRIBUCION VOLUMEN X CRITERIO (kg ó litros)T.Zumo+Horchata+MostoDE 25 A 34 AÑOS</v>
      </c>
      <c r="B2835" s="11" t="s">
        <v>120</v>
      </c>
      <c r="C2835" s="11" t="s">
        <v>156</v>
      </c>
      <c r="D2835" s="11" t="s">
        <v>41</v>
      </c>
      <c r="E2835" s="12">
        <v>9.0794567139845892</v>
      </c>
      <c r="F2835" s="12">
        <v>8.6450809756257065</v>
      </c>
      <c r="G2835" s="12">
        <v>9.7943560225156236</v>
      </c>
      <c r="H2835" s="12">
        <v>8.1200404027038697</v>
      </c>
      <c r="I2835" s="12">
        <v>7.6750541230201748</v>
      </c>
      <c r="J2835" s="12">
        <v>8.4029968076178552</v>
      </c>
      <c r="K2835" s="12">
        <v>8.8785011066813997</v>
      </c>
      <c r="L2835" s="12">
        <v>9.7125406644895449</v>
      </c>
      <c r="M2835" s="12">
        <v>8.1136919823194376</v>
      </c>
      <c r="N2835" s="12"/>
      <c r="O2835" s="12"/>
    </row>
    <row r="2836" spans="1:15" x14ac:dyDescent="0.35">
      <c r="A2836" s="11" t="str">
        <f t="shared" si="44"/>
        <v>DISTRIBUCION VOLUMEN X CRITERIO (kg ó litros)T.Zumo+Horchata+MostoDE 35 A 49 AÑOS</v>
      </c>
      <c r="B2836" s="11" t="s">
        <v>120</v>
      </c>
      <c r="C2836" s="11" t="s">
        <v>156</v>
      </c>
      <c r="D2836" s="11" t="s">
        <v>42</v>
      </c>
      <c r="E2836" s="12">
        <v>29.882695037265332</v>
      </c>
      <c r="F2836" s="12">
        <v>28.18859061233006</v>
      </c>
      <c r="G2836" s="12">
        <v>28.348096644351966</v>
      </c>
      <c r="H2836" s="12">
        <v>27.977777539125864</v>
      </c>
      <c r="I2836" s="12">
        <v>27.541916532200446</v>
      </c>
      <c r="J2836" s="12">
        <v>25.499059919662276</v>
      </c>
      <c r="K2836" s="12">
        <v>27.696420678411577</v>
      </c>
      <c r="L2836" s="12">
        <v>23.348668640411688</v>
      </c>
      <c r="M2836" s="12">
        <v>21.190899588601553</v>
      </c>
      <c r="N2836" s="12"/>
      <c r="O2836" s="12"/>
    </row>
    <row r="2837" spans="1:15" x14ac:dyDescent="0.35">
      <c r="A2837" s="11" t="str">
        <f t="shared" si="44"/>
        <v>DISTRIBUCION VOLUMEN X CRITERIO (kg ó litros)T.Zumo+Horchata+MostoDE 50 A 59 AÑOS</v>
      </c>
      <c r="B2837" s="11" t="s">
        <v>120</v>
      </c>
      <c r="C2837" s="11" t="s">
        <v>156</v>
      </c>
      <c r="D2837" s="11" t="s">
        <v>43</v>
      </c>
      <c r="E2837" s="12">
        <v>25.158472044664968</v>
      </c>
      <c r="F2837" s="12">
        <v>25.853460943927558</v>
      </c>
      <c r="G2837" s="12">
        <v>26.915646841440111</v>
      </c>
      <c r="H2837" s="12">
        <v>25.379442418229203</v>
      </c>
      <c r="I2837" s="12">
        <v>23.904550546255397</v>
      </c>
      <c r="J2837" s="12">
        <v>27.504390172997724</v>
      </c>
      <c r="K2837" s="12">
        <v>26.670315853450376</v>
      </c>
      <c r="L2837" s="12">
        <v>27.567252711017048</v>
      </c>
      <c r="M2837" s="12">
        <v>25.685188894356365</v>
      </c>
      <c r="N2837" s="12"/>
      <c r="O2837" s="12"/>
    </row>
    <row r="2838" spans="1:15" x14ac:dyDescent="0.35">
      <c r="A2838" s="11" t="str">
        <f t="shared" si="44"/>
        <v>DISTRIBUCION VOLUMEN X CRITERIO (kg ó litros)T.Zumo+Horchata+MostoDE 60 A 75 AÑOS</v>
      </c>
      <c r="B2838" s="11" t="s">
        <v>120</v>
      </c>
      <c r="C2838" s="11" t="s">
        <v>156</v>
      </c>
      <c r="D2838" s="11" t="s">
        <v>44</v>
      </c>
      <c r="E2838" s="12">
        <v>27.538239006753017</v>
      </c>
      <c r="F2838" s="12">
        <v>28.244017624188171</v>
      </c>
      <c r="G2838" s="12">
        <v>28.116173650368246</v>
      </c>
      <c r="H2838" s="12">
        <v>31.324661708864188</v>
      </c>
      <c r="I2838" s="12">
        <v>33.52181641906445</v>
      </c>
      <c r="J2838" s="12">
        <v>34.301862138103914</v>
      </c>
      <c r="K2838" s="12">
        <v>33.605336282610601</v>
      </c>
      <c r="L2838" s="12">
        <v>33.599212516569246</v>
      </c>
      <c r="M2838" s="12">
        <v>37.122221307761031</v>
      </c>
      <c r="N2838" s="12"/>
      <c r="O2838" s="12"/>
    </row>
    <row r="2839" spans="1:15" x14ac:dyDescent="0.35">
      <c r="A2839" s="11" t="str">
        <f t="shared" si="44"/>
        <v>DISTRIBUCION VOLUMEN X CRITERIO (kg ó litros)T.Zumo+Horchata+MostoALTA Y MEDIA ALTA</v>
      </c>
      <c r="B2839" s="11" t="s">
        <v>120</v>
      </c>
      <c r="C2839" s="11" t="s">
        <v>156</v>
      </c>
      <c r="D2839" s="11" t="s">
        <v>17</v>
      </c>
      <c r="E2839" s="12">
        <v>25.063848730498982</v>
      </c>
      <c r="F2839" s="12">
        <v>27.068232376534802</v>
      </c>
      <c r="G2839" s="12">
        <v>23.892773430210834</v>
      </c>
      <c r="H2839" s="12">
        <v>19.301085546636212</v>
      </c>
      <c r="I2839" s="12">
        <v>21.312003638006214</v>
      </c>
      <c r="J2839" s="12">
        <v>24.407294800661102</v>
      </c>
      <c r="K2839" s="12">
        <v>22.461368254435456</v>
      </c>
      <c r="L2839" s="12">
        <v>23.131210627386732</v>
      </c>
      <c r="M2839" s="12">
        <v>23.868050530239323</v>
      </c>
      <c r="N2839" s="12"/>
      <c r="O2839" s="12"/>
    </row>
    <row r="2840" spans="1:15" x14ac:dyDescent="0.35">
      <c r="A2840" s="11" t="str">
        <f t="shared" si="44"/>
        <v>DISTRIBUCION VOLUMEN X CRITERIO (kg ó litros)T.Zumo+Horchata+MostoMEDIA</v>
      </c>
      <c r="B2840" s="11" t="s">
        <v>120</v>
      </c>
      <c r="C2840" s="11" t="s">
        <v>156</v>
      </c>
      <c r="D2840" s="11" t="s">
        <v>18</v>
      </c>
      <c r="E2840" s="12">
        <v>28.976398825245557</v>
      </c>
      <c r="F2840" s="12">
        <v>28.525680672894744</v>
      </c>
      <c r="G2840" s="12">
        <v>29.096587437320249</v>
      </c>
      <c r="H2840" s="12">
        <v>30.022912379628792</v>
      </c>
      <c r="I2840" s="12">
        <v>31.494854094385083</v>
      </c>
      <c r="J2840" s="12">
        <v>27.796365182390563</v>
      </c>
      <c r="K2840" s="12">
        <v>29.160275143255365</v>
      </c>
      <c r="L2840" s="12">
        <v>29.426492791330901</v>
      </c>
      <c r="M2840" s="12">
        <v>29.829603334649079</v>
      </c>
      <c r="N2840" s="12"/>
      <c r="O2840" s="12"/>
    </row>
    <row r="2841" spans="1:15" x14ac:dyDescent="0.35">
      <c r="A2841" s="11" t="str">
        <f t="shared" si="44"/>
        <v>DISTRIBUCION VOLUMEN X CRITERIO (kg ó litros)T.Zumo+Horchata+MostoMEDIA BAJA</v>
      </c>
      <c r="B2841" s="11" t="s">
        <v>120</v>
      </c>
      <c r="C2841" s="11" t="s">
        <v>156</v>
      </c>
      <c r="D2841" s="11" t="s">
        <v>19</v>
      </c>
      <c r="E2841" s="12">
        <v>24.165471327468271</v>
      </c>
      <c r="F2841" s="12">
        <v>26.718474993331</v>
      </c>
      <c r="G2841" s="12">
        <v>30.468768332161499</v>
      </c>
      <c r="H2841" s="12">
        <v>34.023292673253316</v>
      </c>
      <c r="I2841" s="12">
        <v>30.390731837939366</v>
      </c>
      <c r="J2841" s="12">
        <v>31.211460854730944</v>
      </c>
      <c r="K2841" s="12">
        <v>29.952608153601723</v>
      </c>
      <c r="L2841" s="12">
        <v>26.214627474460244</v>
      </c>
      <c r="M2841" s="12">
        <v>27.150617361470928</v>
      </c>
      <c r="N2841" s="12"/>
      <c r="O2841" s="12"/>
    </row>
    <row r="2842" spans="1:15" x14ac:dyDescent="0.35">
      <c r="A2842" s="11" t="str">
        <f t="shared" si="44"/>
        <v>DISTRIBUCION VOLUMEN X CRITERIO (kg ó litros)T.Zumo+Horchata+MostoBAJA</v>
      </c>
      <c r="B2842" s="11" t="s">
        <v>120</v>
      </c>
      <c r="C2842" s="11" t="s">
        <v>156</v>
      </c>
      <c r="D2842" s="11" t="s">
        <v>20</v>
      </c>
      <c r="E2842" s="12">
        <v>21.794282242602549</v>
      </c>
      <c r="F2842" s="12">
        <v>17.687618732966719</v>
      </c>
      <c r="G2842" s="12">
        <v>16.541876791045738</v>
      </c>
      <c r="H2842" s="12">
        <v>16.652701700509539</v>
      </c>
      <c r="I2842" s="12">
        <v>16.802410695219368</v>
      </c>
      <c r="J2842" s="12">
        <v>16.584878439245639</v>
      </c>
      <c r="K2842" s="12">
        <v>18.425756812853795</v>
      </c>
      <c r="L2842" s="12">
        <v>21.227665222084056</v>
      </c>
      <c r="M2842" s="12">
        <v>19.151731291312327</v>
      </c>
      <c r="N2842" s="12"/>
      <c r="O2842" s="12"/>
    </row>
    <row r="2843" spans="1:15" x14ac:dyDescent="0.35">
      <c r="A2843" s="11" t="str">
        <f t="shared" si="44"/>
        <v>DISTRIBUCION VOLUMEN X CRITERIO (kg ó litros)T.Zumo+Horchata+MostoHOMBRE</v>
      </c>
      <c r="B2843" s="11" t="s">
        <v>120</v>
      </c>
      <c r="C2843" s="11" t="s">
        <v>156</v>
      </c>
      <c r="D2843" s="11" t="s">
        <v>21</v>
      </c>
      <c r="E2843" s="12">
        <v>46.790794119770396</v>
      </c>
      <c r="F2843" s="12">
        <v>49.135866712880208</v>
      </c>
      <c r="G2843" s="12">
        <v>56.694584269908191</v>
      </c>
      <c r="H2843" s="12">
        <v>55.680597516488852</v>
      </c>
      <c r="I2843" s="12">
        <v>50.446850358525261</v>
      </c>
      <c r="J2843" s="12">
        <v>51.346136963083133</v>
      </c>
      <c r="K2843" s="12">
        <v>50.097465983240582</v>
      </c>
      <c r="L2843" s="12">
        <v>52.543997735769423</v>
      </c>
      <c r="M2843" s="12">
        <v>54.586858298259109</v>
      </c>
      <c r="N2843" s="12"/>
      <c r="O2843" s="12"/>
    </row>
    <row r="2844" spans="1:15" x14ac:dyDescent="0.35">
      <c r="A2844" s="11" t="str">
        <f t="shared" si="44"/>
        <v>DISTRIBUCION VOLUMEN X CRITERIO (kg ó litros)T.Zumo+Horchata+MostoMUJER</v>
      </c>
      <c r="B2844" s="11" t="s">
        <v>120</v>
      </c>
      <c r="C2844" s="11" t="s">
        <v>156</v>
      </c>
      <c r="D2844" s="11" t="s">
        <v>22</v>
      </c>
      <c r="E2844" s="12">
        <v>53.209203947011318</v>
      </c>
      <c r="F2844" s="12">
        <v>50.864142131515564</v>
      </c>
      <c r="G2844" s="12">
        <v>43.305421364308131</v>
      </c>
      <c r="H2844" s="12">
        <v>44.319405964748555</v>
      </c>
      <c r="I2844" s="12">
        <v>49.553152781213306</v>
      </c>
      <c r="J2844" s="12">
        <v>48.653864934717753</v>
      </c>
      <c r="K2844" s="12">
        <v>49.902530273222197</v>
      </c>
      <c r="L2844" s="12">
        <v>47.456007851713075</v>
      </c>
      <c r="M2844" s="12">
        <v>45.413142253611475</v>
      </c>
      <c r="N2844" s="12"/>
      <c r="O2844" s="12"/>
    </row>
    <row r="2845" spans="1:15" x14ac:dyDescent="0.35">
      <c r="A2845" s="11" t="str">
        <f t="shared" si="44"/>
        <v>DISTRIBUCION VOLUMEN X CRITERIO (kg ó litros)Agua EnvasadaT.ESPAÑA</v>
      </c>
      <c r="B2845" s="11" t="s">
        <v>120</v>
      </c>
      <c r="C2845" s="11" t="s">
        <v>157</v>
      </c>
      <c r="D2845" s="11" t="s">
        <v>36</v>
      </c>
      <c r="E2845" s="12">
        <v>100</v>
      </c>
      <c r="F2845" s="12">
        <v>100</v>
      </c>
      <c r="G2845" s="12">
        <v>100</v>
      </c>
      <c r="H2845" s="12">
        <v>100</v>
      </c>
      <c r="I2845" s="12">
        <v>100</v>
      </c>
      <c r="J2845" s="12">
        <v>100</v>
      </c>
      <c r="K2845" s="12">
        <v>100</v>
      </c>
      <c r="L2845" s="12">
        <v>100</v>
      </c>
      <c r="M2845" s="12">
        <v>100</v>
      </c>
      <c r="N2845" s="12"/>
      <c r="O2845" s="12"/>
    </row>
    <row r="2846" spans="1:15" x14ac:dyDescent="0.35">
      <c r="A2846" s="11" t="str">
        <f t="shared" si="44"/>
        <v>DISTRIBUCION VOLUMEN X CRITERIO (kg ó litros)Agua EnvasadaBCN AM</v>
      </c>
      <c r="B2846" s="11" t="s">
        <v>120</v>
      </c>
      <c r="C2846" s="11" t="s">
        <v>157</v>
      </c>
      <c r="D2846" s="11" t="s">
        <v>1</v>
      </c>
      <c r="E2846" s="12">
        <v>14.95778351985331</v>
      </c>
      <c r="F2846" s="12">
        <v>10.161091191279963</v>
      </c>
      <c r="G2846" s="12">
        <v>9.5627332825552251</v>
      </c>
      <c r="H2846" s="12">
        <v>12.210251418934567</v>
      </c>
      <c r="I2846" s="12">
        <v>10.915443219948182</v>
      </c>
      <c r="J2846" s="12">
        <v>11.08124713065944</v>
      </c>
      <c r="K2846" s="12">
        <v>11.881517384477643</v>
      </c>
      <c r="L2846" s="12">
        <v>13.264024356733287</v>
      </c>
      <c r="M2846" s="12">
        <v>10.190932090021352</v>
      </c>
      <c r="N2846" s="12"/>
      <c r="O2846" s="12"/>
    </row>
    <row r="2847" spans="1:15" x14ac:dyDescent="0.35">
      <c r="A2847" s="11" t="str">
        <f t="shared" si="44"/>
        <v>DISTRIBUCION VOLUMEN X CRITERIO (kg ó litros)Agua EnvasadaREST.CAT ARAGON</v>
      </c>
      <c r="B2847" s="11" t="s">
        <v>120</v>
      </c>
      <c r="C2847" s="11" t="s">
        <v>157</v>
      </c>
      <c r="D2847" s="11" t="s">
        <v>2</v>
      </c>
      <c r="E2847" s="12">
        <v>13.119854553897117</v>
      </c>
      <c r="F2847" s="12">
        <v>13.974733008047572</v>
      </c>
      <c r="G2847" s="12">
        <v>14.82706831094514</v>
      </c>
      <c r="H2847" s="12">
        <v>16.024306301939642</v>
      </c>
      <c r="I2847" s="12">
        <v>14.812159100045049</v>
      </c>
      <c r="J2847" s="12">
        <v>14.13225815245891</v>
      </c>
      <c r="K2847" s="12">
        <v>13.500676273134182</v>
      </c>
      <c r="L2847" s="12">
        <v>16.343862967400383</v>
      </c>
      <c r="M2847" s="12">
        <v>16.531295612652023</v>
      </c>
      <c r="N2847" s="12"/>
      <c r="O2847" s="12"/>
    </row>
    <row r="2848" spans="1:15" x14ac:dyDescent="0.35">
      <c r="A2848" s="11" t="str">
        <f t="shared" si="44"/>
        <v>DISTRIBUCION VOLUMEN X CRITERIO (kg ó litros)Agua EnvasadaLEVANTE</v>
      </c>
      <c r="B2848" s="11" t="s">
        <v>120</v>
      </c>
      <c r="C2848" s="11" t="s">
        <v>157</v>
      </c>
      <c r="D2848" s="11" t="s">
        <v>3</v>
      </c>
      <c r="E2848" s="12">
        <v>16.852369776961421</v>
      </c>
      <c r="F2848" s="12">
        <v>20.710036631019722</v>
      </c>
      <c r="G2848" s="12">
        <v>19.35594885551561</v>
      </c>
      <c r="H2848" s="12">
        <v>18.346264857531523</v>
      </c>
      <c r="I2848" s="12">
        <v>16.483855801063314</v>
      </c>
      <c r="J2848" s="12">
        <v>16.542676564927763</v>
      </c>
      <c r="K2848" s="12">
        <v>15.880113275315336</v>
      </c>
      <c r="L2848" s="12">
        <v>17.472513052703732</v>
      </c>
      <c r="M2848" s="12">
        <v>15.720126590184694</v>
      </c>
      <c r="N2848" s="12"/>
      <c r="O2848" s="12"/>
    </row>
    <row r="2849" spans="1:15" x14ac:dyDescent="0.35">
      <c r="A2849" s="11" t="str">
        <f t="shared" si="44"/>
        <v>DISTRIBUCION VOLUMEN X CRITERIO (kg ó litros)Agua EnvasadaANDALUCIA</v>
      </c>
      <c r="B2849" s="11" t="s">
        <v>120</v>
      </c>
      <c r="C2849" s="11" t="s">
        <v>157</v>
      </c>
      <c r="D2849" s="11" t="s">
        <v>4</v>
      </c>
      <c r="E2849" s="12">
        <v>14.468486830409541</v>
      </c>
      <c r="F2849" s="12">
        <v>16.520818631575974</v>
      </c>
      <c r="G2849" s="12">
        <v>16.867101890434292</v>
      </c>
      <c r="H2849" s="12">
        <v>14.969531078725812</v>
      </c>
      <c r="I2849" s="12">
        <v>16.418531789085822</v>
      </c>
      <c r="J2849" s="12">
        <v>15.613606149314222</v>
      </c>
      <c r="K2849" s="12">
        <v>16.102459448688862</v>
      </c>
      <c r="L2849" s="12">
        <v>11.57079459392472</v>
      </c>
      <c r="M2849" s="12">
        <v>14.77589053509506</v>
      </c>
      <c r="N2849" s="12"/>
      <c r="O2849" s="12"/>
    </row>
    <row r="2850" spans="1:15" x14ac:dyDescent="0.35">
      <c r="A2850" s="11" t="str">
        <f t="shared" si="44"/>
        <v>DISTRIBUCION VOLUMEN X CRITERIO (kg ó litros)Agua EnvasadaMDD AM</v>
      </c>
      <c r="B2850" s="11" t="s">
        <v>120</v>
      </c>
      <c r="C2850" s="11" t="s">
        <v>157</v>
      </c>
      <c r="D2850" s="11" t="s">
        <v>5</v>
      </c>
      <c r="E2850" s="12">
        <v>9.1704037723282941</v>
      </c>
      <c r="F2850" s="12">
        <v>10.746299638681075</v>
      </c>
      <c r="G2850" s="12">
        <v>11.662074223815464</v>
      </c>
      <c r="H2850" s="12">
        <v>11.075205870148306</v>
      </c>
      <c r="I2850" s="12">
        <v>11.452826886923855</v>
      </c>
      <c r="J2850" s="12">
        <v>12.739121043677637</v>
      </c>
      <c r="K2850" s="12">
        <v>11.719194010353201</v>
      </c>
      <c r="L2850" s="12">
        <v>11.694847954459403</v>
      </c>
      <c r="M2850" s="12">
        <v>11.70801893925803</v>
      </c>
      <c r="N2850" s="12"/>
      <c r="O2850" s="12"/>
    </row>
    <row r="2851" spans="1:15" x14ac:dyDescent="0.35">
      <c r="A2851" s="11" t="str">
        <f t="shared" si="44"/>
        <v>DISTRIBUCION VOLUMEN X CRITERIO (kg ó litros)Agua EnvasadaRTO CENTRO</v>
      </c>
      <c r="B2851" s="11" t="s">
        <v>120</v>
      </c>
      <c r="C2851" s="11" t="s">
        <v>157</v>
      </c>
      <c r="D2851" s="11" t="s">
        <v>6</v>
      </c>
      <c r="E2851" s="12">
        <v>9.6511421762489302</v>
      </c>
      <c r="F2851" s="12">
        <v>9.5302016583902009</v>
      </c>
      <c r="G2851" s="12">
        <v>7.5370261963527652</v>
      </c>
      <c r="H2851" s="12">
        <v>8.7675132878149729</v>
      </c>
      <c r="I2851" s="12">
        <v>9.7071252298619424</v>
      </c>
      <c r="J2851" s="12">
        <v>10.426676252205095</v>
      </c>
      <c r="K2851" s="12">
        <v>10.884677149853477</v>
      </c>
      <c r="L2851" s="12">
        <v>7.9555358768919531</v>
      </c>
      <c r="M2851" s="12">
        <v>7.8189428630033184</v>
      </c>
      <c r="N2851" s="12"/>
      <c r="O2851" s="12"/>
    </row>
    <row r="2852" spans="1:15" x14ac:dyDescent="0.35">
      <c r="A2852" s="11" t="str">
        <f t="shared" si="44"/>
        <v>DISTRIBUCION VOLUMEN X CRITERIO (kg ó litros)Agua EnvasadaNORTE-CENTRO</v>
      </c>
      <c r="B2852" s="11" t="s">
        <v>120</v>
      </c>
      <c r="C2852" s="11" t="s">
        <v>157</v>
      </c>
      <c r="D2852" s="11" t="s">
        <v>7</v>
      </c>
      <c r="E2852" s="12">
        <v>9.349344078140513</v>
      </c>
      <c r="F2852" s="12">
        <v>8.0136347339131522</v>
      </c>
      <c r="G2852" s="12">
        <v>8.3313939466000573</v>
      </c>
      <c r="H2852" s="12">
        <v>6.966504331849074</v>
      </c>
      <c r="I2852" s="12">
        <v>8.0082150642390459</v>
      </c>
      <c r="J2852" s="12">
        <v>8.1240790078457827</v>
      </c>
      <c r="K2852" s="12">
        <v>8.6378747971736907</v>
      </c>
      <c r="L2852" s="12">
        <v>8.6220678038679175</v>
      </c>
      <c r="M2852" s="12">
        <v>6.8645396041339044</v>
      </c>
      <c r="N2852" s="12"/>
      <c r="O2852" s="12"/>
    </row>
    <row r="2853" spans="1:15" x14ac:dyDescent="0.35">
      <c r="A2853" s="11" t="str">
        <f t="shared" si="44"/>
        <v>DISTRIBUCION VOLUMEN X CRITERIO (kg ó litros)Agua EnvasadaNOROESTE</v>
      </c>
      <c r="B2853" s="11" t="s">
        <v>120</v>
      </c>
      <c r="C2853" s="11" t="s">
        <v>157</v>
      </c>
      <c r="D2853" s="11" t="s">
        <v>8</v>
      </c>
      <c r="E2853" s="12">
        <v>12.430622611071792</v>
      </c>
      <c r="F2853" s="12">
        <v>10.343160549282466</v>
      </c>
      <c r="G2853" s="12">
        <v>11.856658416651207</v>
      </c>
      <c r="H2853" s="12">
        <v>11.640420589835136</v>
      </c>
      <c r="I2853" s="12">
        <v>12.201844089200934</v>
      </c>
      <c r="J2853" s="12">
        <v>11.34036068109344</v>
      </c>
      <c r="K2853" s="12">
        <v>11.39349934900231</v>
      </c>
      <c r="L2853" s="12">
        <v>13.076357402555278</v>
      </c>
      <c r="M2853" s="12">
        <v>16.390250746627146</v>
      </c>
      <c r="N2853" s="12"/>
      <c r="O2853" s="12"/>
    </row>
    <row r="2854" spans="1:15" x14ac:dyDescent="0.35">
      <c r="A2854" s="11" t="str">
        <f t="shared" si="44"/>
        <v>DISTRIBUCION VOLUMEN X CRITERIO (kg ó litros)Agua Envasada&lt;2MIL</v>
      </c>
      <c r="B2854" s="11" t="s">
        <v>120</v>
      </c>
      <c r="C2854" s="11" t="s">
        <v>157</v>
      </c>
      <c r="D2854" s="11" t="s">
        <v>9</v>
      </c>
      <c r="E2854" s="12">
        <v>6.1783245760630576</v>
      </c>
      <c r="F2854" s="12">
        <v>6.2533166160593217</v>
      </c>
      <c r="G2854" s="12">
        <v>6.3844409161336797</v>
      </c>
      <c r="H2854" s="12">
        <v>6.7778981127508562</v>
      </c>
      <c r="I2854" s="12">
        <v>6.893877005467056</v>
      </c>
      <c r="J2854" s="12">
        <v>5.966948210420516</v>
      </c>
      <c r="K2854" s="12">
        <v>5.8741447307201469</v>
      </c>
      <c r="L2854" s="12">
        <v>7.0054542388780288</v>
      </c>
      <c r="M2854" s="12">
        <v>6.8677323366453349</v>
      </c>
      <c r="N2854" s="12"/>
      <c r="O2854" s="12"/>
    </row>
    <row r="2855" spans="1:15" x14ac:dyDescent="0.35">
      <c r="A2855" s="11" t="str">
        <f t="shared" si="44"/>
        <v>DISTRIBUCION VOLUMEN X CRITERIO (kg ó litros)Agua Envasada2-5MIL</v>
      </c>
      <c r="B2855" s="11" t="s">
        <v>120</v>
      </c>
      <c r="C2855" s="11" t="s">
        <v>157</v>
      </c>
      <c r="D2855" s="11" t="s">
        <v>10</v>
      </c>
      <c r="E2855" s="12">
        <v>3.2894611075080933</v>
      </c>
      <c r="F2855" s="12">
        <v>4.3661438615457797</v>
      </c>
      <c r="G2855" s="12">
        <v>3.9678754700543286</v>
      </c>
      <c r="H2855" s="12">
        <v>5.6083685246069193</v>
      </c>
      <c r="I2855" s="12">
        <v>4.883032093432071</v>
      </c>
      <c r="J2855" s="12">
        <v>4.4044900589197189</v>
      </c>
      <c r="K2855" s="12">
        <v>4.3333555303219109</v>
      </c>
      <c r="L2855" s="12">
        <v>4.1892329511502409</v>
      </c>
      <c r="M2855" s="12">
        <v>4.0509949834122416</v>
      </c>
      <c r="N2855" s="12"/>
      <c r="O2855" s="12"/>
    </row>
    <row r="2856" spans="1:15" x14ac:dyDescent="0.35">
      <c r="A2856" s="11" t="str">
        <f t="shared" si="44"/>
        <v>DISTRIBUCION VOLUMEN X CRITERIO (kg ó litros)Agua Envasada5-10MIL</v>
      </c>
      <c r="B2856" s="11" t="s">
        <v>120</v>
      </c>
      <c r="C2856" s="11" t="s">
        <v>157</v>
      </c>
      <c r="D2856" s="11" t="s">
        <v>11</v>
      </c>
      <c r="E2856" s="12">
        <v>8.4441664863270525</v>
      </c>
      <c r="F2856" s="12">
        <v>11.576404221421866</v>
      </c>
      <c r="G2856" s="12">
        <v>8.622028104467379</v>
      </c>
      <c r="H2856" s="12">
        <v>10.270966341754631</v>
      </c>
      <c r="I2856" s="12">
        <v>11.611633151216482</v>
      </c>
      <c r="J2856" s="12">
        <v>10.361337786288329</v>
      </c>
      <c r="K2856" s="12">
        <v>9.771201865720526</v>
      </c>
      <c r="L2856" s="12">
        <v>7.7118859570768388</v>
      </c>
      <c r="M2856" s="12">
        <v>9.7615149145539544</v>
      </c>
      <c r="N2856" s="12"/>
      <c r="O2856" s="12"/>
    </row>
    <row r="2857" spans="1:15" x14ac:dyDescent="0.35">
      <c r="A2857" s="11" t="str">
        <f t="shared" si="44"/>
        <v>DISTRIBUCION VOLUMEN X CRITERIO (kg ó litros)Agua Envasada10-30MIL</v>
      </c>
      <c r="B2857" s="11" t="s">
        <v>120</v>
      </c>
      <c r="C2857" s="11" t="s">
        <v>157</v>
      </c>
      <c r="D2857" s="11" t="s">
        <v>12</v>
      </c>
      <c r="E2857" s="12">
        <v>21.721446568082182</v>
      </c>
      <c r="F2857" s="12">
        <v>20.415933923946859</v>
      </c>
      <c r="G2857" s="12">
        <v>21.364708448505159</v>
      </c>
      <c r="H2857" s="12">
        <v>18.804740912590169</v>
      </c>
      <c r="I2857" s="12">
        <v>19.269444867317411</v>
      </c>
      <c r="J2857" s="12">
        <v>18.666063508772147</v>
      </c>
      <c r="K2857" s="12">
        <v>21.2602128042343</v>
      </c>
      <c r="L2857" s="12">
        <v>21.168435174668922</v>
      </c>
      <c r="M2857" s="12">
        <v>22.070287826416507</v>
      </c>
      <c r="N2857" s="12"/>
      <c r="O2857" s="12"/>
    </row>
    <row r="2858" spans="1:15" x14ac:dyDescent="0.35">
      <c r="A2858" s="11" t="str">
        <f t="shared" si="44"/>
        <v>DISTRIBUCION VOLUMEN X CRITERIO (kg ó litros)Agua Envasada30-100MIL</v>
      </c>
      <c r="B2858" s="11" t="s">
        <v>120</v>
      </c>
      <c r="C2858" s="11" t="s">
        <v>157</v>
      </c>
      <c r="D2858" s="11" t="s">
        <v>13</v>
      </c>
      <c r="E2858" s="12">
        <v>20.843169364268878</v>
      </c>
      <c r="F2858" s="12">
        <v>19.304677726978706</v>
      </c>
      <c r="G2858" s="12">
        <v>18.221460090417317</v>
      </c>
      <c r="H2858" s="12">
        <v>17.364801130375291</v>
      </c>
      <c r="I2858" s="12">
        <v>16.997968367246326</v>
      </c>
      <c r="J2858" s="12">
        <v>18.252704759666095</v>
      </c>
      <c r="K2858" s="12">
        <v>16.75421158424205</v>
      </c>
      <c r="L2858" s="12">
        <v>16.259625226992512</v>
      </c>
      <c r="M2858" s="12">
        <v>17.351420252462006</v>
      </c>
      <c r="N2858" s="12"/>
      <c r="O2858" s="12"/>
    </row>
    <row r="2859" spans="1:15" x14ac:dyDescent="0.35">
      <c r="A2859" s="11" t="str">
        <f t="shared" si="44"/>
        <v>DISTRIBUCION VOLUMEN X CRITERIO (kg ó litros)Agua Envasada100-200MIL</v>
      </c>
      <c r="B2859" s="11" t="s">
        <v>120</v>
      </c>
      <c r="C2859" s="11" t="s">
        <v>157</v>
      </c>
      <c r="D2859" s="11" t="s">
        <v>14</v>
      </c>
      <c r="E2859" s="12">
        <v>8.8141217858641401</v>
      </c>
      <c r="F2859" s="12">
        <v>9.3647835597945246</v>
      </c>
      <c r="G2859" s="12">
        <v>10.493460381906576</v>
      </c>
      <c r="H2859" s="12">
        <v>8.9605526399711337</v>
      </c>
      <c r="I2859" s="12">
        <v>8.3013559667723058</v>
      </c>
      <c r="J2859" s="12">
        <v>10.735985727998848</v>
      </c>
      <c r="K2859" s="12">
        <v>8.7003234418352111</v>
      </c>
      <c r="L2859" s="12">
        <v>7.5164833404421945</v>
      </c>
      <c r="M2859" s="12">
        <v>8.762135337096554</v>
      </c>
      <c r="N2859" s="12"/>
      <c r="O2859" s="12"/>
    </row>
    <row r="2860" spans="1:15" x14ac:dyDescent="0.35">
      <c r="A2860" s="11" t="str">
        <f t="shared" si="44"/>
        <v>DISTRIBUCION VOLUMEN X CRITERIO (kg ó litros)Agua Envasada200-500MIL</v>
      </c>
      <c r="B2860" s="11" t="s">
        <v>120</v>
      </c>
      <c r="C2860" s="11" t="s">
        <v>157</v>
      </c>
      <c r="D2860" s="11" t="s">
        <v>15</v>
      </c>
      <c r="E2860" s="12">
        <v>11.767163029996402</v>
      </c>
      <c r="F2860" s="12">
        <v>11.28681968258166</v>
      </c>
      <c r="G2860" s="12">
        <v>10.32024161389235</v>
      </c>
      <c r="H2860" s="12">
        <v>12.295490418955515</v>
      </c>
      <c r="I2860" s="12">
        <v>12.51052468679063</v>
      </c>
      <c r="J2860" s="12">
        <v>11.759583794482561</v>
      </c>
      <c r="K2860" s="12">
        <v>11.923636275860936</v>
      </c>
      <c r="L2860" s="12">
        <v>14.429573998869044</v>
      </c>
      <c r="M2860" s="12">
        <v>12.752671325359049</v>
      </c>
      <c r="N2860" s="12"/>
      <c r="O2860" s="12"/>
    </row>
    <row r="2861" spans="1:15" x14ac:dyDescent="0.35">
      <c r="A2861" s="11" t="str">
        <f t="shared" si="44"/>
        <v>DISTRIBUCION VOLUMEN X CRITERIO (kg ó litros)Agua Envasada&gt;500MIL</v>
      </c>
      <c r="B2861" s="11" t="s">
        <v>120</v>
      </c>
      <c r="C2861" s="11" t="s">
        <v>157</v>
      </c>
      <c r="D2861" s="11" t="s">
        <v>16</v>
      </c>
      <c r="E2861" s="12">
        <v>18.942153041689725</v>
      </c>
      <c r="F2861" s="12">
        <v>17.431901902868159</v>
      </c>
      <c r="G2861" s="12">
        <v>20.625795763525065</v>
      </c>
      <c r="H2861" s="12">
        <v>19.91718333119368</v>
      </c>
      <c r="I2861" s="12">
        <v>19.532154100189892</v>
      </c>
      <c r="J2861" s="12">
        <v>19.852910948114825</v>
      </c>
      <c r="K2861" s="12">
        <v>21.382922327004295</v>
      </c>
      <c r="L2861" s="12">
        <v>21.719302280898372</v>
      </c>
      <c r="M2861" s="12">
        <v>18.383242405704131</v>
      </c>
      <c r="N2861" s="12"/>
      <c r="O2861" s="12"/>
    </row>
    <row r="2862" spans="1:15" x14ac:dyDescent="0.35">
      <c r="A2862" s="11" t="str">
        <f t="shared" si="44"/>
        <v>DISTRIBUCION VOLUMEN X CRITERIO (kg ó litros)Agua EnvasadaDE 15 A 19 AÑOS</v>
      </c>
      <c r="B2862" s="11" t="s">
        <v>120</v>
      </c>
      <c r="C2862" s="11" t="s">
        <v>157</v>
      </c>
      <c r="D2862" s="11" t="s">
        <v>39</v>
      </c>
      <c r="E2862" s="12">
        <v>3.3556527299589098</v>
      </c>
      <c r="F2862" s="12">
        <v>3.4629340833256048</v>
      </c>
      <c r="G2862" s="12">
        <v>2.1906031883929753</v>
      </c>
      <c r="H2862" s="12">
        <v>3.4124792414885778</v>
      </c>
      <c r="I2862" s="12">
        <v>2.4967059842080812</v>
      </c>
      <c r="J2862" s="12">
        <v>3.8385527474776104</v>
      </c>
      <c r="K2862" s="12">
        <v>2.2253775275558931</v>
      </c>
      <c r="L2862" s="12">
        <v>1.8498478171519011</v>
      </c>
      <c r="M2862" s="12">
        <v>2.1696940654719428</v>
      </c>
      <c r="N2862" s="12"/>
      <c r="O2862" s="12"/>
    </row>
    <row r="2863" spans="1:15" x14ac:dyDescent="0.35">
      <c r="A2863" s="11" t="str">
        <f t="shared" si="44"/>
        <v>DISTRIBUCION VOLUMEN X CRITERIO (kg ó litros)Agua EnvasadaDE 20 A 24 AÑOS</v>
      </c>
      <c r="B2863" s="11" t="s">
        <v>120</v>
      </c>
      <c r="C2863" s="11" t="s">
        <v>157</v>
      </c>
      <c r="D2863" s="11" t="s">
        <v>40</v>
      </c>
      <c r="E2863" s="12">
        <v>2.7806159538394106</v>
      </c>
      <c r="F2863" s="12">
        <v>2.8842699977273831</v>
      </c>
      <c r="G2863" s="12">
        <v>2.8091415151592112</v>
      </c>
      <c r="H2863" s="12">
        <v>2.7746015882121911</v>
      </c>
      <c r="I2863" s="12">
        <v>2.6493303890757094</v>
      </c>
      <c r="J2863" s="12">
        <v>1.8216720287880219</v>
      </c>
      <c r="K2863" s="12">
        <v>1.6245250195404344</v>
      </c>
      <c r="L2863" s="12">
        <v>2.7391932977761262</v>
      </c>
      <c r="M2863" s="12">
        <v>2.2725067697738583</v>
      </c>
      <c r="N2863" s="12"/>
      <c r="O2863" s="12"/>
    </row>
    <row r="2864" spans="1:15" x14ac:dyDescent="0.35">
      <c r="A2864" s="11" t="str">
        <f t="shared" si="44"/>
        <v>DISTRIBUCION VOLUMEN X CRITERIO (kg ó litros)Agua EnvasadaDE 25 A 34 AÑOS</v>
      </c>
      <c r="B2864" s="11" t="s">
        <v>120</v>
      </c>
      <c r="C2864" s="11" t="s">
        <v>157</v>
      </c>
      <c r="D2864" s="11" t="s">
        <v>41</v>
      </c>
      <c r="E2864" s="12">
        <v>8.5360810397226263</v>
      </c>
      <c r="F2864" s="12">
        <v>9.6531786986043251</v>
      </c>
      <c r="G2864" s="12">
        <v>8.5819731251139917</v>
      </c>
      <c r="H2864" s="12">
        <v>7.8506226873491363</v>
      </c>
      <c r="I2864" s="12">
        <v>6.0663626312019119</v>
      </c>
      <c r="J2864" s="12">
        <v>6.7275082355478339</v>
      </c>
      <c r="K2864" s="12">
        <v>6.9798128208867647</v>
      </c>
      <c r="L2864" s="12">
        <v>7.4012406364262748</v>
      </c>
      <c r="M2864" s="12">
        <v>7.204517005644508</v>
      </c>
      <c r="N2864" s="12"/>
      <c r="O2864" s="12"/>
    </row>
    <row r="2865" spans="1:15" x14ac:dyDescent="0.35">
      <c r="A2865" s="11" t="str">
        <f t="shared" si="44"/>
        <v>DISTRIBUCION VOLUMEN X CRITERIO (kg ó litros)Agua EnvasadaDE 35 A 49 AÑOS</v>
      </c>
      <c r="B2865" s="11" t="s">
        <v>120</v>
      </c>
      <c r="C2865" s="11" t="s">
        <v>157</v>
      </c>
      <c r="D2865" s="11" t="s">
        <v>42</v>
      </c>
      <c r="E2865" s="12">
        <v>31.650263817553853</v>
      </c>
      <c r="F2865" s="12">
        <v>32.396393505468716</v>
      </c>
      <c r="G2865" s="12">
        <v>33.224341221220392</v>
      </c>
      <c r="H2865" s="12">
        <v>31.049297653517698</v>
      </c>
      <c r="I2865" s="12">
        <v>30.915483477634474</v>
      </c>
      <c r="J2865" s="12">
        <v>29.963478243418457</v>
      </c>
      <c r="K2865" s="12">
        <v>29.249746852314175</v>
      </c>
      <c r="L2865" s="12">
        <v>28.037161601184803</v>
      </c>
      <c r="M2865" s="12">
        <v>25.750574646897267</v>
      </c>
      <c r="N2865" s="12"/>
      <c r="O2865" s="12"/>
    </row>
    <row r="2866" spans="1:15" x14ac:dyDescent="0.35">
      <c r="A2866" s="11" t="str">
        <f t="shared" si="44"/>
        <v>DISTRIBUCION VOLUMEN X CRITERIO (kg ó litros)Agua EnvasadaDE 50 A 59 AÑOS</v>
      </c>
      <c r="B2866" s="11" t="s">
        <v>120</v>
      </c>
      <c r="C2866" s="11" t="s">
        <v>157</v>
      </c>
      <c r="D2866" s="11" t="s">
        <v>43</v>
      </c>
      <c r="E2866" s="12">
        <v>25.900781556980935</v>
      </c>
      <c r="F2866" s="12">
        <v>24.197651644808992</v>
      </c>
      <c r="G2866" s="12">
        <v>26.324897008593144</v>
      </c>
      <c r="H2866" s="12">
        <v>23.210454120412017</v>
      </c>
      <c r="I2866" s="12">
        <v>24.037360628371665</v>
      </c>
      <c r="J2866" s="12">
        <v>24.088351183178862</v>
      </c>
      <c r="K2866" s="12">
        <v>25.042395895278872</v>
      </c>
      <c r="L2866" s="12">
        <v>24.096289090059152</v>
      </c>
      <c r="M2866" s="12">
        <v>25.259643552715545</v>
      </c>
      <c r="N2866" s="12"/>
      <c r="O2866" s="12"/>
    </row>
    <row r="2867" spans="1:15" x14ac:dyDescent="0.35">
      <c r="A2867" s="11" t="str">
        <f t="shared" si="44"/>
        <v>DISTRIBUCION VOLUMEN X CRITERIO (kg ó litros)Agua EnvasadaDE 60 A 75 AÑOS</v>
      </c>
      <c r="B2867" s="11" t="s">
        <v>120</v>
      </c>
      <c r="C2867" s="11" t="s">
        <v>157</v>
      </c>
      <c r="D2867" s="11" t="s">
        <v>44</v>
      </c>
      <c r="E2867" s="12">
        <v>27.776609265759987</v>
      </c>
      <c r="F2867" s="12">
        <v>27.405554693754191</v>
      </c>
      <c r="G2867" s="12">
        <v>26.869047033117326</v>
      </c>
      <c r="H2867" s="12">
        <v>31.7025539901644</v>
      </c>
      <c r="I2867" s="12">
        <v>33.834752356772697</v>
      </c>
      <c r="J2867" s="12">
        <v>33.560460503740188</v>
      </c>
      <c r="K2867" s="12">
        <v>34.878154108216549</v>
      </c>
      <c r="L2867" s="12">
        <v>35.876276743277408</v>
      </c>
      <c r="M2867" s="12">
        <v>37.343070667048259</v>
      </c>
      <c r="N2867" s="12"/>
      <c r="O2867" s="12"/>
    </row>
    <row r="2868" spans="1:15" x14ac:dyDescent="0.35">
      <c r="A2868" s="11" t="str">
        <f t="shared" si="44"/>
        <v>DISTRIBUCION VOLUMEN X CRITERIO (kg ó litros)Agua EnvasadaALTA Y MEDIA ALTA</v>
      </c>
      <c r="B2868" s="11" t="s">
        <v>120</v>
      </c>
      <c r="C2868" s="11" t="s">
        <v>157</v>
      </c>
      <c r="D2868" s="11" t="s">
        <v>17</v>
      </c>
      <c r="E2868" s="12">
        <v>25.867078548776707</v>
      </c>
      <c r="F2868" s="12">
        <v>29.932490769422305</v>
      </c>
      <c r="G2868" s="12">
        <v>25.413352387440511</v>
      </c>
      <c r="H2868" s="12">
        <v>23.085024924296928</v>
      </c>
      <c r="I2868" s="12">
        <v>26.158472943071686</v>
      </c>
      <c r="J2868" s="12">
        <v>24.676659764473065</v>
      </c>
      <c r="K2868" s="12">
        <v>24.786673560950391</v>
      </c>
      <c r="L2868" s="12">
        <v>21.360489353707884</v>
      </c>
      <c r="M2868" s="12">
        <v>23.046790535436266</v>
      </c>
      <c r="N2868" s="12"/>
      <c r="O2868" s="12"/>
    </row>
    <row r="2869" spans="1:15" x14ac:dyDescent="0.35">
      <c r="A2869" s="11" t="str">
        <f t="shared" si="44"/>
        <v>DISTRIBUCION VOLUMEN X CRITERIO (kg ó litros)Agua EnvasadaMEDIA</v>
      </c>
      <c r="B2869" s="11" t="s">
        <v>120</v>
      </c>
      <c r="C2869" s="11" t="s">
        <v>157</v>
      </c>
      <c r="D2869" s="11" t="s">
        <v>18</v>
      </c>
      <c r="E2869" s="12">
        <v>31.898822957247873</v>
      </c>
      <c r="F2869" s="12">
        <v>31.809366669770888</v>
      </c>
      <c r="G2869" s="12">
        <v>33.757399468932611</v>
      </c>
      <c r="H2869" s="12">
        <v>29.792619749266251</v>
      </c>
      <c r="I2869" s="12">
        <v>34.218180158698637</v>
      </c>
      <c r="J2869" s="12">
        <v>36.182452864978117</v>
      </c>
      <c r="K2869" s="12">
        <v>35.702643781169272</v>
      </c>
      <c r="L2869" s="12">
        <v>37.408540023941953</v>
      </c>
      <c r="M2869" s="12">
        <v>35.402827937632672</v>
      </c>
      <c r="N2869" s="12"/>
      <c r="O2869" s="12"/>
    </row>
    <row r="2870" spans="1:15" x14ac:dyDescent="0.35">
      <c r="A2870" s="11" t="str">
        <f t="shared" si="44"/>
        <v>DISTRIBUCION VOLUMEN X CRITERIO (kg ó litros)Agua EnvasadaMEDIA BAJA</v>
      </c>
      <c r="B2870" s="11" t="s">
        <v>120</v>
      </c>
      <c r="C2870" s="11" t="s">
        <v>157</v>
      </c>
      <c r="D2870" s="11" t="s">
        <v>19</v>
      </c>
      <c r="E2870" s="12">
        <v>25.884828740143924</v>
      </c>
      <c r="F2870" s="12">
        <v>20.686971322668178</v>
      </c>
      <c r="G2870" s="12">
        <v>22.350596696087894</v>
      </c>
      <c r="H2870" s="12">
        <v>28.429747451651416</v>
      </c>
      <c r="I2870" s="12">
        <v>23.490849448082859</v>
      </c>
      <c r="J2870" s="12">
        <v>24.141341900017775</v>
      </c>
      <c r="K2870" s="12">
        <v>24.341920430694923</v>
      </c>
      <c r="L2870" s="12">
        <v>24.97539790250234</v>
      </c>
      <c r="M2870" s="12">
        <v>29.237909663905938</v>
      </c>
      <c r="N2870" s="12"/>
      <c r="O2870" s="12"/>
    </row>
    <row r="2871" spans="1:15" x14ac:dyDescent="0.35">
      <c r="A2871" s="11" t="str">
        <f t="shared" si="44"/>
        <v>DISTRIBUCION VOLUMEN X CRITERIO (kg ó litros)Agua EnvasadaBAJA</v>
      </c>
      <c r="B2871" s="11" t="s">
        <v>120</v>
      </c>
      <c r="C2871" s="11" t="s">
        <v>157</v>
      </c>
      <c r="D2871" s="11" t="s">
        <v>20</v>
      </c>
      <c r="E2871" s="12">
        <v>16.349268189579654</v>
      </c>
      <c r="F2871" s="12">
        <v>17.571146864351647</v>
      </c>
      <c r="G2871" s="12">
        <v>18.478645195281587</v>
      </c>
      <c r="H2871" s="12">
        <v>18.692602013236904</v>
      </c>
      <c r="I2871" s="12">
        <v>16.132505042017307</v>
      </c>
      <c r="J2871" s="12">
        <v>14.999566268968328</v>
      </c>
      <c r="K2871" s="12">
        <v>15.168769988570707</v>
      </c>
      <c r="L2871" s="12">
        <v>16.255570528394557</v>
      </c>
      <c r="M2871" s="12">
        <v>12.312483379232466</v>
      </c>
      <c r="N2871" s="12"/>
      <c r="O2871" s="12"/>
    </row>
    <row r="2872" spans="1:15" x14ac:dyDescent="0.35">
      <c r="A2872" s="11" t="str">
        <f t="shared" si="44"/>
        <v>DISTRIBUCION VOLUMEN X CRITERIO (kg ó litros)Agua EnvasadaHOMBRE</v>
      </c>
      <c r="B2872" s="11" t="s">
        <v>120</v>
      </c>
      <c r="C2872" s="11" t="s">
        <v>157</v>
      </c>
      <c r="D2872" s="11" t="s">
        <v>21</v>
      </c>
      <c r="E2872" s="12">
        <v>59.599563604126892</v>
      </c>
      <c r="F2872" s="12">
        <v>56.378954326124706</v>
      </c>
      <c r="G2872" s="12">
        <v>58.962797387815627</v>
      </c>
      <c r="H2872" s="12">
        <v>59.434125169173349</v>
      </c>
      <c r="I2872" s="12">
        <v>61.837617796633168</v>
      </c>
      <c r="J2872" s="12">
        <v>57.091267448296946</v>
      </c>
      <c r="K2872" s="12">
        <v>57.780377109540268</v>
      </c>
      <c r="L2872" s="12">
        <v>55.469939594395591</v>
      </c>
      <c r="M2872" s="12">
        <v>56.858436339952668</v>
      </c>
      <c r="N2872" s="12"/>
      <c r="O2872" s="12"/>
    </row>
    <row r="2873" spans="1:15" x14ac:dyDescent="0.35">
      <c r="A2873" s="11" t="str">
        <f t="shared" si="44"/>
        <v>DISTRIBUCION VOLUMEN X CRITERIO (kg ó litros)Agua EnvasadaMUJER</v>
      </c>
      <c r="B2873" s="11" t="s">
        <v>120</v>
      </c>
      <c r="C2873" s="11" t="s">
        <v>157</v>
      </c>
      <c r="D2873" s="11" t="s">
        <v>22</v>
      </c>
      <c r="E2873" s="12">
        <v>40.400438483032005</v>
      </c>
      <c r="F2873" s="12">
        <v>43.621022239125729</v>
      </c>
      <c r="G2873" s="12">
        <v>41.037204480955253</v>
      </c>
      <c r="H2873" s="12">
        <v>40.565862048257998</v>
      </c>
      <c r="I2873" s="12">
        <v>38.162368190898924</v>
      </c>
      <c r="J2873" s="12">
        <v>42.908756712526689</v>
      </c>
      <c r="K2873" s="12">
        <v>42.21962203820172</v>
      </c>
      <c r="L2873" s="12">
        <v>44.530060536388646</v>
      </c>
      <c r="M2873" s="12">
        <v>43.141558440433805</v>
      </c>
      <c r="N2873" s="12"/>
      <c r="O2873" s="12"/>
    </row>
    <row r="2874" spans="1:15" x14ac:dyDescent="0.35">
      <c r="A2874" s="11" t="str">
        <f t="shared" si="44"/>
        <v>DISTRIBUCION VOLUMEN X CRITERIO (kg ó litros)Bebidas RefrescantesT.ESPAÑA</v>
      </c>
      <c r="B2874" s="11" t="s">
        <v>120</v>
      </c>
      <c r="C2874" s="11" t="s">
        <v>158</v>
      </c>
      <c r="D2874" s="11" t="s">
        <v>36</v>
      </c>
      <c r="E2874" s="12">
        <v>100</v>
      </c>
      <c r="F2874" s="12">
        <v>100</v>
      </c>
      <c r="G2874" s="12">
        <v>100</v>
      </c>
      <c r="H2874" s="12">
        <v>100</v>
      </c>
      <c r="I2874" s="12">
        <v>100</v>
      </c>
      <c r="J2874" s="12">
        <v>100</v>
      </c>
      <c r="K2874" s="12">
        <v>100</v>
      </c>
      <c r="L2874" s="12">
        <v>100</v>
      </c>
      <c r="M2874" s="12">
        <v>100</v>
      </c>
      <c r="N2874" s="12"/>
      <c r="O2874" s="12"/>
    </row>
    <row r="2875" spans="1:15" x14ac:dyDescent="0.35">
      <c r="A2875" s="11" t="str">
        <f t="shared" si="44"/>
        <v>DISTRIBUCION VOLUMEN X CRITERIO (kg ó litros)Bebidas RefrescantesBCN AM</v>
      </c>
      <c r="B2875" s="11" t="s">
        <v>120</v>
      </c>
      <c r="C2875" s="11" t="s">
        <v>158</v>
      </c>
      <c r="D2875" s="11" t="s">
        <v>1</v>
      </c>
      <c r="E2875" s="12">
        <v>8.1860941107851541</v>
      </c>
      <c r="F2875" s="12">
        <v>8.4980662640386484</v>
      </c>
      <c r="G2875" s="12">
        <v>7.8774687405511843</v>
      </c>
      <c r="H2875" s="12">
        <v>8.0904904711947854</v>
      </c>
      <c r="I2875" s="12">
        <v>8.6032020237059879</v>
      </c>
      <c r="J2875" s="12">
        <v>9.0148831338973938</v>
      </c>
      <c r="K2875" s="12">
        <v>9.5336280497888897</v>
      </c>
      <c r="L2875" s="12">
        <v>10.542714790847677</v>
      </c>
      <c r="M2875" s="12">
        <v>9.3908424220013753</v>
      </c>
      <c r="N2875" s="12"/>
      <c r="O2875" s="12"/>
    </row>
    <row r="2876" spans="1:15" x14ac:dyDescent="0.35">
      <c r="A2876" s="11" t="str">
        <f t="shared" si="44"/>
        <v>DISTRIBUCION VOLUMEN X CRITERIO (kg ó litros)Bebidas RefrescantesREST.CAT ARAGON</v>
      </c>
      <c r="B2876" s="11" t="s">
        <v>120</v>
      </c>
      <c r="C2876" s="11" t="s">
        <v>158</v>
      </c>
      <c r="D2876" s="11" t="s">
        <v>2</v>
      </c>
      <c r="E2876" s="12">
        <v>10.780613304764696</v>
      </c>
      <c r="F2876" s="12">
        <v>11.184390564614883</v>
      </c>
      <c r="G2876" s="12">
        <v>9.5384133961895117</v>
      </c>
      <c r="H2876" s="12">
        <v>9.1054272258882065</v>
      </c>
      <c r="I2876" s="12">
        <v>10.559897293418656</v>
      </c>
      <c r="J2876" s="12">
        <v>11.32418385520648</v>
      </c>
      <c r="K2876" s="12">
        <v>10.010308516119959</v>
      </c>
      <c r="L2876" s="12">
        <v>11.020595380124439</v>
      </c>
      <c r="M2876" s="12">
        <v>11.306494142863329</v>
      </c>
      <c r="N2876" s="12"/>
      <c r="O2876" s="12"/>
    </row>
    <row r="2877" spans="1:15" x14ac:dyDescent="0.35">
      <c r="A2877" s="11" t="str">
        <f t="shared" si="44"/>
        <v>DISTRIBUCION VOLUMEN X CRITERIO (kg ó litros)Bebidas RefrescantesLEVANTE</v>
      </c>
      <c r="B2877" s="11" t="s">
        <v>120</v>
      </c>
      <c r="C2877" s="11" t="s">
        <v>158</v>
      </c>
      <c r="D2877" s="11" t="s">
        <v>3</v>
      </c>
      <c r="E2877" s="12">
        <v>15.553829551292134</v>
      </c>
      <c r="F2877" s="12">
        <v>15.577115060211257</v>
      </c>
      <c r="G2877" s="12">
        <v>17.76947981972884</v>
      </c>
      <c r="H2877" s="12">
        <v>16.809231990512057</v>
      </c>
      <c r="I2877" s="12">
        <v>15.127049342413912</v>
      </c>
      <c r="J2877" s="12">
        <v>15.663195917563177</v>
      </c>
      <c r="K2877" s="12">
        <v>17.884921419377157</v>
      </c>
      <c r="L2877" s="12">
        <v>16.345865257276746</v>
      </c>
      <c r="M2877" s="12">
        <v>14.868615584738286</v>
      </c>
      <c r="N2877" s="12"/>
      <c r="O2877" s="12"/>
    </row>
    <row r="2878" spans="1:15" x14ac:dyDescent="0.35">
      <c r="A2878" s="11" t="str">
        <f t="shared" si="44"/>
        <v>DISTRIBUCION VOLUMEN X CRITERIO (kg ó litros)Bebidas RefrescantesANDALUCIA</v>
      </c>
      <c r="B2878" s="11" t="s">
        <v>120</v>
      </c>
      <c r="C2878" s="11" t="s">
        <v>158</v>
      </c>
      <c r="D2878" s="11" t="s">
        <v>4</v>
      </c>
      <c r="E2878" s="12">
        <v>21.110426483483941</v>
      </c>
      <c r="F2878" s="12">
        <v>20.394322983759157</v>
      </c>
      <c r="G2878" s="12">
        <v>21.457467686335193</v>
      </c>
      <c r="H2878" s="12">
        <v>22.265197525564165</v>
      </c>
      <c r="I2878" s="12">
        <v>23.16737928034593</v>
      </c>
      <c r="J2878" s="12">
        <v>22.219083589437076</v>
      </c>
      <c r="K2878" s="12">
        <v>21.595170841766109</v>
      </c>
      <c r="L2878" s="12">
        <v>21.464581432049766</v>
      </c>
      <c r="M2878" s="12">
        <v>20.172048215466194</v>
      </c>
      <c r="N2878" s="12"/>
      <c r="O2878" s="12"/>
    </row>
    <row r="2879" spans="1:15" x14ac:dyDescent="0.35">
      <c r="A2879" s="11" t="str">
        <f t="shared" si="44"/>
        <v>DISTRIBUCION VOLUMEN X CRITERIO (kg ó litros)Bebidas RefrescantesMDD AM</v>
      </c>
      <c r="B2879" s="11" t="s">
        <v>120</v>
      </c>
      <c r="C2879" s="11" t="s">
        <v>158</v>
      </c>
      <c r="D2879" s="11" t="s">
        <v>5</v>
      </c>
      <c r="E2879" s="12">
        <v>16.73732582530824</v>
      </c>
      <c r="F2879" s="12">
        <v>15.749984907191713</v>
      </c>
      <c r="G2879" s="12">
        <v>15.98750835362357</v>
      </c>
      <c r="H2879" s="12">
        <v>18.072102218373232</v>
      </c>
      <c r="I2879" s="12">
        <v>16.370602321448395</v>
      </c>
      <c r="J2879" s="12">
        <v>16.733513788088825</v>
      </c>
      <c r="K2879" s="12">
        <v>15.184973040490565</v>
      </c>
      <c r="L2879" s="12">
        <v>15.544205274814319</v>
      </c>
      <c r="M2879" s="12">
        <v>16.505527846702623</v>
      </c>
      <c r="N2879" s="12"/>
      <c r="O2879" s="12"/>
    </row>
    <row r="2880" spans="1:15" x14ac:dyDescent="0.35">
      <c r="A2880" s="11" t="str">
        <f t="shared" si="44"/>
        <v>DISTRIBUCION VOLUMEN X CRITERIO (kg ó litros)Bebidas RefrescantesRTO CENTRO</v>
      </c>
      <c r="B2880" s="11" t="s">
        <v>120</v>
      </c>
      <c r="C2880" s="11" t="s">
        <v>158</v>
      </c>
      <c r="D2880" s="11" t="s">
        <v>6</v>
      </c>
      <c r="E2880" s="12">
        <v>13.98749235698352</v>
      </c>
      <c r="F2880" s="12">
        <v>13.601168942573</v>
      </c>
      <c r="G2880" s="12">
        <v>14.328053849657152</v>
      </c>
      <c r="H2880" s="12">
        <v>12.600244729051596</v>
      </c>
      <c r="I2880" s="12">
        <v>11.547655234243907</v>
      </c>
      <c r="J2880" s="12">
        <v>9.9443382674276926</v>
      </c>
      <c r="K2880" s="12">
        <v>11.58124456241061</v>
      </c>
      <c r="L2880" s="12">
        <v>10.941547764526831</v>
      </c>
      <c r="M2880" s="12">
        <v>11.364362134565052</v>
      </c>
      <c r="N2880" s="12"/>
      <c r="O2880" s="12"/>
    </row>
    <row r="2881" spans="1:15" x14ac:dyDescent="0.35">
      <c r="A2881" s="11" t="str">
        <f t="shared" si="44"/>
        <v>DISTRIBUCION VOLUMEN X CRITERIO (kg ó litros)Bebidas RefrescantesNORTE-CENTRO</v>
      </c>
      <c r="B2881" s="11" t="s">
        <v>120</v>
      </c>
      <c r="C2881" s="11" t="s">
        <v>158</v>
      </c>
      <c r="D2881" s="11" t="s">
        <v>7</v>
      </c>
      <c r="E2881" s="12">
        <v>7.1797522021809241</v>
      </c>
      <c r="F2881" s="12">
        <v>7.8882023015511535</v>
      </c>
      <c r="G2881" s="12">
        <v>6.589618922140553</v>
      </c>
      <c r="H2881" s="12">
        <v>7.0441684698520728</v>
      </c>
      <c r="I2881" s="12">
        <v>8.4670227358584107</v>
      </c>
      <c r="J2881" s="12">
        <v>8.1038129569981585</v>
      </c>
      <c r="K2881" s="12">
        <v>7.7975162530529243</v>
      </c>
      <c r="L2881" s="12">
        <v>7.1175814849289516</v>
      </c>
      <c r="M2881" s="12">
        <v>6.5496668179487028</v>
      </c>
      <c r="N2881" s="12"/>
      <c r="O2881" s="12"/>
    </row>
    <row r="2882" spans="1:15" x14ac:dyDescent="0.35">
      <c r="A2882" s="11" t="str">
        <f t="shared" si="44"/>
        <v>DISTRIBUCION VOLUMEN X CRITERIO (kg ó litros)Bebidas RefrescantesNOROESTE</v>
      </c>
      <c r="B2882" s="11" t="s">
        <v>120</v>
      </c>
      <c r="C2882" s="11" t="s">
        <v>158</v>
      </c>
      <c r="D2882" s="11" t="s">
        <v>8</v>
      </c>
      <c r="E2882" s="12">
        <v>6.4644658678845763</v>
      </c>
      <c r="F2882" s="12">
        <v>7.10675137374598</v>
      </c>
      <c r="G2882" s="12">
        <v>6.451988854021744</v>
      </c>
      <c r="H2882" s="12">
        <v>6.0131387480011611</v>
      </c>
      <c r="I2882" s="12">
        <v>6.1571927700083542</v>
      </c>
      <c r="J2882" s="12">
        <v>6.9969911910982647</v>
      </c>
      <c r="K2882" s="12">
        <v>6.4122364513741505</v>
      </c>
      <c r="L2882" s="12">
        <v>7.0229082046229063</v>
      </c>
      <c r="M2882" s="12">
        <v>9.8424405901110443</v>
      </c>
      <c r="N2882" s="12"/>
      <c r="O2882" s="12"/>
    </row>
    <row r="2883" spans="1:15" x14ac:dyDescent="0.35">
      <c r="A2883" s="11" t="str">
        <f t="shared" si="44"/>
        <v>DISTRIBUCION VOLUMEN X CRITERIO (kg ó litros)Bebidas Refrescantes&lt;2MIL</v>
      </c>
      <c r="B2883" s="11" t="s">
        <v>120</v>
      </c>
      <c r="C2883" s="11" t="s">
        <v>158</v>
      </c>
      <c r="D2883" s="11" t="s">
        <v>9</v>
      </c>
      <c r="E2883" s="12">
        <v>7.1895056498918324</v>
      </c>
      <c r="F2883" s="12">
        <v>7.1218339137625097</v>
      </c>
      <c r="G2883" s="12">
        <v>6.3075721163284513</v>
      </c>
      <c r="H2883" s="12">
        <v>5.701255401980827</v>
      </c>
      <c r="I2883" s="12">
        <v>6.9010151724146445</v>
      </c>
      <c r="J2883" s="12">
        <v>5.2798818537151861</v>
      </c>
      <c r="K2883" s="12">
        <v>5.1836660575477636</v>
      </c>
      <c r="L2883" s="12">
        <v>6.2513837910622785</v>
      </c>
      <c r="M2883" s="12">
        <v>6.1241014280386397</v>
      </c>
      <c r="N2883" s="12"/>
      <c r="O2883" s="12"/>
    </row>
    <row r="2884" spans="1:15" x14ac:dyDescent="0.35">
      <c r="A2884" s="11" t="str">
        <f t="shared" ref="A2884:A2947" si="45">B2884&amp;C2884&amp;D2884</f>
        <v>DISTRIBUCION VOLUMEN X CRITERIO (kg ó litros)Bebidas Refrescantes2-5MIL</v>
      </c>
      <c r="B2884" s="11" t="s">
        <v>120</v>
      </c>
      <c r="C2884" s="11" t="s">
        <v>158</v>
      </c>
      <c r="D2884" s="11" t="s">
        <v>10</v>
      </c>
      <c r="E2884" s="12">
        <v>6.1222954262139897</v>
      </c>
      <c r="F2884" s="12">
        <v>4.0316372028460625</v>
      </c>
      <c r="G2884" s="12">
        <v>5.6495474947115456</v>
      </c>
      <c r="H2884" s="12">
        <v>6.3461823896539871</v>
      </c>
      <c r="I2884" s="12">
        <v>5.5342956221047599</v>
      </c>
      <c r="J2884" s="12">
        <v>5.9150943182184212</v>
      </c>
      <c r="K2884" s="12">
        <v>6.2822462577379365</v>
      </c>
      <c r="L2884" s="12">
        <v>6.1461387443466107</v>
      </c>
      <c r="M2884" s="12">
        <v>5.5001696530853055</v>
      </c>
      <c r="N2884" s="12"/>
      <c r="O2884" s="12"/>
    </row>
    <row r="2885" spans="1:15" x14ac:dyDescent="0.35">
      <c r="A2885" s="11" t="str">
        <f t="shared" si="45"/>
        <v>DISTRIBUCION VOLUMEN X CRITERIO (kg ó litros)Bebidas Refrescantes5-10MIL</v>
      </c>
      <c r="B2885" s="11" t="s">
        <v>120</v>
      </c>
      <c r="C2885" s="11" t="s">
        <v>158</v>
      </c>
      <c r="D2885" s="11" t="s">
        <v>11</v>
      </c>
      <c r="E2885" s="12">
        <v>6.9255097027024206</v>
      </c>
      <c r="F2885" s="12">
        <v>7.1589756376385347</v>
      </c>
      <c r="G2885" s="12">
        <v>8.8860983744869166</v>
      </c>
      <c r="H2885" s="12">
        <v>7.0568472668471038</v>
      </c>
      <c r="I2885" s="12">
        <v>9.4407258413033084</v>
      </c>
      <c r="J2885" s="12">
        <v>9.0974643356479525</v>
      </c>
      <c r="K2885" s="12">
        <v>7.4339714716470144</v>
      </c>
      <c r="L2885" s="12">
        <v>8.2335193637517214</v>
      </c>
      <c r="M2885" s="12">
        <v>7.5067092389889067</v>
      </c>
      <c r="N2885" s="12"/>
      <c r="O2885" s="12"/>
    </row>
    <row r="2886" spans="1:15" x14ac:dyDescent="0.35">
      <c r="A2886" s="11" t="str">
        <f t="shared" si="45"/>
        <v>DISTRIBUCION VOLUMEN X CRITERIO (kg ó litros)Bebidas Refrescantes10-30MIL</v>
      </c>
      <c r="B2886" s="11" t="s">
        <v>120</v>
      </c>
      <c r="C2886" s="11" t="s">
        <v>158</v>
      </c>
      <c r="D2886" s="11" t="s">
        <v>12</v>
      </c>
      <c r="E2886" s="12">
        <v>17.859471571143345</v>
      </c>
      <c r="F2886" s="12">
        <v>18.518458118725203</v>
      </c>
      <c r="G2886" s="12">
        <v>18.911285291776021</v>
      </c>
      <c r="H2886" s="12">
        <v>17.388649182285121</v>
      </c>
      <c r="I2886" s="12">
        <v>16.738376260439924</v>
      </c>
      <c r="J2886" s="12">
        <v>16.43990554307597</v>
      </c>
      <c r="K2886" s="12">
        <v>15.978732065695631</v>
      </c>
      <c r="L2886" s="12">
        <v>16.988793431973022</v>
      </c>
      <c r="M2886" s="12">
        <v>19.557035504135833</v>
      </c>
      <c r="N2886" s="12"/>
      <c r="O2886" s="12"/>
    </row>
    <row r="2887" spans="1:15" x14ac:dyDescent="0.35">
      <c r="A2887" s="11" t="str">
        <f t="shared" si="45"/>
        <v>DISTRIBUCION VOLUMEN X CRITERIO (kg ó litros)Bebidas Refrescantes30-100MIL</v>
      </c>
      <c r="B2887" s="11" t="s">
        <v>120</v>
      </c>
      <c r="C2887" s="11" t="s">
        <v>158</v>
      </c>
      <c r="D2887" s="11" t="s">
        <v>13</v>
      </c>
      <c r="E2887" s="12">
        <v>18.781793701708956</v>
      </c>
      <c r="F2887" s="12">
        <v>20.689177882541838</v>
      </c>
      <c r="G2887" s="12">
        <v>21.128875976627164</v>
      </c>
      <c r="H2887" s="12">
        <v>19.774829519417565</v>
      </c>
      <c r="I2887" s="12">
        <v>20.66339240475272</v>
      </c>
      <c r="J2887" s="12">
        <v>19.1723775507037</v>
      </c>
      <c r="K2887" s="12">
        <v>21.55924876599439</v>
      </c>
      <c r="L2887" s="12">
        <v>19.013783355527679</v>
      </c>
      <c r="M2887" s="12">
        <v>19.254862543217698</v>
      </c>
      <c r="N2887" s="12"/>
      <c r="O2887" s="12"/>
    </row>
    <row r="2888" spans="1:15" x14ac:dyDescent="0.35">
      <c r="A2888" s="11" t="str">
        <f t="shared" si="45"/>
        <v>DISTRIBUCION VOLUMEN X CRITERIO (kg ó litros)Bebidas Refrescantes100-200MIL</v>
      </c>
      <c r="B2888" s="11" t="s">
        <v>120</v>
      </c>
      <c r="C2888" s="11" t="s">
        <v>158</v>
      </c>
      <c r="D2888" s="11" t="s">
        <v>14</v>
      </c>
      <c r="E2888" s="12">
        <v>10.120757304917765</v>
      </c>
      <c r="F2888" s="12">
        <v>9.7477595725936261</v>
      </c>
      <c r="G2888" s="12">
        <v>8.7922424923453555</v>
      </c>
      <c r="H2888" s="12">
        <v>11.253676982429079</v>
      </c>
      <c r="I2888" s="12">
        <v>9.1127620754689005</v>
      </c>
      <c r="J2888" s="12">
        <v>11.376048399012516</v>
      </c>
      <c r="K2888" s="12">
        <v>10.3370669564781</v>
      </c>
      <c r="L2888" s="12">
        <v>9.5606549637962654</v>
      </c>
      <c r="M2888" s="12">
        <v>9.3899721912348166</v>
      </c>
      <c r="N2888" s="12"/>
      <c r="O2888" s="12"/>
    </row>
    <row r="2889" spans="1:15" x14ac:dyDescent="0.35">
      <c r="A2889" s="11" t="str">
        <f t="shared" si="45"/>
        <v>DISTRIBUCION VOLUMEN X CRITERIO (kg ó litros)Bebidas Refrescantes200-500MIL</v>
      </c>
      <c r="B2889" s="11" t="s">
        <v>120</v>
      </c>
      <c r="C2889" s="11" t="s">
        <v>158</v>
      </c>
      <c r="D2889" s="11" t="s">
        <v>15</v>
      </c>
      <c r="E2889" s="12">
        <v>12.450851917891541</v>
      </c>
      <c r="F2889" s="12">
        <v>13.317503933057157</v>
      </c>
      <c r="G2889" s="12">
        <v>11.369580393595049</v>
      </c>
      <c r="H2889" s="12">
        <v>11.071324893553887</v>
      </c>
      <c r="I2889" s="12">
        <v>12.050551106122608</v>
      </c>
      <c r="J2889" s="12">
        <v>12.435732520276058</v>
      </c>
      <c r="K2889" s="12">
        <v>13.19381745424621</v>
      </c>
      <c r="L2889" s="12">
        <v>13.671446156422556</v>
      </c>
      <c r="M2889" s="12">
        <v>12.141489755673874</v>
      </c>
      <c r="N2889" s="12"/>
      <c r="O2889" s="12"/>
    </row>
    <row r="2890" spans="1:15" x14ac:dyDescent="0.35">
      <c r="A2890" s="11" t="str">
        <f t="shared" si="45"/>
        <v>DISTRIBUCION VOLUMEN X CRITERIO (kg ó litros)Bebidas Refrescantes&gt;500MIL</v>
      </c>
      <c r="B2890" s="11" t="s">
        <v>120</v>
      </c>
      <c r="C2890" s="11" t="s">
        <v>158</v>
      </c>
      <c r="D2890" s="11" t="s">
        <v>16</v>
      </c>
      <c r="E2890" s="12">
        <v>20.549814181741869</v>
      </c>
      <c r="F2890" s="12">
        <v>19.414654807501734</v>
      </c>
      <c r="G2890" s="12">
        <v>18.954798569742433</v>
      </c>
      <c r="H2890" s="12">
        <v>21.407236998719199</v>
      </c>
      <c r="I2890" s="12">
        <v>19.558881926695005</v>
      </c>
      <c r="J2890" s="12">
        <v>20.283496941060257</v>
      </c>
      <c r="K2890" s="12">
        <v>20.031249273123976</v>
      </c>
      <c r="L2890" s="12">
        <v>20.1342795675872</v>
      </c>
      <c r="M2890" s="12">
        <v>20.525656891267488</v>
      </c>
      <c r="N2890" s="12"/>
      <c r="O2890" s="12"/>
    </row>
    <row r="2891" spans="1:15" x14ac:dyDescent="0.35">
      <c r="A2891" s="11" t="str">
        <f t="shared" si="45"/>
        <v>DISTRIBUCION VOLUMEN X CRITERIO (kg ó litros)Bebidas RefrescantesDE 15 A 19 AÑOS</v>
      </c>
      <c r="B2891" s="11" t="s">
        <v>120</v>
      </c>
      <c r="C2891" s="11" t="s">
        <v>158</v>
      </c>
      <c r="D2891" s="11" t="s">
        <v>39</v>
      </c>
      <c r="E2891" s="12">
        <v>5.7586187626969796</v>
      </c>
      <c r="F2891" s="12">
        <v>4.0245160158172988</v>
      </c>
      <c r="G2891" s="12">
        <v>4.5597564754198014</v>
      </c>
      <c r="H2891" s="12">
        <v>5.8069538350491605</v>
      </c>
      <c r="I2891" s="12">
        <v>5.588303863900288</v>
      </c>
      <c r="J2891" s="12">
        <v>4.5538529825028702</v>
      </c>
      <c r="K2891" s="12">
        <v>3.7709342090362057</v>
      </c>
      <c r="L2891" s="12">
        <v>5.1814352133533754</v>
      </c>
      <c r="M2891" s="12">
        <v>4.0215894376214099</v>
      </c>
      <c r="N2891" s="12"/>
      <c r="O2891" s="12"/>
    </row>
    <row r="2892" spans="1:15" x14ac:dyDescent="0.35">
      <c r="A2892" s="11" t="str">
        <f t="shared" si="45"/>
        <v>DISTRIBUCION VOLUMEN X CRITERIO (kg ó litros)Bebidas RefrescantesDE 20 A 24 AÑOS</v>
      </c>
      <c r="B2892" s="11" t="s">
        <v>120</v>
      </c>
      <c r="C2892" s="11" t="s">
        <v>158</v>
      </c>
      <c r="D2892" s="11" t="s">
        <v>40</v>
      </c>
      <c r="E2892" s="12">
        <v>5.1815884529050331</v>
      </c>
      <c r="F2892" s="12">
        <v>4.0996748570415145</v>
      </c>
      <c r="G2892" s="12">
        <v>6.5579816022117248</v>
      </c>
      <c r="H2892" s="12">
        <v>4.9947844039470963</v>
      </c>
      <c r="I2892" s="12">
        <v>3.658120910958111</v>
      </c>
      <c r="J2892" s="12">
        <v>4.5237046174010382</v>
      </c>
      <c r="K2892" s="12">
        <v>5.5627220214109085</v>
      </c>
      <c r="L2892" s="12">
        <v>5.9342946327245611</v>
      </c>
      <c r="M2892" s="12">
        <v>4.1801813307896358</v>
      </c>
      <c r="N2892" s="12"/>
      <c r="O2892" s="12"/>
    </row>
    <row r="2893" spans="1:15" x14ac:dyDescent="0.35">
      <c r="A2893" s="11" t="str">
        <f t="shared" si="45"/>
        <v>DISTRIBUCION VOLUMEN X CRITERIO (kg ó litros)Bebidas RefrescantesDE 25 A 34 AÑOS</v>
      </c>
      <c r="B2893" s="11" t="s">
        <v>120</v>
      </c>
      <c r="C2893" s="11" t="s">
        <v>158</v>
      </c>
      <c r="D2893" s="11" t="s">
        <v>41</v>
      </c>
      <c r="E2893" s="12">
        <v>12.04320629887669</v>
      </c>
      <c r="F2893" s="12">
        <v>11.077844530812357</v>
      </c>
      <c r="G2893" s="12">
        <v>12.69435544659212</v>
      </c>
      <c r="H2893" s="12">
        <v>10.810052430183136</v>
      </c>
      <c r="I2893" s="12">
        <v>9.4077103472737083</v>
      </c>
      <c r="J2893" s="12">
        <v>9.9635986030953987</v>
      </c>
      <c r="K2893" s="12">
        <v>12.079018825519707</v>
      </c>
      <c r="L2893" s="12">
        <v>9.8214295338144026</v>
      </c>
      <c r="M2893" s="12">
        <v>9.948856176961387</v>
      </c>
      <c r="N2893" s="12"/>
      <c r="O2893" s="12"/>
    </row>
    <row r="2894" spans="1:15" x14ac:dyDescent="0.35">
      <c r="A2894" s="11" t="str">
        <f t="shared" si="45"/>
        <v>DISTRIBUCION VOLUMEN X CRITERIO (kg ó litros)Bebidas RefrescantesDE 35 A 49 AÑOS</v>
      </c>
      <c r="B2894" s="11" t="s">
        <v>120</v>
      </c>
      <c r="C2894" s="11" t="s">
        <v>158</v>
      </c>
      <c r="D2894" s="11" t="s">
        <v>42</v>
      </c>
      <c r="E2894" s="12">
        <v>35.010321016318827</v>
      </c>
      <c r="F2894" s="12">
        <v>34.813319447851683</v>
      </c>
      <c r="G2894" s="12">
        <v>33.236891181170655</v>
      </c>
      <c r="H2894" s="12">
        <v>33.954884263042281</v>
      </c>
      <c r="I2894" s="12">
        <v>34.158867652935356</v>
      </c>
      <c r="J2894" s="12">
        <v>32.418101325261162</v>
      </c>
      <c r="K2894" s="12">
        <v>32.671829045984396</v>
      </c>
      <c r="L2894" s="12">
        <v>31.027309484706578</v>
      </c>
      <c r="M2894" s="12">
        <v>30.907493307994578</v>
      </c>
      <c r="N2894" s="12"/>
      <c r="O2894" s="12"/>
    </row>
    <row r="2895" spans="1:15" x14ac:dyDescent="0.35">
      <c r="A2895" s="11" t="str">
        <f t="shared" si="45"/>
        <v>DISTRIBUCION VOLUMEN X CRITERIO (kg ó litros)Bebidas RefrescantesDE 50 A 59 AÑOS</v>
      </c>
      <c r="B2895" s="11" t="s">
        <v>120</v>
      </c>
      <c r="C2895" s="11" t="s">
        <v>158</v>
      </c>
      <c r="D2895" s="11" t="s">
        <v>43</v>
      </c>
      <c r="E2895" s="12">
        <v>22.88131802211748</v>
      </c>
      <c r="F2895" s="12">
        <v>25.358804852842738</v>
      </c>
      <c r="G2895" s="12">
        <v>26.076240844243593</v>
      </c>
      <c r="H2895" s="12">
        <v>20.390901582077223</v>
      </c>
      <c r="I2895" s="12">
        <v>21.750797896491772</v>
      </c>
      <c r="J2895" s="12">
        <v>23.08486432391112</v>
      </c>
      <c r="K2895" s="12">
        <v>22.347520194708085</v>
      </c>
      <c r="L2895" s="12">
        <v>23.666146999840926</v>
      </c>
      <c r="M2895" s="12">
        <v>25.551977491143152</v>
      </c>
      <c r="N2895" s="12"/>
      <c r="O2895" s="12"/>
    </row>
    <row r="2896" spans="1:15" x14ac:dyDescent="0.35">
      <c r="A2896" s="11" t="str">
        <f t="shared" si="45"/>
        <v>DISTRIBUCION VOLUMEN X CRITERIO (kg ó litros)Bebidas RefrescantesDE 60 A 75 AÑOS</v>
      </c>
      <c r="B2896" s="11" t="s">
        <v>120</v>
      </c>
      <c r="C2896" s="11" t="s">
        <v>158</v>
      </c>
      <c r="D2896" s="11" t="s">
        <v>44</v>
      </c>
      <c r="E2896" s="12">
        <v>19.124947482730519</v>
      </c>
      <c r="F2896" s="12">
        <v>20.625840443883035</v>
      </c>
      <c r="G2896" s="12">
        <v>16.874773004397937</v>
      </c>
      <c r="H2896" s="12">
        <v>24.042426037995838</v>
      </c>
      <c r="I2896" s="12">
        <v>25.436204554922568</v>
      </c>
      <c r="J2896" s="12">
        <v>25.455880141562464</v>
      </c>
      <c r="K2896" s="12">
        <v>23.567972210688261</v>
      </c>
      <c r="L2896" s="12">
        <v>24.369383506708733</v>
      </c>
      <c r="M2896" s="12">
        <v>25.38990047681347</v>
      </c>
      <c r="N2896" s="12"/>
      <c r="O2896" s="12"/>
    </row>
    <row r="2897" spans="1:15" x14ac:dyDescent="0.35">
      <c r="A2897" s="11" t="str">
        <f t="shared" si="45"/>
        <v>DISTRIBUCION VOLUMEN X CRITERIO (kg ó litros)Bebidas RefrescantesALTA Y MEDIA ALTA</v>
      </c>
      <c r="B2897" s="11" t="s">
        <v>120</v>
      </c>
      <c r="C2897" s="11" t="s">
        <v>158</v>
      </c>
      <c r="D2897" s="11" t="s">
        <v>17</v>
      </c>
      <c r="E2897" s="12">
        <v>23.354588355662322</v>
      </c>
      <c r="F2897" s="12">
        <v>23.046050561711027</v>
      </c>
      <c r="G2897" s="12">
        <v>23.787870338511429</v>
      </c>
      <c r="H2897" s="12">
        <v>22.577661940628634</v>
      </c>
      <c r="I2897" s="12">
        <v>22.818200878265213</v>
      </c>
      <c r="J2897" s="12">
        <v>21.78688738582834</v>
      </c>
      <c r="K2897" s="12">
        <v>21.154240334786959</v>
      </c>
      <c r="L2897" s="12">
        <v>20.675937144819791</v>
      </c>
      <c r="M2897" s="12">
        <v>21.57969008524999</v>
      </c>
      <c r="N2897" s="12"/>
      <c r="O2897" s="12"/>
    </row>
    <row r="2898" spans="1:15" x14ac:dyDescent="0.35">
      <c r="A2898" s="11" t="str">
        <f t="shared" si="45"/>
        <v>DISTRIBUCION VOLUMEN X CRITERIO (kg ó litros)Bebidas RefrescantesMEDIA</v>
      </c>
      <c r="B2898" s="11" t="s">
        <v>120</v>
      </c>
      <c r="C2898" s="11" t="s">
        <v>158</v>
      </c>
      <c r="D2898" s="11" t="s">
        <v>18</v>
      </c>
      <c r="E2898" s="12">
        <v>30.486119015823792</v>
      </c>
      <c r="F2898" s="12">
        <v>31.140128357763253</v>
      </c>
      <c r="G2898" s="12">
        <v>30.113302139479636</v>
      </c>
      <c r="H2898" s="12">
        <v>30.910358605226985</v>
      </c>
      <c r="I2898" s="12">
        <v>30.026453616279227</v>
      </c>
      <c r="J2898" s="12">
        <v>29.925623892119152</v>
      </c>
      <c r="K2898" s="12">
        <v>30.178798775085706</v>
      </c>
      <c r="L2898" s="12">
        <v>29.661082131018301</v>
      </c>
      <c r="M2898" s="12">
        <v>30.670067879147933</v>
      </c>
      <c r="N2898" s="12"/>
      <c r="O2898" s="12"/>
    </row>
    <row r="2899" spans="1:15" x14ac:dyDescent="0.35">
      <c r="A2899" s="11" t="str">
        <f t="shared" si="45"/>
        <v>DISTRIBUCION VOLUMEN X CRITERIO (kg ó litros)Bebidas RefrescantesMEDIA BAJA</v>
      </c>
      <c r="B2899" s="11" t="s">
        <v>120</v>
      </c>
      <c r="C2899" s="11" t="s">
        <v>158</v>
      </c>
      <c r="D2899" s="11" t="s">
        <v>19</v>
      </c>
      <c r="E2899" s="12">
        <v>24.003111317581997</v>
      </c>
      <c r="F2899" s="12">
        <v>25.982941792424057</v>
      </c>
      <c r="G2899" s="12">
        <v>23.941371908292332</v>
      </c>
      <c r="H2899" s="12">
        <v>25.542193614879867</v>
      </c>
      <c r="I2899" s="12">
        <v>26.458773688294805</v>
      </c>
      <c r="J2899" s="12">
        <v>26.788446485319756</v>
      </c>
      <c r="K2899" s="12">
        <v>25.859787259416688</v>
      </c>
      <c r="L2899" s="12">
        <v>26.699816735316389</v>
      </c>
      <c r="M2899" s="12">
        <v>26.477290312723547</v>
      </c>
      <c r="N2899" s="12"/>
      <c r="O2899" s="12"/>
    </row>
    <row r="2900" spans="1:15" x14ac:dyDescent="0.35">
      <c r="A2900" s="11" t="str">
        <f t="shared" si="45"/>
        <v>DISTRIBUCION VOLUMEN X CRITERIO (kg ó litros)Bebidas RefrescantesBAJA</v>
      </c>
      <c r="B2900" s="11" t="s">
        <v>120</v>
      </c>
      <c r="C2900" s="11" t="s">
        <v>158</v>
      </c>
      <c r="D2900" s="11" t="s">
        <v>20</v>
      </c>
      <c r="E2900" s="12">
        <v>22.156182229987991</v>
      </c>
      <c r="F2900" s="12">
        <v>19.830881819136359</v>
      </c>
      <c r="G2900" s="12">
        <v>22.157452717160968</v>
      </c>
      <c r="H2900" s="12">
        <v>20.969788828220658</v>
      </c>
      <c r="I2900" s="12">
        <v>20.696571762451217</v>
      </c>
      <c r="J2900" s="12">
        <v>21.499045462788896</v>
      </c>
      <c r="K2900" s="12">
        <v>22.80717249356665</v>
      </c>
      <c r="L2900" s="12">
        <v>22.963161683011229</v>
      </c>
      <c r="M2900" s="12">
        <v>21.272948845583418</v>
      </c>
      <c r="N2900" s="12"/>
      <c r="O2900" s="12"/>
    </row>
    <row r="2901" spans="1:15" x14ac:dyDescent="0.35">
      <c r="A2901" s="11" t="str">
        <f t="shared" si="45"/>
        <v>DISTRIBUCION VOLUMEN X CRITERIO (kg ó litros)Bebidas RefrescantesHOMBRE</v>
      </c>
      <c r="B2901" s="11" t="s">
        <v>120</v>
      </c>
      <c r="C2901" s="11" t="s">
        <v>158</v>
      </c>
      <c r="D2901" s="11" t="s">
        <v>21</v>
      </c>
      <c r="E2901" s="12">
        <v>48.411353079489835</v>
      </c>
      <c r="F2901" s="12">
        <v>48.651668826937204</v>
      </c>
      <c r="G2901" s="12">
        <v>49.15060213394149</v>
      </c>
      <c r="H2901" s="12">
        <v>52.119796918269103</v>
      </c>
      <c r="I2901" s="12">
        <v>52.119685976695962</v>
      </c>
      <c r="J2901" s="12">
        <v>51.713495254912878</v>
      </c>
      <c r="K2901" s="12">
        <v>52.90475956727331</v>
      </c>
      <c r="L2901" s="12">
        <v>51.704003544256729</v>
      </c>
      <c r="M2901" s="12">
        <v>52.572978039989508</v>
      </c>
      <c r="N2901" s="12"/>
      <c r="O2901" s="12"/>
    </row>
    <row r="2902" spans="1:15" x14ac:dyDescent="0.35">
      <c r="A2902" s="11" t="str">
        <f t="shared" si="45"/>
        <v>DISTRIBUCION VOLUMEN X CRITERIO (kg ó litros)Bebidas RefrescantesMUJER</v>
      </c>
      <c r="B2902" s="11" t="s">
        <v>120</v>
      </c>
      <c r="C2902" s="11" t="s">
        <v>158</v>
      </c>
      <c r="D2902" s="11" t="s">
        <v>22</v>
      </c>
      <c r="E2902" s="12">
        <v>51.588649963080599</v>
      </c>
      <c r="F2902" s="12">
        <v>51.34833309427588</v>
      </c>
      <c r="G2902" s="12">
        <v>50.849396967550597</v>
      </c>
      <c r="H2902" s="12">
        <v>47.880205496908459</v>
      </c>
      <c r="I2902" s="12">
        <v>47.880315963199102</v>
      </c>
      <c r="J2902" s="12">
        <v>48.286505231943714</v>
      </c>
      <c r="K2902" s="12">
        <v>47.095235412248009</v>
      </c>
      <c r="L2902" s="12">
        <v>48.295997921769747</v>
      </c>
      <c r="M2902" s="12">
        <v>47.427021048402381</v>
      </c>
      <c r="N2902" s="12"/>
      <c r="O2902" s="12"/>
    </row>
    <row r="2903" spans="1:15" x14ac:dyDescent="0.35">
      <c r="A2903" s="11" t="str">
        <f t="shared" si="45"/>
        <v>DISTRIBUCION VOLUMEN X CRITERIO (kg ó litros)ColasT.ESPAÑA</v>
      </c>
      <c r="B2903" s="11" t="s">
        <v>120</v>
      </c>
      <c r="C2903" s="11" t="s">
        <v>159</v>
      </c>
      <c r="D2903" s="11" t="s">
        <v>36</v>
      </c>
      <c r="E2903" s="12">
        <v>100</v>
      </c>
      <c r="F2903" s="12">
        <v>100</v>
      </c>
      <c r="G2903" s="12">
        <v>100</v>
      </c>
      <c r="H2903" s="12">
        <v>100</v>
      </c>
      <c r="I2903" s="12">
        <v>100</v>
      </c>
      <c r="J2903" s="12">
        <v>100</v>
      </c>
      <c r="K2903" s="12">
        <v>100</v>
      </c>
      <c r="L2903" s="12">
        <v>100</v>
      </c>
      <c r="M2903" s="12">
        <v>100</v>
      </c>
      <c r="N2903" s="12"/>
      <c r="O2903" s="12"/>
    </row>
    <row r="2904" spans="1:15" x14ac:dyDescent="0.35">
      <c r="A2904" s="11" t="str">
        <f t="shared" si="45"/>
        <v>DISTRIBUCION VOLUMEN X CRITERIO (kg ó litros)ColasBCN AM</v>
      </c>
      <c r="B2904" s="11" t="s">
        <v>120</v>
      </c>
      <c r="C2904" s="11" t="s">
        <v>159</v>
      </c>
      <c r="D2904" s="11" t="s">
        <v>1</v>
      </c>
      <c r="E2904" s="12">
        <v>8.1226756126249136</v>
      </c>
      <c r="F2904" s="12">
        <v>9.6245401921119846</v>
      </c>
      <c r="G2904" s="12">
        <v>8.8345113829816011</v>
      </c>
      <c r="H2904" s="12">
        <v>8.7811133565355401</v>
      </c>
      <c r="I2904" s="12">
        <v>9.6084268044274896</v>
      </c>
      <c r="J2904" s="12">
        <v>9.4858556724937948</v>
      </c>
      <c r="K2904" s="12">
        <v>9.4593812849600329</v>
      </c>
      <c r="L2904" s="12">
        <v>11.935384226939753</v>
      </c>
      <c r="M2904" s="12">
        <v>9.6329485889751822</v>
      </c>
      <c r="N2904" s="12"/>
      <c r="O2904" s="12"/>
    </row>
    <row r="2905" spans="1:15" x14ac:dyDescent="0.35">
      <c r="A2905" s="11" t="str">
        <f t="shared" si="45"/>
        <v>DISTRIBUCION VOLUMEN X CRITERIO (kg ó litros)ColasREST.CAT ARAGON</v>
      </c>
      <c r="B2905" s="11" t="s">
        <v>120</v>
      </c>
      <c r="C2905" s="11" t="s">
        <v>159</v>
      </c>
      <c r="D2905" s="11" t="s">
        <v>2</v>
      </c>
      <c r="E2905" s="12">
        <v>11.020405420357731</v>
      </c>
      <c r="F2905" s="12">
        <v>11.102121141123874</v>
      </c>
      <c r="G2905" s="12">
        <v>9.8212472582620709</v>
      </c>
      <c r="H2905" s="12">
        <v>10.70069616914672</v>
      </c>
      <c r="I2905" s="12">
        <v>12.121329965140154</v>
      </c>
      <c r="J2905" s="12">
        <v>12.601020706891802</v>
      </c>
      <c r="K2905" s="12">
        <v>11.843768281360147</v>
      </c>
      <c r="L2905" s="12">
        <v>12.007953243993652</v>
      </c>
      <c r="M2905" s="12">
        <v>12.383883993209464</v>
      </c>
      <c r="N2905" s="12"/>
      <c r="O2905" s="12"/>
    </row>
    <row r="2906" spans="1:15" x14ac:dyDescent="0.35">
      <c r="A2906" s="11" t="str">
        <f t="shared" si="45"/>
        <v>DISTRIBUCION VOLUMEN X CRITERIO (kg ó litros)ColasLEVANTE</v>
      </c>
      <c r="B2906" s="11" t="s">
        <v>120</v>
      </c>
      <c r="C2906" s="11" t="s">
        <v>159</v>
      </c>
      <c r="D2906" s="11" t="s">
        <v>3</v>
      </c>
      <c r="E2906" s="12">
        <v>17.686370731081382</v>
      </c>
      <c r="F2906" s="12">
        <v>16.588102435873786</v>
      </c>
      <c r="G2906" s="12">
        <v>17.296013056686352</v>
      </c>
      <c r="H2906" s="12">
        <v>17.533808377172743</v>
      </c>
      <c r="I2906" s="12">
        <v>15.689096757077584</v>
      </c>
      <c r="J2906" s="12">
        <v>15.877066462206759</v>
      </c>
      <c r="K2906" s="12">
        <v>16.740749745145401</v>
      </c>
      <c r="L2906" s="12">
        <v>15.795411394191984</v>
      </c>
      <c r="M2906" s="12">
        <v>14.973755345017686</v>
      </c>
      <c r="N2906" s="12"/>
      <c r="O2906" s="12"/>
    </row>
    <row r="2907" spans="1:15" x14ac:dyDescent="0.35">
      <c r="A2907" s="11" t="str">
        <f t="shared" si="45"/>
        <v>DISTRIBUCION VOLUMEN X CRITERIO (kg ó litros)ColasANDALUCIA</v>
      </c>
      <c r="B2907" s="11" t="s">
        <v>120</v>
      </c>
      <c r="C2907" s="11" t="s">
        <v>159</v>
      </c>
      <c r="D2907" s="11" t="s">
        <v>4</v>
      </c>
      <c r="E2907" s="12">
        <v>20.004711839812558</v>
      </c>
      <c r="F2907" s="12">
        <v>21.061496255076577</v>
      </c>
      <c r="G2907" s="12">
        <v>20.292851956117207</v>
      </c>
      <c r="H2907" s="12">
        <v>19.669503554524987</v>
      </c>
      <c r="I2907" s="12">
        <v>22.237437279636872</v>
      </c>
      <c r="J2907" s="12">
        <v>19.474468375636388</v>
      </c>
      <c r="K2907" s="12">
        <v>21.300407028934721</v>
      </c>
      <c r="L2907" s="12">
        <v>20.780869566013035</v>
      </c>
      <c r="M2907" s="12">
        <v>21.405607088221878</v>
      </c>
      <c r="N2907" s="12"/>
      <c r="O2907" s="12"/>
    </row>
    <row r="2908" spans="1:15" x14ac:dyDescent="0.35">
      <c r="A2908" s="11" t="str">
        <f t="shared" si="45"/>
        <v>DISTRIBUCION VOLUMEN X CRITERIO (kg ó litros)ColasMDD AM</v>
      </c>
      <c r="B2908" s="11" t="s">
        <v>120</v>
      </c>
      <c r="C2908" s="11" t="s">
        <v>159</v>
      </c>
      <c r="D2908" s="11" t="s">
        <v>5</v>
      </c>
      <c r="E2908" s="12">
        <v>17.675043160552988</v>
      </c>
      <c r="F2908" s="12">
        <v>17.104528407009624</v>
      </c>
      <c r="G2908" s="12">
        <v>17.966751403838085</v>
      </c>
      <c r="H2908" s="12">
        <v>20.755784032570386</v>
      </c>
      <c r="I2908" s="12">
        <v>18.435318745199204</v>
      </c>
      <c r="J2908" s="12">
        <v>20.673837132459226</v>
      </c>
      <c r="K2908" s="12">
        <v>18.618496248574861</v>
      </c>
      <c r="L2908" s="12">
        <v>19.260694685325085</v>
      </c>
      <c r="M2908" s="12">
        <v>19.57499009919076</v>
      </c>
      <c r="N2908" s="12"/>
      <c r="O2908" s="12"/>
    </row>
    <row r="2909" spans="1:15" x14ac:dyDescent="0.35">
      <c r="A2909" s="11" t="str">
        <f t="shared" si="45"/>
        <v>DISTRIBUCION VOLUMEN X CRITERIO (kg ó litros)ColasRTO CENTRO</v>
      </c>
      <c r="B2909" s="11" t="s">
        <v>120</v>
      </c>
      <c r="C2909" s="11" t="s">
        <v>159</v>
      </c>
      <c r="D2909" s="11" t="s">
        <v>6</v>
      </c>
      <c r="E2909" s="12">
        <v>12.830632228681521</v>
      </c>
      <c r="F2909" s="12">
        <v>11.877616062664657</v>
      </c>
      <c r="G2909" s="12">
        <v>14.345343233455555</v>
      </c>
      <c r="H2909" s="12">
        <v>10.43150045203835</v>
      </c>
      <c r="I2909" s="12">
        <v>9.6158280453994696</v>
      </c>
      <c r="J2909" s="12">
        <v>9.2270027528660474</v>
      </c>
      <c r="K2909" s="12">
        <v>10.983444457036372</v>
      </c>
      <c r="L2909" s="12">
        <v>9.2939789480715298</v>
      </c>
      <c r="M2909" s="12">
        <v>9.255955760618761</v>
      </c>
      <c r="N2909" s="12"/>
      <c r="O2909" s="12"/>
    </row>
    <row r="2910" spans="1:15" x14ac:dyDescent="0.35">
      <c r="A2910" s="11" t="str">
        <f t="shared" si="45"/>
        <v>DISTRIBUCION VOLUMEN X CRITERIO (kg ó litros)ColasNORTE-CENTRO</v>
      </c>
      <c r="B2910" s="11" t="s">
        <v>120</v>
      </c>
      <c r="C2910" s="11" t="s">
        <v>159</v>
      </c>
      <c r="D2910" s="11" t="s">
        <v>7</v>
      </c>
      <c r="E2910" s="12">
        <v>6.9899865535061361</v>
      </c>
      <c r="F2910" s="12">
        <v>6.9578675002110426</v>
      </c>
      <c r="G2910" s="12">
        <v>6.3123661341751651</v>
      </c>
      <c r="H2910" s="12">
        <v>6.8475077182057547</v>
      </c>
      <c r="I2910" s="12">
        <v>7.3742333476546715</v>
      </c>
      <c r="J2910" s="12">
        <v>6.515571830509483</v>
      </c>
      <c r="K2910" s="12">
        <v>5.9059156789213851</v>
      </c>
      <c r="L2910" s="12">
        <v>5.2186830494613128</v>
      </c>
      <c r="M2910" s="12">
        <v>4.9712873563368341</v>
      </c>
      <c r="N2910" s="12"/>
      <c r="O2910" s="12"/>
    </row>
    <row r="2911" spans="1:15" x14ac:dyDescent="0.35">
      <c r="A2911" s="11" t="str">
        <f t="shared" si="45"/>
        <v>DISTRIBUCION VOLUMEN X CRITERIO (kg ó litros)ColasNOROESTE</v>
      </c>
      <c r="B2911" s="11" t="s">
        <v>120</v>
      </c>
      <c r="C2911" s="11" t="s">
        <v>159</v>
      </c>
      <c r="D2911" s="11" t="s">
        <v>8</v>
      </c>
      <c r="E2911" s="12">
        <v>5.6701736368903051</v>
      </c>
      <c r="F2911" s="12">
        <v>5.6837347807532277</v>
      </c>
      <c r="G2911" s="12">
        <v>5.1309170367793433</v>
      </c>
      <c r="H2911" s="12">
        <v>5.2800932338105913</v>
      </c>
      <c r="I2911" s="12">
        <v>4.9183355613723228</v>
      </c>
      <c r="J2911" s="12">
        <v>6.1451806887681251</v>
      </c>
      <c r="K2911" s="12">
        <v>5.1478337710997764</v>
      </c>
      <c r="L2911" s="12">
        <v>5.7070243720485081</v>
      </c>
      <c r="M2911" s="12">
        <v>7.8015669283411793</v>
      </c>
      <c r="N2911" s="12"/>
      <c r="O2911" s="12"/>
    </row>
    <row r="2912" spans="1:15" x14ac:dyDescent="0.35">
      <c r="A2912" s="11" t="str">
        <f t="shared" si="45"/>
        <v>DISTRIBUCION VOLUMEN X CRITERIO (kg ó litros)Colas&lt;2MIL</v>
      </c>
      <c r="B2912" s="11" t="s">
        <v>120</v>
      </c>
      <c r="C2912" s="11" t="s">
        <v>159</v>
      </c>
      <c r="D2912" s="11" t="s">
        <v>9</v>
      </c>
      <c r="E2912" s="12">
        <v>6.3902063785143977</v>
      </c>
      <c r="F2912" s="12">
        <v>6.8018878154416651</v>
      </c>
      <c r="G2912" s="12">
        <v>5.3325652146978415</v>
      </c>
      <c r="H2912" s="12">
        <v>4.8718843036070654</v>
      </c>
      <c r="I2912" s="12">
        <v>6.3811210154438944</v>
      </c>
      <c r="J2912" s="12">
        <v>6.1984653143399164</v>
      </c>
      <c r="K2912" s="12">
        <v>5.9138958403207482</v>
      </c>
      <c r="L2912" s="12">
        <v>6.2809134949370158</v>
      </c>
      <c r="M2912" s="12">
        <v>6.6811319461807281</v>
      </c>
      <c r="N2912" s="12"/>
      <c r="O2912" s="12"/>
    </row>
    <row r="2913" spans="1:15" x14ac:dyDescent="0.35">
      <c r="A2913" s="11" t="str">
        <f t="shared" si="45"/>
        <v>DISTRIBUCION VOLUMEN X CRITERIO (kg ó litros)Colas2-5MIL</v>
      </c>
      <c r="B2913" s="11" t="s">
        <v>120</v>
      </c>
      <c r="C2913" s="11" t="s">
        <v>159</v>
      </c>
      <c r="D2913" s="11" t="s">
        <v>10</v>
      </c>
      <c r="E2913" s="12">
        <v>5.7130552203029339</v>
      </c>
      <c r="F2913" s="12">
        <v>4.0953164441192156</v>
      </c>
      <c r="G2913" s="12">
        <v>5.3964420669052204</v>
      </c>
      <c r="H2913" s="12">
        <v>6.5479292266301323</v>
      </c>
      <c r="I2913" s="12">
        <v>5.1536678906522919</v>
      </c>
      <c r="J2913" s="12">
        <v>5.3884410303368462</v>
      </c>
      <c r="K2913" s="12">
        <v>6.0050254058377392</v>
      </c>
      <c r="L2913" s="12">
        <v>5.5458994944008948</v>
      </c>
      <c r="M2913" s="12">
        <v>4.894088674452501</v>
      </c>
      <c r="N2913" s="12"/>
      <c r="O2913" s="12"/>
    </row>
    <row r="2914" spans="1:15" x14ac:dyDescent="0.35">
      <c r="A2914" s="11" t="str">
        <f t="shared" si="45"/>
        <v>DISTRIBUCION VOLUMEN X CRITERIO (kg ó litros)Colas5-10MIL</v>
      </c>
      <c r="B2914" s="11" t="s">
        <v>120</v>
      </c>
      <c r="C2914" s="11" t="s">
        <v>159</v>
      </c>
      <c r="D2914" s="11" t="s">
        <v>11</v>
      </c>
      <c r="E2914" s="12">
        <v>6.9306248604380212</v>
      </c>
      <c r="F2914" s="12">
        <v>7.5933164433817018</v>
      </c>
      <c r="G2914" s="12">
        <v>9.1449424316059051</v>
      </c>
      <c r="H2914" s="12">
        <v>7.3557272871281416</v>
      </c>
      <c r="I2914" s="12">
        <v>8.6826500776944648</v>
      </c>
      <c r="J2914" s="12">
        <v>7.8219021112397575</v>
      </c>
      <c r="K2914" s="12">
        <v>7.7616397049565995</v>
      </c>
      <c r="L2914" s="12">
        <v>7.679133739445672</v>
      </c>
      <c r="M2914" s="12">
        <v>7.5532824589226717</v>
      </c>
      <c r="N2914" s="12"/>
      <c r="O2914" s="12"/>
    </row>
    <row r="2915" spans="1:15" x14ac:dyDescent="0.35">
      <c r="A2915" s="11" t="str">
        <f t="shared" si="45"/>
        <v>DISTRIBUCION VOLUMEN X CRITERIO (kg ó litros)Colas10-30MIL</v>
      </c>
      <c r="B2915" s="11" t="s">
        <v>120</v>
      </c>
      <c r="C2915" s="11" t="s">
        <v>159</v>
      </c>
      <c r="D2915" s="11" t="s">
        <v>12</v>
      </c>
      <c r="E2915" s="12">
        <v>17.653834496944288</v>
      </c>
      <c r="F2915" s="12">
        <v>17.500523169469513</v>
      </c>
      <c r="G2915" s="12">
        <v>18.887561110019018</v>
      </c>
      <c r="H2915" s="12">
        <v>16.164375532713443</v>
      </c>
      <c r="I2915" s="12">
        <v>15.671811134027749</v>
      </c>
      <c r="J2915" s="12">
        <v>15.098427437558048</v>
      </c>
      <c r="K2915" s="12">
        <v>15.118609464307836</v>
      </c>
      <c r="L2915" s="12">
        <v>14.723868357495828</v>
      </c>
      <c r="M2915" s="12">
        <v>17.581122534616458</v>
      </c>
      <c r="N2915" s="12"/>
      <c r="O2915" s="12"/>
    </row>
    <row r="2916" spans="1:15" x14ac:dyDescent="0.35">
      <c r="A2916" s="11" t="str">
        <f t="shared" si="45"/>
        <v>DISTRIBUCION VOLUMEN X CRITERIO (kg ó litros)Colas30-100MIL</v>
      </c>
      <c r="B2916" s="11" t="s">
        <v>120</v>
      </c>
      <c r="C2916" s="11" t="s">
        <v>159</v>
      </c>
      <c r="D2916" s="11" t="s">
        <v>13</v>
      </c>
      <c r="E2916" s="12">
        <v>19.613569793909825</v>
      </c>
      <c r="F2916" s="12">
        <v>21.340155331563032</v>
      </c>
      <c r="G2916" s="12">
        <v>20.995061769211183</v>
      </c>
      <c r="H2916" s="12">
        <v>20.801880097997319</v>
      </c>
      <c r="I2916" s="12">
        <v>23.262081972696073</v>
      </c>
      <c r="J2916" s="12">
        <v>21.117434375038542</v>
      </c>
      <c r="K2916" s="12">
        <v>21.634889441123214</v>
      </c>
      <c r="L2916" s="12">
        <v>19.00147140079595</v>
      </c>
      <c r="M2916" s="12">
        <v>20.185485446675575</v>
      </c>
      <c r="N2916" s="12"/>
      <c r="O2916" s="12"/>
    </row>
    <row r="2917" spans="1:15" x14ac:dyDescent="0.35">
      <c r="A2917" s="11" t="str">
        <f t="shared" si="45"/>
        <v>DISTRIBUCION VOLUMEN X CRITERIO (kg ó litros)Colas100-200MIL</v>
      </c>
      <c r="B2917" s="11" t="s">
        <v>120</v>
      </c>
      <c r="C2917" s="11" t="s">
        <v>159</v>
      </c>
      <c r="D2917" s="11" t="s">
        <v>14</v>
      </c>
      <c r="E2917" s="12">
        <v>9.4115921960716982</v>
      </c>
      <c r="F2917" s="12">
        <v>9.1958297209319753</v>
      </c>
      <c r="G2917" s="12">
        <v>8.8232115161942311</v>
      </c>
      <c r="H2917" s="12">
        <v>9.5039985899546675</v>
      </c>
      <c r="I2917" s="12">
        <v>8.4404773367156984</v>
      </c>
      <c r="J2917" s="12">
        <v>9.7393903318689077</v>
      </c>
      <c r="K2917" s="12">
        <v>8.8563978993842642</v>
      </c>
      <c r="L2917" s="12">
        <v>9.0855890841777622</v>
      </c>
      <c r="M2917" s="12">
        <v>8.8107148918986322</v>
      </c>
      <c r="N2917" s="12"/>
      <c r="O2917" s="12"/>
    </row>
    <row r="2918" spans="1:15" x14ac:dyDescent="0.35">
      <c r="A2918" s="11" t="str">
        <f t="shared" si="45"/>
        <v>DISTRIBUCION VOLUMEN X CRITERIO (kg ó litros)Colas200-500MIL</v>
      </c>
      <c r="B2918" s="11" t="s">
        <v>120</v>
      </c>
      <c r="C2918" s="11" t="s">
        <v>159</v>
      </c>
      <c r="D2918" s="11" t="s">
        <v>15</v>
      </c>
      <c r="E2918" s="12">
        <v>11.797727506111077</v>
      </c>
      <c r="F2918" s="12">
        <v>11.861165452456479</v>
      </c>
      <c r="G2918" s="12">
        <v>11.168366331035161</v>
      </c>
      <c r="H2918" s="12">
        <v>10.455865390637921</v>
      </c>
      <c r="I2918" s="12">
        <v>11.323772558415495</v>
      </c>
      <c r="J2918" s="12">
        <v>11.533507861364107</v>
      </c>
      <c r="K2918" s="12">
        <v>12.85501136235605</v>
      </c>
      <c r="L2918" s="12">
        <v>14.097550602254863</v>
      </c>
      <c r="M2918" s="12">
        <v>11.465111551361435</v>
      </c>
      <c r="N2918" s="12"/>
      <c r="O2918" s="12"/>
    </row>
    <row r="2919" spans="1:15" x14ac:dyDescent="0.35">
      <c r="A2919" s="11" t="str">
        <f t="shared" si="45"/>
        <v>DISTRIBUCION VOLUMEN X CRITERIO (kg ó litros)Colas&gt;500MIL</v>
      </c>
      <c r="B2919" s="11" t="s">
        <v>120</v>
      </c>
      <c r="C2919" s="11" t="s">
        <v>159</v>
      </c>
      <c r="D2919" s="11" t="s">
        <v>16</v>
      </c>
      <c r="E2919" s="12">
        <v>22.48938819495644</v>
      </c>
      <c r="F2919" s="12">
        <v>21.611810094129584</v>
      </c>
      <c r="G2919" s="12">
        <v>20.251851043844116</v>
      </c>
      <c r="H2919" s="12">
        <v>24.298347249182424</v>
      </c>
      <c r="I2919" s="12">
        <v>21.084423644868881</v>
      </c>
      <c r="J2919" s="12">
        <v>23.102434276620539</v>
      </c>
      <c r="K2919" s="12">
        <v>21.85452946577448</v>
      </c>
      <c r="L2919" s="12">
        <v>23.585572665180862</v>
      </c>
      <c r="M2919" s="12">
        <v>22.829059471945122</v>
      </c>
      <c r="N2919" s="12"/>
      <c r="O2919" s="12"/>
    </row>
    <row r="2920" spans="1:15" x14ac:dyDescent="0.35">
      <c r="A2920" s="11" t="str">
        <f t="shared" si="45"/>
        <v>DISTRIBUCION VOLUMEN X CRITERIO (kg ó litros)ColasDE 15 A 19 AÑOS</v>
      </c>
      <c r="B2920" s="11" t="s">
        <v>120</v>
      </c>
      <c r="C2920" s="11" t="s">
        <v>159</v>
      </c>
      <c r="D2920" s="11" t="s">
        <v>39</v>
      </c>
      <c r="E2920" s="12">
        <v>3.8012442505605293</v>
      </c>
      <c r="F2920" s="12">
        <v>3.1369884321098942</v>
      </c>
      <c r="G2920" s="12">
        <v>2.757227336504362</v>
      </c>
      <c r="H2920" s="12">
        <v>5.4395806304308385</v>
      </c>
      <c r="I2920" s="12">
        <v>5.5570955174113195</v>
      </c>
      <c r="J2920" s="12">
        <v>3.3213788231014481</v>
      </c>
      <c r="K2920" s="12">
        <v>3.4990626711650408</v>
      </c>
      <c r="L2920" s="12">
        <v>4.7705016296211866</v>
      </c>
      <c r="M2920" s="12">
        <v>3.0271673220806448</v>
      </c>
      <c r="N2920" s="12"/>
      <c r="O2920" s="12"/>
    </row>
    <row r="2921" spans="1:15" x14ac:dyDescent="0.35">
      <c r="A2921" s="11" t="str">
        <f t="shared" si="45"/>
        <v>DISTRIBUCION VOLUMEN X CRITERIO (kg ó litros)ColasDE 20 A 24 AÑOS</v>
      </c>
      <c r="B2921" s="11" t="s">
        <v>120</v>
      </c>
      <c r="C2921" s="11" t="s">
        <v>159</v>
      </c>
      <c r="D2921" s="11" t="s">
        <v>40</v>
      </c>
      <c r="E2921" s="12">
        <v>4.8183381705190795</v>
      </c>
      <c r="F2921" s="12">
        <v>3.5242787637067527</v>
      </c>
      <c r="G2921" s="12">
        <v>5.125484790623192</v>
      </c>
      <c r="H2921" s="12">
        <v>3.328702838661393</v>
      </c>
      <c r="I2921" s="12">
        <v>2.7485593547700562</v>
      </c>
      <c r="J2921" s="12">
        <v>3.8209525657273815</v>
      </c>
      <c r="K2921" s="12">
        <v>4.4393074522687659</v>
      </c>
      <c r="L2921" s="12">
        <v>4.1653746072007625</v>
      </c>
      <c r="M2921" s="12">
        <v>4.1719757018934862</v>
      </c>
      <c r="N2921" s="12"/>
      <c r="O2921" s="12"/>
    </row>
    <row r="2922" spans="1:15" x14ac:dyDescent="0.35">
      <c r="A2922" s="11" t="str">
        <f t="shared" si="45"/>
        <v>DISTRIBUCION VOLUMEN X CRITERIO (kg ó litros)ColasDE 25 A 34 AÑOS</v>
      </c>
      <c r="B2922" s="11" t="s">
        <v>120</v>
      </c>
      <c r="C2922" s="11" t="s">
        <v>159</v>
      </c>
      <c r="D2922" s="11" t="s">
        <v>41</v>
      </c>
      <c r="E2922" s="12">
        <v>13.447929652931052</v>
      </c>
      <c r="F2922" s="12">
        <v>12.448707240358656</v>
      </c>
      <c r="G2922" s="12">
        <v>13.727676338548337</v>
      </c>
      <c r="H2922" s="12">
        <v>11.482125545455553</v>
      </c>
      <c r="I2922" s="12">
        <v>9.3340808401777267</v>
      </c>
      <c r="J2922" s="12">
        <v>10.758877228558676</v>
      </c>
      <c r="K2922" s="12">
        <v>13.445512812936006</v>
      </c>
      <c r="L2922" s="12">
        <v>10.462825173564891</v>
      </c>
      <c r="M2922" s="12">
        <v>10.269713625483051</v>
      </c>
      <c r="N2922" s="12"/>
      <c r="O2922" s="12"/>
    </row>
    <row r="2923" spans="1:15" x14ac:dyDescent="0.35">
      <c r="A2923" s="11" t="str">
        <f t="shared" si="45"/>
        <v>DISTRIBUCION VOLUMEN X CRITERIO (kg ó litros)ColasDE 35 A 49 AÑOS</v>
      </c>
      <c r="B2923" s="11" t="s">
        <v>120</v>
      </c>
      <c r="C2923" s="11" t="s">
        <v>159</v>
      </c>
      <c r="D2923" s="11" t="s">
        <v>42</v>
      </c>
      <c r="E2923" s="12">
        <v>35.975621923615215</v>
      </c>
      <c r="F2923" s="12">
        <v>35.918201272079557</v>
      </c>
      <c r="G2923" s="12">
        <v>33.776842075143399</v>
      </c>
      <c r="H2923" s="12">
        <v>34.479031556615602</v>
      </c>
      <c r="I2923" s="12">
        <v>34.887003481431869</v>
      </c>
      <c r="J2923" s="12">
        <v>34.836620913617509</v>
      </c>
      <c r="K2923" s="12">
        <v>33.356898760489067</v>
      </c>
      <c r="L2923" s="12">
        <v>31.845319554787338</v>
      </c>
      <c r="M2923" s="12">
        <v>32.775544935235978</v>
      </c>
      <c r="N2923" s="12"/>
      <c r="O2923" s="12"/>
    </row>
    <row r="2924" spans="1:15" x14ac:dyDescent="0.35">
      <c r="A2924" s="11" t="str">
        <f t="shared" si="45"/>
        <v>DISTRIBUCION VOLUMEN X CRITERIO (kg ó litros)ColasDE 50 A 59 AÑOS</v>
      </c>
      <c r="B2924" s="11" t="s">
        <v>120</v>
      </c>
      <c r="C2924" s="11" t="s">
        <v>159</v>
      </c>
      <c r="D2924" s="11" t="s">
        <v>43</v>
      </c>
      <c r="E2924" s="12">
        <v>25.096669036455381</v>
      </c>
      <c r="F2924" s="12">
        <v>26.478502711972631</v>
      </c>
      <c r="G2924" s="12">
        <v>28.773690671561621</v>
      </c>
      <c r="H2924" s="12">
        <v>23.68303030546566</v>
      </c>
      <c r="I2924" s="12">
        <v>22.956553741970957</v>
      </c>
      <c r="J2924" s="12">
        <v>25.398046719799961</v>
      </c>
      <c r="K2924" s="12">
        <v>24.195003235843821</v>
      </c>
      <c r="L2924" s="12">
        <v>23.637992782926997</v>
      </c>
      <c r="M2924" s="12">
        <v>25.912745767986411</v>
      </c>
      <c r="N2924" s="12"/>
      <c r="O2924" s="12"/>
    </row>
    <row r="2925" spans="1:15" x14ac:dyDescent="0.35">
      <c r="A2925" s="11" t="str">
        <f t="shared" si="45"/>
        <v>DISTRIBUCION VOLUMEN X CRITERIO (kg ó litros)ColasDE 60 A 75 AÑOS</v>
      </c>
      <c r="B2925" s="11" t="s">
        <v>120</v>
      </c>
      <c r="C2925" s="11" t="s">
        <v>159</v>
      </c>
      <c r="D2925" s="11" t="s">
        <v>44</v>
      </c>
      <c r="E2925" s="12">
        <v>16.86019513992203</v>
      </c>
      <c r="F2925" s="12">
        <v>18.493324981725383</v>
      </c>
      <c r="G2925" s="12">
        <v>15.839076193169296</v>
      </c>
      <c r="H2925" s="12">
        <v>21.587535220855557</v>
      </c>
      <c r="I2925" s="12">
        <v>24.516718842909395</v>
      </c>
      <c r="J2925" s="12">
        <v>21.864126309297347</v>
      </c>
      <c r="K2925" s="12">
        <v>21.064211112938647</v>
      </c>
      <c r="L2925" s="12">
        <v>25.117985547044615</v>
      </c>
      <c r="M2925" s="12">
        <v>23.842849152289723</v>
      </c>
      <c r="N2925" s="12"/>
      <c r="O2925" s="12"/>
    </row>
    <row r="2926" spans="1:15" x14ac:dyDescent="0.35">
      <c r="A2926" s="11" t="str">
        <f t="shared" si="45"/>
        <v>DISTRIBUCION VOLUMEN X CRITERIO (kg ó litros)ColasALTA Y MEDIA ALTA</v>
      </c>
      <c r="B2926" s="11" t="s">
        <v>120</v>
      </c>
      <c r="C2926" s="11" t="s">
        <v>159</v>
      </c>
      <c r="D2926" s="11" t="s">
        <v>17</v>
      </c>
      <c r="E2926" s="12">
        <v>22.365790045152586</v>
      </c>
      <c r="F2926" s="12">
        <v>23.562178032989245</v>
      </c>
      <c r="G2926" s="12">
        <v>24.426823167134291</v>
      </c>
      <c r="H2926" s="12">
        <v>22.459265503373164</v>
      </c>
      <c r="I2926" s="12">
        <v>23.619584872828458</v>
      </c>
      <c r="J2926" s="12">
        <v>23.111906624928782</v>
      </c>
      <c r="K2926" s="12">
        <v>22.207550056094583</v>
      </c>
      <c r="L2926" s="12">
        <v>21.182062850427581</v>
      </c>
      <c r="M2926" s="12">
        <v>22.519375227443859</v>
      </c>
      <c r="N2926" s="12"/>
      <c r="O2926" s="12"/>
    </row>
    <row r="2927" spans="1:15" x14ac:dyDescent="0.35">
      <c r="A2927" s="11" t="str">
        <f t="shared" si="45"/>
        <v>DISTRIBUCION VOLUMEN X CRITERIO (kg ó litros)ColasMEDIA</v>
      </c>
      <c r="B2927" s="11" t="s">
        <v>120</v>
      </c>
      <c r="C2927" s="11" t="s">
        <v>159</v>
      </c>
      <c r="D2927" s="11" t="s">
        <v>18</v>
      </c>
      <c r="E2927" s="12">
        <v>32.277293705632289</v>
      </c>
      <c r="F2927" s="12">
        <v>33.055989364309454</v>
      </c>
      <c r="G2927" s="12">
        <v>31.398111033240095</v>
      </c>
      <c r="H2927" s="12">
        <v>32.162824174654979</v>
      </c>
      <c r="I2927" s="12">
        <v>32.59788072070539</v>
      </c>
      <c r="J2927" s="12">
        <v>33.162226626223848</v>
      </c>
      <c r="K2927" s="12">
        <v>32.54213399316194</v>
      </c>
      <c r="L2927" s="12">
        <v>32.788343674558448</v>
      </c>
      <c r="M2927" s="12">
        <v>32.80223098345315</v>
      </c>
      <c r="N2927" s="12"/>
      <c r="O2927" s="12"/>
    </row>
    <row r="2928" spans="1:15" x14ac:dyDescent="0.35">
      <c r="A2928" s="11" t="str">
        <f t="shared" si="45"/>
        <v>DISTRIBUCION VOLUMEN X CRITERIO (kg ó litros)ColasMEDIA BAJA</v>
      </c>
      <c r="B2928" s="11" t="s">
        <v>120</v>
      </c>
      <c r="C2928" s="11" t="s">
        <v>159</v>
      </c>
      <c r="D2928" s="11" t="s">
        <v>19</v>
      </c>
      <c r="E2928" s="12">
        <v>25.334532563321432</v>
      </c>
      <c r="F2928" s="12">
        <v>25.079252604829723</v>
      </c>
      <c r="G2928" s="12">
        <v>22.3081539690927</v>
      </c>
      <c r="H2928" s="12">
        <v>25.290006792305626</v>
      </c>
      <c r="I2928" s="12">
        <v>25.347550708449507</v>
      </c>
      <c r="J2928" s="12">
        <v>26.056717997402696</v>
      </c>
      <c r="K2928" s="12">
        <v>25.648610794860812</v>
      </c>
      <c r="L2928" s="12">
        <v>25.356909268575134</v>
      </c>
      <c r="M2928" s="12">
        <v>25.599657474587961</v>
      </c>
      <c r="N2928" s="12"/>
      <c r="O2928" s="12"/>
    </row>
    <row r="2929" spans="1:15" x14ac:dyDescent="0.35">
      <c r="A2929" s="11" t="str">
        <f t="shared" si="45"/>
        <v>DISTRIBUCION VOLUMEN X CRITERIO (kg ó litros)ColasBAJA</v>
      </c>
      <c r="B2929" s="11" t="s">
        <v>120</v>
      </c>
      <c r="C2929" s="11" t="s">
        <v>159</v>
      </c>
      <c r="D2929" s="11" t="s">
        <v>20</v>
      </c>
      <c r="E2929" s="12">
        <v>20.022383157556405</v>
      </c>
      <c r="F2929" s="12">
        <v>18.302587319223175</v>
      </c>
      <c r="G2929" s="12">
        <v>21.866910028548777</v>
      </c>
      <c r="H2929" s="12">
        <v>20.087911638039866</v>
      </c>
      <c r="I2929" s="12">
        <v>18.434987276400278</v>
      </c>
      <c r="J2929" s="12">
        <v>17.669154506385148</v>
      </c>
      <c r="K2929" s="12">
        <v>19.601702512558973</v>
      </c>
      <c r="L2929" s="12">
        <v>20.672680188622625</v>
      </c>
      <c r="M2929" s="12">
        <v>19.078730977768739</v>
      </c>
      <c r="N2929" s="12"/>
      <c r="O2929" s="12"/>
    </row>
    <row r="2930" spans="1:15" x14ac:dyDescent="0.35">
      <c r="A2930" s="11" t="str">
        <f t="shared" si="45"/>
        <v>DISTRIBUCION VOLUMEN X CRITERIO (kg ó litros)ColasHOMBRE</v>
      </c>
      <c r="B2930" s="11" t="s">
        <v>120</v>
      </c>
      <c r="C2930" s="11" t="s">
        <v>159</v>
      </c>
      <c r="D2930" s="11" t="s">
        <v>21</v>
      </c>
      <c r="E2930" s="12">
        <v>48.086840399308556</v>
      </c>
      <c r="F2930" s="12">
        <v>48.222058673755022</v>
      </c>
      <c r="G2930" s="12">
        <v>49.037287668066732</v>
      </c>
      <c r="H2930" s="12">
        <v>53.370151896366821</v>
      </c>
      <c r="I2930" s="12">
        <v>52.075175597623314</v>
      </c>
      <c r="J2930" s="12">
        <v>53.046897812753521</v>
      </c>
      <c r="K2930" s="12">
        <v>52.153269251059243</v>
      </c>
      <c r="L2930" s="12">
        <v>53.276216918485339</v>
      </c>
      <c r="M2930" s="12">
        <v>54.071037389087742</v>
      </c>
      <c r="N2930" s="12"/>
      <c r="O2930" s="12"/>
    </row>
    <row r="2931" spans="1:15" x14ac:dyDescent="0.35">
      <c r="A2931" s="11" t="str">
        <f t="shared" si="45"/>
        <v>DISTRIBUCION VOLUMEN X CRITERIO (kg ó litros)ColasMUJER</v>
      </c>
      <c r="B2931" s="11" t="s">
        <v>120</v>
      </c>
      <c r="C2931" s="11" t="s">
        <v>159</v>
      </c>
      <c r="D2931" s="11" t="s">
        <v>22</v>
      </c>
      <c r="E2931" s="12">
        <v>51.91316374145655</v>
      </c>
      <c r="F2931" s="12">
        <v>51.777945989979436</v>
      </c>
      <c r="G2931" s="12">
        <v>50.962711316898279</v>
      </c>
      <c r="H2931" s="12">
        <v>46.629854413744241</v>
      </c>
      <c r="I2931" s="12">
        <v>47.924832686400322</v>
      </c>
      <c r="J2931" s="12">
        <v>46.953104072123764</v>
      </c>
      <c r="K2931" s="12">
        <v>47.846721147955343</v>
      </c>
      <c r="L2931" s="12">
        <v>46.723783294752977</v>
      </c>
      <c r="M2931" s="12">
        <v>45.928961453450007</v>
      </c>
      <c r="N2931" s="12"/>
      <c r="O2931" s="12"/>
    </row>
    <row r="2932" spans="1:15" x14ac:dyDescent="0.35">
      <c r="A2932" s="11" t="str">
        <f t="shared" si="45"/>
        <v>DISTRIBUCION VOLUMEN X CRITERIO (kg ó litros)Cola RegularT.ESPAÑA</v>
      </c>
      <c r="B2932" s="11" t="s">
        <v>120</v>
      </c>
      <c r="C2932" s="11" t="s">
        <v>160</v>
      </c>
      <c r="D2932" s="11" t="s">
        <v>36</v>
      </c>
      <c r="E2932" s="12">
        <v>100</v>
      </c>
      <c r="F2932" s="12">
        <v>100</v>
      </c>
      <c r="G2932" s="12">
        <v>100</v>
      </c>
      <c r="H2932" s="12">
        <v>100</v>
      </c>
      <c r="I2932" s="12">
        <v>100</v>
      </c>
      <c r="J2932" s="12">
        <v>100</v>
      </c>
      <c r="K2932" s="12">
        <v>100</v>
      </c>
      <c r="L2932" s="12">
        <v>100</v>
      </c>
      <c r="M2932" s="12">
        <v>100</v>
      </c>
      <c r="N2932" s="12"/>
      <c r="O2932" s="12"/>
    </row>
    <row r="2933" spans="1:15" x14ac:dyDescent="0.35">
      <c r="A2933" s="11" t="str">
        <f t="shared" si="45"/>
        <v>DISTRIBUCION VOLUMEN X CRITERIO (kg ó litros)Cola RegularBCN AM</v>
      </c>
      <c r="B2933" s="11" t="s">
        <v>120</v>
      </c>
      <c r="C2933" s="11" t="s">
        <v>160</v>
      </c>
      <c r="D2933" s="11" t="s">
        <v>1</v>
      </c>
      <c r="E2933" s="12">
        <v>7.7112485063393059</v>
      </c>
      <c r="F2933" s="12">
        <v>8.3859027460175906</v>
      </c>
      <c r="G2933" s="12">
        <v>7.7763187464229526</v>
      </c>
      <c r="H2933" s="12">
        <v>6.1629534051915238</v>
      </c>
      <c r="I2933" s="12">
        <v>5.7417070476664058</v>
      </c>
      <c r="J2933" s="12">
        <v>6.8049947445651942</v>
      </c>
      <c r="K2933" s="12">
        <v>6.8145062858179495</v>
      </c>
      <c r="L2933" s="12">
        <v>7.2020801008832098</v>
      </c>
      <c r="M2933" s="12">
        <v>6.5149322737996451</v>
      </c>
      <c r="N2933" s="12"/>
      <c r="O2933" s="12"/>
    </row>
    <row r="2934" spans="1:15" x14ac:dyDescent="0.35">
      <c r="A2934" s="11" t="str">
        <f t="shared" si="45"/>
        <v>DISTRIBUCION VOLUMEN X CRITERIO (kg ó litros)Cola RegularREST.CAT ARAGON</v>
      </c>
      <c r="B2934" s="11" t="s">
        <v>120</v>
      </c>
      <c r="C2934" s="11" t="s">
        <v>160</v>
      </c>
      <c r="D2934" s="11" t="s">
        <v>2</v>
      </c>
      <c r="E2934" s="12">
        <v>11.844756708514605</v>
      </c>
      <c r="F2934" s="12">
        <v>12.592894727784772</v>
      </c>
      <c r="G2934" s="12">
        <v>10.894884140871213</v>
      </c>
      <c r="H2934" s="12">
        <v>10.176554926750079</v>
      </c>
      <c r="I2934" s="12">
        <v>12.879508582405466</v>
      </c>
      <c r="J2934" s="12">
        <v>13.976320408781659</v>
      </c>
      <c r="K2934" s="12">
        <v>13.431747327992561</v>
      </c>
      <c r="L2934" s="12">
        <v>15.794157136742031</v>
      </c>
      <c r="M2934" s="12">
        <v>14.852748964394424</v>
      </c>
      <c r="N2934" s="12"/>
      <c r="O2934" s="12"/>
    </row>
    <row r="2935" spans="1:15" x14ac:dyDescent="0.35">
      <c r="A2935" s="11" t="str">
        <f t="shared" si="45"/>
        <v>DISTRIBUCION VOLUMEN X CRITERIO (kg ó litros)Cola RegularLEVANTE</v>
      </c>
      <c r="B2935" s="11" t="s">
        <v>120</v>
      </c>
      <c r="C2935" s="11" t="s">
        <v>160</v>
      </c>
      <c r="D2935" s="11" t="s">
        <v>3</v>
      </c>
      <c r="E2935" s="12">
        <v>18.371502511269654</v>
      </c>
      <c r="F2935" s="12">
        <v>16.391242656976331</v>
      </c>
      <c r="G2935" s="12">
        <v>18.075646435250547</v>
      </c>
      <c r="H2935" s="12">
        <v>20.333305681117288</v>
      </c>
      <c r="I2935" s="12">
        <v>15.555870479198376</v>
      </c>
      <c r="J2935" s="12">
        <v>15.707680899682163</v>
      </c>
      <c r="K2935" s="12">
        <v>15.724539289996519</v>
      </c>
      <c r="L2935" s="12">
        <v>15.552930057608153</v>
      </c>
      <c r="M2935" s="12">
        <v>15.13312968647541</v>
      </c>
      <c r="N2935" s="12"/>
      <c r="O2935" s="12"/>
    </row>
    <row r="2936" spans="1:15" x14ac:dyDescent="0.35">
      <c r="A2936" s="11" t="str">
        <f t="shared" si="45"/>
        <v>DISTRIBUCION VOLUMEN X CRITERIO (kg ó litros)Cola RegularANDALUCIA</v>
      </c>
      <c r="B2936" s="11" t="s">
        <v>120</v>
      </c>
      <c r="C2936" s="11" t="s">
        <v>160</v>
      </c>
      <c r="D2936" s="11" t="s">
        <v>4</v>
      </c>
      <c r="E2936" s="12">
        <v>18.821999165141452</v>
      </c>
      <c r="F2936" s="12">
        <v>21.430525385208938</v>
      </c>
      <c r="G2936" s="12">
        <v>22.069471550474795</v>
      </c>
      <c r="H2936" s="12">
        <v>19.996251654842805</v>
      </c>
      <c r="I2936" s="12">
        <v>23.380205033100921</v>
      </c>
      <c r="J2936" s="12">
        <v>19.91048942644117</v>
      </c>
      <c r="K2936" s="12">
        <v>24.126340570686651</v>
      </c>
      <c r="L2936" s="12">
        <v>20.681959452227414</v>
      </c>
      <c r="M2936" s="12">
        <v>20.943599543041877</v>
      </c>
      <c r="N2936" s="12"/>
      <c r="O2936" s="12"/>
    </row>
    <row r="2937" spans="1:15" x14ac:dyDescent="0.35">
      <c r="A2937" s="11" t="str">
        <f t="shared" si="45"/>
        <v>DISTRIBUCION VOLUMEN X CRITERIO (kg ó litros)Cola RegularMDD AM</v>
      </c>
      <c r="B2937" s="11" t="s">
        <v>120</v>
      </c>
      <c r="C2937" s="11" t="s">
        <v>160</v>
      </c>
      <c r="D2937" s="11" t="s">
        <v>5</v>
      </c>
      <c r="E2937" s="12">
        <v>15.324950386986803</v>
      </c>
      <c r="F2937" s="12">
        <v>14.99438892840827</v>
      </c>
      <c r="G2937" s="12">
        <v>16.001765597798901</v>
      </c>
      <c r="H2937" s="12">
        <v>19.695947242115171</v>
      </c>
      <c r="I2937" s="12">
        <v>18.036248537610092</v>
      </c>
      <c r="J2937" s="12">
        <v>18.940467453800824</v>
      </c>
      <c r="K2937" s="12">
        <v>17.455746041548483</v>
      </c>
      <c r="L2937" s="12">
        <v>17.9012802752722</v>
      </c>
      <c r="M2937" s="12">
        <v>18.611305936491128</v>
      </c>
      <c r="N2937" s="12"/>
      <c r="O2937" s="12"/>
    </row>
    <row r="2938" spans="1:15" x14ac:dyDescent="0.35">
      <c r="A2938" s="11" t="str">
        <f t="shared" si="45"/>
        <v>DISTRIBUCION VOLUMEN X CRITERIO (kg ó litros)Cola RegularRTO CENTRO</v>
      </c>
      <c r="B2938" s="11" t="s">
        <v>120</v>
      </c>
      <c r="C2938" s="11" t="s">
        <v>160</v>
      </c>
      <c r="D2938" s="11" t="s">
        <v>6</v>
      </c>
      <c r="E2938" s="12">
        <v>13.827087973220175</v>
      </c>
      <c r="F2938" s="12">
        <v>13.052937213541654</v>
      </c>
      <c r="G2938" s="12">
        <v>11.317747631272617</v>
      </c>
      <c r="H2938" s="12">
        <v>10.202075417249352</v>
      </c>
      <c r="I2938" s="12">
        <v>9.2058105448418175</v>
      </c>
      <c r="J2938" s="12">
        <v>8.8579840470505857</v>
      </c>
      <c r="K2938" s="12">
        <v>10.759335289708831</v>
      </c>
      <c r="L2938" s="12">
        <v>11.234986278911567</v>
      </c>
      <c r="M2938" s="12">
        <v>11.201081340744468</v>
      </c>
      <c r="N2938" s="12"/>
      <c r="O2938" s="12"/>
    </row>
    <row r="2939" spans="1:15" x14ac:dyDescent="0.35">
      <c r="A2939" s="11" t="str">
        <f t="shared" si="45"/>
        <v>DISTRIBUCION VOLUMEN X CRITERIO (kg ó litros)Cola RegularNORTE-CENTRO</v>
      </c>
      <c r="B2939" s="11" t="s">
        <v>120</v>
      </c>
      <c r="C2939" s="11" t="s">
        <v>160</v>
      </c>
      <c r="D2939" s="11" t="s">
        <v>7</v>
      </c>
      <c r="E2939" s="12">
        <v>8.3376310411506775</v>
      </c>
      <c r="F2939" s="12">
        <v>7.742033879246363</v>
      </c>
      <c r="G2939" s="12">
        <v>8.5084954927157348</v>
      </c>
      <c r="H2939" s="12">
        <v>7.1295157975032293</v>
      </c>
      <c r="I2939" s="12">
        <v>9.7789058240364337</v>
      </c>
      <c r="J2939" s="12">
        <v>9.2018057009088263</v>
      </c>
      <c r="K2939" s="12">
        <v>6.7651063628239889</v>
      </c>
      <c r="L2939" s="12">
        <v>5.6479929861535751</v>
      </c>
      <c r="M2939" s="12">
        <v>6.243505841482043</v>
      </c>
      <c r="N2939" s="12"/>
      <c r="O2939" s="12"/>
    </row>
    <row r="2940" spans="1:15" x14ac:dyDescent="0.35">
      <c r="A2940" s="11" t="str">
        <f t="shared" si="45"/>
        <v>DISTRIBUCION VOLUMEN X CRITERIO (kg ó litros)Cola RegularNOROESTE</v>
      </c>
      <c r="B2940" s="11" t="s">
        <v>120</v>
      </c>
      <c r="C2940" s="11" t="s">
        <v>160</v>
      </c>
      <c r="D2940" s="11" t="s">
        <v>8</v>
      </c>
      <c r="E2940" s="12">
        <v>5.7608235817007465</v>
      </c>
      <c r="F2940" s="12">
        <v>5.4100850652465731</v>
      </c>
      <c r="G2940" s="12">
        <v>5.3556630694068046</v>
      </c>
      <c r="H2940" s="12">
        <v>6.3034061759578419</v>
      </c>
      <c r="I2940" s="12">
        <v>5.4217528694124031</v>
      </c>
      <c r="J2940" s="12">
        <v>6.6002601899793092</v>
      </c>
      <c r="K2940" s="12">
        <v>4.9226673429222485</v>
      </c>
      <c r="L2940" s="12">
        <v>5.9846206895355092</v>
      </c>
      <c r="M2940" s="12">
        <v>6.4996941206696333</v>
      </c>
      <c r="N2940" s="12"/>
      <c r="O2940" s="12"/>
    </row>
    <row r="2941" spans="1:15" x14ac:dyDescent="0.35">
      <c r="A2941" s="11" t="str">
        <f t="shared" si="45"/>
        <v>DISTRIBUCION VOLUMEN X CRITERIO (kg ó litros)Cola Regular&lt;2MIL</v>
      </c>
      <c r="B2941" s="11" t="s">
        <v>120</v>
      </c>
      <c r="C2941" s="11" t="s">
        <v>160</v>
      </c>
      <c r="D2941" s="11" t="s">
        <v>9</v>
      </c>
      <c r="E2941" s="12">
        <v>7.3573939586297614</v>
      </c>
      <c r="F2941" s="12">
        <v>9.2334389662069611</v>
      </c>
      <c r="G2941" s="12">
        <v>7.9332563326564483</v>
      </c>
      <c r="H2941" s="12">
        <v>6.0624257933924435</v>
      </c>
      <c r="I2941" s="12">
        <v>8.5312617021195898</v>
      </c>
      <c r="J2941" s="12">
        <v>8.9888348439772727</v>
      </c>
      <c r="K2941" s="12">
        <v>8.4710641015768964</v>
      </c>
      <c r="L2941" s="12">
        <v>9.063048660771317</v>
      </c>
      <c r="M2941" s="12">
        <v>10.09514971505309</v>
      </c>
      <c r="N2941" s="12"/>
      <c r="O2941" s="12"/>
    </row>
    <row r="2942" spans="1:15" x14ac:dyDescent="0.35">
      <c r="A2942" s="11" t="str">
        <f t="shared" si="45"/>
        <v>DISTRIBUCION VOLUMEN X CRITERIO (kg ó litros)Cola Regular2-5MIL</v>
      </c>
      <c r="B2942" s="11" t="s">
        <v>120</v>
      </c>
      <c r="C2942" s="11" t="s">
        <v>160</v>
      </c>
      <c r="D2942" s="11" t="s">
        <v>10</v>
      </c>
      <c r="E2942" s="12">
        <v>6.1906486344064859</v>
      </c>
      <c r="F2942" s="12">
        <v>4.6690017997165727</v>
      </c>
      <c r="G2942" s="12">
        <v>6.0989102681212524</v>
      </c>
      <c r="H2942" s="12">
        <v>9.7249276924458439</v>
      </c>
      <c r="I2942" s="12">
        <v>6.8633777987024427</v>
      </c>
      <c r="J2942" s="12">
        <v>7.1342842789818377</v>
      </c>
      <c r="K2942" s="12">
        <v>7.0172042864702036</v>
      </c>
      <c r="L2942" s="12">
        <v>6.8110974616377762</v>
      </c>
      <c r="M2942" s="12">
        <v>5.9153452764647643</v>
      </c>
      <c r="N2942" s="12"/>
      <c r="O2942" s="12"/>
    </row>
    <row r="2943" spans="1:15" x14ac:dyDescent="0.35">
      <c r="A2943" s="11" t="str">
        <f t="shared" si="45"/>
        <v>DISTRIBUCION VOLUMEN X CRITERIO (kg ó litros)Cola Regular5-10MIL</v>
      </c>
      <c r="B2943" s="11" t="s">
        <v>120</v>
      </c>
      <c r="C2943" s="11" t="s">
        <v>160</v>
      </c>
      <c r="D2943" s="11" t="s">
        <v>11</v>
      </c>
      <c r="E2943" s="12">
        <v>7.6996327725335334</v>
      </c>
      <c r="F2943" s="12">
        <v>7.6283035640756029</v>
      </c>
      <c r="G2943" s="12">
        <v>10.501341187537347</v>
      </c>
      <c r="H2943" s="12">
        <v>7.869512449140716</v>
      </c>
      <c r="I2943" s="12">
        <v>9.70427813420579</v>
      </c>
      <c r="J2943" s="12">
        <v>8.5562991599896492</v>
      </c>
      <c r="K2943" s="12">
        <v>9.3218385150446679</v>
      </c>
      <c r="L2943" s="12">
        <v>9.4026377028586676</v>
      </c>
      <c r="M2943" s="12">
        <v>9.0005873609647189</v>
      </c>
      <c r="N2943" s="12"/>
      <c r="O2943" s="12"/>
    </row>
    <row r="2944" spans="1:15" x14ac:dyDescent="0.35">
      <c r="A2944" s="11" t="str">
        <f t="shared" si="45"/>
        <v>DISTRIBUCION VOLUMEN X CRITERIO (kg ó litros)Cola Regular10-30MIL</v>
      </c>
      <c r="B2944" s="11" t="s">
        <v>120</v>
      </c>
      <c r="C2944" s="11" t="s">
        <v>160</v>
      </c>
      <c r="D2944" s="11" t="s">
        <v>12</v>
      </c>
      <c r="E2944" s="12">
        <v>19.498164368503229</v>
      </c>
      <c r="F2944" s="12">
        <v>18.625741177987496</v>
      </c>
      <c r="G2944" s="12">
        <v>16.301318229469487</v>
      </c>
      <c r="H2944" s="12">
        <v>14.503954386295973</v>
      </c>
      <c r="I2944" s="12">
        <v>14.369297404874793</v>
      </c>
      <c r="J2944" s="12">
        <v>14.012185261884019</v>
      </c>
      <c r="K2944" s="12">
        <v>15.442825407759894</v>
      </c>
      <c r="L2944" s="12">
        <v>13.104865833950999</v>
      </c>
      <c r="M2944" s="12">
        <v>16.032059856966931</v>
      </c>
      <c r="N2944" s="12"/>
      <c r="O2944" s="12"/>
    </row>
    <row r="2945" spans="1:15" x14ac:dyDescent="0.35">
      <c r="A2945" s="11" t="str">
        <f t="shared" si="45"/>
        <v>DISTRIBUCION VOLUMEN X CRITERIO (kg ó litros)Cola Regular30-100MIL</v>
      </c>
      <c r="B2945" s="11" t="s">
        <v>120</v>
      </c>
      <c r="C2945" s="11" t="s">
        <v>160</v>
      </c>
      <c r="D2945" s="11" t="s">
        <v>13</v>
      </c>
      <c r="E2945" s="12">
        <v>17.287175792207275</v>
      </c>
      <c r="F2945" s="12">
        <v>17.559518032559062</v>
      </c>
      <c r="G2945" s="12">
        <v>20.955292197382779</v>
      </c>
      <c r="H2945" s="12">
        <v>20.718330829460726</v>
      </c>
      <c r="I2945" s="12">
        <v>21.752276837890271</v>
      </c>
      <c r="J2945" s="12">
        <v>19.70642989024439</v>
      </c>
      <c r="K2945" s="12">
        <v>18.862558100682868</v>
      </c>
      <c r="L2945" s="12">
        <v>16.111285842329988</v>
      </c>
      <c r="M2945" s="12">
        <v>18.897751936926689</v>
      </c>
      <c r="N2945" s="12"/>
      <c r="O2945" s="12"/>
    </row>
    <row r="2946" spans="1:15" x14ac:dyDescent="0.35">
      <c r="A2946" s="11" t="str">
        <f t="shared" si="45"/>
        <v>DISTRIBUCION VOLUMEN X CRITERIO (kg ó litros)Cola Regular100-200MIL</v>
      </c>
      <c r="B2946" s="11" t="s">
        <v>120</v>
      </c>
      <c r="C2946" s="11" t="s">
        <v>160</v>
      </c>
      <c r="D2946" s="11" t="s">
        <v>14</v>
      </c>
      <c r="E2946" s="12">
        <v>9.5010052741333393</v>
      </c>
      <c r="F2946" s="12">
        <v>9.9370487782821435</v>
      </c>
      <c r="G2946" s="12">
        <v>8.0974335972353906</v>
      </c>
      <c r="H2946" s="12">
        <v>7.0924859947274834</v>
      </c>
      <c r="I2946" s="12">
        <v>7.6494959956445179</v>
      </c>
      <c r="J2946" s="12">
        <v>9.6879639061689549</v>
      </c>
      <c r="K2946" s="12">
        <v>8.7806686863956571</v>
      </c>
      <c r="L2946" s="12">
        <v>9.5795774044443203</v>
      </c>
      <c r="M2946" s="12">
        <v>8.8263398318769291</v>
      </c>
      <c r="N2946" s="12"/>
      <c r="O2946" s="12"/>
    </row>
    <row r="2947" spans="1:15" x14ac:dyDescent="0.35">
      <c r="A2947" s="11" t="str">
        <f t="shared" si="45"/>
        <v>DISTRIBUCION VOLUMEN X CRITERIO (kg ó litros)Cola Regular200-500MIL</v>
      </c>
      <c r="B2947" s="11" t="s">
        <v>120</v>
      </c>
      <c r="C2947" s="11" t="s">
        <v>160</v>
      </c>
      <c r="D2947" s="11" t="s">
        <v>15</v>
      </c>
      <c r="E2947" s="12">
        <v>11.317232282789446</v>
      </c>
      <c r="F2947" s="12">
        <v>12.000092625868321</v>
      </c>
      <c r="G2947" s="12">
        <v>12.000594066712987</v>
      </c>
      <c r="H2947" s="12">
        <v>10.4140326170645</v>
      </c>
      <c r="I2947" s="12">
        <v>11.500109752919347</v>
      </c>
      <c r="J2947" s="12">
        <v>10.834995780086766</v>
      </c>
      <c r="K2947" s="12">
        <v>12.249422254080706</v>
      </c>
      <c r="L2947" s="12">
        <v>14.506442702049441</v>
      </c>
      <c r="M2947" s="12">
        <v>10.772890857561098</v>
      </c>
      <c r="N2947" s="12"/>
      <c r="O2947" s="12"/>
    </row>
    <row r="2948" spans="1:15" x14ac:dyDescent="0.35">
      <c r="A2948" s="11" t="str">
        <f t="shared" ref="A2948:A3011" si="46">B2948&amp;C2948&amp;D2948</f>
        <v>DISTRIBUCION VOLUMEN X CRITERIO (kg ó litros)Cola Regular&gt;500MIL</v>
      </c>
      <c r="B2948" s="11" t="s">
        <v>120</v>
      </c>
      <c r="C2948" s="11" t="s">
        <v>160</v>
      </c>
      <c r="D2948" s="11" t="s">
        <v>16</v>
      </c>
      <c r="E2948" s="12">
        <v>21.14874822777454</v>
      </c>
      <c r="F2948" s="12">
        <v>20.346865038300262</v>
      </c>
      <c r="G2948" s="12">
        <v>18.111847629130125</v>
      </c>
      <c r="H2948" s="12">
        <v>23.61434115753233</v>
      </c>
      <c r="I2948" s="12">
        <v>19.629909080986167</v>
      </c>
      <c r="J2948" s="12">
        <v>21.079006719900494</v>
      </c>
      <c r="K2948" s="12">
        <v>19.854408537945119</v>
      </c>
      <c r="L2948" s="12">
        <v>21.421048027009611</v>
      </c>
      <c r="M2948" s="12">
        <v>20.459875373776818</v>
      </c>
      <c r="N2948" s="12"/>
      <c r="O2948" s="12"/>
    </row>
    <row r="2949" spans="1:15" x14ac:dyDescent="0.35">
      <c r="A2949" s="11" t="str">
        <f t="shared" si="46"/>
        <v>DISTRIBUCION VOLUMEN X CRITERIO (kg ó litros)Cola RegularDE 15 A 19 AÑOS</v>
      </c>
      <c r="B2949" s="11" t="s">
        <v>120</v>
      </c>
      <c r="C2949" s="11" t="s">
        <v>160</v>
      </c>
      <c r="D2949" s="11" t="s">
        <v>39</v>
      </c>
      <c r="E2949" s="12">
        <v>6.0629938591366681</v>
      </c>
      <c r="F2949" s="12">
        <v>3.4707219032279815</v>
      </c>
      <c r="G2949" s="12">
        <v>3.74723510237513</v>
      </c>
      <c r="H2949" s="12">
        <v>9.5640167415678583</v>
      </c>
      <c r="I2949" s="12">
        <v>7.6287116881112835</v>
      </c>
      <c r="J2949" s="12">
        <v>5.2884309320912024</v>
      </c>
      <c r="K2949" s="12">
        <v>6.3336908646724925</v>
      </c>
      <c r="L2949" s="12">
        <v>7.3765409922239362</v>
      </c>
      <c r="M2949" s="12">
        <v>4.3069085450832478</v>
      </c>
      <c r="N2949" s="12"/>
      <c r="O2949" s="12"/>
    </row>
    <row r="2950" spans="1:15" x14ac:dyDescent="0.35">
      <c r="A2950" s="11" t="str">
        <f t="shared" si="46"/>
        <v>DISTRIBUCION VOLUMEN X CRITERIO (kg ó litros)Cola RegularDE 20 A 24 AÑOS</v>
      </c>
      <c r="B2950" s="11" t="s">
        <v>120</v>
      </c>
      <c r="C2950" s="11" t="s">
        <v>160</v>
      </c>
      <c r="D2950" s="11" t="s">
        <v>40</v>
      </c>
      <c r="E2950" s="12">
        <v>6.5810962230864369</v>
      </c>
      <c r="F2950" s="12">
        <v>4.5280760097997899</v>
      </c>
      <c r="G2950" s="12">
        <v>7.2592323670038175</v>
      </c>
      <c r="H2950" s="12">
        <v>3.5691795686751986</v>
      </c>
      <c r="I2950" s="12">
        <v>3.9089396223917818</v>
      </c>
      <c r="J2950" s="12">
        <v>4.3633866410791953</v>
      </c>
      <c r="K2950" s="12">
        <v>3.6629077587902286</v>
      </c>
      <c r="L2950" s="12">
        <v>4.8570423051597222</v>
      </c>
      <c r="M2950" s="12">
        <v>4.7337960540740731</v>
      </c>
      <c r="N2950" s="12"/>
      <c r="O2950" s="12"/>
    </row>
    <row r="2951" spans="1:15" x14ac:dyDescent="0.35">
      <c r="A2951" s="11" t="str">
        <f t="shared" si="46"/>
        <v>DISTRIBUCION VOLUMEN X CRITERIO (kg ó litros)Cola RegularDE 25 A 34 AÑOS</v>
      </c>
      <c r="B2951" s="11" t="s">
        <v>120</v>
      </c>
      <c r="C2951" s="11" t="s">
        <v>160</v>
      </c>
      <c r="D2951" s="11" t="s">
        <v>41</v>
      </c>
      <c r="E2951" s="12">
        <v>14.316817323238299</v>
      </c>
      <c r="F2951" s="12">
        <v>12.897867657971041</v>
      </c>
      <c r="G2951" s="12">
        <v>13.263743411098794</v>
      </c>
      <c r="H2951" s="12">
        <v>10.106856370439097</v>
      </c>
      <c r="I2951" s="12">
        <v>10.260248984988213</v>
      </c>
      <c r="J2951" s="12">
        <v>9.9581598060648986</v>
      </c>
      <c r="K2951" s="12">
        <v>12.002986589224564</v>
      </c>
      <c r="L2951" s="12">
        <v>9.9107606393268277</v>
      </c>
      <c r="M2951" s="12">
        <v>10.646448190739623</v>
      </c>
      <c r="N2951" s="12"/>
      <c r="O2951" s="12"/>
    </row>
    <row r="2952" spans="1:15" x14ac:dyDescent="0.35">
      <c r="A2952" s="11" t="str">
        <f t="shared" si="46"/>
        <v>DISTRIBUCION VOLUMEN X CRITERIO (kg ó litros)Cola RegularDE 35 A 49 AÑOS</v>
      </c>
      <c r="B2952" s="11" t="s">
        <v>120</v>
      </c>
      <c r="C2952" s="11" t="s">
        <v>160</v>
      </c>
      <c r="D2952" s="11" t="s">
        <v>42</v>
      </c>
      <c r="E2952" s="12">
        <v>32.580628872426843</v>
      </c>
      <c r="F2952" s="12">
        <v>34.541850702121401</v>
      </c>
      <c r="G2952" s="12">
        <v>33.043790383850876</v>
      </c>
      <c r="H2952" s="12">
        <v>28.587531907650447</v>
      </c>
      <c r="I2952" s="12">
        <v>33.455601593282765</v>
      </c>
      <c r="J2952" s="12">
        <v>32.43528566091701</v>
      </c>
      <c r="K2952" s="12">
        <v>32.287424991530443</v>
      </c>
      <c r="L2952" s="12">
        <v>30.215200202455655</v>
      </c>
      <c r="M2952" s="12">
        <v>32.10973032283249</v>
      </c>
      <c r="N2952" s="12"/>
      <c r="O2952" s="12"/>
    </row>
    <row r="2953" spans="1:15" x14ac:dyDescent="0.35">
      <c r="A2953" s="11" t="str">
        <f t="shared" si="46"/>
        <v>DISTRIBUCION VOLUMEN X CRITERIO (kg ó litros)Cola RegularDE 50 A 59 AÑOS</v>
      </c>
      <c r="B2953" s="11" t="s">
        <v>120</v>
      </c>
      <c r="C2953" s="11" t="s">
        <v>160</v>
      </c>
      <c r="D2953" s="11" t="s">
        <v>43</v>
      </c>
      <c r="E2953" s="12">
        <v>25.86587036048541</v>
      </c>
      <c r="F2953" s="12">
        <v>26.828226813447181</v>
      </c>
      <c r="G2953" s="12">
        <v>29.412772762086366</v>
      </c>
      <c r="H2953" s="12">
        <v>22.008499718363463</v>
      </c>
      <c r="I2953" s="12">
        <v>20.939978548271345</v>
      </c>
      <c r="J2953" s="12">
        <v>23.734765691301451</v>
      </c>
      <c r="K2953" s="12">
        <v>22.852512271781681</v>
      </c>
      <c r="L2953" s="12">
        <v>23.965858437938433</v>
      </c>
      <c r="M2953" s="12">
        <v>23.536299879937651</v>
      </c>
      <c r="N2953" s="12"/>
      <c r="O2953" s="12"/>
    </row>
    <row r="2954" spans="1:15" x14ac:dyDescent="0.35">
      <c r="A2954" s="11" t="str">
        <f t="shared" si="46"/>
        <v>DISTRIBUCION VOLUMEN X CRITERIO (kg ó litros)Cola RegularDE 60 A 75 AÑOS</v>
      </c>
      <c r="B2954" s="11" t="s">
        <v>120</v>
      </c>
      <c r="C2954" s="11" t="s">
        <v>160</v>
      </c>
      <c r="D2954" s="11" t="s">
        <v>44</v>
      </c>
      <c r="E2954" s="12">
        <v>14.592593648711915</v>
      </c>
      <c r="F2954" s="12">
        <v>17.733265018947687</v>
      </c>
      <c r="G2954" s="12">
        <v>13.273217157268771</v>
      </c>
      <c r="H2954" s="12">
        <v>26.16392315927002</v>
      </c>
      <c r="I2954" s="12">
        <v>23.806530150183928</v>
      </c>
      <c r="J2954" s="12">
        <v>24.219968589311915</v>
      </c>
      <c r="K2954" s="12">
        <v>22.860464053377409</v>
      </c>
      <c r="L2954" s="12">
        <v>23.674603340046414</v>
      </c>
      <c r="M2954" s="12">
        <v>24.666814056009891</v>
      </c>
      <c r="N2954" s="12"/>
      <c r="O2954" s="12"/>
    </row>
    <row r="2955" spans="1:15" x14ac:dyDescent="0.35">
      <c r="A2955" s="11" t="str">
        <f t="shared" si="46"/>
        <v>DISTRIBUCION VOLUMEN X CRITERIO (kg ó litros)Cola RegularALTA Y MEDIA ALTA</v>
      </c>
      <c r="B2955" s="11" t="s">
        <v>120</v>
      </c>
      <c r="C2955" s="11" t="s">
        <v>160</v>
      </c>
      <c r="D2955" s="11" t="s">
        <v>17</v>
      </c>
      <c r="E2955" s="12">
        <v>17.960008521080386</v>
      </c>
      <c r="F2955" s="12">
        <v>18.927317962921745</v>
      </c>
      <c r="G2955" s="12">
        <v>17.531467741317762</v>
      </c>
      <c r="H2955" s="12">
        <v>16.326989022986435</v>
      </c>
      <c r="I2955" s="12">
        <v>19.044355588414717</v>
      </c>
      <c r="J2955" s="12">
        <v>17.703521863881004</v>
      </c>
      <c r="K2955" s="12">
        <v>19.258594516351035</v>
      </c>
      <c r="L2955" s="12">
        <v>15.641252750153731</v>
      </c>
      <c r="M2955" s="12">
        <v>16.766045854325125</v>
      </c>
      <c r="N2955" s="12"/>
      <c r="O2955" s="12"/>
    </row>
    <row r="2956" spans="1:15" x14ac:dyDescent="0.35">
      <c r="A2956" s="11" t="str">
        <f t="shared" si="46"/>
        <v>DISTRIBUCION VOLUMEN X CRITERIO (kg ó litros)Cola RegularMEDIA</v>
      </c>
      <c r="B2956" s="11" t="s">
        <v>120</v>
      </c>
      <c r="C2956" s="11" t="s">
        <v>160</v>
      </c>
      <c r="D2956" s="11" t="s">
        <v>18</v>
      </c>
      <c r="E2956" s="12">
        <v>28.094222154712529</v>
      </c>
      <c r="F2956" s="12">
        <v>30.639018486522655</v>
      </c>
      <c r="G2956" s="12">
        <v>30.015667624276322</v>
      </c>
      <c r="H2956" s="12">
        <v>29.660416501898666</v>
      </c>
      <c r="I2956" s="12">
        <v>29.772609843519255</v>
      </c>
      <c r="J2956" s="12">
        <v>32.655839613783257</v>
      </c>
      <c r="K2956" s="12">
        <v>29.444036077246206</v>
      </c>
      <c r="L2956" s="12">
        <v>30.267801110409188</v>
      </c>
      <c r="M2956" s="12">
        <v>31.766811261965376</v>
      </c>
      <c r="N2956" s="12"/>
      <c r="O2956" s="12"/>
    </row>
    <row r="2957" spans="1:15" x14ac:dyDescent="0.35">
      <c r="A2957" s="11" t="str">
        <f t="shared" si="46"/>
        <v>DISTRIBUCION VOLUMEN X CRITERIO (kg ó litros)Cola RegularMEDIA BAJA</v>
      </c>
      <c r="B2957" s="11" t="s">
        <v>120</v>
      </c>
      <c r="C2957" s="11" t="s">
        <v>160</v>
      </c>
      <c r="D2957" s="11" t="s">
        <v>19</v>
      </c>
      <c r="E2957" s="12">
        <v>27.331776989456664</v>
      </c>
      <c r="F2957" s="12">
        <v>27.337419887012498</v>
      </c>
      <c r="G2957" s="12">
        <v>24.899843851060307</v>
      </c>
      <c r="H2957" s="12">
        <v>22.672301823256806</v>
      </c>
      <c r="I2957" s="12">
        <v>24.957391909151571</v>
      </c>
      <c r="J2957" s="12">
        <v>23.844446886312724</v>
      </c>
      <c r="K2957" s="12">
        <v>23.810588598957093</v>
      </c>
      <c r="L2957" s="12">
        <v>23.628070603736163</v>
      </c>
      <c r="M2957" s="12">
        <v>22.802022490842887</v>
      </c>
      <c r="N2957" s="12"/>
      <c r="O2957" s="12"/>
    </row>
    <row r="2958" spans="1:15" x14ac:dyDescent="0.35">
      <c r="A2958" s="11" t="str">
        <f t="shared" si="46"/>
        <v>DISTRIBUCION VOLUMEN X CRITERIO (kg ó litros)Cola RegularBAJA</v>
      </c>
      <c r="B2958" s="11" t="s">
        <v>120</v>
      </c>
      <c r="C2958" s="11" t="s">
        <v>160</v>
      </c>
      <c r="D2958" s="11" t="s">
        <v>20</v>
      </c>
      <c r="E2958" s="12">
        <v>26.613993827011839</v>
      </c>
      <c r="F2958" s="12">
        <v>23.096256223281575</v>
      </c>
      <c r="G2958" s="12">
        <v>27.553011550223321</v>
      </c>
      <c r="H2958" s="12">
        <v>31.340300572912994</v>
      </c>
      <c r="I2958" s="12">
        <v>26.225651568155111</v>
      </c>
      <c r="J2958" s="12">
        <v>25.796194219317304</v>
      </c>
      <c r="K2958" s="12">
        <v>27.486771219159017</v>
      </c>
      <c r="L2958" s="12">
        <v>30.462879357009136</v>
      </c>
      <c r="M2958" s="12">
        <v>28.665116527100153</v>
      </c>
      <c r="N2958" s="12"/>
      <c r="O2958" s="12"/>
    </row>
    <row r="2959" spans="1:15" x14ac:dyDescent="0.35">
      <c r="A2959" s="11" t="str">
        <f t="shared" si="46"/>
        <v>DISTRIBUCION VOLUMEN X CRITERIO (kg ó litros)Cola RegularHOMBRE</v>
      </c>
      <c r="B2959" s="11" t="s">
        <v>120</v>
      </c>
      <c r="C2959" s="11" t="s">
        <v>160</v>
      </c>
      <c r="D2959" s="11" t="s">
        <v>21</v>
      </c>
      <c r="E2959" s="12">
        <v>51.785566062254354</v>
      </c>
      <c r="F2959" s="12">
        <v>49.941569550146475</v>
      </c>
      <c r="G2959" s="12">
        <v>48.589134635734993</v>
      </c>
      <c r="H2959" s="12">
        <v>53.88702336703566</v>
      </c>
      <c r="I2959" s="12">
        <v>55.354364750238346</v>
      </c>
      <c r="J2959" s="12">
        <v>54.182685748526978</v>
      </c>
      <c r="K2959" s="12">
        <v>53.532596608996805</v>
      </c>
      <c r="L2959" s="12">
        <v>58.896848157528581</v>
      </c>
      <c r="M2959" s="12">
        <v>55.643945957949015</v>
      </c>
      <c r="N2959" s="12"/>
      <c r="O2959" s="12"/>
    </row>
    <row r="2960" spans="1:15" x14ac:dyDescent="0.35">
      <c r="A2960" s="11" t="str">
        <f t="shared" si="46"/>
        <v>DISTRIBUCION VOLUMEN X CRITERIO (kg ó litros)Cola RegularMUJER</v>
      </c>
      <c r="B2960" s="11" t="s">
        <v>120</v>
      </c>
      <c r="C2960" s="11" t="s">
        <v>160</v>
      </c>
      <c r="D2960" s="11" t="s">
        <v>22</v>
      </c>
      <c r="E2960" s="12">
        <v>48.214440260478725</v>
      </c>
      <c r="F2960" s="12">
        <v>50.058440879153487</v>
      </c>
      <c r="G2960" s="12">
        <v>51.410860773320067</v>
      </c>
      <c r="H2960" s="12">
        <v>46.112997053069975</v>
      </c>
      <c r="I2960" s="12">
        <v>44.645654384020503</v>
      </c>
      <c r="J2960" s="12">
        <v>45.817308413081747</v>
      </c>
      <c r="K2960" s="12">
        <v>46.467382314782654</v>
      </c>
      <c r="L2960" s="12">
        <v>41.103155096760204</v>
      </c>
      <c r="M2960" s="12">
        <v>44.356050056411661</v>
      </c>
      <c r="N2960" s="12"/>
      <c r="O2960" s="12"/>
    </row>
    <row r="2961" spans="1:15" x14ac:dyDescent="0.35">
      <c r="A2961" s="11" t="str">
        <f t="shared" si="46"/>
        <v>DISTRIBUCION VOLUMEN X CRITERIO (kg ó litros)Light/ZeroT.ESPAÑA</v>
      </c>
      <c r="B2961" s="11" t="s">
        <v>120</v>
      </c>
      <c r="C2961" s="11" t="s">
        <v>161</v>
      </c>
      <c r="D2961" s="11" t="s">
        <v>36</v>
      </c>
      <c r="E2961" s="12">
        <v>100</v>
      </c>
      <c r="F2961" s="12">
        <v>100</v>
      </c>
      <c r="G2961" s="12">
        <v>100</v>
      </c>
      <c r="H2961" s="12">
        <v>100</v>
      </c>
      <c r="I2961" s="12">
        <v>100</v>
      </c>
      <c r="J2961" s="12">
        <v>100</v>
      </c>
      <c r="K2961" s="12">
        <v>100</v>
      </c>
      <c r="L2961" s="12">
        <v>100</v>
      </c>
      <c r="M2961" s="12">
        <v>100</v>
      </c>
      <c r="N2961" s="12"/>
      <c r="O2961" s="12"/>
    </row>
    <row r="2962" spans="1:15" x14ac:dyDescent="0.35">
      <c r="A2962" s="11" t="str">
        <f t="shared" si="46"/>
        <v>DISTRIBUCION VOLUMEN X CRITERIO (kg ó litros)Light/ZeroBCN AM</v>
      </c>
      <c r="B2962" s="11" t="s">
        <v>120</v>
      </c>
      <c r="C2962" s="11" t="s">
        <v>161</v>
      </c>
      <c r="D2962" s="11" t="s">
        <v>1</v>
      </c>
      <c r="E2962" s="12">
        <v>8.5333546656581749</v>
      </c>
      <c r="F2962" s="12">
        <v>10.811447788693048</v>
      </c>
      <c r="G2962" s="12">
        <v>9.8458612049816736</v>
      </c>
      <c r="H2962" s="12">
        <v>11.034037393392897</v>
      </c>
      <c r="I2962" s="12">
        <v>12.833486885559841</v>
      </c>
      <c r="J2962" s="12">
        <v>11.825680239950174</v>
      </c>
      <c r="K2962" s="12">
        <v>11.519042879941397</v>
      </c>
      <c r="L2962" s="12">
        <v>15.653740919665676</v>
      </c>
      <c r="M2962" s="12">
        <v>12.114771069242993</v>
      </c>
      <c r="N2962" s="12"/>
      <c r="O2962" s="12"/>
    </row>
    <row r="2963" spans="1:15" x14ac:dyDescent="0.35">
      <c r="A2963" s="11" t="str">
        <f t="shared" si="46"/>
        <v>DISTRIBUCION VOLUMEN X CRITERIO (kg ó litros)Light/ZeroREST.CAT ARAGON</v>
      </c>
      <c r="B2963" s="11" t="s">
        <v>120</v>
      </c>
      <c r="C2963" s="11" t="s">
        <v>161</v>
      </c>
      <c r="D2963" s="11" t="s">
        <v>2</v>
      </c>
      <c r="E2963" s="12">
        <v>10.197552960675599</v>
      </c>
      <c r="F2963" s="12">
        <v>9.6736074946412529</v>
      </c>
      <c r="G2963" s="12">
        <v>8.7951368577487283</v>
      </c>
      <c r="H2963" s="12">
        <v>11.151719187468224</v>
      </c>
      <c r="I2963" s="12">
        <v>11.48896668392873</v>
      </c>
      <c r="J2963" s="12">
        <v>11.400674953565572</v>
      </c>
      <c r="K2963" s="12">
        <v>10.607150499028343</v>
      </c>
      <c r="L2963" s="12">
        <v>9.0336130770213128</v>
      </c>
      <c r="M2963" s="12">
        <v>10.418761310428499</v>
      </c>
      <c r="N2963" s="12"/>
      <c r="O2963" s="12"/>
    </row>
    <row r="2964" spans="1:15" x14ac:dyDescent="0.35">
      <c r="A2964" s="11" t="str">
        <f t="shared" si="46"/>
        <v>DISTRIBUCION VOLUMEN X CRITERIO (kg ó litros)Light/ZeroLEVANTE</v>
      </c>
      <c r="B2964" s="11" t="s">
        <v>120</v>
      </c>
      <c r="C2964" s="11" t="s">
        <v>161</v>
      </c>
      <c r="D2964" s="11" t="s">
        <v>3</v>
      </c>
      <c r="E2964" s="12">
        <v>17.002484651646967</v>
      </c>
      <c r="F2964" s="12">
        <v>16.776740659085434</v>
      </c>
      <c r="G2964" s="12">
        <v>16.550891562361421</v>
      </c>
      <c r="H2964" s="12">
        <v>15.124843728570447</v>
      </c>
      <c r="I2964" s="12">
        <v>15.800214908268861</v>
      </c>
      <c r="J2964" s="12">
        <v>16.024904231946536</v>
      </c>
      <c r="K2964" s="12">
        <v>17.532110262208629</v>
      </c>
      <c r="L2964" s="12">
        <v>15.985898224688297</v>
      </c>
      <c r="M2964" s="12">
        <v>14.846899426566413</v>
      </c>
      <c r="N2964" s="12"/>
      <c r="O2964" s="12"/>
    </row>
    <row r="2965" spans="1:15" x14ac:dyDescent="0.35">
      <c r="A2965" s="11" t="str">
        <f t="shared" si="46"/>
        <v>DISTRIBUCION VOLUMEN X CRITERIO (kg ó litros)Light/ZeroANDALUCIA</v>
      </c>
      <c r="B2965" s="11" t="s">
        <v>120</v>
      </c>
      <c r="C2965" s="11" t="s">
        <v>161</v>
      </c>
      <c r="D2965" s="11" t="s">
        <v>4</v>
      </c>
      <c r="E2965" s="12">
        <v>21.185274116395245</v>
      </c>
      <c r="F2965" s="12">
        <v>20.707879077350452</v>
      </c>
      <c r="G2965" s="12">
        <v>18.594877647433005</v>
      </c>
      <c r="H2965" s="12">
        <v>19.388337138842239</v>
      </c>
      <c r="I2965" s="12">
        <v>21.284305194680886</v>
      </c>
      <c r="J2965" s="12">
        <v>19.093914220076581</v>
      </c>
      <c r="K2965" s="12">
        <v>19.099748476903304</v>
      </c>
      <c r="L2965" s="12">
        <v>20.858570696930951</v>
      </c>
      <c r="M2965" s="12">
        <v>21.773347534639822</v>
      </c>
      <c r="N2965" s="12"/>
      <c r="O2965" s="12"/>
    </row>
    <row r="2966" spans="1:15" x14ac:dyDescent="0.35">
      <c r="A2966" s="11" t="str">
        <f t="shared" si="46"/>
        <v>DISTRIBUCION VOLUMEN X CRITERIO (kg ó litros)Light/ZeroMDD AM</v>
      </c>
      <c r="B2966" s="11" t="s">
        <v>120</v>
      </c>
      <c r="C2966" s="11" t="s">
        <v>161</v>
      </c>
      <c r="D2966" s="11" t="s">
        <v>5</v>
      </c>
      <c r="E2966" s="12">
        <v>20.02086301550073</v>
      </c>
      <c r="F2966" s="12">
        <v>19.126541050737401</v>
      </c>
      <c r="G2966" s="12">
        <v>19.844753552514216</v>
      </c>
      <c r="H2966" s="12">
        <v>21.66777253775571</v>
      </c>
      <c r="I2966" s="12">
        <v>18.768165570680779</v>
      </c>
      <c r="J2966" s="12">
        <v>22.186702240961019</v>
      </c>
      <c r="K2966" s="12">
        <v>19.523972668725413</v>
      </c>
      <c r="L2966" s="12">
        <v>20.328614162964804</v>
      </c>
      <c r="M2966" s="12">
        <v>20.342046065904444</v>
      </c>
      <c r="N2966" s="12"/>
      <c r="O2966" s="12"/>
    </row>
    <row r="2967" spans="1:15" x14ac:dyDescent="0.35">
      <c r="A2967" s="11" t="str">
        <f t="shared" si="46"/>
        <v>DISTRIBUCION VOLUMEN X CRITERIO (kg ó litros)Light/ZeroRTO CENTRO</v>
      </c>
      <c r="B2967" s="11" t="s">
        <v>120</v>
      </c>
      <c r="C2967" s="11" t="s">
        <v>161</v>
      </c>
      <c r="D2967" s="11" t="s">
        <v>6</v>
      </c>
      <c r="E2967" s="12">
        <v>11.835988231470971</v>
      </c>
      <c r="F2967" s="12">
        <v>10.751380450462765</v>
      </c>
      <c r="G2967" s="12">
        <v>17.238916830143694</v>
      </c>
      <c r="H2967" s="12">
        <v>10.628920466528918</v>
      </c>
      <c r="I2967" s="12">
        <v>9.9578055241919294</v>
      </c>
      <c r="J2967" s="12">
        <v>9.5490780327594891</v>
      </c>
      <c r="K2967" s="12">
        <v>11.157966521473258</v>
      </c>
      <c r="L2967" s="12">
        <v>7.7691756801961276</v>
      </c>
      <c r="M2967" s="12">
        <v>7.7077097273300739</v>
      </c>
      <c r="N2967" s="12"/>
      <c r="O2967" s="12"/>
    </row>
    <row r="2968" spans="1:15" x14ac:dyDescent="0.35">
      <c r="A2968" s="11" t="str">
        <f t="shared" si="46"/>
        <v>DISTRIBUCION VOLUMEN X CRITERIO (kg ó litros)Light/ZeroNORTE-CENTRO</v>
      </c>
      <c r="B2968" s="11" t="s">
        <v>120</v>
      </c>
      <c r="C2968" s="11" t="s">
        <v>161</v>
      </c>
      <c r="D2968" s="11" t="s">
        <v>7</v>
      </c>
      <c r="E2968" s="12">
        <v>5.6447923415643562</v>
      </c>
      <c r="F2968" s="12">
        <v>6.2064506629474625</v>
      </c>
      <c r="G2968" s="12">
        <v>4.2134524211935327</v>
      </c>
      <c r="H2968" s="12">
        <v>6.6048400461595467</v>
      </c>
      <c r="I2968" s="12">
        <v>5.3686022961112361</v>
      </c>
      <c r="J2968" s="12">
        <v>4.1710578206946423</v>
      </c>
      <c r="K2968" s="12">
        <v>5.2368322420958302</v>
      </c>
      <c r="L2968" s="12">
        <v>4.881428684679272</v>
      </c>
      <c r="M2968" s="12">
        <v>3.958649795436874</v>
      </c>
      <c r="N2968" s="12"/>
      <c r="O2968" s="12"/>
    </row>
    <row r="2969" spans="1:15" x14ac:dyDescent="0.35">
      <c r="A2969" s="11" t="str">
        <f t="shared" si="46"/>
        <v>DISTRIBUCION VOLUMEN X CRITERIO (kg ó litros)Light/ZeroNOROESTE</v>
      </c>
      <c r="B2969" s="11" t="s">
        <v>120</v>
      </c>
      <c r="C2969" s="11" t="s">
        <v>161</v>
      </c>
      <c r="D2969" s="11" t="s">
        <v>8</v>
      </c>
      <c r="E2969" s="12">
        <v>5.5796885110356511</v>
      </c>
      <c r="F2969" s="12">
        <v>5.9459559231554939</v>
      </c>
      <c r="G2969" s="12">
        <v>4.916119794537896</v>
      </c>
      <c r="H2969" s="12">
        <v>4.3995334638059811</v>
      </c>
      <c r="I2969" s="12">
        <v>4.4984574304391618</v>
      </c>
      <c r="J2969" s="12">
        <v>5.7479925370117959</v>
      </c>
      <c r="K2969" s="12">
        <v>5.3231791635084198</v>
      </c>
      <c r="L2969" s="12">
        <v>5.4889521549429867</v>
      </c>
      <c r="M2969" s="12">
        <v>8.8378082028986924</v>
      </c>
      <c r="N2969" s="12"/>
      <c r="O2969" s="12"/>
    </row>
    <row r="2970" spans="1:15" x14ac:dyDescent="0.35">
      <c r="A2970" s="11" t="str">
        <f t="shared" si="46"/>
        <v>DISTRIBUCION VOLUMEN X CRITERIO (kg ó litros)Light/Zero&lt;2MIL</v>
      </c>
      <c r="B2970" s="11" t="s">
        <v>120</v>
      </c>
      <c r="C2970" s="11" t="s">
        <v>161</v>
      </c>
      <c r="D2970" s="11" t="s">
        <v>9</v>
      </c>
      <c r="E2970" s="12">
        <v>5.424777330600441</v>
      </c>
      <c r="F2970" s="12">
        <v>4.4718867796915998</v>
      </c>
      <c r="G2970" s="12">
        <v>2.8469984016662231</v>
      </c>
      <c r="H2970" s="12">
        <v>3.8474245345098539</v>
      </c>
      <c r="I2970" s="12">
        <v>4.5877836820901141</v>
      </c>
      <c r="J2970" s="12">
        <v>3.7630628995000408</v>
      </c>
      <c r="K2970" s="12">
        <v>3.9225347131132313</v>
      </c>
      <c r="L2970" s="12">
        <v>4.095342773419314</v>
      </c>
      <c r="M2970" s="12">
        <v>3.9637035589132426</v>
      </c>
      <c r="N2970" s="12"/>
      <c r="O2970" s="12"/>
    </row>
    <row r="2971" spans="1:15" x14ac:dyDescent="0.35">
      <c r="A2971" s="11" t="str">
        <f t="shared" si="46"/>
        <v>DISTRIBUCION VOLUMEN X CRITERIO (kg ó litros)Light/Zero2-5MIL</v>
      </c>
      <c r="B2971" s="11" t="s">
        <v>120</v>
      </c>
      <c r="C2971" s="11" t="s">
        <v>161</v>
      </c>
      <c r="D2971" s="11" t="s">
        <v>10</v>
      </c>
      <c r="E2971" s="12">
        <v>5.2363301624677501</v>
      </c>
      <c r="F2971" s="12">
        <v>3.5455902036015985</v>
      </c>
      <c r="G2971" s="12">
        <v>4.7250698935257383</v>
      </c>
      <c r="H2971" s="12">
        <v>3.8141252033041715</v>
      </c>
      <c r="I2971" s="12">
        <v>3.7276744073832351</v>
      </c>
      <c r="J2971" s="12">
        <v>3.8646891334923854</v>
      </c>
      <c r="K2971" s="12">
        <v>5.216804424367484</v>
      </c>
      <c r="L2971" s="12">
        <v>4.5519939257304305</v>
      </c>
      <c r="M2971" s="12">
        <v>4.0812072342047294</v>
      </c>
      <c r="N2971" s="12"/>
      <c r="O2971" s="12"/>
    </row>
    <row r="2972" spans="1:15" x14ac:dyDescent="0.35">
      <c r="A2972" s="11" t="str">
        <f t="shared" si="46"/>
        <v>DISTRIBUCION VOLUMEN X CRITERIO (kg ó litros)Light/Zero5-10MIL</v>
      </c>
      <c r="B2972" s="11" t="s">
        <v>120</v>
      </c>
      <c r="C2972" s="11" t="s">
        <v>161</v>
      </c>
      <c r="D2972" s="11" t="s">
        <v>11</v>
      </c>
      <c r="E2972" s="12">
        <v>6.163015151963358</v>
      </c>
      <c r="F2972" s="12">
        <v>7.5597905077134167</v>
      </c>
      <c r="G2972" s="12">
        <v>7.8485871244724157</v>
      </c>
      <c r="H2972" s="12">
        <v>6.9136156656878303</v>
      </c>
      <c r="I2972" s="12">
        <v>7.8305552608775946</v>
      </c>
      <c r="J2972" s="12">
        <v>7.1809288182833928</v>
      </c>
      <c r="K2972" s="12">
        <v>6.5466554162033006</v>
      </c>
      <c r="L2972" s="12">
        <v>6.3251952798361559</v>
      </c>
      <c r="M2972" s="12">
        <v>6.4012827646915875</v>
      </c>
      <c r="N2972" s="12"/>
      <c r="O2972" s="12"/>
    </row>
    <row r="2973" spans="1:15" x14ac:dyDescent="0.35">
      <c r="A2973" s="11" t="str">
        <f t="shared" si="46"/>
        <v>DISTRIBUCION VOLUMEN X CRITERIO (kg ó litros)Light/Zero10-30MIL</v>
      </c>
      <c r="B2973" s="11" t="s">
        <v>120</v>
      </c>
      <c r="C2973" s="11" t="s">
        <v>161</v>
      </c>
      <c r="D2973" s="11" t="s">
        <v>12</v>
      </c>
      <c r="E2973" s="12">
        <v>15.812857970213004</v>
      </c>
      <c r="F2973" s="12">
        <v>16.422298216452848</v>
      </c>
      <c r="G2973" s="12">
        <v>21.35931926305145</v>
      </c>
      <c r="H2973" s="12">
        <v>17.593166279493381</v>
      </c>
      <c r="I2973" s="12">
        <v>16.758180278228853</v>
      </c>
      <c r="J2973" s="12">
        <v>16.046487108379235</v>
      </c>
      <c r="K2973" s="12">
        <v>14.866130565522273</v>
      </c>
      <c r="L2973" s="12">
        <v>15.995713290472601</v>
      </c>
      <c r="M2973" s="12">
        <v>18.81411755071791</v>
      </c>
      <c r="N2973" s="12"/>
      <c r="O2973" s="12"/>
    </row>
    <row r="2974" spans="1:15" x14ac:dyDescent="0.35">
      <c r="A2974" s="11" t="str">
        <f t="shared" si="46"/>
        <v>DISTRIBUCION VOLUMEN X CRITERIO (kg ó litros)Light/Zero30-100MIL</v>
      </c>
      <c r="B2974" s="11" t="s">
        <v>120</v>
      </c>
      <c r="C2974" s="11" t="s">
        <v>161</v>
      </c>
      <c r="D2974" s="11" t="s">
        <v>13</v>
      </c>
      <c r="E2974" s="12">
        <v>21.935733965898606</v>
      </c>
      <c r="F2974" s="12">
        <v>24.962899940370498</v>
      </c>
      <c r="G2974" s="12">
        <v>21.033070868878021</v>
      </c>
      <c r="H2974" s="12">
        <v>20.873774160562636</v>
      </c>
      <c r="I2974" s="12">
        <v>24.521343718271723</v>
      </c>
      <c r="J2974" s="12">
        <v>22.348942852005109</v>
      </c>
      <c r="K2974" s="12">
        <v>23.793805984370188</v>
      </c>
      <c r="L2974" s="12">
        <v>21.271923610993383</v>
      </c>
      <c r="M2974" s="12">
        <v>21.210472377479704</v>
      </c>
      <c r="N2974" s="12"/>
      <c r="O2974" s="12"/>
    </row>
    <row r="2975" spans="1:15" x14ac:dyDescent="0.35">
      <c r="A2975" s="11" t="str">
        <f t="shared" si="46"/>
        <v>DISTRIBUCION VOLUMEN X CRITERIO (kg ó litros)Light/Zero100-200MIL</v>
      </c>
      <c r="B2975" s="11" t="s">
        <v>120</v>
      </c>
      <c r="C2975" s="11" t="s">
        <v>161</v>
      </c>
      <c r="D2975" s="11" t="s">
        <v>14</v>
      </c>
      <c r="E2975" s="12">
        <v>9.3223416881052792</v>
      </c>
      <c r="F2975" s="12">
        <v>8.4855665743804316</v>
      </c>
      <c r="G2975" s="12">
        <v>9.5168615604221873</v>
      </c>
      <c r="H2975" s="12">
        <v>11.579102782188073</v>
      </c>
      <c r="I2975" s="12">
        <v>9.1001999203212875</v>
      </c>
      <c r="J2975" s="12">
        <v>9.784274724421941</v>
      </c>
      <c r="K2975" s="12">
        <v>8.9153710272868629</v>
      </c>
      <c r="L2975" s="12">
        <v>8.6975251170474888</v>
      </c>
      <c r="M2975" s="12">
        <v>8.7982780335338333</v>
      </c>
      <c r="N2975" s="12"/>
      <c r="O2975" s="12"/>
    </row>
    <row r="2976" spans="1:15" x14ac:dyDescent="0.35">
      <c r="A2976" s="11" t="str">
        <f t="shared" si="46"/>
        <v>DISTRIBUCION VOLUMEN X CRITERIO (kg ó litros)Light/Zero200-500MIL</v>
      </c>
      <c r="B2976" s="11" t="s">
        <v>120</v>
      </c>
      <c r="C2976" s="11" t="s">
        <v>161</v>
      </c>
      <c r="D2976" s="11" t="s">
        <v>15</v>
      </c>
      <c r="E2976" s="12">
        <v>12.277349097119586</v>
      </c>
      <c r="F2976" s="12">
        <v>11.728040365681503</v>
      </c>
      <c r="G2976" s="12">
        <v>10.372978664118007</v>
      </c>
      <c r="H2976" s="12">
        <v>10.491862450734873</v>
      </c>
      <c r="I2976" s="12">
        <v>11.176697496712654</v>
      </c>
      <c r="J2976" s="12">
        <v>12.143161167662493</v>
      </c>
      <c r="K2976" s="12">
        <v>13.32660590994651</v>
      </c>
      <c r="L2976" s="12">
        <v>13.776335942181749</v>
      </c>
      <c r="M2976" s="12">
        <v>12.016092914357779</v>
      </c>
      <c r="N2976" s="12"/>
      <c r="O2976" s="12"/>
    </row>
    <row r="2977" spans="1:15" x14ac:dyDescent="0.35">
      <c r="A2977" s="11" t="str">
        <f t="shared" si="46"/>
        <v>DISTRIBUCION VOLUMEN X CRITERIO (kg ó litros)Light/Zero&gt;500MIL</v>
      </c>
      <c r="B2977" s="11" t="s">
        <v>120</v>
      </c>
      <c r="C2977" s="11" t="s">
        <v>161</v>
      </c>
      <c r="D2977" s="11" t="s">
        <v>16</v>
      </c>
      <c r="E2977" s="12">
        <v>23.827590621994883</v>
      </c>
      <c r="F2977" s="12">
        <v>22.823926602277737</v>
      </c>
      <c r="G2977" s="12">
        <v>22.297123329605846</v>
      </c>
      <c r="H2977" s="12">
        <v>24.886933811452717</v>
      </c>
      <c r="I2977" s="12">
        <v>22.297569968494113</v>
      </c>
      <c r="J2977" s="12">
        <v>24.868458563206698</v>
      </c>
      <c r="K2977" s="12">
        <v>23.412097313670838</v>
      </c>
      <c r="L2977" s="12">
        <v>25.285965131113457</v>
      </c>
      <c r="M2977" s="12">
        <v>24.714839968381078</v>
      </c>
      <c r="N2977" s="12"/>
      <c r="O2977" s="12"/>
    </row>
    <row r="2978" spans="1:15" x14ac:dyDescent="0.35">
      <c r="A2978" s="11" t="str">
        <f t="shared" si="46"/>
        <v>DISTRIBUCION VOLUMEN X CRITERIO (kg ó litros)Light/ZeroDE 15 A 19 AÑOS</v>
      </c>
      <c r="B2978" s="11" t="s">
        <v>120</v>
      </c>
      <c r="C2978" s="11" t="s">
        <v>161</v>
      </c>
      <c r="D2978" s="11" t="s">
        <v>39</v>
      </c>
      <c r="E2978" s="12">
        <v>1.5436069358144309</v>
      </c>
      <c r="F2978" s="12">
        <v>2.8171928427286574</v>
      </c>
      <c r="G2978" s="12">
        <v>1.8110440583365615</v>
      </c>
      <c r="H2978" s="12">
        <v>1.890507454633052</v>
      </c>
      <c r="I2978" s="12">
        <v>3.8292520128825456</v>
      </c>
      <c r="J2978" s="12">
        <v>1.604558378544733</v>
      </c>
      <c r="K2978" s="12">
        <v>1.2916332735139262</v>
      </c>
      <c r="L2978" s="12">
        <v>2.7232670452011272</v>
      </c>
      <c r="M2978" s="12">
        <v>2.0085419477632973</v>
      </c>
      <c r="N2978" s="12"/>
      <c r="O2978" s="12"/>
    </row>
    <row r="2979" spans="1:15" x14ac:dyDescent="0.35">
      <c r="A2979" s="11" t="str">
        <f t="shared" si="46"/>
        <v>DISTRIBUCION VOLUMEN X CRITERIO (kg ó litros)Light/ZeroDE 20 A 24 AÑOS</v>
      </c>
      <c r="B2979" s="11" t="s">
        <v>120</v>
      </c>
      <c r="C2979" s="11" t="s">
        <v>161</v>
      </c>
      <c r="D2979" s="11" t="s">
        <v>40</v>
      </c>
      <c r="E2979" s="12">
        <v>3.058785149594454</v>
      </c>
      <c r="F2979" s="12">
        <v>2.5624036156788281</v>
      </c>
      <c r="G2979" s="12">
        <v>3.0861914171750886</v>
      </c>
      <c r="H2979" s="12">
        <v>3.1217728514102916</v>
      </c>
      <c r="I2979" s="12">
        <v>1.7807374500413808</v>
      </c>
      <c r="J2979" s="12">
        <v>3.3475223469079669</v>
      </c>
      <c r="K2979" s="12">
        <v>5.0439184949576443</v>
      </c>
      <c r="L2979" s="12">
        <v>3.6220190261194483</v>
      </c>
      <c r="M2979" s="12">
        <v>3.7247880546937449</v>
      </c>
      <c r="N2979" s="12"/>
      <c r="O2979" s="12"/>
    </row>
    <row r="2980" spans="1:15" x14ac:dyDescent="0.35">
      <c r="A2980" s="11" t="str">
        <f t="shared" si="46"/>
        <v>DISTRIBUCION VOLUMEN X CRITERIO (kg ó litros)Light/ZeroDE 25 A 34 AÑOS</v>
      </c>
      <c r="B2980" s="11" t="s">
        <v>120</v>
      </c>
      <c r="C2980" s="11" t="s">
        <v>161</v>
      </c>
      <c r="D2980" s="11" t="s">
        <v>41</v>
      </c>
      <c r="E2980" s="12">
        <v>12.580621786768376</v>
      </c>
      <c r="F2980" s="12">
        <v>12.018305339117386</v>
      </c>
      <c r="G2980" s="12">
        <v>14.171072434293203</v>
      </c>
      <c r="H2980" s="12">
        <v>12.665543304157811</v>
      </c>
      <c r="I2980" s="12">
        <v>8.5616049173953925</v>
      </c>
      <c r="J2980" s="12">
        <v>11.457734180526307</v>
      </c>
      <c r="K2980" s="12">
        <v>14.568861123799728</v>
      </c>
      <c r="L2980" s="12">
        <v>10.896512255787291</v>
      </c>
      <c r="M2980" s="12">
        <v>9.9698472301094814</v>
      </c>
      <c r="N2980" s="12"/>
      <c r="O2980" s="12"/>
    </row>
    <row r="2981" spans="1:15" x14ac:dyDescent="0.35">
      <c r="A2981" s="11" t="str">
        <f t="shared" si="46"/>
        <v>DISTRIBUCION VOLUMEN X CRITERIO (kg ó litros)Light/ZeroDE 35 A 49 AÑOS</v>
      </c>
      <c r="B2981" s="11" t="s">
        <v>120</v>
      </c>
      <c r="C2981" s="11" t="s">
        <v>161</v>
      </c>
      <c r="D2981" s="11" t="s">
        <v>42</v>
      </c>
      <c r="E2981" s="12">
        <v>39.36444222742054</v>
      </c>
      <c r="F2981" s="12">
        <v>37.237070608860044</v>
      </c>
      <c r="G2981" s="12">
        <v>34.477443904992235</v>
      </c>
      <c r="H2981" s="12">
        <v>39.548661151047597</v>
      </c>
      <c r="I2981" s="12">
        <v>36.080872543562727</v>
      </c>
      <c r="J2981" s="12">
        <v>36.932478688421639</v>
      </c>
      <c r="K2981" s="12">
        <v>34.189737382154938</v>
      </c>
      <c r="L2981" s="12">
        <v>33.125897570114326</v>
      </c>
      <c r="M2981" s="12">
        <v>33.305508061057779</v>
      </c>
      <c r="N2981" s="12"/>
      <c r="O2981" s="12"/>
    </row>
    <row r="2982" spans="1:15" x14ac:dyDescent="0.35">
      <c r="A2982" s="11" t="str">
        <f t="shared" si="46"/>
        <v>DISTRIBUCION VOLUMEN X CRITERIO (kg ó litros)Light/ZeroDE 50 A 59 AÑOS</v>
      </c>
      <c r="B2982" s="11" t="s">
        <v>120</v>
      </c>
      <c r="C2982" s="11" t="s">
        <v>161</v>
      </c>
      <c r="D2982" s="11" t="s">
        <v>43</v>
      </c>
      <c r="E2982" s="12">
        <v>24.328866267706132</v>
      </c>
      <c r="F2982" s="12">
        <v>26.143384317113444</v>
      </c>
      <c r="G2982" s="12">
        <v>28.162898707824667</v>
      </c>
      <c r="H2982" s="12">
        <v>25.123962211936369</v>
      </c>
      <c r="I2982" s="12">
        <v>24.638489999810854</v>
      </c>
      <c r="J2982" s="12">
        <v>26.84973926099865</v>
      </c>
      <c r="K2982" s="12">
        <v>25.240450404872679</v>
      </c>
      <c r="L2982" s="12">
        <v>23.380430323351352</v>
      </c>
      <c r="M2982" s="12">
        <v>27.804306373167975</v>
      </c>
      <c r="N2982" s="12"/>
      <c r="O2982" s="12"/>
    </row>
    <row r="2983" spans="1:15" x14ac:dyDescent="0.35">
      <c r="A2983" s="11" t="str">
        <f t="shared" si="46"/>
        <v>DISTRIBUCION VOLUMEN X CRITERIO (kg ó litros)Light/ZeroDE 60 A 75 AÑOS</v>
      </c>
      <c r="B2983" s="11" t="s">
        <v>120</v>
      </c>
      <c r="C2983" s="11" t="s">
        <v>161</v>
      </c>
      <c r="D2983" s="11" t="s">
        <v>44</v>
      </c>
      <c r="E2983" s="12">
        <v>19.123673697459054</v>
      </c>
      <c r="F2983" s="12">
        <v>19.221642171329552</v>
      </c>
      <c r="G2983" s="12">
        <v>18.291352829372716</v>
      </c>
      <c r="H2983" s="12">
        <v>17.649557946722492</v>
      </c>
      <c r="I2983" s="12">
        <v>25.109055848707563</v>
      </c>
      <c r="J2983" s="12">
        <v>19.807974277535806</v>
      </c>
      <c r="K2983" s="12">
        <v>19.665402777008158</v>
      </c>
      <c r="L2983" s="12">
        <v>26.251867872502675</v>
      </c>
      <c r="M2983" s="12">
        <v>23.187004405406384</v>
      </c>
      <c r="N2983" s="12"/>
      <c r="O2983" s="12"/>
    </row>
    <row r="2984" spans="1:15" x14ac:dyDescent="0.35">
      <c r="A2984" s="11" t="str">
        <f t="shared" si="46"/>
        <v>DISTRIBUCION VOLUMEN X CRITERIO (kg ó litros)Light/ZeroALTA Y MEDIA ALTA</v>
      </c>
      <c r="B2984" s="11" t="s">
        <v>120</v>
      </c>
      <c r="C2984" s="11" t="s">
        <v>161</v>
      </c>
      <c r="D2984" s="11" t="s">
        <v>17</v>
      </c>
      <c r="E2984" s="12">
        <v>26.763561014869314</v>
      </c>
      <c r="F2984" s="12">
        <v>28.003470070138043</v>
      </c>
      <c r="G2984" s="12">
        <v>31.016943190276486</v>
      </c>
      <c r="H2984" s="12">
        <v>27.736083322019482</v>
      </c>
      <c r="I2984" s="12">
        <v>27.435581442373024</v>
      </c>
      <c r="J2984" s="12">
        <v>27.832282606510965</v>
      </c>
      <c r="K2984" s="12">
        <v>24.504010369904307</v>
      </c>
      <c r="L2984" s="12">
        <v>25.534774565286561</v>
      </c>
      <c r="M2984" s="12">
        <v>27.098806741350906</v>
      </c>
      <c r="N2984" s="12"/>
      <c r="O2984" s="12"/>
    </row>
    <row r="2985" spans="1:15" x14ac:dyDescent="0.35">
      <c r="A2985" s="11" t="str">
        <f t="shared" si="46"/>
        <v>DISTRIBUCION VOLUMEN X CRITERIO (kg ó litros)Light/ZeroMEDIA</v>
      </c>
      <c r="B2985" s="11" t="s">
        <v>120</v>
      </c>
      <c r="C2985" s="11" t="s">
        <v>161</v>
      </c>
      <c r="D2985" s="11" t="s">
        <v>18</v>
      </c>
      <c r="E2985" s="12">
        <v>36.452759631568519</v>
      </c>
      <c r="F2985" s="12">
        <v>35.372019050482635</v>
      </c>
      <c r="G2985" s="12">
        <v>32.719358079645147</v>
      </c>
      <c r="H2985" s="12">
        <v>34.316143490793344</v>
      </c>
      <c r="I2985" s="12">
        <v>34.954314312373555</v>
      </c>
      <c r="J2985" s="12">
        <v>33.604195383351751</v>
      </c>
      <c r="K2985" s="12">
        <v>34.954736969473949</v>
      </c>
      <c r="L2985" s="12">
        <v>34.768414268609469</v>
      </c>
      <c r="M2985" s="12">
        <v>33.626385728504999</v>
      </c>
      <c r="N2985" s="12"/>
      <c r="O2985" s="12"/>
    </row>
    <row r="2986" spans="1:15" x14ac:dyDescent="0.35">
      <c r="A2986" s="11" t="str">
        <f t="shared" si="46"/>
        <v>DISTRIBUCION VOLUMEN X CRITERIO (kg ó litros)Light/ZeroMEDIA BAJA</v>
      </c>
      <c r="B2986" s="11" t="s">
        <v>120</v>
      </c>
      <c r="C2986" s="11" t="s">
        <v>161</v>
      </c>
      <c r="D2986" s="11" t="s">
        <v>19</v>
      </c>
      <c r="E2986" s="12">
        <v>23.340919509951579</v>
      </c>
      <c r="F2986" s="12">
        <v>22.915394318432249</v>
      </c>
      <c r="G2986" s="12">
        <v>19.831189936030224</v>
      </c>
      <c r="H2986" s="12">
        <v>27.542539317350005</v>
      </c>
      <c r="I2986" s="12">
        <v>25.672964922065098</v>
      </c>
      <c r="J2986" s="12">
        <v>27.987562765095248</v>
      </c>
      <c r="K2986" s="12">
        <v>27.07994638873733</v>
      </c>
      <c r="L2986" s="12">
        <v>26.715038526456365</v>
      </c>
      <c r="M2986" s="12">
        <v>27.826468591787435</v>
      </c>
      <c r="N2986" s="12"/>
      <c r="O2986" s="12"/>
    </row>
    <row r="2987" spans="1:15" x14ac:dyDescent="0.35">
      <c r="A2987" s="11" t="str">
        <f t="shared" si="46"/>
        <v>DISTRIBUCION VOLUMEN X CRITERIO (kg ó litros)Light/ZeroBAJA</v>
      </c>
      <c r="B2987" s="11" t="s">
        <v>120</v>
      </c>
      <c r="C2987" s="11" t="s">
        <v>161</v>
      </c>
      <c r="D2987" s="11" t="s">
        <v>20</v>
      </c>
      <c r="E2987" s="12">
        <v>13.442757298348424</v>
      </c>
      <c r="F2987" s="12">
        <v>13.709118862685218</v>
      </c>
      <c r="G2987" s="12">
        <v>16.432514094249367</v>
      </c>
      <c r="H2987" s="12">
        <v>10.405242139398348</v>
      </c>
      <c r="I2987" s="12">
        <v>11.937138455339655</v>
      </c>
      <c r="J2987" s="12">
        <v>10.575967768158817</v>
      </c>
      <c r="K2987" s="12">
        <v>13.461309036859198</v>
      </c>
      <c r="L2987" s="12">
        <v>12.981762463625612</v>
      </c>
      <c r="M2987" s="12">
        <v>11.448332430766351</v>
      </c>
      <c r="N2987" s="12"/>
      <c r="O2987" s="12"/>
    </row>
    <row r="2988" spans="1:15" x14ac:dyDescent="0.35">
      <c r="A2988" s="11" t="str">
        <f t="shared" si="46"/>
        <v>DISTRIBUCION VOLUMEN X CRITERIO (kg ó litros)Light/ZeroHOMBRE</v>
      </c>
      <c r="B2988" s="11" t="s">
        <v>120</v>
      </c>
      <c r="C2988" s="11" t="s">
        <v>161</v>
      </c>
      <c r="D2988" s="11" t="s">
        <v>21</v>
      </c>
      <c r="E2988" s="12">
        <v>44.39483972778757</v>
      </c>
      <c r="F2988" s="12">
        <v>46.574360610025359</v>
      </c>
      <c r="G2988" s="12">
        <v>49.46560239434519</v>
      </c>
      <c r="H2988" s="12">
        <v>52.925384509394192</v>
      </c>
      <c r="I2988" s="12">
        <v>49.340148830790973</v>
      </c>
      <c r="J2988" s="12">
        <v>52.055595172673399</v>
      </c>
      <c r="K2988" s="12">
        <v>51.079136225123179</v>
      </c>
      <c r="L2988" s="12">
        <v>48.860799859186258</v>
      </c>
      <c r="M2988" s="12">
        <v>52.819061949893786</v>
      </c>
      <c r="N2988" s="12"/>
      <c r="O2988" s="12"/>
    </row>
    <row r="2989" spans="1:15" x14ac:dyDescent="0.35">
      <c r="A2989" s="11" t="str">
        <f t="shared" si="46"/>
        <v>DISTRIBUCION VOLUMEN X CRITERIO (kg ó litros)Light/ZeroMUJER</v>
      </c>
      <c r="B2989" s="11" t="s">
        <v>120</v>
      </c>
      <c r="C2989" s="11" t="s">
        <v>161</v>
      </c>
      <c r="D2989" s="11" t="s">
        <v>22</v>
      </c>
      <c r="E2989" s="12">
        <v>55.605162234976788</v>
      </c>
      <c r="F2989" s="12">
        <v>53.425638528933831</v>
      </c>
      <c r="G2989" s="12">
        <v>50.53440000823565</v>
      </c>
      <c r="H2989" s="12">
        <v>47.074609659080529</v>
      </c>
      <c r="I2989" s="12">
        <v>50.659850403530925</v>
      </c>
      <c r="J2989" s="12">
        <v>47.944413452983831</v>
      </c>
      <c r="K2989" s="12">
        <v>48.920863110079708</v>
      </c>
      <c r="L2989" s="12">
        <v>51.139197965084435</v>
      </c>
      <c r="M2989" s="12">
        <v>47.180939143765414</v>
      </c>
      <c r="N2989" s="12"/>
      <c r="O2989" s="12"/>
    </row>
    <row r="2990" spans="1:15" x14ac:dyDescent="0.35">
      <c r="A2990" s="11" t="str">
        <f t="shared" si="46"/>
        <v>DISTRIBUCION VOLUMEN X CRITERIO (kg ó litros)Otra Variedad ColaT.ESPAÑA</v>
      </c>
      <c r="B2990" s="11" t="s">
        <v>120</v>
      </c>
      <c r="C2990" s="11" t="s">
        <v>162</v>
      </c>
      <c r="D2990" s="11" t="s">
        <v>36</v>
      </c>
      <c r="E2990" s="12" t="s">
        <v>219</v>
      </c>
      <c r="F2990" s="12" t="s">
        <v>219</v>
      </c>
      <c r="G2990" s="12" t="s">
        <v>219</v>
      </c>
      <c r="H2990" s="12" t="s">
        <v>219</v>
      </c>
      <c r="I2990" s="12" t="s">
        <v>219</v>
      </c>
      <c r="J2990" s="12" t="s">
        <v>219</v>
      </c>
      <c r="K2990" s="12" t="s">
        <v>219</v>
      </c>
      <c r="L2990" s="12" t="s">
        <v>219</v>
      </c>
      <c r="M2990" s="12" t="s">
        <v>219</v>
      </c>
      <c r="N2990" s="12"/>
      <c r="O2990" s="12"/>
    </row>
    <row r="2991" spans="1:15" x14ac:dyDescent="0.35">
      <c r="A2991" s="11" t="str">
        <f t="shared" si="46"/>
        <v>DISTRIBUCION VOLUMEN X CRITERIO (kg ó litros)Otra Variedad ColaBCN AM</v>
      </c>
      <c r="B2991" s="11" t="s">
        <v>120</v>
      </c>
      <c r="C2991" s="11" t="s">
        <v>162</v>
      </c>
      <c r="D2991" s="11" t="s">
        <v>1</v>
      </c>
      <c r="E2991" s="12" t="s">
        <v>219</v>
      </c>
      <c r="F2991" s="12" t="s">
        <v>219</v>
      </c>
      <c r="G2991" s="12" t="s">
        <v>219</v>
      </c>
      <c r="H2991" s="12" t="s">
        <v>219</v>
      </c>
      <c r="I2991" s="12" t="s">
        <v>219</v>
      </c>
      <c r="J2991" s="12" t="s">
        <v>219</v>
      </c>
      <c r="K2991" s="12" t="s">
        <v>219</v>
      </c>
      <c r="L2991" s="12" t="s">
        <v>219</v>
      </c>
      <c r="M2991" s="12" t="s">
        <v>219</v>
      </c>
      <c r="N2991" s="12"/>
      <c r="O2991" s="12"/>
    </row>
    <row r="2992" spans="1:15" x14ac:dyDescent="0.35">
      <c r="A2992" s="11" t="str">
        <f t="shared" si="46"/>
        <v>DISTRIBUCION VOLUMEN X CRITERIO (kg ó litros)Otra Variedad ColaREST.CAT ARAGON</v>
      </c>
      <c r="B2992" s="11" t="s">
        <v>120</v>
      </c>
      <c r="C2992" s="11" t="s">
        <v>162</v>
      </c>
      <c r="D2992" s="11" t="s">
        <v>2</v>
      </c>
      <c r="E2992" s="12" t="s">
        <v>219</v>
      </c>
      <c r="F2992" s="12" t="s">
        <v>219</v>
      </c>
      <c r="G2992" s="12" t="s">
        <v>219</v>
      </c>
      <c r="H2992" s="12" t="s">
        <v>219</v>
      </c>
      <c r="I2992" s="12" t="s">
        <v>219</v>
      </c>
      <c r="J2992" s="12" t="s">
        <v>219</v>
      </c>
      <c r="K2992" s="12" t="s">
        <v>219</v>
      </c>
      <c r="L2992" s="12" t="s">
        <v>219</v>
      </c>
      <c r="M2992" s="12" t="s">
        <v>219</v>
      </c>
      <c r="N2992" s="12"/>
      <c r="O2992" s="12"/>
    </row>
    <row r="2993" spans="1:15" x14ac:dyDescent="0.35">
      <c r="A2993" s="11" t="str">
        <f t="shared" si="46"/>
        <v>DISTRIBUCION VOLUMEN X CRITERIO (kg ó litros)Otra Variedad ColaLEVANTE</v>
      </c>
      <c r="B2993" s="11" t="s">
        <v>120</v>
      </c>
      <c r="C2993" s="11" t="s">
        <v>162</v>
      </c>
      <c r="D2993" s="11" t="s">
        <v>3</v>
      </c>
      <c r="E2993" s="12" t="s">
        <v>219</v>
      </c>
      <c r="F2993" s="12" t="s">
        <v>219</v>
      </c>
      <c r="G2993" s="12" t="s">
        <v>219</v>
      </c>
      <c r="H2993" s="12" t="s">
        <v>219</v>
      </c>
      <c r="I2993" s="12" t="s">
        <v>219</v>
      </c>
      <c r="J2993" s="12" t="s">
        <v>219</v>
      </c>
      <c r="K2993" s="12" t="s">
        <v>219</v>
      </c>
      <c r="L2993" s="12" t="s">
        <v>219</v>
      </c>
      <c r="M2993" s="12" t="s">
        <v>219</v>
      </c>
      <c r="N2993" s="12"/>
      <c r="O2993" s="12"/>
    </row>
    <row r="2994" spans="1:15" x14ac:dyDescent="0.35">
      <c r="A2994" s="11" t="str">
        <f t="shared" si="46"/>
        <v>DISTRIBUCION VOLUMEN X CRITERIO (kg ó litros)Otra Variedad ColaANDALUCIA</v>
      </c>
      <c r="B2994" s="11" t="s">
        <v>120</v>
      </c>
      <c r="C2994" s="11" t="s">
        <v>162</v>
      </c>
      <c r="D2994" s="11" t="s">
        <v>4</v>
      </c>
      <c r="E2994" s="12" t="s">
        <v>219</v>
      </c>
      <c r="F2994" s="12" t="s">
        <v>219</v>
      </c>
      <c r="G2994" s="12" t="s">
        <v>219</v>
      </c>
      <c r="H2994" s="12" t="s">
        <v>219</v>
      </c>
      <c r="I2994" s="12" t="s">
        <v>219</v>
      </c>
      <c r="J2994" s="12" t="s">
        <v>219</v>
      </c>
      <c r="K2994" s="12" t="s">
        <v>219</v>
      </c>
      <c r="L2994" s="12" t="s">
        <v>219</v>
      </c>
      <c r="M2994" s="12" t="s">
        <v>219</v>
      </c>
      <c r="N2994" s="12"/>
      <c r="O2994" s="12"/>
    </row>
    <row r="2995" spans="1:15" x14ac:dyDescent="0.35">
      <c r="A2995" s="11" t="str">
        <f t="shared" si="46"/>
        <v>DISTRIBUCION VOLUMEN X CRITERIO (kg ó litros)Otra Variedad ColaMDD AM</v>
      </c>
      <c r="B2995" s="11" t="s">
        <v>120</v>
      </c>
      <c r="C2995" s="11" t="s">
        <v>162</v>
      </c>
      <c r="D2995" s="11" t="s">
        <v>5</v>
      </c>
      <c r="E2995" s="12" t="s">
        <v>219</v>
      </c>
      <c r="F2995" s="12" t="s">
        <v>219</v>
      </c>
      <c r="G2995" s="12" t="s">
        <v>219</v>
      </c>
      <c r="H2995" s="12" t="s">
        <v>219</v>
      </c>
      <c r="I2995" s="12" t="s">
        <v>219</v>
      </c>
      <c r="J2995" s="12" t="s">
        <v>219</v>
      </c>
      <c r="K2995" s="12" t="s">
        <v>219</v>
      </c>
      <c r="L2995" s="12" t="s">
        <v>219</v>
      </c>
      <c r="M2995" s="12" t="s">
        <v>219</v>
      </c>
      <c r="N2995" s="12"/>
      <c r="O2995" s="12"/>
    </row>
    <row r="2996" spans="1:15" x14ac:dyDescent="0.35">
      <c r="A2996" s="11" t="str">
        <f t="shared" si="46"/>
        <v>DISTRIBUCION VOLUMEN X CRITERIO (kg ó litros)Otra Variedad ColaRTO CENTRO</v>
      </c>
      <c r="B2996" s="11" t="s">
        <v>120</v>
      </c>
      <c r="C2996" s="11" t="s">
        <v>162</v>
      </c>
      <c r="D2996" s="11" t="s">
        <v>6</v>
      </c>
      <c r="E2996" s="12" t="s">
        <v>219</v>
      </c>
      <c r="F2996" s="12" t="s">
        <v>219</v>
      </c>
      <c r="G2996" s="12" t="s">
        <v>219</v>
      </c>
      <c r="H2996" s="12" t="s">
        <v>219</v>
      </c>
      <c r="I2996" s="12" t="s">
        <v>219</v>
      </c>
      <c r="J2996" s="12" t="s">
        <v>219</v>
      </c>
      <c r="K2996" s="12" t="s">
        <v>219</v>
      </c>
      <c r="L2996" s="12" t="s">
        <v>219</v>
      </c>
      <c r="M2996" s="12" t="s">
        <v>219</v>
      </c>
      <c r="N2996" s="12"/>
      <c r="O2996" s="12"/>
    </row>
    <row r="2997" spans="1:15" x14ac:dyDescent="0.35">
      <c r="A2997" s="11" t="str">
        <f t="shared" si="46"/>
        <v>DISTRIBUCION VOLUMEN X CRITERIO (kg ó litros)Otra Variedad ColaNORTE-CENTRO</v>
      </c>
      <c r="B2997" s="11" t="s">
        <v>120</v>
      </c>
      <c r="C2997" s="11" t="s">
        <v>162</v>
      </c>
      <c r="D2997" s="11" t="s">
        <v>7</v>
      </c>
      <c r="E2997" s="12" t="s">
        <v>219</v>
      </c>
      <c r="F2997" s="12" t="s">
        <v>219</v>
      </c>
      <c r="G2997" s="12" t="s">
        <v>219</v>
      </c>
      <c r="H2997" s="12" t="s">
        <v>219</v>
      </c>
      <c r="I2997" s="12" t="s">
        <v>219</v>
      </c>
      <c r="J2997" s="12" t="s">
        <v>219</v>
      </c>
      <c r="K2997" s="12" t="s">
        <v>219</v>
      </c>
      <c r="L2997" s="12" t="s">
        <v>219</v>
      </c>
      <c r="M2997" s="12" t="s">
        <v>219</v>
      </c>
      <c r="N2997" s="12"/>
      <c r="O2997" s="12"/>
    </row>
    <row r="2998" spans="1:15" x14ac:dyDescent="0.35">
      <c r="A2998" s="11" t="str">
        <f t="shared" si="46"/>
        <v>DISTRIBUCION VOLUMEN X CRITERIO (kg ó litros)Otra Variedad ColaNOROESTE</v>
      </c>
      <c r="B2998" s="11" t="s">
        <v>120</v>
      </c>
      <c r="C2998" s="11" t="s">
        <v>162</v>
      </c>
      <c r="D2998" s="11" t="s">
        <v>8</v>
      </c>
      <c r="E2998" s="12" t="s">
        <v>219</v>
      </c>
      <c r="F2998" s="12" t="s">
        <v>219</v>
      </c>
      <c r="G2998" s="12" t="s">
        <v>219</v>
      </c>
      <c r="H2998" s="12" t="s">
        <v>219</v>
      </c>
      <c r="I2998" s="12" t="s">
        <v>219</v>
      </c>
      <c r="J2998" s="12" t="s">
        <v>219</v>
      </c>
      <c r="K2998" s="12" t="s">
        <v>219</v>
      </c>
      <c r="L2998" s="12" t="s">
        <v>219</v>
      </c>
      <c r="M2998" s="12" t="s">
        <v>219</v>
      </c>
      <c r="N2998" s="12"/>
      <c r="O2998" s="12"/>
    </row>
    <row r="2999" spans="1:15" x14ac:dyDescent="0.35">
      <c r="A2999" s="11" t="str">
        <f t="shared" si="46"/>
        <v>DISTRIBUCION VOLUMEN X CRITERIO (kg ó litros)Otra Variedad Cola&lt;2MIL</v>
      </c>
      <c r="B2999" s="11" t="s">
        <v>120</v>
      </c>
      <c r="C2999" s="11" t="s">
        <v>162</v>
      </c>
      <c r="D2999" s="11" t="s">
        <v>9</v>
      </c>
      <c r="E2999" s="12" t="s">
        <v>219</v>
      </c>
      <c r="F2999" s="12" t="s">
        <v>219</v>
      </c>
      <c r="G2999" s="12" t="s">
        <v>219</v>
      </c>
      <c r="H2999" s="12" t="s">
        <v>219</v>
      </c>
      <c r="I2999" s="12" t="s">
        <v>219</v>
      </c>
      <c r="J2999" s="12" t="s">
        <v>219</v>
      </c>
      <c r="K2999" s="12" t="s">
        <v>219</v>
      </c>
      <c r="L2999" s="12" t="s">
        <v>219</v>
      </c>
      <c r="M2999" s="12" t="s">
        <v>219</v>
      </c>
      <c r="N2999" s="12"/>
      <c r="O2999" s="12"/>
    </row>
    <row r="3000" spans="1:15" x14ac:dyDescent="0.35">
      <c r="A3000" s="11" t="str">
        <f t="shared" si="46"/>
        <v>DISTRIBUCION VOLUMEN X CRITERIO (kg ó litros)Otra Variedad Cola2-5MIL</v>
      </c>
      <c r="B3000" s="11" t="s">
        <v>120</v>
      </c>
      <c r="C3000" s="11" t="s">
        <v>162</v>
      </c>
      <c r="D3000" s="11" t="s">
        <v>10</v>
      </c>
      <c r="E3000" s="12" t="s">
        <v>219</v>
      </c>
      <c r="F3000" s="12" t="s">
        <v>219</v>
      </c>
      <c r="G3000" s="12" t="s">
        <v>219</v>
      </c>
      <c r="H3000" s="12" t="s">
        <v>219</v>
      </c>
      <c r="I3000" s="12" t="s">
        <v>219</v>
      </c>
      <c r="J3000" s="12" t="s">
        <v>219</v>
      </c>
      <c r="K3000" s="12" t="s">
        <v>219</v>
      </c>
      <c r="L3000" s="12" t="s">
        <v>219</v>
      </c>
      <c r="M3000" s="12" t="s">
        <v>219</v>
      </c>
      <c r="N3000" s="12"/>
      <c r="O3000" s="12"/>
    </row>
    <row r="3001" spans="1:15" x14ac:dyDescent="0.35">
      <c r="A3001" s="11" t="str">
        <f t="shared" si="46"/>
        <v>DISTRIBUCION VOLUMEN X CRITERIO (kg ó litros)Otra Variedad Cola5-10MIL</v>
      </c>
      <c r="B3001" s="11" t="s">
        <v>120</v>
      </c>
      <c r="C3001" s="11" t="s">
        <v>162</v>
      </c>
      <c r="D3001" s="11" t="s">
        <v>11</v>
      </c>
      <c r="E3001" s="12" t="s">
        <v>219</v>
      </c>
      <c r="F3001" s="12" t="s">
        <v>219</v>
      </c>
      <c r="G3001" s="12" t="s">
        <v>219</v>
      </c>
      <c r="H3001" s="12" t="s">
        <v>219</v>
      </c>
      <c r="I3001" s="12" t="s">
        <v>219</v>
      </c>
      <c r="J3001" s="12" t="s">
        <v>219</v>
      </c>
      <c r="K3001" s="12" t="s">
        <v>219</v>
      </c>
      <c r="L3001" s="12" t="s">
        <v>219</v>
      </c>
      <c r="M3001" s="12" t="s">
        <v>219</v>
      </c>
      <c r="N3001" s="12"/>
      <c r="O3001" s="12"/>
    </row>
    <row r="3002" spans="1:15" x14ac:dyDescent="0.35">
      <c r="A3002" s="11" t="str">
        <f t="shared" si="46"/>
        <v>DISTRIBUCION VOLUMEN X CRITERIO (kg ó litros)Otra Variedad Cola10-30MIL</v>
      </c>
      <c r="B3002" s="11" t="s">
        <v>120</v>
      </c>
      <c r="C3002" s="11" t="s">
        <v>162</v>
      </c>
      <c r="D3002" s="11" t="s">
        <v>12</v>
      </c>
      <c r="E3002" s="12" t="s">
        <v>219</v>
      </c>
      <c r="F3002" s="12" t="s">
        <v>219</v>
      </c>
      <c r="G3002" s="12" t="s">
        <v>219</v>
      </c>
      <c r="H3002" s="12" t="s">
        <v>219</v>
      </c>
      <c r="I3002" s="12" t="s">
        <v>219</v>
      </c>
      <c r="J3002" s="12" t="s">
        <v>219</v>
      </c>
      <c r="K3002" s="12" t="s">
        <v>219</v>
      </c>
      <c r="L3002" s="12" t="s">
        <v>219</v>
      </c>
      <c r="M3002" s="12" t="s">
        <v>219</v>
      </c>
      <c r="N3002" s="12"/>
      <c r="O3002" s="12"/>
    </row>
    <row r="3003" spans="1:15" x14ac:dyDescent="0.35">
      <c r="A3003" s="11" t="str">
        <f t="shared" si="46"/>
        <v>DISTRIBUCION VOLUMEN X CRITERIO (kg ó litros)Otra Variedad Cola30-100MIL</v>
      </c>
      <c r="B3003" s="11" t="s">
        <v>120</v>
      </c>
      <c r="C3003" s="11" t="s">
        <v>162</v>
      </c>
      <c r="D3003" s="11" t="s">
        <v>13</v>
      </c>
      <c r="E3003" s="12" t="s">
        <v>219</v>
      </c>
      <c r="F3003" s="12" t="s">
        <v>219</v>
      </c>
      <c r="G3003" s="12" t="s">
        <v>219</v>
      </c>
      <c r="H3003" s="12" t="s">
        <v>219</v>
      </c>
      <c r="I3003" s="12" t="s">
        <v>219</v>
      </c>
      <c r="J3003" s="12" t="s">
        <v>219</v>
      </c>
      <c r="K3003" s="12" t="s">
        <v>219</v>
      </c>
      <c r="L3003" s="12" t="s">
        <v>219</v>
      </c>
      <c r="M3003" s="12" t="s">
        <v>219</v>
      </c>
      <c r="N3003" s="12"/>
      <c r="O3003" s="12"/>
    </row>
    <row r="3004" spans="1:15" x14ac:dyDescent="0.35">
      <c r="A3004" s="11" t="str">
        <f t="shared" si="46"/>
        <v>DISTRIBUCION VOLUMEN X CRITERIO (kg ó litros)Otra Variedad Cola100-200MIL</v>
      </c>
      <c r="B3004" s="11" t="s">
        <v>120</v>
      </c>
      <c r="C3004" s="11" t="s">
        <v>162</v>
      </c>
      <c r="D3004" s="11" t="s">
        <v>14</v>
      </c>
      <c r="E3004" s="12" t="s">
        <v>219</v>
      </c>
      <c r="F3004" s="12" t="s">
        <v>219</v>
      </c>
      <c r="G3004" s="12" t="s">
        <v>219</v>
      </c>
      <c r="H3004" s="12" t="s">
        <v>219</v>
      </c>
      <c r="I3004" s="12" t="s">
        <v>219</v>
      </c>
      <c r="J3004" s="12" t="s">
        <v>219</v>
      </c>
      <c r="K3004" s="12" t="s">
        <v>219</v>
      </c>
      <c r="L3004" s="12" t="s">
        <v>219</v>
      </c>
      <c r="M3004" s="12" t="s">
        <v>219</v>
      </c>
      <c r="N3004" s="12"/>
      <c r="O3004" s="12"/>
    </row>
    <row r="3005" spans="1:15" x14ac:dyDescent="0.35">
      <c r="A3005" s="11" t="str">
        <f t="shared" si="46"/>
        <v>DISTRIBUCION VOLUMEN X CRITERIO (kg ó litros)Otra Variedad Cola200-500MIL</v>
      </c>
      <c r="B3005" s="11" t="s">
        <v>120</v>
      </c>
      <c r="C3005" s="11" t="s">
        <v>162</v>
      </c>
      <c r="D3005" s="11" t="s">
        <v>15</v>
      </c>
      <c r="E3005" s="12" t="s">
        <v>219</v>
      </c>
      <c r="F3005" s="12" t="s">
        <v>219</v>
      </c>
      <c r="G3005" s="12" t="s">
        <v>219</v>
      </c>
      <c r="H3005" s="12" t="s">
        <v>219</v>
      </c>
      <c r="I3005" s="12" t="s">
        <v>219</v>
      </c>
      <c r="J3005" s="12" t="s">
        <v>219</v>
      </c>
      <c r="K3005" s="12" t="s">
        <v>219</v>
      </c>
      <c r="L3005" s="12" t="s">
        <v>219</v>
      </c>
      <c r="M3005" s="12" t="s">
        <v>219</v>
      </c>
      <c r="N3005" s="12"/>
      <c r="O3005" s="12"/>
    </row>
    <row r="3006" spans="1:15" x14ac:dyDescent="0.35">
      <c r="A3006" s="11" t="str">
        <f t="shared" si="46"/>
        <v>DISTRIBUCION VOLUMEN X CRITERIO (kg ó litros)Otra Variedad Cola&gt;500MIL</v>
      </c>
      <c r="B3006" s="11" t="s">
        <v>120</v>
      </c>
      <c r="C3006" s="11" t="s">
        <v>162</v>
      </c>
      <c r="D3006" s="11" t="s">
        <v>16</v>
      </c>
      <c r="E3006" s="12" t="s">
        <v>219</v>
      </c>
      <c r="F3006" s="12" t="s">
        <v>219</v>
      </c>
      <c r="G3006" s="12" t="s">
        <v>219</v>
      </c>
      <c r="H3006" s="12" t="s">
        <v>219</v>
      </c>
      <c r="I3006" s="12" t="s">
        <v>219</v>
      </c>
      <c r="J3006" s="12" t="s">
        <v>219</v>
      </c>
      <c r="K3006" s="12" t="s">
        <v>219</v>
      </c>
      <c r="L3006" s="12" t="s">
        <v>219</v>
      </c>
      <c r="M3006" s="12" t="s">
        <v>219</v>
      </c>
      <c r="N3006" s="12"/>
      <c r="O3006" s="12"/>
    </row>
    <row r="3007" spans="1:15" x14ac:dyDescent="0.35">
      <c r="A3007" s="11" t="str">
        <f t="shared" si="46"/>
        <v>DISTRIBUCION VOLUMEN X CRITERIO (kg ó litros)Otra Variedad ColaDE 15 A 19 AÑOS</v>
      </c>
      <c r="B3007" s="11" t="s">
        <v>120</v>
      </c>
      <c r="C3007" s="11" t="s">
        <v>162</v>
      </c>
      <c r="D3007" s="11" t="s">
        <v>39</v>
      </c>
      <c r="E3007" s="12" t="s">
        <v>219</v>
      </c>
      <c r="F3007" s="12" t="s">
        <v>219</v>
      </c>
      <c r="G3007" s="12" t="s">
        <v>219</v>
      </c>
      <c r="H3007" s="12" t="s">
        <v>219</v>
      </c>
      <c r="I3007" s="12" t="s">
        <v>219</v>
      </c>
      <c r="J3007" s="12" t="s">
        <v>219</v>
      </c>
      <c r="K3007" s="12" t="s">
        <v>219</v>
      </c>
      <c r="L3007" s="12" t="s">
        <v>219</v>
      </c>
      <c r="M3007" s="12" t="s">
        <v>219</v>
      </c>
      <c r="N3007" s="12"/>
      <c r="O3007" s="12"/>
    </row>
    <row r="3008" spans="1:15" x14ac:dyDescent="0.35">
      <c r="A3008" s="11" t="str">
        <f t="shared" si="46"/>
        <v>DISTRIBUCION VOLUMEN X CRITERIO (kg ó litros)Otra Variedad ColaDE 20 A 24 AÑOS</v>
      </c>
      <c r="B3008" s="11" t="s">
        <v>120</v>
      </c>
      <c r="C3008" s="11" t="s">
        <v>162</v>
      </c>
      <c r="D3008" s="11" t="s">
        <v>40</v>
      </c>
      <c r="E3008" s="12" t="s">
        <v>219</v>
      </c>
      <c r="F3008" s="12" t="s">
        <v>219</v>
      </c>
      <c r="G3008" s="12" t="s">
        <v>219</v>
      </c>
      <c r="H3008" s="12" t="s">
        <v>219</v>
      </c>
      <c r="I3008" s="12" t="s">
        <v>219</v>
      </c>
      <c r="J3008" s="12" t="s">
        <v>219</v>
      </c>
      <c r="K3008" s="12" t="s">
        <v>219</v>
      </c>
      <c r="L3008" s="12" t="s">
        <v>219</v>
      </c>
      <c r="M3008" s="12" t="s">
        <v>219</v>
      </c>
      <c r="N3008" s="12"/>
      <c r="O3008" s="12"/>
    </row>
    <row r="3009" spans="1:15" x14ac:dyDescent="0.35">
      <c r="A3009" s="11" t="str">
        <f t="shared" si="46"/>
        <v>DISTRIBUCION VOLUMEN X CRITERIO (kg ó litros)Otra Variedad ColaDE 25 A 34 AÑOS</v>
      </c>
      <c r="B3009" s="11" t="s">
        <v>120</v>
      </c>
      <c r="C3009" s="11" t="s">
        <v>162</v>
      </c>
      <c r="D3009" s="11" t="s">
        <v>41</v>
      </c>
      <c r="E3009" s="12" t="s">
        <v>219</v>
      </c>
      <c r="F3009" s="12" t="s">
        <v>219</v>
      </c>
      <c r="G3009" s="12" t="s">
        <v>219</v>
      </c>
      <c r="H3009" s="12" t="s">
        <v>219</v>
      </c>
      <c r="I3009" s="12" t="s">
        <v>219</v>
      </c>
      <c r="J3009" s="12" t="s">
        <v>219</v>
      </c>
      <c r="K3009" s="12" t="s">
        <v>219</v>
      </c>
      <c r="L3009" s="12" t="s">
        <v>219</v>
      </c>
      <c r="M3009" s="12" t="s">
        <v>219</v>
      </c>
      <c r="N3009" s="12"/>
      <c r="O3009" s="12"/>
    </row>
    <row r="3010" spans="1:15" x14ac:dyDescent="0.35">
      <c r="A3010" s="11" t="str">
        <f t="shared" si="46"/>
        <v>DISTRIBUCION VOLUMEN X CRITERIO (kg ó litros)Otra Variedad ColaDE 35 A 49 AÑOS</v>
      </c>
      <c r="B3010" s="11" t="s">
        <v>120</v>
      </c>
      <c r="C3010" s="11" t="s">
        <v>162</v>
      </c>
      <c r="D3010" s="11" t="s">
        <v>42</v>
      </c>
      <c r="E3010" s="12" t="s">
        <v>219</v>
      </c>
      <c r="F3010" s="12" t="s">
        <v>219</v>
      </c>
      <c r="G3010" s="12" t="s">
        <v>219</v>
      </c>
      <c r="H3010" s="12" t="s">
        <v>219</v>
      </c>
      <c r="I3010" s="12" t="s">
        <v>219</v>
      </c>
      <c r="J3010" s="12" t="s">
        <v>219</v>
      </c>
      <c r="K3010" s="12" t="s">
        <v>219</v>
      </c>
      <c r="L3010" s="12" t="s">
        <v>219</v>
      </c>
      <c r="M3010" s="12" t="s">
        <v>219</v>
      </c>
      <c r="N3010" s="12"/>
      <c r="O3010" s="12"/>
    </row>
    <row r="3011" spans="1:15" x14ac:dyDescent="0.35">
      <c r="A3011" s="11" t="str">
        <f t="shared" si="46"/>
        <v>DISTRIBUCION VOLUMEN X CRITERIO (kg ó litros)Otra Variedad ColaDE 50 A 59 AÑOS</v>
      </c>
      <c r="B3011" s="11" t="s">
        <v>120</v>
      </c>
      <c r="C3011" s="11" t="s">
        <v>162</v>
      </c>
      <c r="D3011" s="11" t="s">
        <v>43</v>
      </c>
      <c r="E3011" s="12" t="s">
        <v>219</v>
      </c>
      <c r="F3011" s="12" t="s">
        <v>219</v>
      </c>
      <c r="G3011" s="12" t="s">
        <v>219</v>
      </c>
      <c r="H3011" s="12" t="s">
        <v>219</v>
      </c>
      <c r="I3011" s="12" t="s">
        <v>219</v>
      </c>
      <c r="J3011" s="12" t="s">
        <v>219</v>
      </c>
      <c r="K3011" s="12" t="s">
        <v>219</v>
      </c>
      <c r="L3011" s="12" t="s">
        <v>219</v>
      </c>
      <c r="M3011" s="12" t="s">
        <v>219</v>
      </c>
      <c r="N3011" s="12"/>
      <c r="O3011" s="12"/>
    </row>
    <row r="3012" spans="1:15" x14ac:dyDescent="0.35">
      <c r="A3012" s="11" t="str">
        <f t="shared" ref="A3012:A3075" si="47">B3012&amp;C3012&amp;D3012</f>
        <v>DISTRIBUCION VOLUMEN X CRITERIO (kg ó litros)Otra Variedad ColaDE 60 A 75 AÑOS</v>
      </c>
      <c r="B3012" s="11" t="s">
        <v>120</v>
      </c>
      <c r="C3012" s="11" t="s">
        <v>162</v>
      </c>
      <c r="D3012" s="11" t="s">
        <v>44</v>
      </c>
      <c r="E3012" s="12" t="s">
        <v>219</v>
      </c>
      <c r="F3012" s="12" t="s">
        <v>219</v>
      </c>
      <c r="G3012" s="12" t="s">
        <v>219</v>
      </c>
      <c r="H3012" s="12" t="s">
        <v>219</v>
      </c>
      <c r="I3012" s="12" t="s">
        <v>219</v>
      </c>
      <c r="J3012" s="12" t="s">
        <v>219</v>
      </c>
      <c r="K3012" s="12" t="s">
        <v>219</v>
      </c>
      <c r="L3012" s="12" t="s">
        <v>219</v>
      </c>
      <c r="M3012" s="12" t="s">
        <v>219</v>
      </c>
      <c r="N3012" s="12"/>
      <c r="O3012" s="12"/>
    </row>
    <row r="3013" spans="1:15" x14ac:dyDescent="0.35">
      <c r="A3013" s="11" t="str">
        <f t="shared" si="47"/>
        <v>DISTRIBUCION VOLUMEN X CRITERIO (kg ó litros)Otra Variedad ColaALTA Y MEDIA ALTA</v>
      </c>
      <c r="B3013" s="11" t="s">
        <v>120</v>
      </c>
      <c r="C3013" s="11" t="s">
        <v>162</v>
      </c>
      <c r="D3013" s="11" t="s">
        <v>17</v>
      </c>
      <c r="E3013" s="12" t="s">
        <v>219</v>
      </c>
      <c r="F3013" s="12" t="s">
        <v>219</v>
      </c>
      <c r="G3013" s="12" t="s">
        <v>219</v>
      </c>
      <c r="H3013" s="12" t="s">
        <v>219</v>
      </c>
      <c r="I3013" s="12" t="s">
        <v>219</v>
      </c>
      <c r="J3013" s="12" t="s">
        <v>219</v>
      </c>
      <c r="K3013" s="12" t="s">
        <v>219</v>
      </c>
      <c r="L3013" s="12" t="s">
        <v>219</v>
      </c>
      <c r="M3013" s="12" t="s">
        <v>219</v>
      </c>
      <c r="N3013" s="12"/>
      <c r="O3013" s="12"/>
    </row>
    <row r="3014" spans="1:15" x14ac:dyDescent="0.35">
      <c r="A3014" s="11" t="str">
        <f t="shared" si="47"/>
        <v>DISTRIBUCION VOLUMEN X CRITERIO (kg ó litros)Otra Variedad ColaMEDIA</v>
      </c>
      <c r="B3014" s="11" t="s">
        <v>120</v>
      </c>
      <c r="C3014" s="11" t="s">
        <v>162</v>
      </c>
      <c r="D3014" s="11" t="s">
        <v>18</v>
      </c>
      <c r="E3014" s="12" t="s">
        <v>219</v>
      </c>
      <c r="F3014" s="12" t="s">
        <v>219</v>
      </c>
      <c r="G3014" s="12" t="s">
        <v>219</v>
      </c>
      <c r="H3014" s="12" t="s">
        <v>219</v>
      </c>
      <c r="I3014" s="12" t="s">
        <v>219</v>
      </c>
      <c r="J3014" s="12" t="s">
        <v>219</v>
      </c>
      <c r="K3014" s="12" t="s">
        <v>219</v>
      </c>
      <c r="L3014" s="12" t="s">
        <v>219</v>
      </c>
      <c r="M3014" s="12" t="s">
        <v>219</v>
      </c>
      <c r="N3014" s="12"/>
      <c r="O3014" s="12"/>
    </row>
    <row r="3015" spans="1:15" x14ac:dyDescent="0.35">
      <c r="A3015" s="11" t="str">
        <f t="shared" si="47"/>
        <v>DISTRIBUCION VOLUMEN X CRITERIO (kg ó litros)Otra Variedad ColaMEDIA BAJA</v>
      </c>
      <c r="B3015" s="11" t="s">
        <v>120</v>
      </c>
      <c r="C3015" s="11" t="s">
        <v>162</v>
      </c>
      <c r="D3015" s="11" t="s">
        <v>19</v>
      </c>
      <c r="E3015" s="12" t="s">
        <v>219</v>
      </c>
      <c r="F3015" s="12" t="s">
        <v>219</v>
      </c>
      <c r="G3015" s="12" t="s">
        <v>219</v>
      </c>
      <c r="H3015" s="12" t="s">
        <v>219</v>
      </c>
      <c r="I3015" s="12" t="s">
        <v>219</v>
      </c>
      <c r="J3015" s="12" t="s">
        <v>219</v>
      </c>
      <c r="K3015" s="12" t="s">
        <v>219</v>
      </c>
      <c r="L3015" s="12" t="s">
        <v>219</v>
      </c>
      <c r="M3015" s="12" t="s">
        <v>219</v>
      </c>
      <c r="N3015" s="12"/>
      <c r="O3015" s="12"/>
    </row>
    <row r="3016" spans="1:15" x14ac:dyDescent="0.35">
      <c r="A3016" s="11" t="str">
        <f t="shared" si="47"/>
        <v>DISTRIBUCION VOLUMEN X CRITERIO (kg ó litros)Otra Variedad ColaBAJA</v>
      </c>
      <c r="B3016" s="11" t="s">
        <v>120</v>
      </c>
      <c r="C3016" s="11" t="s">
        <v>162</v>
      </c>
      <c r="D3016" s="11" t="s">
        <v>20</v>
      </c>
      <c r="E3016" s="12" t="s">
        <v>219</v>
      </c>
      <c r="F3016" s="12" t="s">
        <v>219</v>
      </c>
      <c r="G3016" s="12" t="s">
        <v>219</v>
      </c>
      <c r="H3016" s="12" t="s">
        <v>219</v>
      </c>
      <c r="I3016" s="12" t="s">
        <v>219</v>
      </c>
      <c r="J3016" s="12" t="s">
        <v>219</v>
      </c>
      <c r="K3016" s="12" t="s">
        <v>219</v>
      </c>
      <c r="L3016" s="12" t="s">
        <v>219</v>
      </c>
      <c r="M3016" s="12" t="s">
        <v>219</v>
      </c>
      <c r="N3016" s="12"/>
      <c r="O3016" s="12"/>
    </row>
    <row r="3017" spans="1:15" x14ac:dyDescent="0.35">
      <c r="A3017" s="11" t="str">
        <f t="shared" si="47"/>
        <v>DISTRIBUCION VOLUMEN X CRITERIO (kg ó litros)Otra Variedad ColaHOMBRE</v>
      </c>
      <c r="B3017" s="11" t="s">
        <v>120</v>
      </c>
      <c r="C3017" s="11" t="s">
        <v>162</v>
      </c>
      <c r="D3017" s="11" t="s">
        <v>21</v>
      </c>
      <c r="E3017" s="12" t="s">
        <v>219</v>
      </c>
      <c r="F3017" s="12" t="s">
        <v>219</v>
      </c>
      <c r="G3017" s="12" t="s">
        <v>219</v>
      </c>
      <c r="H3017" s="12" t="s">
        <v>219</v>
      </c>
      <c r="I3017" s="12" t="s">
        <v>219</v>
      </c>
      <c r="J3017" s="12" t="s">
        <v>219</v>
      </c>
      <c r="K3017" s="12" t="s">
        <v>219</v>
      </c>
      <c r="L3017" s="12" t="s">
        <v>219</v>
      </c>
      <c r="M3017" s="12" t="s">
        <v>219</v>
      </c>
      <c r="N3017" s="12"/>
      <c r="O3017" s="12"/>
    </row>
    <row r="3018" spans="1:15" x14ac:dyDescent="0.35">
      <c r="A3018" s="11" t="str">
        <f t="shared" si="47"/>
        <v>DISTRIBUCION VOLUMEN X CRITERIO (kg ó litros)Otra Variedad ColaMUJER</v>
      </c>
      <c r="B3018" s="11" t="s">
        <v>120</v>
      </c>
      <c r="C3018" s="11" t="s">
        <v>162</v>
      </c>
      <c r="D3018" s="11" t="s">
        <v>22</v>
      </c>
      <c r="E3018" s="12" t="s">
        <v>219</v>
      </c>
      <c r="F3018" s="12" t="s">
        <v>219</v>
      </c>
      <c r="G3018" s="12" t="s">
        <v>219</v>
      </c>
      <c r="H3018" s="12" t="s">
        <v>219</v>
      </c>
      <c r="I3018" s="12" t="s">
        <v>219</v>
      </c>
      <c r="J3018" s="12" t="s">
        <v>219</v>
      </c>
      <c r="K3018" s="12" t="s">
        <v>219</v>
      </c>
      <c r="L3018" s="12" t="s">
        <v>219</v>
      </c>
      <c r="M3018" s="12" t="s">
        <v>219</v>
      </c>
      <c r="N3018" s="12"/>
      <c r="O3018" s="12"/>
    </row>
    <row r="3019" spans="1:15" x14ac:dyDescent="0.35">
      <c r="A3019" s="11" t="str">
        <f t="shared" si="47"/>
        <v>DISTRIBUCION VOLUMEN X CRITERIO (kg ó litros)Con CafeinaT.ESPAÑA</v>
      </c>
      <c r="B3019" s="11" t="s">
        <v>120</v>
      </c>
      <c r="C3019" s="11" t="s">
        <v>163</v>
      </c>
      <c r="D3019" s="11" t="s">
        <v>36</v>
      </c>
      <c r="E3019" s="12">
        <v>100</v>
      </c>
      <c r="F3019" s="12">
        <v>100</v>
      </c>
      <c r="G3019" s="12">
        <v>100</v>
      </c>
      <c r="H3019" s="12">
        <v>100</v>
      </c>
      <c r="I3019" s="12">
        <v>100</v>
      </c>
      <c r="J3019" s="12">
        <v>100</v>
      </c>
      <c r="K3019" s="12">
        <v>100</v>
      </c>
      <c r="L3019" s="12">
        <v>100</v>
      </c>
      <c r="M3019" s="12">
        <v>100</v>
      </c>
      <c r="N3019" s="12"/>
      <c r="O3019" s="12"/>
    </row>
    <row r="3020" spans="1:15" x14ac:dyDescent="0.35">
      <c r="A3020" s="11" t="str">
        <f t="shared" si="47"/>
        <v>DISTRIBUCION VOLUMEN X CRITERIO (kg ó litros)Con CafeinaBCN AM</v>
      </c>
      <c r="B3020" s="11" t="s">
        <v>120</v>
      </c>
      <c r="C3020" s="11" t="s">
        <v>163</v>
      </c>
      <c r="D3020" s="11" t="s">
        <v>1</v>
      </c>
      <c r="E3020" s="12">
        <v>6.3420852206762923</v>
      </c>
      <c r="F3020" s="12">
        <v>7.5679009000287127</v>
      </c>
      <c r="G3020" s="12">
        <v>7.3896860082350209</v>
      </c>
      <c r="H3020" s="12">
        <v>10.32894059649708</v>
      </c>
      <c r="I3020" s="12">
        <v>9.7374067308329728</v>
      </c>
      <c r="J3020" s="12">
        <v>10.117631437128905</v>
      </c>
      <c r="K3020" s="12">
        <v>9.7357534263199756</v>
      </c>
      <c r="L3020" s="12">
        <v>13.582220254398045</v>
      </c>
      <c r="M3020" s="12">
        <v>10.374052775009513</v>
      </c>
      <c r="N3020" s="12"/>
      <c r="O3020" s="12"/>
    </row>
    <row r="3021" spans="1:15" x14ac:dyDescent="0.35">
      <c r="A3021" s="11" t="str">
        <f t="shared" si="47"/>
        <v>DISTRIBUCION VOLUMEN X CRITERIO (kg ó litros)Con CafeinaREST.CAT ARAGON</v>
      </c>
      <c r="B3021" s="11" t="s">
        <v>120</v>
      </c>
      <c r="C3021" s="11" t="s">
        <v>163</v>
      </c>
      <c r="D3021" s="11" t="s">
        <v>2</v>
      </c>
      <c r="E3021" s="12">
        <v>10.2611321579646</v>
      </c>
      <c r="F3021" s="12">
        <v>11.797323554205105</v>
      </c>
      <c r="G3021" s="12">
        <v>10.094711818434615</v>
      </c>
      <c r="H3021" s="12">
        <v>10.050976073848714</v>
      </c>
      <c r="I3021" s="12">
        <v>10.749430539986243</v>
      </c>
      <c r="J3021" s="12">
        <v>12.336125526339053</v>
      </c>
      <c r="K3021" s="12">
        <v>11.439349763422802</v>
      </c>
      <c r="L3021" s="12">
        <v>12.906346192580839</v>
      </c>
      <c r="M3021" s="12">
        <v>12.185671500969018</v>
      </c>
      <c r="N3021" s="12"/>
      <c r="O3021" s="12"/>
    </row>
    <row r="3022" spans="1:15" x14ac:dyDescent="0.35">
      <c r="A3022" s="11" t="str">
        <f t="shared" si="47"/>
        <v>DISTRIBUCION VOLUMEN X CRITERIO (kg ó litros)Con CafeinaLEVANTE</v>
      </c>
      <c r="B3022" s="11" t="s">
        <v>120</v>
      </c>
      <c r="C3022" s="11" t="s">
        <v>163</v>
      </c>
      <c r="D3022" s="11" t="s">
        <v>3</v>
      </c>
      <c r="E3022" s="12">
        <v>16.327125532201922</v>
      </c>
      <c r="F3022" s="12">
        <v>15.940730517284942</v>
      </c>
      <c r="G3022" s="12">
        <v>15.349164977934388</v>
      </c>
      <c r="H3022" s="12">
        <v>17.984904737718281</v>
      </c>
      <c r="I3022" s="12">
        <v>15.970814921424237</v>
      </c>
      <c r="J3022" s="12">
        <v>14.568424847077724</v>
      </c>
      <c r="K3022" s="12">
        <v>15.574115722389106</v>
      </c>
      <c r="L3022" s="12">
        <v>16.488740568318835</v>
      </c>
      <c r="M3022" s="12">
        <v>15.161710587919433</v>
      </c>
      <c r="N3022" s="12"/>
      <c r="O3022" s="12"/>
    </row>
    <row r="3023" spans="1:15" x14ac:dyDescent="0.35">
      <c r="A3023" s="11" t="str">
        <f t="shared" si="47"/>
        <v>DISTRIBUCION VOLUMEN X CRITERIO (kg ó litros)Con CafeinaANDALUCIA</v>
      </c>
      <c r="B3023" s="11" t="s">
        <v>120</v>
      </c>
      <c r="C3023" s="11" t="s">
        <v>163</v>
      </c>
      <c r="D3023" s="11" t="s">
        <v>4</v>
      </c>
      <c r="E3023" s="12">
        <v>19.499108185712959</v>
      </c>
      <c r="F3023" s="12">
        <v>22.202438490169492</v>
      </c>
      <c r="G3023" s="12">
        <v>20.572722373298859</v>
      </c>
      <c r="H3023" s="12">
        <v>18.529037833508372</v>
      </c>
      <c r="I3023" s="12">
        <v>23.390683245706846</v>
      </c>
      <c r="J3023" s="12">
        <v>20.728085569903687</v>
      </c>
      <c r="K3023" s="12">
        <v>22.89954116146227</v>
      </c>
      <c r="L3023" s="12">
        <v>19.120501585505551</v>
      </c>
      <c r="M3023" s="12">
        <v>22.512047134254836</v>
      </c>
      <c r="N3023" s="12"/>
      <c r="O3023" s="12"/>
    </row>
    <row r="3024" spans="1:15" x14ac:dyDescent="0.35">
      <c r="A3024" s="11" t="str">
        <f t="shared" si="47"/>
        <v>DISTRIBUCION VOLUMEN X CRITERIO (kg ó litros)Con CafeinaMDD AM</v>
      </c>
      <c r="B3024" s="11" t="s">
        <v>120</v>
      </c>
      <c r="C3024" s="11" t="s">
        <v>163</v>
      </c>
      <c r="D3024" s="11" t="s">
        <v>5</v>
      </c>
      <c r="E3024" s="12">
        <v>18.349372699667338</v>
      </c>
      <c r="F3024" s="12">
        <v>17.152423239192597</v>
      </c>
      <c r="G3024" s="12">
        <v>16.225578827845585</v>
      </c>
      <c r="H3024" s="12">
        <v>15.328780222692611</v>
      </c>
      <c r="I3024" s="12">
        <v>16.950732578455106</v>
      </c>
      <c r="J3024" s="12">
        <v>18.045427738051124</v>
      </c>
      <c r="K3024" s="12">
        <v>16.496327690136482</v>
      </c>
      <c r="L3024" s="12">
        <v>15.644646604683915</v>
      </c>
      <c r="M3024" s="12">
        <v>16.279512677093592</v>
      </c>
      <c r="N3024" s="12"/>
      <c r="O3024" s="12"/>
    </row>
    <row r="3025" spans="1:15" x14ac:dyDescent="0.35">
      <c r="A3025" s="11" t="str">
        <f t="shared" si="47"/>
        <v>DISTRIBUCION VOLUMEN X CRITERIO (kg ó litros)Con CafeinaRTO CENTRO</v>
      </c>
      <c r="B3025" s="11" t="s">
        <v>120</v>
      </c>
      <c r="C3025" s="11" t="s">
        <v>163</v>
      </c>
      <c r="D3025" s="11" t="s">
        <v>6</v>
      </c>
      <c r="E3025" s="12">
        <v>15.276013574222736</v>
      </c>
      <c r="F3025" s="12">
        <v>12.595251459346949</v>
      </c>
      <c r="G3025" s="12">
        <v>18.678295711462276</v>
      </c>
      <c r="H3025" s="12">
        <v>14.55961907398517</v>
      </c>
      <c r="I3025" s="12">
        <v>10.913354633615867</v>
      </c>
      <c r="J3025" s="12">
        <v>11.024092797391733</v>
      </c>
      <c r="K3025" s="12">
        <v>13.419405031234218</v>
      </c>
      <c r="L3025" s="12">
        <v>11.808891761014529</v>
      </c>
      <c r="M3025" s="12">
        <v>10.859404571434293</v>
      </c>
      <c r="N3025" s="12"/>
      <c r="O3025" s="12"/>
    </row>
    <row r="3026" spans="1:15" x14ac:dyDescent="0.35">
      <c r="A3026" s="11" t="str">
        <f t="shared" si="47"/>
        <v>DISTRIBUCION VOLUMEN X CRITERIO (kg ó litros)Con CafeinaNORTE-CENTRO</v>
      </c>
      <c r="B3026" s="11" t="s">
        <v>120</v>
      </c>
      <c r="C3026" s="11" t="s">
        <v>163</v>
      </c>
      <c r="D3026" s="11" t="s">
        <v>7</v>
      </c>
      <c r="E3026" s="12">
        <v>8.3477881732930346</v>
      </c>
      <c r="F3026" s="12">
        <v>7.4338665184295243</v>
      </c>
      <c r="G3026" s="12">
        <v>6.7121506220052307</v>
      </c>
      <c r="H3026" s="12">
        <v>7.9990188898601238</v>
      </c>
      <c r="I3026" s="12">
        <v>7.2356684689288127</v>
      </c>
      <c r="J3026" s="12">
        <v>7.5055688497212518</v>
      </c>
      <c r="K3026" s="12">
        <v>5.6366435810496602</v>
      </c>
      <c r="L3026" s="12">
        <v>5.0681837898544551</v>
      </c>
      <c r="M3026" s="12">
        <v>4.6180070818969252</v>
      </c>
      <c r="N3026" s="12"/>
      <c r="O3026" s="12"/>
    </row>
    <row r="3027" spans="1:15" x14ac:dyDescent="0.35">
      <c r="A3027" s="11" t="str">
        <f t="shared" si="47"/>
        <v>DISTRIBUCION VOLUMEN X CRITERIO (kg ó litros)Con CafeinaNOROESTE</v>
      </c>
      <c r="B3027" s="11" t="s">
        <v>120</v>
      </c>
      <c r="C3027" s="11" t="s">
        <v>163</v>
      </c>
      <c r="D3027" s="11" t="s">
        <v>8</v>
      </c>
      <c r="E3027" s="12">
        <v>5.5973827839054637</v>
      </c>
      <c r="F3027" s="12">
        <v>5.3100646633666493</v>
      </c>
      <c r="G3027" s="12">
        <v>4.9776902942292454</v>
      </c>
      <c r="H3027" s="12">
        <v>5.2187281671352874</v>
      </c>
      <c r="I3027" s="12">
        <v>5.0519107704829498</v>
      </c>
      <c r="J3027" s="12">
        <v>5.6746380840515789</v>
      </c>
      <c r="K3027" s="12">
        <v>4.7988656329497958</v>
      </c>
      <c r="L3027" s="12">
        <v>5.3804706833802678</v>
      </c>
      <c r="M3027" s="12">
        <v>8.0095912517066346</v>
      </c>
      <c r="N3027" s="12"/>
      <c r="O3027" s="12"/>
    </row>
    <row r="3028" spans="1:15" x14ac:dyDescent="0.35">
      <c r="A3028" s="11" t="str">
        <f t="shared" si="47"/>
        <v>DISTRIBUCION VOLUMEN X CRITERIO (kg ó litros)Con Cafeina&lt;2MIL</v>
      </c>
      <c r="B3028" s="11" t="s">
        <v>120</v>
      </c>
      <c r="C3028" s="11" t="s">
        <v>163</v>
      </c>
      <c r="D3028" s="11" t="s">
        <v>9</v>
      </c>
      <c r="E3028" s="12">
        <v>6.3426954549165764</v>
      </c>
      <c r="F3028" s="12">
        <v>6.1713311183282871</v>
      </c>
      <c r="G3028" s="12">
        <v>5.6077114045836511</v>
      </c>
      <c r="H3028" s="12">
        <v>5.6512187208266029</v>
      </c>
      <c r="I3028" s="12">
        <v>6.2227996635368124</v>
      </c>
      <c r="J3028" s="12">
        <v>7.1451707824176331</v>
      </c>
      <c r="K3028" s="12">
        <v>5.7270192997622127</v>
      </c>
      <c r="L3028" s="12">
        <v>6.6730706980489982</v>
      </c>
      <c r="M3028" s="12">
        <v>7.2401893675525058</v>
      </c>
      <c r="N3028" s="12"/>
      <c r="O3028" s="12"/>
    </row>
    <row r="3029" spans="1:15" x14ac:dyDescent="0.35">
      <c r="A3029" s="11" t="str">
        <f t="shared" si="47"/>
        <v>DISTRIBUCION VOLUMEN X CRITERIO (kg ó litros)Con Cafeina2-5MIL</v>
      </c>
      <c r="B3029" s="11" t="s">
        <v>120</v>
      </c>
      <c r="C3029" s="11" t="s">
        <v>163</v>
      </c>
      <c r="D3029" s="11" t="s">
        <v>10</v>
      </c>
      <c r="E3029" s="12">
        <v>5.0310843256261961</v>
      </c>
      <c r="F3029" s="12">
        <v>4.2620000249577501</v>
      </c>
      <c r="G3029" s="12">
        <v>6.0593790532778584</v>
      </c>
      <c r="H3029" s="12">
        <v>6.3499466804001994</v>
      </c>
      <c r="I3029" s="12">
        <v>4.8332223918219581</v>
      </c>
      <c r="J3029" s="12">
        <v>5.6295575348596953</v>
      </c>
      <c r="K3029" s="12">
        <v>6.9205350580549521</v>
      </c>
      <c r="L3029" s="12">
        <v>5.2062231923746758</v>
      </c>
      <c r="M3029" s="12">
        <v>4.3593601541938192</v>
      </c>
      <c r="N3029" s="12"/>
      <c r="O3029" s="12"/>
    </row>
    <row r="3030" spans="1:15" x14ac:dyDescent="0.35">
      <c r="A3030" s="11" t="str">
        <f t="shared" si="47"/>
        <v>DISTRIBUCION VOLUMEN X CRITERIO (kg ó litros)Con Cafeina5-10MIL</v>
      </c>
      <c r="B3030" s="11" t="s">
        <v>120</v>
      </c>
      <c r="C3030" s="11" t="s">
        <v>163</v>
      </c>
      <c r="D3030" s="11" t="s">
        <v>11</v>
      </c>
      <c r="E3030" s="12">
        <v>9.3343534621694175</v>
      </c>
      <c r="F3030" s="12">
        <v>9.9774997968199717</v>
      </c>
      <c r="G3030" s="12">
        <v>11.175816843196841</v>
      </c>
      <c r="H3030" s="12">
        <v>7.1395547493978526</v>
      </c>
      <c r="I3030" s="12">
        <v>10.280905893087832</v>
      </c>
      <c r="J3030" s="12">
        <v>11.215878412563715</v>
      </c>
      <c r="K3030" s="12">
        <v>10.931472540456481</v>
      </c>
      <c r="L3030" s="12">
        <v>8.8969212586876072</v>
      </c>
      <c r="M3030" s="12">
        <v>9.9232004279659289</v>
      </c>
      <c r="N3030" s="12"/>
      <c r="O3030" s="12"/>
    </row>
    <row r="3031" spans="1:15" x14ac:dyDescent="0.35">
      <c r="A3031" s="11" t="str">
        <f t="shared" si="47"/>
        <v>DISTRIBUCION VOLUMEN X CRITERIO (kg ó litros)Con Cafeina10-30MIL</v>
      </c>
      <c r="B3031" s="11" t="s">
        <v>120</v>
      </c>
      <c r="C3031" s="11" t="s">
        <v>163</v>
      </c>
      <c r="D3031" s="11" t="s">
        <v>12</v>
      </c>
      <c r="E3031" s="12">
        <v>19.468753243703084</v>
      </c>
      <c r="F3031" s="12">
        <v>20.416587841893367</v>
      </c>
      <c r="G3031" s="12">
        <v>22.229006818593835</v>
      </c>
      <c r="H3031" s="12">
        <v>19.22525572707228</v>
      </c>
      <c r="I3031" s="12">
        <v>16.730080715275406</v>
      </c>
      <c r="J3031" s="12">
        <v>15.276328607886084</v>
      </c>
      <c r="K3031" s="12">
        <v>15.571458086550194</v>
      </c>
      <c r="L3031" s="12">
        <v>16.098379354773105</v>
      </c>
      <c r="M3031" s="12">
        <v>17.997951984182844</v>
      </c>
      <c r="N3031" s="12"/>
      <c r="O3031" s="12"/>
    </row>
    <row r="3032" spans="1:15" x14ac:dyDescent="0.35">
      <c r="A3032" s="11" t="str">
        <f t="shared" si="47"/>
        <v>DISTRIBUCION VOLUMEN X CRITERIO (kg ó litros)Con Cafeina30-100MIL</v>
      </c>
      <c r="B3032" s="11" t="s">
        <v>120</v>
      </c>
      <c r="C3032" s="11" t="s">
        <v>163</v>
      </c>
      <c r="D3032" s="11" t="s">
        <v>13</v>
      </c>
      <c r="E3032" s="12">
        <v>17.500359954313183</v>
      </c>
      <c r="F3032" s="12">
        <v>19.02109775053993</v>
      </c>
      <c r="G3032" s="12">
        <v>18.243675635923463</v>
      </c>
      <c r="H3032" s="12">
        <v>20.293056992978677</v>
      </c>
      <c r="I3032" s="12">
        <v>22.319502258141519</v>
      </c>
      <c r="J3032" s="12">
        <v>19.343919939305501</v>
      </c>
      <c r="K3032" s="12">
        <v>20.458890419642625</v>
      </c>
      <c r="L3032" s="12">
        <v>18.522558399196296</v>
      </c>
      <c r="M3032" s="12">
        <v>20.595389343337029</v>
      </c>
      <c r="N3032" s="12"/>
      <c r="O3032" s="12"/>
    </row>
    <row r="3033" spans="1:15" x14ac:dyDescent="0.35">
      <c r="A3033" s="11" t="str">
        <f t="shared" si="47"/>
        <v>DISTRIBUCION VOLUMEN X CRITERIO (kg ó litros)Con Cafeina100-200MIL</v>
      </c>
      <c r="B3033" s="11" t="s">
        <v>120</v>
      </c>
      <c r="C3033" s="11" t="s">
        <v>163</v>
      </c>
      <c r="D3033" s="11" t="s">
        <v>14</v>
      </c>
      <c r="E3033" s="12">
        <v>10.877190239226803</v>
      </c>
      <c r="F3033" s="12">
        <v>9.703628371848998</v>
      </c>
      <c r="G3033" s="12">
        <v>8.3669133125522119</v>
      </c>
      <c r="H3033" s="12">
        <v>10.052526372576814</v>
      </c>
      <c r="I3033" s="12">
        <v>8.3127743203197149</v>
      </c>
      <c r="J3033" s="12">
        <v>9.9750442095049774</v>
      </c>
      <c r="K3033" s="12">
        <v>8.9884868393022597</v>
      </c>
      <c r="L3033" s="12">
        <v>8.7071464614441183</v>
      </c>
      <c r="M3033" s="12">
        <v>8.3298146311162551</v>
      </c>
      <c r="N3033" s="12"/>
      <c r="O3033" s="12"/>
    </row>
    <row r="3034" spans="1:15" x14ac:dyDescent="0.35">
      <c r="A3034" s="11" t="str">
        <f t="shared" si="47"/>
        <v>DISTRIBUCION VOLUMEN X CRITERIO (kg ó litros)Con Cafeina200-500MIL</v>
      </c>
      <c r="B3034" s="11" t="s">
        <v>120</v>
      </c>
      <c r="C3034" s="11" t="s">
        <v>163</v>
      </c>
      <c r="D3034" s="11" t="s">
        <v>15</v>
      </c>
      <c r="E3034" s="12">
        <v>10.97845524925512</v>
      </c>
      <c r="F3034" s="12">
        <v>11.192633396089857</v>
      </c>
      <c r="G3034" s="12">
        <v>11.157688864659617</v>
      </c>
      <c r="H3034" s="12">
        <v>12.300153563305878</v>
      </c>
      <c r="I3034" s="12">
        <v>12.522776900158075</v>
      </c>
      <c r="J3034" s="12">
        <v>12.094681138365853</v>
      </c>
      <c r="K3034" s="12">
        <v>13.068303801193975</v>
      </c>
      <c r="L3034" s="12">
        <v>16.169721485671982</v>
      </c>
      <c r="M3034" s="12">
        <v>11.679756096033532</v>
      </c>
      <c r="N3034" s="12"/>
      <c r="O3034" s="12"/>
    </row>
    <row r="3035" spans="1:15" x14ac:dyDescent="0.35">
      <c r="A3035" s="11" t="str">
        <f t="shared" si="47"/>
        <v>DISTRIBUCION VOLUMEN X CRITERIO (kg ó litros)Con Cafeina&gt;500MIL</v>
      </c>
      <c r="B3035" s="11" t="s">
        <v>120</v>
      </c>
      <c r="C3035" s="11" t="s">
        <v>163</v>
      </c>
      <c r="D3035" s="11" t="s">
        <v>16</v>
      </c>
      <c r="E3035" s="12">
        <v>20.467119853758771</v>
      </c>
      <c r="F3035" s="12">
        <v>19.255223111393686</v>
      </c>
      <c r="G3035" s="12">
        <v>17.159809519320163</v>
      </c>
      <c r="H3035" s="12">
        <v>18.988291378114216</v>
      </c>
      <c r="I3035" s="12">
        <v>18.777945346741109</v>
      </c>
      <c r="J3035" s="12">
        <v>19.319420019290742</v>
      </c>
      <c r="K3035" s="12">
        <v>18.33383478449224</v>
      </c>
      <c r="L3035" s="12">
        <v>19.72598199749272</v>
      </c>
      <c r="M3035" s="12">
        <v>19.874337358717916</v>
      </c>
      <c r="N3035" s="12"/>
      <c r="O3035" s="12"/>
    </row>
    <row r="3036" spans="1:15" x14ac:dyDescent="0.35">
      <c r="A3036" s="11" t="str">
        <f t="shared" si="47"/>
        <v>DISTRIBUCION VOLUMEN X CRITERIO (kg ó litros)Con CafeinaDE 15 A 19 AÑOS</v>
      </c>
      <c r="B3036" s="11" t="s">
        <v>120</v>
      </c>
      <c r="C3036" s="11" t="s">
        <v>163</v>
      </c>
      <c r="D3036" s="11" t="s">
        <v>39</v>
      </c>
      <c r="E3036" s="12">
        <v>4.9297569985387408</v>
      </c>
      <c r="F3036" s="12">
        <v>3.2836869078118101</v>
      </c>
      <c r="G3036" s="12">
        <v>2.4420126330212244</v>
      </c>
      <c r="H3036" s="12">
        <v>4.8297953109581124</v>
      </c>
      <c r="I3036" s="12">
        <v>5.0667118411454171</v>
      </c>
      <c r="J3036" s="12">
        <v>3.9774148992235761</v>
      </c>
      <c r="K3036" s="12">
        <v>3.528717957244293</v>
      </c>
      <c r="L3036" s="12">
        <v>3.6868084137821491</v>
      </c>
      <c r="M3036" s="12">
        <v>3.9145440693310101</v>
      </c>
      <c r="N3036" s="12"/>
      <c r="O3036" s="12"/>
    </row>
    <row r="3037" spans="1:15" x14ac:dyDescent="0.35">
      <c r="A3037" s="11" t="str">
        <f t="shared" si="47"/>
        <v>DISTRIBUCION VOLUMEN X CRITERIO (kg ó litros)Con CafeinaDE 20 A 24 AÑOS</v>
      </c>
      <c r="B3037" s="11" t="s">
        <v>120</v>
      </c>
      <c r="C3037" s="11" t="s">
        <v>163</v>
      </c>
      <c r="D3037" s="11" t="s">
        <v>40</v>
      </c>
      <c r="E3037" s="12">
        <v>5.9760839902146703</v>
      </c>
      <c r="F3037" s="12">
        <v>3.3614964086296841</v>
      </c>
      <c r="G3037" s="12">
        <v>5.6301188649753744</v>
      </c>
      <c r="H3037" s="12">
        <v>3.1951537821506233</v>
      </c>
      <c r="I3037" s="12">
        <v>2.3221468121492812</v>
      </c>
      <c r="J3037" s="12">
        <v>3.4090002206410537</v>
      </c>
      <c r="K3037" s="12">
        <v>3.8563186697034504</v>
      </c>
      <c r="L3037" s="12">
        <v>3.8539945197408976</v>
      </c>
      <c r="M3037" s="12">
        <v>3.9393312103662779</v>
      </c>
      <c r="N3037" s="12"/>
      <c r="O3037" s="12"/>
    </row>
    <row r="3038" spans="1:15" x14ac:dyDescent="0.35">
      <c r="A3038" s="11" t="str">
        <f t="shared" si="47"/>
        <v>DISTRIBUCION VOLUMEN X CRITERIO (kg ó litros)Con CafeinaDE 25 A 34 AÑOS</v>
      </c>
      <c r="B3038" s="11" t="s">
        <v>120</v>
      </c>
      <c r="C3038" s="11" t="s">
        <v>163</v>
      </c>
      <c r="D3038" s="11" t="s">
        <v>41</v>
      </c>
      <c r="E3038" s="12">
        <v>15.535886150812129</v>
      </c>
      <c r="F3038" s="12">
        <v>15.031674505663089</v>
      </c>
      <c r="G3038" s="12">
        <v>17.441189415795833</v>
      </c>
      <c r="H3038" s="12">
        <v>13.20560331159176</v>
      </c>
      <c r="I3038" s="12">
        <v>12.048721874638694</v>
      </c>
      <c r="J3038" s="12">
        <v>11.529210553077508</v>
      </c>
      <c r="K3038" s="12">
        <v>13.790678168712574</v>
      </c>
      <c r="L3038" s="12">
        <v>13.729942063793063</v>
      </c>
      <c r="M3038" s="12">
        <v>10.992788137256507</v>
      </c>
      <c r="N3038" s="12"/>
      <c r="O3038" s="12"/>
    </row>
    <row r="3039" spans="1:15" x14ac:dyDescent="0.35">
      <c r="A3039" s="11" t="str">
        <f t="shared" si="47"/>
        <v>DISTRIBUCION VOLUMEN X CRITERIO (kg ó litros)Con CafeinaDE 35 A 49 AÑOS</v>
      </c>
      <c r="B3039" s="11" t="s">
        <v>120</v>
      </c>
      <c r="C3039" s="11" t="s">
        <v>163</v>
      </c>
      <c r="D3039" s="11" t="s">
        <v>42</v>
      </c>
      <c r="E3039" s="12">
        <v>34.354234001056163</v>
      </c>
      <c r="F3039" s="12">
        <v>35.189050786267103</v>
      </c>
      <c r="G3039" s="12">
        <v>31.544068569699053</v>
      </c>
      <c r="H3039" s="12">
        <v>34.849975516546543</v>
      </c>
      <c r="I3039" s="12">
        <v>36.267134055829828</v>
      </c>
      <c r="J3039" s="12">
        <v>33.888824931272516</v>
      </c>
      <c r="K3039" s="12">
        <v>34.646913860872957</v>
      </c>
      <c r="L3039" s="12">
        <v>32.400979908017732</v>
      </c>
      <c r="M3039" s="12">
        <v>32.744678078670638</v>
      </c>
      <c r="N3039" s="12"/>
      <c r="O3039" s="12"/>
    </row>
    <row r="3040" spans="1:15" x14ac:dyDescent="0.35">
      <c r="A3040" s="11" t="str">
        <f t="shared" si="47"/>
        <v>DISTRIBUCION VOLUMEN X CRITERIO (kg ó litros)Con CafeinaDE 50 A 59 AÑOS</v>
      </c>
      <c r="B3040" s="11" t="s">
        <v>120</v>
      </c>
      <c r="C3040" s="11" t="s">
        <v>163</v>
      </c>
      <c r="D3040" s="11" t="s">
        <v>43</v>
      </c>
      <c r="E3040" s="12">
        <v>22.575084909200989</v>
      </c>
      <c r="F3040" s="12">
        <v>25.791615911383452</v>
      </c>
      <c r="G3040" s="12">
        <v>27.49807871629303</v>
      </c>
      <c r="H3040" s="12">
        <v>26.519954229193822</v>
      </c>
      <c r="I3040" s="12">
        <v>24.962592556243756</v>
      </c>
      <c r="J3040" s="12">
        <v>28.914204642599618</v>
      </c>
      <c r="K3040" s="12">
        <v>26.113213528823337</v>
      </c>
      <c r="L3040" s="12">
        <v>24.425133797162545</v>
      </c>
      <c r="M3040" s="12">
        <v>27.135975347436052</v>
      </c>
      <c r="N3040" s="12"/>
      <c r="O3040" s="12"/>
    </row>
    <row r="3041" spans="1:15" x14ac:dyDescent="0.35">
      <c r="A3041" s="11" t="str">
        <f t="shared" si="47"/>
        <v>DISTRIBUCION VOLUMEN X CRITERIO (kg ó litros)Con CafeinaDE 60 A 75 AÑOS</v>
      </c>
      <c r="B3041" s="11" t="s">
        <v>120</v>
      </c>
      <c r="C3041" s="11" t="s">
        <v>163</v>
      </c>
      <c r="D3041" s="11" t="s">
        <v>44</v>
      </c>
      <c r="E3041" s="12">
        <v>16.628963071455356</v>
      </c>
      <c r="F3041" s="12">
        <v>17.342472219453164</v>
      </c>
      <c r="G3041" s="12">
        <v>15.444532987347293</v>
      </c>
      <c r="H3041" s="12">
        <v>17.399525024956027</v>
      </c>
      <c r="I3041" s="12">
        <v>19.332696120841785</v>
      </c>
      <c r="J3041" s="12">
        <v>18.281344444417272</v>
      </c>
      <c r="K3041" s="12">
        <v>18.064159225979544</v>
      </c>
      <c r="L3041" s="12">
        <v>21.903148687762179</v>
      </c>
      <c r="M3041" s="12">
        <v>21.272691092831465</v>
      </c>
      <c r="N3041" s="12"/>
      <c r="O3041" s="12"/>
    </row>
    <row r="3042" spans="1:15" x14ac:dyDescent="0.35">
      <c r="A3042" s="11" t="str">
        <f t="shared" si="47"/>
        <v>DISTRIBUCION VOLUMEN X CRITERIO (kg ó litros)Con CafeinaALTA Y MEDIA ALTA</v>
      </c>
      <c r="B3042" s="11" t="s">
        <v>120</v>
      </c>
      <c r="C3042" s="11" t="s">
        <v>163</v>
      </c>
      <c r="D3042" s="11" t="s">
        <v>17</v>
      </c>
      <c r="E3042" s="12">
        <v>22.326926476388604</v>
      </c>
      <c r="F3042" s="12">
        <v>22.74981374859151</v>
      </c>
      <c r="G3042" s="12">
        <v>24.698574545431907</v>
      </c>
      <c r="H3042" s="12">
        <v>21.544619387400157</v>
      </c>
      <c r="I3042" s="12">
        <v>22.254253240588316</v>
      </c>
      <c r="J3042" s="12">
        <v>20.764400828783522</v>
      </c>
      <c r="K3042" s="12">
        <v>21.001317602511012</v>
      </c>
      <c r="L3042" s="12">
        <v>19.207073048913664</v>
      </c>
      <c r="M3042" s="12">
        <v>23.03369252231991</v>
      </c>
      <c r="N3042" s="12"/>
      <c r="O3042" s="12"/>
    </row>
    <row r="3043" spans="1:15" x14ac:dyDescent="0.35">
      <c r="A3043" s="11" t="str">
        <f t="shared" si="47"/>
        <v>DISTRIBUCION VOLUMEN X CRITERIO (kg ó litros)Con CafeinaMEDIA</v>
      </c>
      <c r="B3043" s="11" t="s">
        <v>120</v>
      </c>
      <c r="C3043" s="11" t="s">
        <v>163</v>
      </c>
      <c r="D3043" s="11" t="s">
        <v>18</v>
      </c>
      <c r="E3043" s="12">
        <v>31.762210549299013</v>
      </c>
      <c r="F3043" s="12">
        <v>34.396374961921069</v>
      </c>
      <c r="G3043" s="12">
        <v>32.361240130821187</v>
      </c>
      <c r="H3043" s="12">
        <v>33.607312942749772</v>
      </c>
      <c r="I3043" s="12">
        <v>33.782991444240679</v>
      </c>
      <c r="J3043" s="12">
        <v>34.090457407385301</v>
      </c>
      <c r="K3043" s="12">
        <v>35.153140516794359</v>
      </c>
      <c r="L3043" s="12">
        <v>33.78915287471925</v>
      </c>
      <c r="M3043" s="12">
        <v>35.669892306980493</v>
      </c>
      <c r="N3043" s="12"/>
      <c r="O3043" s="12"/>
    </row>
    <row r="3044" spans="1:15" x14ac:dyDescent="0.35">
      <c r="A3044" s="11" t="str">
        <f t="shared" si="47"/>
        <v>DISTRIBUCION VOLUMEN X CRITERIO (kg ó litros)Con CafeinaMEDIA BAJA</v>
      </c>
      <c r="B3044" s="11" t="s">
        <v>120</v>
      </c>
      <c r="C3044" s="11" t="s">
        <v>163</v>
      </c>
      <c r="D3044" s="11" t="s">
        <v>19</v>
      </c>
      <c r="E3044" s="12">
        <v>25.656905700996465</v>
      </c>
      <c r="F3044" s="12">
        <v>26.402332138774998</v>
      </c>
      <c r="G3044" s="12">
        <v>22.355577078171894</v>
      </c>
      <c r="H3044" s="12">
        <v>25.439209155519638</v>
      </c>
      <c r="I3044" s="12">
        <v>23.899833443589724</v>
      </c>
      <c r="J3044" s="12">
        <v>25.119039695351848</v>
      </c>
      <c r="K3044" s="12">
        <v>24.193489163038052</v>
      </c>
      <c r="L3044" s="12">
        <v>24.904192564299638</v>
      </c>
      <c r="M3044" s="12">
        <v>23.753299855653669</v>
      </c>
      <c r="N3044" s="12"/>
      <c r="O3044" s="12"/>
    </row>
    <row r="3045" spans="1:15" x14ac:dyDescent="0.35">
      <c r="A3045" s="11" t="str">
        <f t="shared" si="47"/>
        <v>DISTRIBUCION VOLUMEN X CRITERIO (kg ó litros)Con CafeinaBAJA</v>
      </c>
      <c r="B3045" s="11" t="s">
        <v>120</v>
      </c>
      <c r="C3045" s="11" t="s">
        <v>163</v>
      </c>
      <c r="D3045" s="11" t="s">
        <v>20</v>
      </c>
      <c r="E3045" s="12">
        <v>20.25397099637313</v>
      </c>
      <c r="F3045" s="12">
        <v>16.451477332083019</v>
      </c>
      <c r="G3045" s="12">
        <v>20.584609955183524</v>
      </c>
      <c r="H3045" s="12">
        <v>19.408862338095595</v>
      </c>
      <c r="I3045" s="12">
        <v>20.062922359618522</v>
      </c>
      <c r="J3045" s="12">
        <v>20.02609928277462</v>
      </c>
      <c r="K3045" s="12">
        <v>19.652050228612605</v>
      </c>
      <c r="L3045" s="12">
        <v>22.099583196094812</v>
      </c>
      <c r="M3045" s="12">
        <v>17.543113481581209</v>
      </c>
      <c r="N3045" s="12"/>
      <c r="O3045" s="12"/>
    </row>
    <row r="3046" spans="1:15" x14ac:dyDescent="0.35">
      <c r="A3046" s="11" t="str">
        <f t="shared" si="47"/>
        <v>DISTRIBUCION VOLUMEN X CRITERIO (kg ó litros)Con CafeinaHOMBRE</v>
      </c>
      <c r="B3046" s="11" t="s">
        <v>120</v>
      </c>
      <c r="C3046" s="11" t="s">
        <v>163</v>
      </c>
      <c r="D3046" s="11" t="s">
        <v>21</v>
      </c>
      <c r="E3046" s="12">
        <v>45.967060176777487</v>
      </c>
      <c r="F3046" s="12">
        <v>48.133043438588132</v>
      </c>
      <c r="G3046" s="12">
        <v>46.837281870577215</v>
      </c>
      <c r="H3046" s="12">
        <v>51.823248524793208</v>
      </c>
      <c r="I3046" s="12">
        <v>51.272151053331719</v>
      </c>
      <c r="J3046" s="12">
        <v>52.189236442470445</v>
      </c>
      <c r="K3046" s="12">
        <v>49.072248193336449</v>
      </c>
      <c r="L3046" s="12">
        <v>51.652475272982336</v>
      </c>
      <c r="M3046" s="12">
        <v>49.77017555523728</v>
      </c>
      <c r="N3046" s="12"/>
      <c r="O3046" s="12"/>
    </row>
    <row r="3047" spans="1:15" x14ac:dyDescent="0.35">
      <c r="A3047" s="11" t="str">
        <f t="shared" si="47"/>
        <v>DISTRIBUCION VOLUMEN X CRITERIO (kg ó litros)Con CafeinaMUJER</v>
      </c>
      <c r="B3047" s="11" t="s">
        <v>120</v>
      </c>
      <c r="C3047" s="11" t="s">
        <v>163</v>
      </c>
      <c r="D3047" s="11" t="s">
        <v>22</v>
      </c>
      <c r="E3047" s="12">
        <v>54.032950949489148</v>
      </c>
      <c r="F3047" s="12">
        <v>51.866951424054264</v>
      </c>
      <c r="G3047" s="12">
        <v>53.162716865614826</v>
      </c>
      <c r="H3047" s="12">
        <v>48.176747747978993</v>
      </c>
      <c r="I3047" s="12">
        <v>48.72784811882736</v>
      </c>
      <c r="J3047" s="12">
        <v>47.810762883342178</v>
      </c>
      <c r="K3047" s="12">
        <v>50.927746217011681</v>
      </c>
      <c r="L3047" s="12">
        <v>48.34752622493334</v>
      </c>
      <c r="M3047" s="12">
        <v>50.229819193485795</v>
      </c>
      <c r="N3047" s="12"/>
      <c r="O3047" s="12"/>
    </row>
    <row r="3048" spans="1:15" x14ac:dyDescent="0.35">
      <c r="A3048" s="11" t="str">
        <f t="shared" si="47"/>
        <v>DISTRIBUCION VOLUMEN X CRITERIO (kg ó litros)Sin CafeinaT.ESPAÑA</v>
      </c>
      <c r="B3048" s="11" t="s">
        <v>120</v>
      </c>
      <c r="C3048" s="11" t="s">
        <v>164</v>
      </c>
      <c r="D3048" s="11" t="s">
        <v>36</v>
      </c>
      <c r="E3048" s="12">
        <v>100</v>
      </c>
      <c r="F3048" s="12">
        <v>100</v>
      </c>
      <c r="G3048" s="12">
        <v>100</v>
      </c>
      <c r="H3048" s="12">
        <v>100</v>
      </c>
      <c r="I3048" s="12">
        <v>100</v>
      </c>
      <c r="J3048" s="12">
        <v>100</v>
      </c>
      <c r="K3048" s="12">
        <v>100</v>
      </c>
      <c r="L3048" s="12">
        <v>100</v>
      </c>
      <c r="M3048" s="12">
        <v>100</v>
      </c>
      <c r="N3048" s="12"/>
      <c r="O3048" s="12"/>
    </row>
    <row r="3049" spans="1:15" x14ac:dyDescent="0.35">
      <c r="A3049" s="11" t="str">
        <f t="shared" si="47"/>
        <v>DISTRIBUCION VOLUMEN X CRITERIO (kg ó litros)Sin CafeinaBCN AM</v>
      </c>
      <c r="B3049" s="11" t="s">
        <v>120</v>
      </c>
      <c r="C3049" s="11" t="s">
        <v>164</v>
      </c>
      <c r="D3049" s="11" t="s">
        <v>1</v>
      </c>
      <c r="E3049" s="12">
        <v>3.5761851135305873</v>
      </c>
      <c r="F3049" s="12">
        <v>2.7749317364260095</v>
      </c>
      <c r="G3049" s="12">
        <v>2.9201832380211523</v>
      </c>
      <c r="H3049" s="12">
        <v>5.7062593742873871</v>
      </c>
      <c r="I3049" s="12">
        <v>4.2823678809041157</v>
      </c>
      <c r="J3049" s="12">
        <v>5.1347398999595102</v>
      </c>
      <c r="K3049" s="12">
        <v>7.9652679919406344</v>
      </c>
      <c r="L3049" s="12">
        <v>4.5159411587713079</v>
      </c>
      <c r="M3049" s="12">
        <v>4.2642736870520057</v>
      </c>
      <c r="N3049" s="12"/>
      <c r="O3049" s="12"/>
    </row>
    <row r="3050" spans="1:15" x14ac:dyDescent="0.35">
      <c r="A3050" s="11" t="str">
        <f t="shared" si="47"/>
        <v>DISTRIBUCION VOLUMEN X CRITERIO (kg ó litros)Sin CafeinaREST.CAT ARAGON</v>
      </c>
      <c r="B3050" s="11" t="s">
        <v>120</v>
      </c>
      <c r="C3050" s="11" t="s">
        <v>164</v>
      </c>
      <c r="D3050" s="11" t="s">
        <v>2</v>
      </c>
      <c r="E3050" s="12">
        <v>6.4257519541664392</v>
      </c>
      <c r="F3050" s="12">
        <v>5.6175793775021399</v>
      </c>
      <c r="G3050" s="12">
        <v>7.7632899021265356</v>
      </c>
      <c r="H3050" s="12">
        <v>8.6703666810281437</v>
      </c>
      <c r="I3050" s="12">
        <v>10.621383341600405</v>
      </c>
      <c r="J3050" s="12">
        <v>9.0558074618886852</v>
      </c>
      <c r="K3050" s="12">
        <v>8.5357656281129124</v>
      </c>
      <c r="L3050" s="12">
        <v>5.2876737840436911</v>
      </c>
      <c r="M3050" s="12">
        <v>5.7834998587636033</v>
      </c>
      <c r="N3050" s="12"/>
      <c r="O3050" s="12"/>
    </row>
    <row r="3051" spans="1:15" x14ac:dyDescent="0.35">
      <c r="A3051" s="11" t="str">
        <f t="shared" si="47"/>
        <v>DISTRIBUCION VOLUMEN X CRITERIO (kg ó litros)Sin CafeinaLEVANTE</v>
      </c>
      <c r="B3051" s="11" t="s">
        <v>120</v>
      </c>
      <c r="C3051" s="11" t="s">
        <v>164</v>
      </c>
      <c r="D3051" s="11" t="s">
        <v>3</v>
      </c>
      <c r="E3051" s="12">
        <v>19.891251128182514</v>
      </c>
      <c r="F3051" s="12">
        <v>17.954962232727041</v>
      </c>
      <c r="G3051" s="12">
        <v>19.666574679608612</v>
      </c>
      <c r="H3051" s="12">
        <v>13.973148908194846</v>
      </c>
      <c r="I3051" s="12">
        <v>18.59079489529865</v>
      </c>
      <c r="J3051" s="12">
        <v>14.922010288845364</v>
      </c>
      <c r="K3051" s="12">
        <v>22.043697758687092</v>
      </c>
      <c r="L3051" s="12">
        <v>17.291033254436165</v>
      </c>
      <c r="M3051" s="12">
        <v>13.235332762570653</v>
      </c>
      <c r="N3051" s="12"/>
      <c r="O3051" s="12"/>
    </row>
    <row r="3052" spans="1:15" x14ac:dyDescent="0.35">
      <c r="A3052" s="11" t="str">
        <f t="shared" si="47"/>
        <v>DISTRIBUCION VOLUMEN X CRITERIO (kg ó litros)Sin CafeinaANDALUCIA</v>
      </c>
      <c r="B3052" s="11" t="s">
        <v>120</v>
      </c>
      <c r="C3052" s="11" t="s">
        <v>164</v>
      </c>
      <c r="D3052" s="11" t="s">
        <v>4</v>
      </c>
      <c r="E3052" s="12">
        <v>22.708333345930466</v>
      </c>
      <c r="F3052" s="12">
        <v>22.891974752675132</v>
      </c>
      <c r="G3052" s="12">
        <v>20.467871243157091</v>
      </c>
      <c r="H3052" s="12">
        <v>18.473989938159722</v>
      </c>
      <c r="I3052" s="12">
        <v>20.467349832190603</v>
      </c>
      <c r="J3052" s="12">
        <v>22.872916305385434</v>
      </c>
      <c r="K3052" s="12">
        <v>17.429506723235036</v>
      </c>
      <c r="L3052" s="12">
        <v>19.808827204838</v>
      </c>
      <c r="M3052" s="12">
        <v>17.692100635939592</v>
      </c>
      <c r="N3052" s="12"/>
      <c r="O3052" s="12"/>
    </row>
    <row r="3053" spans="1:15" x14ac:dyDescent="0.35">
      <c r="A3053" s="11" t="str">
        <f t="shared" si="47"/>
        <v>DISTRIBUCION VOLUMEN X CRITERIO (kg ó litros)Sin CafeinaMDD AM</v>
      </c>
      <c r="B3053" s="11" t="s">
        <v>120</v>
      </c>
      <c r="C3053" s="11" t="s">
        <v>164</v>
      </c>
      <c r="D3053" s="11" t="s">
        <v>5</v>
      </c>
      <c r="E3053" s="12">
        <v>23.098392300072017</v>
      </c>
      <c r="F3053" s="12">
        <v>24.803078475809464</v>
      </c>
      <c r="G3053" s="12">
        <v>29.04998167283847</v>
      </c>
      <c r="H3053" s="12">
        <v>33.970000022311659</v>
      </c>
      <c r="I3053" s="12">
        <v>24.266988040547329</v>
      </c>
      <c r="J3053" s="12">
        <v>29.253703091219798</v>
      </c>
      <c r="K3053" s="12">
        <v>25.689886896248925</v>
      </c>
      <c r="L3053" s="12">
        <v>26.88119575675239</v>
      </c>
      <c r="M3053" s="12">
        <v>24.785216163496148</v>
      </c>
      <c r="N3053" s="12"/>
      <c r="O3053" s="12"/>
    </row>
    <row r="3054" spans="1:15" x14ac:dyDescent="0.35">
      <c r="A3054" s="11" t="str">
        <f t="shared" si="47"/>
        <v>DISTRIBUCION VOLUMEN X CRITERIO (kg ó litros)Sin CafeinaRTO CENTRO</v>
      </c>
      <c r="B3054" s="11" t="s">
        <v>120</v>
      </c>
      <c r="C3054" s="11" t="s">
        <v>164</v>
      </c>
      <c r="D3054" s="11" t="s">
        <v>6</v>
      </c>
      <c r="E3054" s="12">
        <v>11.979928068499261</v>
      </c>
      <c r="F3054" s="12">
        <v>11.298478432683282</v>
      </c>
      <c r="G3054" s="12">
        <v>10.5021252141629</v>
      </c>
      <c r="H3054" s="12">
        <v>10.985111838929559</v>
      </c>
      <c r="I3054" s="12">
        <v>11.968695773903043</v>
      </c>
      <c r="J3054" s="12">
        <v>7.9203461875676462</v>
      </c>
      <c r="K3054" s="12">
        <v>7.9658688190045304</v>
      </c>
      <c r="L3054" s="12">
        <v>14.703109466491613</v>
      </c>
      <c r="M3054" s="12">
        <v>9.5858325213338134</v>
      </c>
      <c r="N3054" s="12"/>
      <c r="O3054" s="12"/>
    </row>
    <row r="3055" spans="1:15" x14ac:dyDescent="0.35">
      <c r="A3055" s="11" t="str">
        <f t="shared" si="47"/>
        <v>DISTRIBUCION VOLUMEN X CRITERIO (kg ó litros)Sin CafeinaNORTE-CENTRO</v>
      </c>
      <c r="B3055" s="11" t="s">
        <v>120</v>
      </c>
      <c r="C3055" s="11" t="s">
        <v>164</v>
      </c>
      <c r="D3055" s="11" t="s">
        <v>7</v>
      </c>
      <c r="E3055" s="12">
        <v>7.5549822869330194</v>
      </c>
      <c r="F3055" s="12">
        <v>8.6123846008071325</v>
      </c>
      <c r="G3055" s="12">
        <v>4.2509119956382184</v>
      </c>
      <c r="H3055" s="12">
        <v>4.5222547416191139</v>
      </c>
      <c r="I3055" s="12">
        <v>6.4674635144872079</v>
      </c>
      <c r="J3055" s="12">
        <v>4.4161697648948968</v>
      </c>
      <c r="K3055" s="12">
        <v>6.1826882318863703</v>
      </c>
      <c r="L3055" s="12">
        <v>4.7733537212518682</v>
      </c>
      <c r="M3055" s="12">
        <v>4.0736151389183615</v>
      </c>
      <c r="N3055" s="12"/>
      <c r="O3055" s="12"/>
    </row>
    <row r="3056" spans="1:15" x14ac:dyDescent="0.35">
      <c r="A3056" s="11" t="str">
        <f t="shared" si="47"/>
        <v>DISTRIBUCION VOLUMEN X CRITERIO (kg ó litros)Sin CafeinaNOROESTE</v>
      </c>
      <c r="B3056" s="11" t="s">
        <v>120</v>
      </c>
      <c r="C3056" s="11" t="s">
        <v>164</v>
      </c>
      <c r="D3056" s="11" t="s">
        <v>8</v>
      </c>
      <c r="E3056" s="12">
        <v>4.7651749967437196</v>
      </c>
      <c r="F3056" s="12">
        <v>6.0466192083344454</v>
      </c>
      <c r="G3056" s="12">
        <v>5.3790518072778379</v>
      </c>
      <c r="H3056" s="12">
        <v>3.6988680489729751</v>
      </c>
      <c r="I3056" s="12">
        <v>3.334952755428978</v>
      </c>
      <c r="J3056" s="12">
        <v>6.4243064259916869</v>
      </c>
      <c r="K3056" s="12">
        <v>4.1873072326206247</v>
      </c>
      <c r="L3056" s="12">
        <v>6.7388687277332631</v>
      </c>
      <c r="M3056" s="12">
        <v>20.580115865723229</v>
      </c>
      <c r="N3056" s="12"/>
      <c r="O3056" s="12"/>
    </row>
    <row r="3057" spans="1:15" x14ac:dyDescent="0.35">
      <c r="A3057" s="11" t="str">
        <f t="shared" si="47"/>
        <v>DISTRIBUCION VOLUMEN X CRITERIO (kg ó litros)Sin Cafeina&lt;2MIL</v>
      </c>
      <c r="B3057" s="11" t="s">
        <v>120</v>
      </c>
      <c r="C3057" s="11" t="s">
        <v>164</v>
      </c>
      <c r="D3057" s="11" t="s">
        <v>9</v>
      </c>
      <c r="E3057" s="12">
        <v>3.9355344438291042</v>
      </c>
      <c r="F3057" s="12">
        <v>4.7586362019804156</v>
      </c>
      <c r="G3057" s="12">
        <v>2.0769403718458235</v>
      </c>
      <c r="H3057" s="12">
        <v>3.427089151771308</v>
      </c>
      <c r="I3057" s="12">
        <v>2.6879800533747105</v>
      </c>
      <c r="J3057" s="12">
        <v>2.2834955233220566</v>
      </c>
      <c r="K3057" s="12">
        <v>2.9350812357383389</v>
      </c>
      <c r="L3057" s="12">
        <v>4.4528626085020786</v>
      </c>
      <c r="M3057" s="12">
        <v>3.3981961092106667</v>
      </c>
      <c r="N3057" s="12"/>
      <c r="O3057" s="12"/>
    </row>
    <row r="3058" spans="1:15" x14ac:dyDescent="0.35">
      <c r="A3058" s="11" t="str">
        <f t="shared" si="47"/>
        <v>DISTRIBUCION VOLUMEN X CRITERIO (kg ó litros)Sin Cafeina2-5MIL</v>
      </c>
      <c r="B3058" s="11" t="s">
        <v>120</v>
      </c>
      <c r="C3058" s="11" t="s">
        <v>164</v>
      </c>
      <c r="D3058" s="11" t="s">
        <v>10</v>
      </c>
      <c r="E3058" s="12">
        <v>8.6328796089089632</v>
      </c>
      <c r="F3058" s="12">
        <v>5.2524434662851451</v>
      </c>
      <c r="G3058" s="12">
        <v>6.2945020698114957</v>
      </c>
      <c r="H3058" s="12">
        <v>4.9492749999440822</v>
      </c>
      <c r="I3058" s="12">
        <v>5.5166437448838739</v>
      </c>
      <c r="J3058" s="12">
        <v>6.3662450283582412</v>
      </c>
      <c r="K3058" s="12">
        <v>5.4649290427388477</v>
      </c>
      <c r="L3058" s="12">
        <v>5.7682929700188668</v>
      </c>
      <c r="M3058" s="12">
        <v>4.9683087656430969</v>
      </c>
      <c r="N3058" s="12"/>
      <c r="O3058" s="12"/>
    </row>
    <row r="3059" spans="1:15" x14ac:dyDescent="0.35">
      <c r="A3059" s="11" t="str">
        <f t="shared" si="47"/>
        <v>DISTRIBUCION VOLUMEN X CRITERIO (kg ó litros)Sin Cafeina5-10MIL</v>
      </c>
      <c r="B3059" s="11" t="s">
        <v>120</v>
      </c>
      <c r="C3059" s="11" t="s">
        <v>164</v>
      </c>
      <c r="D3059" s="11" t="s">
        <v>11</v>
      </c>
      <c r="E3059" s="12">
        <v>4.6387514224565711</v>
      </c>
      <c r="F3059" s="12">
        <v>4.8344077384076378</v>
      </c>
      <c r="G3059" s="12">
        <v>4.4930361708880096</v>
      </c>
      <c r="H3059" s="12">
        <v>6.2964606359400221</v>
      </c>
      <c r="I3059" s="12">
        <v>12.541644876259808</v>
      </c>
      <c r="J3059" s="12">
        <v>7.8307856734267807</v>
      </c>
      <c r="K3059" s="12">
        <v>5.8479095219716459</v>
      </c>
      <c r="L3059" s="12">
        <v>3.6335553299603895</v>
      </c>
      <c r="M3059" s="12">
        <v>4.2960207411403486</v>
      </c>
      <c r="N3059" s="12"/>
      <c r="O3059" s="12"/>
    </row>
    <row r="3060" spans="1:15" x14ac:dyDescent="0.35">
      <c r="A3060" s="11" t="str">
        <f t="shared" si="47"/>
        <v>DISTRIBUCION VOLUMEN X CRITERIO (kg ó litros)Sin Cafeina10-30MIL</v>
      </c>
      <c r="B3060" s="11" t="s">
        <v>120</v>
      </c>
      <c r="C3060" s="11" t="s">
        <v>164</v>
      </c>
      <c r="D3060" s="11" t="s">
        <v>12</v>
      </c>
      <c r="E3060" s="12">
        <v>15.634739540499778</v>
      </c>
      <c r="F3060" s="12">
        <v>14.500409073536883</v>
      </c>
      <c r="G3060" s="12">
        <v>15.213847157868093</v>
      </c>
      <c r="H3060" s="12">
        <v>14.813891813563545</v>
      </c>
      <c r="I3060" s="12">
        <v>14.578919332857415</v>
      </c>
      <c r="J3060" s="12">
        <v>13.72455338000281</v>
      </c>
      <c r="K3060" s="12">
        <v>11.034359767641927</v>
      </c>
      <c r="L3060" s="12">
        <v>21.570307116926774</v>
      </c>
      <c r="M3060" s="12">
        <v>30.489986966070582</v>
      </c>
      <c r="N3060" s="12"/>
      <c r="O3060" s="12"/>
    </row>
    <row r="3061" spans="1:15" x14ac:dyDescent="0.35">
      <c r="A3061" s="11" t="str">
        <f t="shared" si="47"/>
        <v>DISTRIBUCION VOLUMEN X CRITERIO (kg ó litros)Sin Cafeina30-100MIL</v>
      </c>
      <c r="B3061" s="11" t="s">
        <v>120</v>
      </c>
      <c r="C3061" s="11" t="s">
        <v>164</v>
      </c>
      <c r="D3061" s="11" t="s">
        <v>13</v>
      </c>
      <c r="E3061" s="12">
        <v>20.920521481288258</v>
      </c>
      <c r="F3061" s="12">
        <v>24.118260729003229</v>
      </c>
      <c r="G3061" s="12">
        <v>27.571667465797006</v>
      </c>
      <c r="H3061" s="12">
        <v>16.863575090609693</v>
      </c>
      <c r="I3061" s="12">
        <v>20.106302323196893</v>
      </c>
      <c r="J3061" s="12">
        <v>20.5163410036211</v>
      </c>
      <c r="K3061" s="12">
        <v>24.11060635317892</v>
      </c>
      <c r="L3061" s="12">
        <v>17.014762455613198</v>
      </c>
      <c r="M3061" s="12">
        <v>12.011943158918525</v>
      </c>
      <c r="N3061" s="12"/>
      <c r="O3061" s="12"/>
    </row>
    <row r="3062" spans="1:15" x14ac:dyDescent="0.35">
      <c r="A3062" s="11" t="str">
        <f t="shared" si="47"/>
        <v>DISTRIBUCION VOLUMEN X CRITERIO (kg ó litros)Sin Cafeina100-200MIL</v>
      </c>
      <c r="B3062" s="11" t="s">
        <v>120</v>
      </c>
      <c r="C3062" s="11" t="s">
        <v>164</v>
      </c>
      <c r="D3062" s="11" t="s">
        <v>14</v>
      </c>
      <c r="E3062" s="12">
        <v>9.2556806550586721</v>
      </c>
      <c r="F3062" s="12">
        <v>10.502095272119135</v>
      </c>
      <c r="G3062" s="12">
        <v>10.538104094408061</v>
      </c>
      <c r="H3062" s="12">
        <v>8.990247356272663</v>
      </c>
      <c r="I3062" s="12">
        <v>9.6058802897842153</v>
      </c>
      <c r="J3062" s="12">
        <v>8.9785996997491644</v>
      </c>
      <c r="K3062" s="12">
        <v>10.111071431988307</v>
      </c>
      <c r="L3062" s="12">
        <v>9.1517844621046827</v>
      </c>
      <c r="M3062" s="12">
        <v>6.9308202458831225</v>
      </c>
      <c r="N3062" s="12"/>
      <c r="O3062" s="12"/>
    </row>
    <row r="3063" spans="1:15" x14ac:dyDescent="0.35">
      <c r="A3063" s="11" t="str">
        <f t="shared" si="47"/>
        <v>DISTRIBUCION VOLUMEN X CRITERIO (kg ó litros)Sin Cafeina200-500MIL</v>
      </c>
      <c r="B3063" s="11" t="s">
        <v>120</v>
      </c>
      <c r="C3063" s="11" t="s">
        <v>164</v>
      </c>
      <c r="D3063" s="11" t="s">
        <v>15</v>
      </c>
      <c r="E3063" s="12">
        <v>10.546721631882177</v>
      </c>
      <c r="F3063" s="12">
        <v>9.2727533034343583</v>
      </c>
      <c r="G3063" s="12">
        <v>5.895601210891364</v>
      </c>
      <c r="H3063" s="12">
        <v>5.4178682005806369</v>
      </c>
      <c r="I3063" s="12">
        <v>7.6564709805840483</v>
      </c>
      <c r="J3063" s="12">
        <v>7.0620146231711534</v>
      </c>
      <c r="K3063" s="12">
        <v>6.7657487585945111</v>
      </c>
      <c r="L3063" s="12">
        <v>9.5305577937446255</v>
      </c>
      <c r="M3063" s="12">
        <v>8.2142946832786947</v>
      </c>
      <c r="N3063" s="12"/>
      <c r="O3063" s="12"/>
    </row>
    <row r="3064" spans="1:15" x14ac:dyDescent="0.35">
      <c r="A3064" s="11" t="str">
        <f t="shared" si="47"/>
        <v>DISTRIBUCION VOLUMEN X CRITERIO (kg ó litros)Sin Cafeina&gt;500MIL</v>
      </c>
      <c r="B3064" s="11" t="s">
        <v>120</v>
      </c>
      <c r="C3064" s="11" t="s">
        <v>164</v>
      </c>
      <c r="D3064" s="11" t="s">
        <v>16</v>
      </c>
      <c r="E3064" s="12">
        <v>26.435167019364659</v>
      </c>
      <c r="F3064" s="12">
        <v>26.76100459704892</v>
      </c>
      <c r="G3064" s="12">
        <v>27.916298325348301</v>
      </c>
      <c r="H3064" s="12">
        <v>39.241595288024548</v>
      </c>
      <c r="I3064" s="12">
        <v>27.306158586636197</v>
      </c>
      <c r="J3064" s="12">
        <v>33.237963149371375</v>
      </c>
      <c r="K3064" s="12">
        <v>33.730282134666489</v>
      </c>
      <c r="L3064" s="12">
        <v>28.877885058618386</v>
      </c>
      <c r="M3064" s="12">
        <v>29.690418355845487</v>
      </c>
      <c r="N3064" s="12"/>
      <c r="O3064" s="12"/>
    </row>
    <row r="3065" spans="1:15" x14ac:dyDescent="0.35">
      <c r="A3065" s="11" t="str">
        <f t="shared" si="47"/>
        <v>DISTRIBUCION VOLUMEN X CRITERIO (kg ó litros)Sin CafeinaDE 15 A 19 AÑOS</v>
      </c>
      <c r="B3065" s="11" t="s">
        <v>120</v>
      </c>
      <c r="C3065" s="11" t="s">
        <v>164</v>
      </c>
      <c r="D3065" s="11" t="s">
        <v>39</v>
      </c>
      <c r="E3065" s="12">
        <v>0.40674484477989736</v>
      </c>
      <c r="F3065" s="12">
        <v>3.3839372778002961</v>
      </c>
      <c r="G3065" s="12">
        <v>2.8716468487833158</v>
      </c>
      <c r="H3065" s="12">
        <v>3.4564922543247674</v>
      </c>
      <c r="I3065" s="12">
        <v>4.4873842006209168</v>
      </c>
      <c r="J3065" s="12">
        <v>1.7416933260359824</v>
      </c>
      <c r="K3065" s="12">
        <v>0.86564909650547417</v>
      </c>
      <c r="L3065" s="12">
        <v>2.1498265576484101</v>
      </c>
      <c r="M3065" s="12">
        <v>0.21236126540358624</v>
      </c>
      <c r="N3065" s="12"/>
      <c r="O3065" s="12"/>
    </row>
    <row r="3066" spans="1:15" x14ac:dyDescent="0.35">
      <c r="A3066" s="11" t="str">
        <f t="shared" si="47"/>
        <v>DISTRIBUCION VOLUMEN X CRITERIO (kg ó litros)Sin CafeinaDE 20 A 24 AÑOS</v>
      </c>
      <c r="B3066" s="11" t="s">
        <v>120</v>
      </c>
      <c r="C3066" s="11" t="s">
        <v>164</v>
      </c>
      <c r="D3066" s="11" t="s">
        <v>40</v>
      </c>
      <c r="E3066" s="12">
        <v>2.303451215832613</v>
      </c>
      <c r="F3066" s="12">
        <v>3.3670230544725026</v>
      </c>
      <c r="G3066" s="12">
        <v>2.7817138902741729</v>
      </c>
      <c r="H3066" s="12">
        <v>1.2664168083090106</v>
      </c>
      <c r="I3066" s="12">
        <v>1.3752820259091216</v>
      </c>
      <c r="J3066" s="12">
        <v>3.1418045184573722</v>
      </c>
      <c r="K3066" s="12">
        <v>2.2374971515638351</v>
      </c>
      <c r="L3066" s="12">
        <v>0.67557967792605678</v>
      </c>
      <c r="M3066" s="12">
        <v>1.6601254744155727</v>
      </c>
      <c r="N3066" s="12"/>
      <c r="O3066" s="12"/>
    </row>
    <row r="3067" spans="1:15" x14ac:dyDescent="0.35">
      <c r="A3067" s="11" t="str">
        <f t="shared" si="47"/>
        <v>DISTRIBUCION VOLUMEN X CRITERIO (kg ó litros)Sin CafeinaDE 25 A 34 AÑOS</v>
      </c>
      <c r="B3067" s="11" t="s">
        <v>120</v>
      </c>
      <c r="C3067" s="11" t="s">
        <v>164</v>
      </c>
      <c r="D3067" s="11" t="s">
        <v>41</v>
      </c>
      <c r="E3067" s="12">
        <v>8.4805271587779245</v>
      </c>
      <c r="F3067" s="12">
        <v>6.9099106349863435</v>
      </c>
      <c r="G3067" s="12">
        <v>8.3513516203923324</v>
      </c>
      <c r="H3067" s="12">
        <v>7.6515405492944772</v>
      </c>
      <c r="I3067" s="12">
        <v>4.0817394063876291</v>
      </c>
      <c r="J3067" s="12">
        <v>7.1582953041347581</v>
      </c>
      <c r="K3067" s="12">
        <v>6.8024943032676992</v>
      </c>
      <c r="L3067" s="12">
        <v>6.0876455270889691</v>
      </c>
      <c r="M3067" s="12">
        <v>4.8829993953540738</v>
      </c>
      <c r="N3067" s="12"/>
      <c r="O3067" s="12"/>
    </row>
    <row r="3068" spans="1:15" x14ac:dyDescent="0.35">
      <c r="A3068" s="11" t="str">
        <f t="shared" si="47"/>
        <v>DISTRIBUCION VOLUMEN X CRITERIO (kg ó litros)Sin CafeinaDE 35 A 49 AÑOS</v>
      </c>
      <c r="B3068" s="11" t="s">
        <v>120</v>
      </c>
      <c r="C3068" s="11" t="s">
        <v>164</v>
      </c>
      <c r="D3068" s="11" t="s">
        <v>42</v>
      </c>
      <c r="E3068" s="12">
        <v>34.034346561106965</v>
      </c>
      <c r="F3068" s="12">
        <v>34.010744151255182</v>
      </c>
      <c r="G3068" s="12">
        <v>29.908996235549584</v>
      </c>
      <c r="H3068" s="12">
        <v>33.507478759602243</v>
      </c>
      <c r="I3068" s="12">
        <v>26.818224371132054</v>
      </c>
      <c r="J3068" s="12">
        <v>32.576143577631377</v>
      </c>
      <c r="K3068" s="12">
        <v>27.137093126485983</v>
      </c>
      <c r="L3068" s="12">
        <v>26.050903440211819</v>
      </c>
      <c r="M3068" s="12">
        <v>24.910150632304802</v>
      </c>
      <c r="N3068" s="12"/>
      <c r="O3068" s="12"/>
    </row>
    <row r="3069" spans="1:15" x14ac:dyDescent="0.35">
      <c r="A3069" s="11" t="str">
        <f t="shared" si="47"/>
        <v>DISTRIBUCION VOLUMEN X CRITERIO (kg ó litros)Sin CafeinaDE 50 A 59 AÑOS</v>
      </c>
      <c r="B3069" s="11" t="s">
        <v>120</v>
      </c>
      <c r="C3069" s="11" t="s">
        <v>164</v>
      </c>
      <c r="D3069" s="11" t="s">
        <v>43</v>
      </c>
      <c r="E3069" s="12">
        <v>33.924356851257052</v>
      </c>
      <c r="F3069" s="12">
        <v>31.398922735805417</v>
      </c>
      <c r="G3069" s="12">
        <v>37.119279080543798</v>
      </c>
      <c r="H3069" s="12">
        <v>18.782956606732064</v>
      </c>
      <c r="I3069" s="12">
        <v>21.16917443063813</v>
      </c>
      <c r="J3069" s="12">
        <v>21.750248075988658</v>
      </c>
      <c r="K3069" s="12">
        <v>19.440212296292543</v>
      </c>
      <c r="L3069" s="12">
        <v>22.947415353796647</v>
      </c>
      <c r="M3069" s="12">
        <v>36.56629100493695</v>
      </c>
      <c r="N3069" s="12"/>
      <c r="O3069" s="12"/>
    </row>
    <row r="3070" spans="1:15" x14ac:dyDescent="0.35">
      <c r="A3070" s="11" t="str">
        <f t="shared" si="47"/>
        <v>DISTRIBUCION VOLUMEN X CRITERIO (kg ó litros)Sin CafeinaDE 60 A 75 AÑOS</v>
      </c>
      <c r="B3070" s="11" t="s">
        <v>120</v>
      </c>
      <c r="C3070" s="11" t="s">
        <v>164</v>
      </c>
      <c r="D3070" s="11" t="s">
        <v>44</v>
      </c>
      <c r="E3070" s="12">
        <v>20.850567612437729</v>
      </c>
      <c r="F3070" s="12">
        <v>20.92947454027572</v>
      </c>
      <c r="G3070" s="12">
        <v>18.96700383918504</v>
      </c>
      <c r="H3070" s="12">
        <v>35.335113464945131</v>
      </c>
      <c r="I3070" s="12">
        <v>42.068196680704979</v>
      </c>
      <c r="J3070" s="12">
        <v>33.631809526179794</v>
      </c>
      <c r="K3070" s="12">
        <v>43.517040517570862</v>
      </c>
      <c r="L3070" s="12">
        <v>42.088633088476207</v>
      </c>
      <c r="M3070" s="12">
        <v>31.768060133856558</v>
      </c>
      <c r="N3070" s="12"/>
      <c r="O3070" s="12"/>
    </row>
    <row r="3071" spans="1:15" x14ac:dyDescent="0.35">
      <c r="A3071" s="11" t="str">
        <f t="shared" si="47"/>
        <v>DISTRIBUCION VOLUMEN X CRITERIO (kg ó litros)Sin CafeinaALTA Y MEDIA ALTA</v>
      </c>
      <c r="B3071" s="11" t="s">
        <v>120</v>
      </c>
      <c r="C3071" s="11" t="s">
        <v>164</v>
      </c>
      <c r="D3071" s="11" t="s">
        <v>17</v>
      </c>
      <c r="E3071" s="12">
        <v>24.001448259088168</v>
      </c>
      <c r="F3071" s="12">
        <v>25.291653004564029</v>
      </c>
      <c r="G3071" s="12">
        <v>24.530118267331964</v>
      </c>
      <c r="H3071" s="12">
        <v>22.956468439160961</v>
      </c>
      <c r="I3071" s="12">
        <v>21.256275013330413</v>
      </c>
      <c r="J3071" s="12">
        <v>22.0180458906224</v>
      </c>
      <c r="K3071" s="12">
        <v>19.278320993664899</v>
      </c>
      <c r="L3071" s="12">
        <v>20.620378521068357</v>
      </c>
      <c r="M3071" s="12">
        <v>14.587824491745849</v>
      </c>
      <c r="N3071" s="12"/>
      <c r="O3071" s="12"/>
    </row>
    <row r="3072" spans="1:15" x14ac:dyDescent="0.35">
      <c r="A3072" s="11" t="str">
        <f t="shared" si="47"/>
        <v>DISTRIBUCION VOLUMEN X CRITERIO (kg ó litros)Sin CafeinaMEDIA</v>
      </c>
      <c r="B3072" s="11" t="s">
        <v>120</v>
      </c>
      <c r="C3072" s="11" t="s">
        <v>164</v>
      </c>
      <c r="D3072" s="11" t="s">
        <v>18</v>
      </c>
      <c r="E3072" s="12">
        <v>30.270406834979202</v>
      </c>
      <c r="F3072" s="12">
        <v>29.092865325909667</v>
      </c>
      <c r="G3072" s="12">
        <v>26.877957675018461</v>
      </c>
      <c r="H3072" s="12">
        <v>25.375563461407534</v>
      </c>
      <c r="I3072" s="12">
        <v>29.133957001894917</v>
      </c>
      <c r="J3072" s="12">
        <v>27.166688384819405</v>
      </c>
      <c r="K3072" s="12">
        <v>38.183252191040552</v>
      </c>
      <c r="L3072" s="12">
        <v>34.119017786857178</v>
      </c>
      <c r="M3072" s="12">
        <v>24.979913609050804</v>
      </c>
      <c r="N3072" s="12"/>
      <c r="O3072" s="12"/>
    </row>
    <row r="3073" spans="1:15" x14ac:dyDescent="0.35">
      <c r="A3073" s="11" t="str">
        <f t="shared" si="47"/>
        <v>DISTRIBUCION VOLUMEN X CRITERIO (kg ó litros)Sin CafeinaMEDIA BAJA</v>
      </c>
      <c r="B3073" s="11" t="s">
        <v>120</v>
      </c>
      <c r="C3073" s="11" t="s">
        <v>164</v>
      </c>
      <c r="D3073" s="11" t="s">
        <v>19</v>
      </c>
      <c r="E3073" s="12">
        <v>18.216124897297327</v>
      </c>
      <c r="F3073" s="12">
        <v>18.119020759417545</v>
      </c>
      <c r="G3073" s="12">
        <v>18.442101465909897</v>
      </c>
      <c r="H3073" s="12">
        <v>21.858286236132283</v>
      </c>
      <c r="I3073" s="12">
        <v>24.590864591690682</v>
      </c>
      <c r="J3073" s="12">
        <v>25.154777228148749</v>
      </c>
      <c r="K3073" s="12">
        <v>16.292321458730228</v>
      </c>
      <c r="L3073" s="12">
        <v>20.281045257859709</v>
      </c>
      <c r="M3073" s="12">
        <v>24.734851937385347</v>
      </c>
      <c r="N3073" s="12"/>
      <c r="O3073" s="12"/>
    </row>
    <row r="3074" spans="1:15" x14ac:dyDescent="0.35">
      <c r="A3074" s="11" t="str">
        <f t="shared" si="47"/>
        <v>DISTRIBUCION VOLUMEN X CRITERIO (kg ó litros)Sin CafeinaBAJA</v>
      </c>
      <c r="B3074" s="11" t="s">
        <v>120</v>
      </c>
      <c r="C3074" s="11" t="s">
        <v>164</v>
      </c>
      <c r="D3074" s="11" t="s">
        <v>20</v>
      </c>
      <c r="E3074" s="12">
        <v>27.512023510465539</v>
      </c>
      <c r="F3074" s="12">
        <v>27.496475061628278</v>
      </c>
      <c r="G3074" s="12">
        <v>30.149817422990406</v>
      </c>
      <c r="H3074" s="12">
        <v>29.809681628301021</v>
      </c>
      <c r="I3074" s="12">
        <v>25.018897253943077</v>
      </c>
      <c r="J3074" s="12">
        <v>25.660489463710995</v>
      </c>
      <c r="K3074" s="12">
        <v>26.246091981332007</v>
      </c>
      <c r="L3074" s="12">
        <v>24.979563239360616</v>
      </c>
      <c r="M3074" s="12">
        <v>35.697396175576372</v>
      </c>
      <c r="N3074" s="12"/>
      <c r="O3074" s="12"/>
    </row>
    <row r="3075" spans="1:15" x14ac:dyDescent="0.35">
      <c r="A3075" s="11" t="str">
        <f t="shared" si="47"/>
        <v>DISTRIBUCION VOLUMEN X CRITERIO (kg ó litros)Sin CafeinaHOMBRE</v>
      </c>
      <c r="B3075" s="11" t="s">
        <v>120</v>
      </c>
      <c r="C3075" s="11" t="s">
        <v>164</v>
      </c>
      <c r="D3075" s="11" t="s">
        <v>21</v>
      </c>
      <c r="E3075" s="12">
        <v>45.502810489903048</v>
      </c>
      <c r="F3075" s="12">
        <v>48.506956119413694</v>
      </c>
      <c r="G3075" s="12">
        <v>52.920399282517451</v>
      </c>
      <c r="H3075" s="12">
        <v>63.226869705831589</v>
      </c>
      <c r="I3075" s="12">
        <v>63.388812126723174</v>
      </c>
      <c r="J3075" s="12">
        <v>61.894530863244377</v>
      </c>
      <c r="K3075" s="12">
        <v>50.965981572553531</v>
      </c>
      <c r="L3075" s="12">
        <v>59.546034687978398</v>
      </c>
      <c r="M3075" s="12">
        <v>68.234743996893073</v>
      </c>
      <c r="N3075" s="12"/>
      <c r="O3075" s="12"/>
    </row>
    <row r="3076" spans="1:15" x14ac:dyDescent="0.35">
      <c r="A3076" s="11" t="str">
        <f t="shared" ref="A3076:A3139" si="48">B3076&amp;C3076&amp;D3076</f>
        <v>DISTRIBUCION VOLUMEN X CRITERIO (kg ó litros)Sin CafeinaMUJER</v>
      </c>
      <c r="B3076" s="11" t="s">
        <v>120</v>
      </c>
      <c r="C3076" s="11" t="s">
        <v>164</v>
      </c>
      <c r="D3076" s="11" t="s">
        <v>22</v>
      </c>
      <c r="E3076" s="12">
        <v>54.497192197484303</v>
      </c>
      <c r="F3076" s="12">
        <v>51.493055592235535</v>
      </c>
      <c r="G3076" s="12">
        <v>47.079595477250571</v>
      </c>
      <c r="H3076" s="12">
        <v>36.773128509880841</v>
      </c>
      <c r="I3076" s="12">
        <v>36.611186315823183</v>
      </c>
      <c r="J3076" s="12">
        <v>38.105469066107197</v>
      </c>
      <c r="K3076" s="12">
        <v>49.034003040846422</v>
      </c>
      <c r="L3076" s="12">
        <v>40.453970278967795</v>
      </c>
      <c r="M3076" s="12">
        <v>31.765252847539838</v>
      </c>
      <c r="N3076" s="12"/>
      <c r="O3076" s="12"/>
    </row>
    <row r="3077" spans="1:15" x14ac:dyDescent="0.35">
      <c r="A3077" s="11" t="str">
        <f t="shared" si="48"/>
        <v>DISTRIBUCION VOLUMEN X CRITERIO (kg ó litros)Frutas con gasT.ESPAÑA</v>
      </c>
      <c r="B3077" s="11" t="s">
        <v>120</v>
      </c>
      <c r="C3077" s="11" t="s">
        <v>165</v>
      </c>
      <c r="D3077" s="11" t="s">
        <v>36</v>
      </c>
      <c r="E3077" s="12">
        <v>100</v>
      </c>
      <c r="F3077" s="12">
        <v>100</v>
      </c>
      <c r="G3077" s="12">
        <v>100</v>
      </c>
      <c r="H3077" s="12">
        <v>100</v>
      </c>
      <c r="I3077" s="12">
        <v>100</v>
      </c>
      <c r="J3077" s="12">
        <v>100</v>
      </c>
      <c r="K3077" s="12">
        <v>100</v>
      </c>
      <c r="L3077" s="12">
        <v>100</v>
      </c>
      <c r="M3077" s="12">
        <v>100</v>
      </c>
      <c r="N3077" s="12"/>
      <c r="O3077" s="12"/>
    </row>
    <row r="3078" spans="1:15" x14ac:dyDescent="0.35">
      <c r="A3078" s="11" t="str">
        <f t="shared" si="48"/>
        <v>DISTRIBUCION VOLUMEN X CRITERIO (kg ó litros)Frutas con gasBCN AM</v>
      </c>
      <c r="B3078" s="11" t="s">
        <v>120</v>
      </c>
      <c r="C3078" s="11" t="s">
        <v>165</v>
      </c>
      <c r="D3078" s="11" t="s">
        <v>1</v>
      </c>
      <c r="E3078" s="12">
        <v>5.1544141844626061</v>
      </c>
      <c r="F3078" s="12">
        <v>5.4102171006991622</v>
      </c>
      <c r="G3078" s="12">
        <v>8.8127350145211008</v>
      </c>
      <c r="H3078" s="12">
        <v>5.3212567886542503</v>
      </c>
      <c r="I3078" s="12">
        <v>5.594421902633921</v>
      </c>
      <c r="J3078" s="12">
        <v>5.2061157021420756</v>
      </c>
      <c r="K3078" s="12">
        <v>8.8612929963385607</v>
      </c>
      <c r="L3078" s="12">
        <v>10.935853475614513</v>
      </c>
      <c r="M3078" s="12">
        <v>10.62018968498715</v>
      </c>
      <c r="N3078" s="12"/>
      <c r="O3078" s="12"/>
    </row>
    <row r="3079" spans="1:15" x14ac:dyDescent="0.35">
      <c r="A3079" s="11" t="str">
        <f t="shared" si="48"/>
        <v>DISTRIBUCION VOLUMEN X CRITERIO (kg ó litros)Frutas con gasREST.CAT ARAGON</v>
      </c>
      <c r="B3079" s="11" t="s">
        <v>120</v>
      </c>
      <c r="C3079" s="11" t="s">
        <v>165</v>
      </c>
      <c r="D3079" s="11" t="s">
        <v>2</v>
      </c>
      <c r="E3079" s="12">
        <v>10.204067353774267</v>
      </c>
      <c r="F3079" s="12">
        <v>7.9727123913327649</v>
      </c>
      <c r="G3079" s="12">
        <v>7.8437499570635119</v>
      </c>
      <c r="H3079" s="12">
        <v>5.4008038278410346</v>
      </c>
      <c r="I3079" s="12">
        <v>5.3818009746399209</v>
      </c>
      <c r="J3079" s="12">
        <v>8.6916083757450799</v>
      </c>
      <c r="K3079" s="12">
        <v>6.6928819589584689</v>
      </c>
      <c r="L3079" s="12">
        <v>7.1788049498368451</v>
      </c>
      <c r="M3079" s="12">
        <v>9.9102671912670424</v>
      </c>
      <c r="N3079" s="12"/>
      <c r="O3079" s="12"/>
    </row>
    <row r="3080" spans="1:15" x14ac:dyDescent="0.35">
      <c r="A3080" s="11" t="str">
        <f t="shared" si="48"/>
        <v>DISTRIBUCION VOLUMEN X CRITERIO (kg ó litros)Frutas con gasLEVANTE</v>
      </c>
      <c r="B3080" s="11" t="s">
        <v>120</v>
      </c>
      <c r="C3080" s="11" t="s">
        <v>165</v>
      </c>
      <c r="D3080" s="11" t="s">
        <v>3</v>
      </c>
      <c r="E3080" s="12">
        <v>15.650223102502329</v>
      </c>
      <c r="F3080" s="12">
        <v>16.355015113492087</v>
      </c>
      <c r="G3080" s="12">
        <v>23.2574414628093</v>
      </c>
      <c r="H3080" s="12">
        <v>20.933931033095803</v>
      </c>
      <c r="I3080" s="12">
        <v>15.302838809251904</v>
      </c>
      <c r="J3080" s="12">
        <v>18.127690628729933</v>
      </c>
      <c r="K3080" s="12">
        <v>24.853533108050151</v>
      </c>
      <c r="L3080" s="12">
        <v>16.472945094106716</v>
      </c>
      <c r="M3080" s="12">
        <v>16.608230394208796</v>
      </c>
      <c r="N3080" s="12"/>
      <c r="O3080" s="12"/>
    </row>
    <row r="3081" spans="1:15" x14ac:dyDescent="0.35">
      <c r="A3081" s="11" t="str">
        <f t="shared" si="48"/>
        <v>DISTRIBUCION VOLUMEN X CRITERIO (kg ó litros)Frutas con gasANDALUCIA</v>
      </c>
      <c r="B3081" s="11" t="s">
        <v>120</v>
      </c>
      <c r="C3081" s="11" t="s">
        <v>165</v>
      </c>
      <c r="D3081" s="11" t="s">
        <v>4</v>
      </c>
      <c r="E3081" s="12">
        <v>32.033887842375329</v>
      </c>
      <c r="F3081" s="12">
        <v>25.246287795842992</v>
      </c>
      <c r="G3081" s="12">
        <v>28.010906730563274</v>
      </c>
      <c r="H3081" s="12">
        <v>37.112565892434688</v>
      </c>
      <c r="I3081" s="12">
        <v>36.085613645763672</v>
      </c>
      <c r="J3081" s="12">
        <v>35.69469646990148</v>
      </c>
      <c r="K3081" s="12">
        <v>31.444342937126311</v>
      </c>
      <c r="L3081" s="12">
        <v>25.04478703015829</v>
      </c>
      <c r="M3081" s="12">
        <v>23.049895594945561</v>
      </c>
      <c r="N3081" s="12"/>
      <c r="O3081" s="12"/>
    </row>
    <row r="3082" spans="1:15" x14ac:dyDescent="0.35">
      <c r="A3082" s="11" t="str">
        <f t="shared" si="48"/>
        <v>DISTRIBUCION VOLUMEN X CRITERIO (kg ó litros)Frutas con gasMDD AM</v>
      </c>
      <c r="B3082" s="11" t="s">
        <v>120</v>
      </c>
      <c r="C3082" s="11" t="s">
        <v>165</v>
      </c>
      <c r="D3082" s="11" t="s">
        <v>5</v>
      </c>
      <c r="E3082" s="12">
        <v>11.195345100992625</v>
      </c>
      <c r="F3082" s="12">
        <v>11.104657754438925</v>
      </c>
      <c r="G3082" s="12">
        <v>8.5637426563976646</v>
      </c>
      <c r="H3082" s="12">
        <v>10.722958501994992</v>
      </c>
      <c r="I3082" s="12">
        <v>9.7524668671202122</v>
      </c>
      <c r="J3082" s="12">
        <v>11.307911891123648</v>
      </c>
      <c r="K3082" s="12">
        <v>8.2737921005389836</v>
      </c>
      <c r="L3082" s="12">
        <v>9.3338639018578426</v>
      </c>
      <c r="M3082" s="12">
        <v>10.27110772446383</v>
      </c>
      <c r="N3082" s="12"/>
      <c r="O3082" s="12"/>
    </row>
    <row r="3083" spans="1:15" x14ac:dyDescent="0.35">
      <c r="A3083" s="11" t="str">
        <f t="shared" si="48"/>
        <v>DISTRIBUCION VOLUMEN X CRITERIO (kg ó litros)Frutas con gasRTO CENTRO</v>
      </c>
      <c r="B3083" s="11" t="s">
        <v>120</v>
      </c>
      <c r="C3083" s="11" t="s">
        <v>165</v>
      </c>
      <c r="D3083" s="11" t="s">
        <v>6</v>
      </c>
      <c r="E3083" s="12">
        <v>13.392859004079705</v>
      </c>
      <c r="F3083" s="12">
        <v>19.371107663905168</v>
      </c>
      <c r="G3083" s="12">
        <v>10.32225895030534</v>
      </c>
      <c r="H3083" s="12">
        <v>10.02482729546168</v>
      </c>
      <c r="I3083" s="12">
        <v>12.160276654340342</v>
      </c>
      <c r="J3083" s="12">
        <v>6.7545752263214327</v>
      </c>
      <c r="K3083" s="12">
        <v>6.9694148715738109</v>
      </c>
      <c r="L3083" s="12">
        <v>14.462578289299588</v>
      </c>
      <c r="M3083" s="12">
        <v>13.458190052435917</v>
      </c>
      <c r="N3083" s="12"/>
      <c r="O3083" s="12"/>
    </row>
    <row r="3084" spans="1:15" x14ac:dyDescent="0.35">
      <c r="A3084" s="11" t="str">
        <f t="shared" si="48"/>
        <v>DISTRIBUCION VOLUMEN X CRITERIO (kg ó litros)Frutas con gasNORTE-CENTRO</v>
      </c>
      <c r="B3084" s="11" t="s">
        <v>120</v>
      </c>
      <c r="C3084" s="11" t="s">
        <v>165</v>
      </c>
      <c r="D3084" s="11" t="s">
        <v>7</v>
      </c>
      <c r="E3084" s="12">
        <v>6.0611629512748868</v>
      </c>
      <c r="F3084" s="12">
        <v>8.2922748507063169</v>
      </c>
      <c r="G3084" s="12">
        <v>6.2066892917371366</v>
      </c>
      <c r="H3084" s="12">
        <v>5.1229135567957123</v>
      </c>
      <c r="I3084" s="12">
        <v>9.5686479904199864</v>
      </c>
      <c r="J3084" s="12">
        <v>8.2636485413924348</v>
      </c>
      <c r="K3084" s="12">
        <v>5.7220063545327609</v>
      </c>
      <c r="L3084" s="12">
        <v>7.9453132812692342</v>
      </c>
      <c r="M3084" s="12">
        <v>7.1855636679906203</v>
      </c>
      <c r="N3084" s="12"/>
      <c r="O3084" s="12"/>
    </row>
    <row r="3085" spans="1:15" x14ac:dyDescent="0.35">
      <c r="A3085" s="11" t="str">
        <f t="shared" si="48"/>
        <v>DISTRIBUCION VOLUMEN X CRITERIO (kg ó litros)Frutas con gasNOROESTE</v>
      </c>
      <c r="B3085" s="11" t="s">
        <v>120</v>
      </c>
      <c r="C3085" s="11" t="s">
        <v>165</v>
      </c>
      <c r="D3085" s="11" t="s">
        <v>8</v>
      </c>
      <c r="E3085" s="12">
        <v>6.3080460907472231</v>
      </c>
      <c r="F3085" s="12">
        <v>6.2477171056170056</v>
      </c>
      <c r="G3085" s="12">
        <v>6.9824750161733462</v>
      </c>
      <c r="H3085" s="12">
        <v>5.3607377825574032</v>
      </c>
      <c r="I3085" s="12">
        <v>6.1539196657415793</v>
      </c>
      <c r="J3085" s="12">
        <v>5.9537556122560478</v>
      </c>
      <c r="K3085" s="12">
        <v>7.1827436263510043</v>
      </c>
      <c r="L3085" s="12">
        <v>8.6258517932823136</v>
      </c>
      <c r="M3085" s="12">
        <v>8.8965520171855932</v>
      </c>
      <c r="N3085" s="12"/>
      <c r="O3085" s="12"/>
    </row>
    <row r="3086" spans="1:15" x14ac:dyDescent="0.35">
      <c r="A3086" s="11" t="str">
        <f t="shared" si="48"/>
        <v>DISTRIBUCION VOLUMEN X CRITERIO (kg ó litros)Frutas con gas&lt;2MIL</v>
      </c>
      <c r="B3086" s="11" t="s">
        <v>120</v>
      </c>
      <c r="C3086" s="11" t="s">
        <v>165</v>
      </c>
      <c r="D3086" s="11" t="s">
        <v>9</v>
      </c>
      <c r="E3086" s="12">
        <v>4.887311591698527</v>
      </c>
      <c r="F3086" s="12">
        <v>4.4158579156976456</v>
      </c>
      <c r="G3086" s="12">
        <v>5.7717592984410073</v>
      </c>
      <c r="H3086" s="12">
        <v>4.4301668083933503</v>
      </c>
      <c r="I3086" s="12">
        <v>7.7281983426656442</v>
      </c>
      <c r="J3086" s="12">
        <v>3.8472136474709351</v>
      </c>
      <c r="K3086" s="12">
        <v>3.7488561938354246</v>
      </c>
      <c r="L3086" s="12">
        <v>7.4317394948481965</v>
      </c>
      <c r="M3086" s="12">
        <v>5.6762339530666539</v>
      </c>
      <c r="N3086" s="12"/>
      <c r="O3086" s="12"/>
    </row>
    <row r="3087" spans="1:15" x14ac:dyDescent="0.35">
      <c r="A3087" s="11" t="str">
        <f t="shared" si="48"/>
        <v>DISTRIBUCION VOLUMEN X CRITERIO (kg ó litros)Frutas con gas2-5MIL</v>
      </c>
      <c r="B3087" s="11" t="s">
        <v>120</v>
      </c>
      <c r="C3087" s="11" t="s">
        <v>165</v>
      </c>
      <c r="D3087" s="11" t="s">
        <v>10</v>
      </c>
      <c r="E3087" s="12">
        <v>6.9567966846904712</v>
      </c>
      <c r="F3087" s="12">
        <v>3.5791411398075774</v>
      </c>
      <c r="G3087" s="12">
        <v>6.9867817785525297</v>
      </c>
      <c r="H3087" s="12">
        <v>6.2403480997461056</v>
      </c>
      <c r="I3087" s="12">
        <v>7.1454830186617597</v>
      </c>
      <c r="J3087" s="12">
        <v>7.4840052277715756</v>
      </c>
      <c r="K3087" s="12">
        <v>6.8728098736358545</v>
      </c>
      <c r="L3087" s="12">
        <v>7.9053764141857812</v>
      </c>
      <c r="M3087" s="12">
        <v>5.4221304925727303</v>
      </c>
      <c r="N3087" s="12"/>
      <c r="O3087" s="12"/>
    </row>
    <row r="3088" spans="1:15" x14ac:dyDescent="0.35">
      <c r="A3088" s="11" t="str">
        <f t="shared" si="48"/>
        <v>DISTRIBUCION VOLUMEN X CRITERIO (kg ó litros)Frutas con gas5-10MIL</v>
      </c>
      <c r="B3088" s="11" t="s">
        <v>120</v>
      </c>
      <c r="C3088" s="11" t="s">
        <v>165</v>
      </c>
      <c r="D3088" s="11" t="s">
        <v>11</v>
      </c>
      <c r="E3088" s="12">
        <v>8.6007434187444574</v>
      </c>
      <c r="F3088" s="12">
        <v>6.2429365123688676</v>
      </c>
      <c r="G3088" s="12">
        <v>7.0846715038220198</v>
      </c>
      <c r="H3088" s="12">
        <v>4.8999247554500416</v>
      </c>
      <c r="I3088" s="12">
        <v>11.031441926396342</v>
      </c>
      <c r="J3088" s="12">
        <v>12.04769020784369</v>
      </c>
      <c r="K3088" s="12">
        <v>7.2057763659835459</v>
      </c>
      <c r="L3088" s="12">
        <v>8.6894125362457757</v>
      </c>
      <c r="M3088" s="12">
        <v>8.6420659785129104</v>
      </c>
      <c r="N3088" s="12"/>
      <c r="O3088" s="12"/>
    </row>
    <row r="3089" spans="1:15" x14ac:dyDescent="0.35">
      <c r="A3089" s="11" t="str">
        <f t="shared" si="48"/>
        <v>DISTRIBUCION VOLUMEN X CRITERIO (kg ó litros)Frutas con gas10-30MIL</v>
      </c>
      <c r="B3089" s="11" t="s">
        <v>120</v>
      </c>
      <c r="C3089" s="11" t="s">
        <v>165</v>
      </c>
      <c r="D3089" s="11" t="s">
        <v>12</v>
      </c>
      <c r="E3089" s="12">
        <v>21.209311783515378</v>
      </c>
      <c r="F3089" s="12">
        <v>28.212765573688376</v>
      </c>
      <c r="G3089" s="12">
        <v>22.811888299794717</v>
      </c>
      <c r="H3089" s="12">
        <v>17.744358958294793</v>
      </c>
      <c r="I3089" s="12">
        <v>17.486150333039223</v>
      </c>
      <c r="J3089" s="12">
        <v>16.879680211425448</v>
      </c>
      <c r="K3089" s="12">
        <v>16.640059628968139</v>
      </c>
      <c r="L3089" s="12">
        <v>21.146434281976902</v>
      </c>
      <c r="M3089" s="12">
        <v>21.278705837238341</v>
      </c>
      <c r="N3089" s="12"/>
      <c r="O3089" s="12"/>
    </row>
    <row r="3090" spans="1:15" x14ac:dyDescent="0.35">
      <c r="A3090" s="11" t="str">
        <f t="shared" si="48"/>
        <v>DISTRIBUCION VOLUMEN X CRITERIO (kg ó litros)Frutas con gas30-100MIL</v>
      </c>
      <c r="B3090" s="11" t="s">
        <v>120</v>
      </c>
      <c r="C3090" s="11" t="s">
        <v>165</v>
      </c>
      <c r="D3090" s="11" t="s">
        <v>13</v>
      </c>
      <c r="E3090" s="12">
        <v>20.633448511649437</v>
      </c>
      <c r="F3090" s="12">
        <v>16.846350139408791</v>
      </c>
      <c r="G3090" s="12">
        <v>22.593889066355459</v>
      </c>
      <c r="H3090" s="12">
        <v>21.227327958626638</v>
      </c>
      <c r="I3090" s="12">
        <v>19.227798389443269</v>
      </c>
      <c r="J3090" s="12">
        <v>17.653870760244097</v>
      </c>
      <c r="K3090" s="12">
        <v>29.615112045293341</v>
      </c>
      <c r="L3090" s="12">
        <v>18.292906117313073</v>
      </c>
      <c r="M3090" s="12">
        <v>20.018400557585551</v>
      </c>
      <c r="N3090" s="12"/>
      <c r="O3090" s="12"/>
    </row>
    <row r="3091" spans="1:15" x14ac:dyDescent="0.35">
      <c r="A3091" s="11" t="str">
        <f t="shared" si="48"/>
        <v>DISTRIBUCION VOLUMEN X CRITERIO (kg ó litros)Frutas con gas100-200MIL</v>
      </c>
      <c r="B3091" s="11" t="s">
        <v>120</v>
      </c>
      <c r="C3091" s="11" t="s">
        <v>165</v>
      </c>
      <c r="D3091" s="11" t="s">
        <v>14</v>
      </c>
      <c r="E3091" s="12">
        <v>10.403137665493771</v>
      </c>
      <c r="F3091" s="12">
        <v>10.998806443888496</v>
      </c>
      <c r="G3091" s="12">
        <v>8.6864070384454273</v>
      </c>
      <c r="H3091" s="12">
        <v>19.302010294026335</v>
      </c>
      <c r="I3091" s="12">
        <v>11.52105577559472</v>
      </c>
      <c r="J3091" s="12">
        <v>17.659021080962091</v>
      </c>
      <c r="K3091" s="12">
        <v>9.358442813071175</v>
      </c>
      <c r="L3091" s="12">
        <v>7.3324228432445864</v>
      </c>
      <c r="M3091" s="12">
        <v>7.6427510863709562</v>
      </c>
      <c r="N3091" s="12"/>
      <c r="O3091" s="12"/>
    </row>
    <row r="3092" spans="1:15" x14ac:dyDescent="0.35">
      <c r="A3092" s="11" t="str">
        <f t="shared" si="48"/>
        <v>DISTRIBUCION VOLUMEN X CRITERIO (kg ó litros)Frutas con gas200-500MIL</v>
      </c>
      <c r="B3092" s="11" t="s">
        <v>120</v>
      </c>
      <c r="C3092" s="11" t="s">
        <v>165</v>
      </c>
      <c r="D3092" s="11" t="s">
        <v>15</v>
      </c>
      <c r="E3092" s="12">
        <v>13.698504347802162</v>
      </c>
      <c r="F3092" s="12">
        <v>16.003730659220906</v>
      </c>
      <c r="G3092" s="12">
        <v>11.859372556475964</v>
      </c>
      <c r="H3092" s="12">
        <v>11.582481765409288</v>
      </c>
      <c r="I3092" s="12">
        <v>10.870620986435872</v>
      </c>
      <c r="J3092" s="12">
        <v>9.9704182448208449</v>
      </c>
      <c r="K3092" s="12">
        <v>12.443767926058053</v>
      </c>
      <c r="L3092" s="12">
        <v>16.685894620405129</v>
      </c>
      <c r="M3092" s="12">
        <v>13.12736146058166</v>
      </c>
      <c r="N3092" s="12"/>
      <c r="O3092" s="12"/>
    </row>
    <row r="3093" spans="1:15" x14ac:dyDescent="0.35">
      <c r="A3093" s="11" t="str">
        <f t="shared" si="48"/>
        <v>DISTRIBUCION VOLUMEN X CRITERIO (kg ó litros)Frutas con gas&gt;500MIL</v>
      </c>
      <c r="B3093" s="11" t="s">
        <v>120</v>
      </c>
      <c r="C3093" s="11" t="s">
        <v>165</v>
      </c>
      <c r="D3093" s="11" t="s">
        <v>16</v>
      </c>
      <c r="E3093" s="12">
        <v>13.610749076461293</v>
      </c>
      <c r="F3093" s="12">
        <v>13.700402432576258</v>
      </c>
      <c r="G3093" s="12">
        <v>14.205228626140471</v>
      </c>
      <c r="H3093" s="12">
        <v>14.573382426280249</v>
      </c>
      <c r="I3093" s="12">
        <v>14.989235765026088</v>
      </c>
      <c r="J3093" s="12">
        <v>14.458097217687033</v>
      </c>
      <c r="K3093" s="12">
        <v>14.115176980233182</v>
      </c>
      <c r="L3093" s="12">
        <v>12.515814410352164</v>
      </c>
      <c r="M3093" s="12">
        <v>18.192345454882688</v>
      </c>
      <c r="N3093" s="12"/>
      <c r="O3093" s="12"/>
    </row>
    <row r="3094" spans="1:15" x14ac:dyDescent="0.35">
      <c r="A3094" s="11" t="str">
        <f t="shared" si="48"/>
        <v>DISTRIBUCION VOLUMEN X CRITERIO (kg ó litros)Frutas con gasDE 15 A 19 AÑOS</v>
      </c>
      <c r="B3094" s="11" t="s">
        <v>120</v>
      </c>
      <c r="C3094" s="11" t="s">
        <v>165</v>
      </c>
      <c r="D3094" s="11" t="s">
        <v>39</v>
      </c>
      <c r="E3094" s="12">
        <v>6.5860221528640528</v>
      </c>
      <c r="F3094" s="12">
        <v>4.5763252641831853</v>
      </c>
      <c r="G3094" s="12">
        <v>9.8347401586217522</v>
      </c>
      <c r="H3094" s="12">
        <v>8.1307768680662633</v>
      </c>
      <c r="I3094" s="12">
        <v>7.2766685630973411</v>
      </c>
      <c r="J3094" s="12">
        <v>7.9261517136727102</v>
      </c>
      <c r="K3094" s="12">
        <v>5.6443423633296126</v>
      </c>
      <c r="L3094" s="12">
        <v>4.5594867816763944</v>
      </c>
      <c r="M3094" s="12">
        <v>3.7606695606832234</v>
      </c>
      <c r="N3094" s="12"/>
      <c r="O3094" s="12"/>
    </row>
    <row r="3095" spans="1:15" x14ac:dyDescent="0.35">
      <c r="A3095" s="11" t="str">
        <f t="shared" si="48"/>
        <v>DISTRIBUCION VOLUMEN X CRITERIO (kg ó litros)Frutas con gasDE 20 A 24 AÑOS</v>
      </c>
      <c r="B3095" s="11" t="s">
        <v>120</v>
      </c>
      <c r="C3095" s="11" t="s">
        <v>165</v>
      </c>
      <c r="D3095" s="11" t="s">
        <v>40</v>
      </c>
      <c r="E3095" s="12">
        <v>4.4622080309282532</v>
      </c>
      <c r="F3095" s="12">
        <v>4.7602323058075946</v>
      </c>
      <c r="G3095" s="12">
        <v>7.7474736541433176</v>
      </c>
      <c r="H3095" s="12">
        <v>7.934285060733866</v>
      </c>
      <c r="I3095" s="12">
        <v>3.3677741961386691</v>
      </c>
      <c r="J3095" s="12">
        <v>3.7604640714828892</v>
      </c>
      <c r="K3095" s="12">
        <v>7.8578559769062721</v>
      </c>
      <c r="L3095" s="12">
        <v>7.6609827072161378</v>
      </c>
      <c r="M3095" s="12">
        <v>2.445217655763007</v>
      </c>
      <c r="N3095" s="12"/>
      <c r="O3095" s="12"/>
    </row>
    <row r="3096" spans="1:15" x14ac:dyDescent="0.35">
      <c r="A3096" s="11" t="str">
        <f t="shared" si="48"/>
        <v>DISTRIBUCION VOLUMEN X CRITERIO (kg ó litros)Frutas con gasDE 25 A 34 AÑOS</v>
      </c>
      <c r="B3096" s="11" t="s">
        <v>120</v>
      </c>
      <c r="C3096" s="11" t="s">
        <v>165</v>
      </c>
      <c r="D3096" s="11" t="s">
        <v>41</v>
      </c>
      <c r="E3096" s="12">
        <v>11.374328595840151</v>
      </c>
      <c r="F3096" s="12">
        <v>9.9935904889705736</v>
      </c>
      <c r="G3096" s="12">
        <v>10.723602056081644</v>
      </c>
      <c r="H3096" s="12">
        <v>8.6362178752487999</v>
      </c>
      <c r="I3096" s="12">
        <v>8.6794029100521577</v>
      </c>
      <c r="J3096" s="12">
        <v>8.1758255634021744</v>
      </c>
      <c r="K3096" s="12">
        <v>6.6018747457335225</v>
      </c>
      <c r="L3096" s="12">
        <v>6.6462542177282602</v>
      </c>
      <c r="M3096" s="12">
        <v>9.2598776806968175</v>
      </c>
      <c r="N3096" s="12"/>
      <c r="O3096" s="12"/>
    </row>
    <row r="3097" spans="1:15" x14ac:dyDescent="0.35">
      <c r="A3097" s="11" t="str">
        <f t="shared" si="48"/>
        <v>DISTRIBUCION VOLUMEN X CRITERIO (kg ó litros)Frutas con gasDE 35 A 49 AÑOS</v>
      </c>
      <c r="B3097" s="11" t="s">
        <v>120</v>
      </c>
      <c r="C3097" s="11" t="s">
        <v>165</v>
      </c>
      <c r="D3097" s="11" t="s">
        <v>42</v>
      </c>
      <c r="E3097" s="12">
        <v>32.46544447603852</v>
      </c>
      <c r="F3097" s="12">
        <v>31.693569907566655</v>
      </c>
      <c r="G3097" s="12">
        <v>34.218139587850985</v>
      </c>
      <c r="H3097" s="12">
        <v>31.277974996600637</v>
      </c>
      <c r="I3097" s="12">
        <v>38.425389590042982</v>
      </c>
      <c r="J3097" s="12">
        <v>32.743327880470709</v>
      </c>
      <c r="K3097" s="12">
        <v>36.601316054945791</v>
      </c>
      <c r="L3097" s="12">
        <v>35.068133893500487</v>
      </c>
      <c r="M3097" s="12">
        <v>29.707610696254932</v>
      </c>
      <c r="N3097" s="12"/>
      <c r="O3097" s="12"/>
    </row>
    <row r="3098" spans="1:15" x14ac:dyDescent="0.35">
      <c r="A3098" s="11" t="str">
        <f t="shared" si="48"/>
        <v>DISTRIBUCION VOLUMEN X CRITERIO (kg ó litros)Frutas con gasDE 50 A 59 AÑOS</v>
      </c>
      <c r="B3098" s="11" t="s">
        <v>120</v>
      </c>
      <c r="C3098" s="11" t="s">
        <v>165</v>
      </c>
      <c r="D3098" s="11" t="s">
        <v>43</v>
      </c>
      <c r="E3098" s="12">
        <v>20.585462640167826</v>
      </c>
      <c r="F3098" s="12">
        <v>31.42825943908754</v>
      </c>
      <c r="G3098" s="12">
        <v>26.030560248547669</v>
      </c>
      <c r="H3098" s="12">
        <v>16.321747966049468</v>
      </c>
      <c r="I3098" s="12">
        <v>18.300560409051251</v>
      </c>
      <c r="J3098" s="12">
        <v>16.583961580754224</v>
      </c>
      <c r="K3098" s="12">
        <v>19.131497844921817</v>
      </c>
      <c r="L3098" s="12">
        <v>23.641528881498473</v>
      </c>
      <c r="M3098" s="12">
        <v>25.805063731668554</v>
      </c>
      <c r="N3098" s="12"/>
      <c r="O3098" s="12"/>
    </row>
    <row r="3099" spans="1:15" x14ac:dyDescent="0.35">
      <c r="A3099" s="11" t="str">
        <f t="shared" si="48"/>
        <v>DISTRIBUCION VOLUMEN X CRITERIO (kg ó litros)Frutas con gasDE 60 A 75 AÑOS</v>
      </c>
      <c r="B3099" s="11" t="s">
        <v>120</v>
      </c>
      <c r="C3099" s="11" t="s">
        <v>165</v>
      </c>
      <c r="D3099" s="11" t="s">
        <v>44</v>
      </c>
      <c r="E3099" s="12">
        <v>24.526544557126535</v>
      </c>
      <c r="F3099" s="12">
        <v>17.548011149341615</v>
      </c>
      <c r="G3099" s="12">
        <v>11.445485951574199</v>
      </c>
      <c r="H3099" s="12">
        <v>27.698991562255021</v>
      </c>
      <c r="I3099" s="12">
        <v>23.950194629839451</v>
      </c>
      <c r="J3099" s="12">
        <v>30.810266590302788</v>
      </c>
      <c r="K3099" s="12">
        <v>24.163115615646486</v>
      </c>
      <c r="L3099" s="12">
        <v>22.423614660476211</v>
      </c>
      <c r="M3099" s="12">
        <v>29.021559314661793</v>
      </c>
      <c r="N3099" s="12"/>
      <c r="O3099" s="12"/>
    </row>
    <row r="3100" spans="1:15" x14ac:dyDescent="0.35">
      <c r="A3100" s="11" t="str">
        <f t="shared" si="48"/>
        <v>DISTRIBUCION VOLUMEN X CRITERIO (kg ó litros)Frutas con gasALTA Y MEDIA ALTA</v>
      </c>
      <c r="B3100" s="11" t="s">
        <v>120</v>
      </c>
      <c r="C3100" s="11" t="s">
        <v>165</v>
      </c>
      <c r="D3100" s="11" t="s">
        <v>17</v>
      </c>
      <c r="E3100" s="12">
        <v>26.107230697436801</v>
      </c>
      <c r="F3100" s="12">
        <v>22.276835781778196</v>
      </c>
      <c r="G3100" s="12">
        <v>21.370114044736411</v>
      </c>
      <c r="H3100" s="12">
        <v>18.836573769858333</v>
      </c>
      <c r="I3100" s="12">
        <v>17.91318198833789</v>
      </c>
      <c r="J3100" s="12">
        <v>15.327142277740629</v>
      </c>
      <c r="K3100" s="12">
        <v>14.834365596009535</v>
      </c>
      <c r="L3100" s="12">
        <v>16.681100211797361</v>
      </c>
      <c r="M3100" s="12">
        <v>17.748900861371279</v>
      </c>
      <c r="N3100" s="12"/>
      <c r="O3100" s="12"/>
    </row>
    <row r="3101" spans="1:15" x14ac:dyDescent="0.35">
      <c r="A3101" s="11" t="str">
        <f t="shared" si="48"/>
        <v>DISTRIBUCION VOLUMEN X CRITERIO (kg ó litros)Frutas con gasMEDIA</v>
      </c>
      <c r="B3101" s="11" t="s">
        <v>120</v>
      </c>
      <c r="C3101" s="11" t="s">
        <v>165</v>
      </c>
      <c r="D3101" s="11" t="s">
        <v>18</v>
      </c>
      <c r="E3101" s="12">
        <v>30.311912103496809</v>
      </c>
      <c r="F3101" s="12">
        <v>25.989559939046398</v>
      </c>
      <c r="G3101" s="12">
        <v>28.617284731118065</v>
      </c>
      <c r="H3101" s="12">
        <v>27.514168336564847</v>
      </c>
      <c r="I3101" s="12">
        <v>27.362201988245399</v>
      </c>
      <c r="J3101" s="12">
        <v>27.023557430236668</v>
      </c>
      <c r="K3101" s="12">
        <v>30.466471901319441</v>
      </c>
      <c r="L3101" s="12">
        <v>29.432734209454097</v>
      </c>
      <c r="M3101" s="12">
        <v>29.982899336881641</v>
      </c>
      <c r="N3101" s="12"/>
      <c r="O3101" s="12"/>
    </row>
    <row r="3102" spans="1:15" x14ac:dyDescent="0.35">
      <c r="A3102" s="11" t="str">
        <f t="shared" si="48"/>
        <v>DISTRIBUCION VOLUMEN X CRITERIO (kg ó litros)Frutas con gasMEDIA BAJA</v>
      </c>
      <c r="B3102" s="11" t="s">
        <v>120</v>
      </c>
      <c r="C3102" s="11" t="s">
        <v>165</v>
      </c>
      <c r="D3102" s="11" t="s">
        <v>19</v>
      </c>
      <c r="E3102" s="12">
        <v>20.571724275098461</v>
      </c>
      <c r="F3102" s="12">
        <v>23.895673321891735</v>
      </c>
      <c r="G3102" s="12">
        <v>21.528208805751422</v>
      </c>
      <c r="H3102" s="12">
        <v>23.401036115568033</v>
      </c>
      <c r="I3102" s="12">
        <v>28.809798634664574</v>
      </c>
      <c r="J3102" s="12">
        <v>29.327824175289773</v>
      </c>
      <c r="K3102" s="12">
        <v>27.273143844705473</v>
      </c>
      <c r="L3102" s="12">
        <v>27.31283142126933</v>
      </c>
      <c r="M3102" s="12">
        <v>30.419859114816262</v>
      </c>
      <c r="N3102" s="12"/>
      <c r="O3102" s="12"/>
    </row>
    <row r="3103" spans="1:15" x14ac:dyDescent="0.35">
      <c r="A3103" s="11" t="str">
        <f t="shared" si="48"/>
        <v>DISTRIBUCION VOLUMEN X CRITERIO (kg ó litros)Frutas con gasBAJA</v>
      </c>
      <c r="B3103" s="11" t="s">
        <v>120</v>
      </c>
      <c r="C3103" s="11" t="s">
        <v>165</v>
      </c>
      <c r="D3103" s="11" t="s">
        <v>20</v>
      </c>
      <c r="E3103" s="12">
        <v>23.009138638174047</v>
      </c>
      <c r="F3103" s="12">
        <v>27.837921808226984</v>
      </c>
      <c r="G3103" s="12">
        <v>28.48439146195204</v>
      </c>
      <c r="H3103" s="12">
        <v>30.248221424992273</v>
      </c>
      <c r="I3103" s="12">
        <v>25.914809060790013</v>
      </c>
      <c r="J3103" s="12">
        <v>28.321477056706794</v>
      </c>
      <c r="K3103" s="12">
        <v>27.426030413817788</v>
      </c>
      <c r="L3103" s="12">
        <v>26.573336222786821</v>
      </c>
      <c r="M3103" s="12">
        <v>21.848336501647225</v>
      </c>
      <c r="N3103" s="12"/>
      <c r="O3103" s="12"/>
    </row>
    <row r="3104" spans="1:15" x14ac:dyDescent="0.35">
      <c r="A3104" s="11" t="str">
        <f t="shared" si="48"/>
        <v>DISTRIBUCION VOLUMEN X CRITERIO (kg ó litros)Frutas con gasHOMBRE</v>
      </c>
      <c r="B3104" s="11" t="s">
        <v>120</v>
      </c>
      <c r="C3104" s="11" t="s">
        <v>165</v>
      </c>
      <c r="D3104" s="11" t="s">
        <v>21</v>
      </c>
      <c r="E3104" s="12">
        <v>45.597113744456117</v>
      </c>
      <c r="F3104" s="12">
        <v>44.473401810089797</v>
      </c>
      <c r="G3104" s="12">
        <v>47.686265222629984</v>
      </c>
      <c r="H3104" s="12">
        <v>52.427289360067455</v>
      </c>
      <c r="I3104" s="12">
        <v>47.12588557790054</v>
      </c>
      <c r="J3104" s="12">
        <v>48.626414505444046</v>
      </c>
      <c r="K3104" s="12">
        <v>51.656677453208097</v>
      </c>
      <c r="L3104" s="12">
        <v>42.659527656639575</v>
      </c>
      <c r="M3104" s="12">
        <v>46.974606154262169</v>
      </c>
      <c r="N3104" s="12"/>
      <c r="O3104" s="12"/>
    </row>
    <row r="3105" spans="1:15" x14ac:dyDescent="0.35">
      <c r="A3105" s="11" t="str">
        <f t="shared" si="48"/>
        <v>DISTRIBUCION VOLUMEN X CRITERIO (kg ó litros)Frutas con gasMUJER</v>
      </c>
      <c r="B3105" s="11" t="s">
        <v>120</v>
      </c>
      <c r="C3105" s="11" t="s">
        <v>165</v>
      </c>
      <c r="D3105" s="11" t="s">
        <v>22</v>
      </c>
      <c r="E3105" s="12">
        <v>54.402894381668176</v>
      </c>
      <c r="F3105" s="12">
        <v>55.526591135933366</v>
      </c>
      <c r="G3105" s="12">
        <v>52.313731945459651</v>
      </c>
      <c r="H3105" s="12">
        <v>47.572706837091914</v>
      </c>
      <c r="I3105" s="12">
        <v>52.874101577132336</v>
      </c>
      <c r="J3105" s="12">
        <v>51.373584851826635</v>
      </c>
      <c r="K3105" s="12">
        <v>48.343328758919149</v>
      </c>
      <c r="L3105" s="12">
        <v>57.340477586260683</v>
      </c>
      <c r="M3105" s="12">
        <v>53.02539050437862</v>
      </c>
      <c r="N3105" s="12"/>
      <c r="O3105" s="12"/>
    </row>
    <row r="3106" spans="1:15" x14ac:dyDescent="0.35">
      <c r="A3106" s="11" t="str">
        <f t="shared" si="48"/>
        <v>DISTRIBUCION VOLUMEN X CRITERIO (kg ó litros)Frutas sin gasT.ESPAÑA</v>
      </c>
      <c r="B3106" s="11" t="s">
        <v>120</v>
      </c>
      <c r="C3106" s="11" t="s">
        <v>166</v>
      </c>
      <c r="D3106" s="11" t="s">
        <v>36</v>
      </c>
      <c r="E3106" s="12">
        <v>100</v>
      </c>
      <c r="F3106" s="12">
        <v>100</v>
      </c>
      <c r="G3106" s="12">
        <v>100</v>
      </c>
      <c r="H3106" s="12">
        <v>100</v>
      </c>
      <c r="I3106" s="12">
        <v>100</v>
      </c>
      <c r="J3106" s="12">
        <v>100</v>
      </c>
      <c r="K3106" s="12">
        <v>100</v>
      </c>
      <c r="L3106" s="12">
        <v>100</v>
      </c>
      <c r="M3106" s="12">
        <v>100</v>
      </c>
      <c r="N3106" s="12"/>
      <c r="O3106" s="12"/>
    </row>
    <row r="3107" spans="1:15" x14ac:dyDescent="0.35">
      <c r="A3107" s="11" t="str">
        <f t="shared" si="48"/>
        <v>DISTRIBUCION VOLUMEN X CRITERIO (kg ó litros)Frutas sin gasBCN AM</v>
      </c>
      <c r="B3107" s="11" t="s">
        <v>120</v>
      </c>
      <c r="C3107" s="11" t="s">
        <v>166</v>
      </c>
      <c r="D3107" s="11" t="s">
        <v>1</v>
      </c>
      <c r="E3107" s="12">
        <v>10.441105619378105</v>
      </c>
      <c r="F3107" s="12">
        <v>5.1721911637432418</v>
      </c>
      <c r="G3107" s="12">
        <v>4.253201110781772</v>
      </c>
      <c r="H3107" s="12">
        <v>6.703558887184867</v>
      </c>
      <c r="I3107" s="12">
        <v>9.6622811120955205</v>
      </c>
      <c r="J3107" s="12">
        <v>9.7372410917323524</v>
      </c>
      <c r="K3107" s="12">
        <v>10.52606088200695</v>
      </c>
      <c r="L3107" s="12">
        <v>11.072427779919323</v>
      </c>
      <c r="M3107" s="12">
        <v>8.5553225837372686</v>
      </c>
      <c r="N3107" s="12"/>
      <c r="O3107" s="12"/>
    </row>
    <row r="3108" spans="1:15" x14ac:dyDescent="0.35">
      <c r="A3108" s="11" t="str">
        <f t="shared" si="48"/>
        <v>DISTRIBUCION VOLUMEN X CRITERIO (kg ó litros)Frutas sin gasREST.CAT ARAGON</v>
      </c>
      <c r="B3108" s="11" t="s">
        <v>120</v>
      </c>
      <c r="C3108" s="11" t="s">
        <v>166</v>
      </c>
      <c r="D3108" s="11" t="s">
        <v>2</v>
      </c>
      <c r="E3108" s="12">
        <v>8.0705844000467728</v>
      </c>
      <c r="F3108" s="12">
        <v>8.0371569743286937</v>
      </c>
      <c r="G3108" s="12">
        <v>8.3406464549330721</v>
      </c>
      <c r="H3108" s="12">
        <v>4.4353644418568381</v>
      </c>
      <c r="I3108" s="12">
        <v>7.6414336619553245</v>
      </c>
      <c r="J3108" s="12">
        <v>13.894091180437766</v>
      </c>
      <c r="K3108" s="12">
        <v>7.6198110294129258</v>
      </c>
      <c r="L3108" s="12">
        <v>7.7033564124397342</v>
      </c>
      <c r="M3108" s="12">
        <v>6.3469742462810803</v>
      </c>
      <c r="N3108" s="12"/>
      <c r="O3108" s="12"/>
    </row>
    <row r="3109" spans="1:15" x14ac:dyDescent="0.35">
      <c r="A3109" s="11" t="str">
        <f t="shared" si="48"/>
        <v>DISTRIBUCION VOLUMEN X CRITERIO (kg ó litros)Frutas sin gasLEVANTE</v>
      </c>
      <c r="B3109" s="11" t="s">
        <v>120</v>
      </c>
      <c r="C3109" s="11" t="s">
        <v>166</v>
      </c>
      <c r="D3109" s="11" t="s">
        <v>3</v>
      </c>
      <c r="E3109" s="12">
        <v>9.0668246583333207</v>
      </c>
      <c r="F3109" s="12">
        <v>15.617923688518134</v>
      </c>
      <c r="G3109" s="12">
        <v>20.838267905685438</v>
      </c>
      <c r="H3109" s="12">
        <v>9.3863407682994922</v>
      </c>
      <c r="I3109" s="12">
        <v>8.324269093792795</v>
      </c>
      <c r="J3109" s="12">
        <v>14.178913085802144</v>
      </c>
      <c r="K3109" s="12">
        <v>14.124890692811121</v>
      </c>
      <c r="L3109" s="12">
        <v>11.929337618730994</v>
      </c>
      <c r="M3109" s="12">
        <v>9.0938171856651042</v>
      </c>
      <c r="N3109" s="12"/>
      <c r="O3109" s="12"/>
    </row>
    <row r="3110" spans="1:15" x14ac:dyDescent="0.35">
      <c r="A3110" s="11" t="str">
        <f t="shared" si="48"/>
        <v>DISTRIBUCION VOLUMEN X CRITERIO (kg ó litros)Frutas sin gasANDALUCIA</v>
      </c>
      <c r="B3110" s="11" t="s">
        <v>120</v>
      </c>
      <c r="C3110" s="11" t="s">
        <v>166</v>
      </c>
      <c r="D3110" s="11" t="s">
        <v>4</v>
      </c>
      <c r="E3110" s="12">
        <v>7.0088234952149522</v>
      </c>
      <c r="F3110" s="12">
        <v>11.784133279142571</v>
      </c>
      <c r="G3110" s="12">
        <v>10.636658259592394</v>
      </c>
      <c r="H3110" s="12">
        <v>15.015196696767239</v>
      </c>
      <c r="I3110" s="12">
        <v>15.16836615074226</v>
      </c>
      <c r="J3110" s="12">
        <v>20.895292521675053</v>
      </c>
      <c r="K3110" s="12">
        <v>17.272312064747585</v>
      </c>
      <c r="L3110" s="12">
        <v>14.7791306975735</v>
      </c>
      <c r="M3110" s="12">
        <v>11.501181402106289</v>
      </c>
      <c r="N3110" s="12"/>
      <c r="O3110" s="12"/>
    </row>
    <row r="3111" spans="1:15" x14ac:dyDescent="0.35">
      <c r="A3111" s="11" t="str">
        <f t="shared" si="48"/>
        <v>DISTRIBUCION VOLUMEN X CRITERIO (kg ó litros)Frutas sin gasMDD AM</v>
      </c>
      <c r="B3111" s="11" t="s">
        <v>120</v>
      </c>
      <c r="C3111" s="11" t="s">
        <v>166</v>
      </c>
      <c r="D3111" s="11" t="s">
        <v>5</v>
      </c>
      <c r="E3111" s="12">
        <v>15.369419092252251</v>
      </c>
      <c r="F3111" s="12">
        <v>15.076172745152123</v>
      </c>
      <c r="G3111" s="12">
        <v>17.069526639266506</v>
      </c>
      <c r="H3111" s="12">
        <v>17.507388441573781</v>
      </c>
      <c r="I3111" s="12">
        <v>18.030380178467613</v>
      </c>
      <c r="J3111" s="12">
        <v>11.319068228802918</v>
      </c>
      <c r="K3111" s="12">
        <v>14.866768317771495</v>
      </c>
      <c r="L3111" s="12">
        <v>12.813822086895343</v>
      </c>
      <c r="M3111" s="12">
        <v>16.006482309237356</v>
      </c>
      <c r="N3111" s="12"/>
      <c r="O3111" s="12"/>
    </row>
    <row r="3112" spans="1:15" x14ac:dyDescent="0.35">
      <c r="A3112" s="11" t="str">
        <f t="shared" si="48"/>
        <v>DISTRIBUCION VOLUMEN X CRITERIO (kg ó litros)Frutas sin gasRTO CENTRO</v>
      </c>
      <c r="B3112" s="11" t="s">
        <v>120</v>
      </c>
      <c r="C3112" s="11" t="s">
        <v>166</v>
      </c>
      <c r="D3112" s="11" t="s">
        <v>6</v>
      </c>
      <c r="E3112" s="12">
        <v>27.134336192178093</v>
      </c>
      <c r="F3112" s="12">
        <v>20.917348081719183</v>
      </c>
      <c r="G3112" s="12">
        <v>21.18929816470753</v>
      </c>
      <c r="H3112" s="12">
        <v>35.130011984839207</v>
      </c>
      <c r="I3112" s="12">
        <v>30.113320363472866</v>
      </c>
      <c r="J3112" s="12">
        <v>13.62238850641404</v>
      </c>
      <c r="K3112" s="12">
        <v>10.266819928502827</v>
      </c>
      <c r="L3112" s="12">
        <v>19.251278184162178</v>
      </c>
      <c r="M3112" s="12">
        <v>28.627207549563494</v>
      </c>
      <c r="N3112" s="12"/>
      <c r="O3112" s="12"/>
    </row>
    <row r="3113" spans="1:15" x14ac:dyDescent="0.35">
      <c r="A3113" s="11" t="str">
        <f t="shared" si="48"/>
        <v>DISTRIBUCION VOLUMEN X CRITERIO (kg ó litros)Frutas sin gasNORTE-CENTRO</v>
      </c>
      <c r="B3113" s="11" t="s">
        <v>120</v>
      </c>
      <c r="C3113" s="11" t="s">
        <v>166</v>
      </c>
      <c r="D3113" s="11" t="s">
        <v>7</v>
      </c>
      <c r="E3113" s="12">
        <v>6.5466486965242741</v>
      </c>
      <c r="F3113" s="12">
        <v>10.080013213747547</v>
      </c>
      <c r="G3113" s="12">
        <v>7.715909353394772</v>
      </c>
      <c r="H3113" s="12">
        <v>5.561197031136305</v>
      </c>
      <c r="I3113" s="12">
        <v>4.4034420404242471</v>
      </c>
      <c r="J3113" s="12">
        <v>9.6735569831126167</v>
      </c>
      <c r="K3113" s="12">
        <v>9.6685090192713865</v>
      </c>
      <c r="L3113" s="12">
        <v>9.9798985538674039</v>
      </c>
      <c r="M3113" s="12">
        <v>4.7589550688204127</v>
      </c>
      <c r="N3113" s="12"/>
      <c r="O3113" s="12"/>
    </row>
    <row r="3114" spans="1:15" x14ac:dyDescent="0.35">
      <c r="A3114" s="11" t="str">
        <f t="shared" si="48"/>
        <v>DISTRIBUCION VOLUMEN X CRITERIO (kg ó litros)Frutas sin gasNOROESTE</v>
      </c>
      <c r="B3114" s="11" t="s">
        <v>120</v>
      </c>
      <c r="C3114" s="11" t="s">
        <v>166</v>
      </c>
      <c r="D3114" s="11" t="s">
        <v>8</v>
      </c>
      <c r="E3114" s="12">
        <v>16.362250574159471</v>
      </c>
      <c r="F3114" s="12">
        <v>13.315054168365098</v>
      </c>
      <c r="G3114" s="12">
        <v>9.9564774189929928</v>
      </c>
      <c r="H3114" s="12">
        <v>6.2609401452807472</v>
      </c>
      <c r="I3114" s="12">
        <v>6.6565054934250121</v>
      </c>
      <c r="J3114" s="12">
        <v>6.6794465595970882</v>
      </c>
      <c r="K3114" s="12">
        <v>15.654830046312929</v>
      </c>
      <c r="L3114" s="12">
        <v>12.470746862366534</v>
      </c>
      <c r="M3114" s="12">
        <v>15.110067404281896</v>
      </c>
      <c r="N3114" s="12"/>
      <c r="O3114" s="12"/>
    </row>
    <row r="3115" spans="1:15" x14ac:dyDescent="0.35">
      <c r="A3115" s="11" t="str">
        <f t="shared" si="48"/>
        <v>DISTRIBUCION VOLUMEN X CRITERIO (kg ó litros)Frutas sin gas&lt;2MIL</v>
      </c>
      <c r="B3115" s="11" t="s">
        <v>120</v>
      </c>
      <c r="C3115" s="11" t="s">
        <v>166</v>
      </c>
      <c r="D3115" s="11" t="s">
        <v>9</v>
      </c>
      <c r="E3115" s="12">
        <v>5.8996329350195715</v>
      </c>
      <c r="F3115" s="12">
        <v>4.400025103544607</v>
      </c>
      <c r="G3115" s="12">
        <v>3.4165919397959605</v>
      </c>
      <c r="H3115" s="12">
        <v>2.8477062673805555</v>
      </c>
      <c r="I3115" s="12">
        <v>3.0865374474865126</v>
      </c>
      <c r="J3115" s="12">
        <v>3.8475667467234715</v>
      </c>
      <c r="K3115" s="12">
        <v>4.8604515627569898</v>
      </c>
      <c r="L3115" s="12">
        <v>0.73925398384509122</v>
      </c>
      <c r="M3115" s="12">
        <v>1.2710259465403284</v>
      </c>
      <c r="N3115" s="12"/>
      <c r="O3115" s="12"/>
    </row>
    <row r="3116" spans="1:15" x14ac:dyDescent="0.35">
      <c r="A3116" s="11" t="str">
        <f t="shared" si="48"/>
        <v>DISTRIBUCION VOLUMEN X CRITERIO (kg ó litros)Frutas sin gas2-5MIL</v>
      </c>
      <c r="B3116" s="11" t="s">
        <v>120</v>
      </c>
      <c r="C3116" s="11" t="s">
        <v>166</v>
      </c>
      <c r="D3116" s="11" t="s">
        <v>10</v>
      </c>
      <c r="E3116" s="12">
        <v>4.8643384194812525</v>
      </c>
      <c r="F3116" s="12">
        <v>6.1865089690551409</v>
      </c>
      <c r="G3116" s="12">
        <v>3.4355600001793669</v>
      </c>
      <c r="H3116" s="12">
        <v>1.7823718238724096</v>
      </c>
      <c r="I3116" s="12">
        <v>5.8237687981828437</v>
      </c>
      <c r="J3116" s="12">
        <v>4.553546004904887</v>
      </c>
      <c r="K3116" s="12">
        <v>6.6164642192042935</v>
      </c>
      <c r="L3116" s="12">
        <v>3.5940692719467933</v>
      </c>
      <c r="M3116" s="12">
        <v>10.24871286811427</v>
      </c>
      <c r="N3116" s="12"/>
      <c r="O3116" s="12"/>
    </row>
    <row r="3117" spans="1:15" x14ac:dyDescent="0.35">
      <c r="A3117" s="11" t="str">
        <f t="shared" si="48"/>
        <v>DISTRIBUCION VOLUMEN X CRITERIO (kg ó litros)Frutas sin gas5-10MIL</v>
      </c>
      <c r="B3117" s="11" t="s">
        <v>120</v>
      </c>
      <c r="C3117" s="11" t="s">
        <v>166</v>
      </c>
      <c r="D3117" s="11" t="s">
        <v>11</v>
      </c>
      <c r="E3117" s="12">
        <v>6.1683057772256236</v>
      </c>
      <c r="F3117" s="12">
        <v>5.0637438424430403</v>
      </c>
      <c r="G3117" s="12">
        <v>3.8458879310083098</v>
      </c>
      <c r="H3117" s="12">
        <v>6.4174045087833624</v>
      </c>
      <c r="I3117" s="12">
        <v>10.861071070726231</v>
      </c>
      <c r="J3117" s="12">
        <v>13.121119018495156</v>
      </c>
      <c r="K3117" s="12">
        <v>8.3018678705897884</v>
      </c>
      <c r="L3117" s="12">
        <v>2.6810359435999565</v>
      </c>
      <c r="M3117" s="12">
        <v>6.6955343958451046</v>
      </c>
      <c r="N3117" s="12"/>
      <c r="O3117" s="12"/>
    </row>
    <row r="3118" spans="1:15" x14ac:dyDescent="0.35">
      <c r="A3118" s="11" t="str">
        <f t="shared" si="48"/>
        <v>DISTRIBUCION VOLUMEN X CRITERIO (kg ó litros)Frutas sin gas10-30MIL</v>
      </c>
      <c r="B3118" s="11" t="s">
        <v>120</v>
      </c>
      <c r="C3118" s="11" t="s">
        <v>166</v>
      </c>
      <c r="D3118" s="11" t="s">
        <v>12</v>
      </c>
      <c r="E3118" s="12">
        <v>21.882662863325827</v>
      </c>
      <c r="F3118" s="12">
        <v>24.633490998152226</v>
      </c>
      <c r="G3118" s="12">
        <v>30.356235780638208</v>
      </c>
      <c r="H3118" s="12">
        <v>43.147646354951043</v>
      </c>
      <c r="I3118" s="12">
        <v>25.67320830564968</v>
      </c>
      <c r="J3118" s="12">
        <v>20.968429001039947</v>
      </c>
      <c r="K3118" s="12">
        <v>13.459401425300438</v>
      </c>
      <c r="L3118" s="12">
        <v>32.183866103085229</v>
      </c>
      <c r="M3118" s="12">
        <v>29.586584035038989</v>
      </c>
      <c r="N3118" s="12"/>
      <c r="O3118" s="12"/>
    </row>
    <row r="3119" spans="1:15" x14ac:dyDescent="0.35">
      <c r="A3119" s="11" t="str">
        <f t="shared" si="48"/>
        <v>DISTRIBUCION VOLUMEN X CRITERIO (kg ó litros)Frutas sin gas30-100MIL</v>
      </c>
      <c r="B3119" s="11" t="s">
        <v>120</v>
      </c>
      <c r="C3119" s="11" t="s">
        <v>166</v>
      </c>
      <c r="D3119" s="11" t="s">
        <v>13</v>
      </c>
      <c r="E3119" s="12">
        <v>15.253656675270886</v>
      </c>
      <c r="F3119" s="12">
        <v>25.842731416189622</v>
      </c>
      <c r="G3119" s="12">
        <v>27.500707980393834</v>
      </c>
      <c r="H3119" s="12">
        <v>19.246946528644564</v>
      </c>
      <c r="I3119" s="12">
        <v>25.735208793879583</v>
      </c>
      <c r="J3119" s="12">
        <v>17.752274399182458</v>
      </c>
      <c r="K3119" s="12">
        <v>27.626440109882655</v>
      </c>
      <c r="L3119" s="12">
        <v>28.976600856551581</v>
      </c>
      <c r="M3119" s="12">
        <v>18.877933124783222</v>
      </c>
      <c r="N3119" s="12"/>
      <c r="O3119" s="12"/>
    </row>
    <row r="3120" spans="1:15" x14ac:dyDescent="0.35">
      <c r="A3120" s="11" t="str">
        <f t="shared" si="48"/>
        <v>DISTRIBUCION VOLUMEN X CRITERIO (kg ó litros)Frutas sin gas100-200MIL</v>
      </c>
      <c r="B3120" s="11" t="s">
        <v>120</v>
      </c>
      <c r="C3120" s="11" t="s">
        <v>166</v>
      </c>
      <c r="D3120" s="11" t="s">
        <v>14</v>
      </c>
      <c r="E3120" s="12">
        <v>5.5360221182406004</v>
      </c>
      <c r="F3120" s="12">
        <v>6.6192222710619895</v>
      </c>
      <c r="G3120" s="12">
        <v>6.2033439412934888</v>
      </c>
      <c r="H3120" s="12">
        <v>4.8873157568651235</v>
      </c>
      <c r="I3120" s="12">
        <v>3.9366613342556778</v>
      </c>
      <c r="J3120" s="12">
        <v>7.6644932475897125</v>
      </c>
      <c r="K3120" s="12">
        <v>8.2015085349209862</v>
      </c>
      <c r="L3120" s="12">
        <v>7.1159138952805918</v>
      </c>
      <c r="M3120" s="12">
        <v>6.5743283615204691</v>
      </c>
      <c r="N3120" s="12"/>
      <c r="O3120" s="12"/>
    </row>
    <row r="3121" spans="1:15" x14ac:dyDescent="0.35">
      <c r="A3121" s="11" t="str">
        <f t="shared" si="48"/>
        <v>DISTRIBUCION VOLUMEN X CRITERIO (kg ó litros)Frutas sin gas200-500MIL</v>
      </c>
      <c r="B3121" s="11" t="s">
        <v>120</v>
      </c>
      <c r="C3121" s="11" t="s">
        <v>166</v>
      </c>
      <c r="D3121" s="11" t="s">
        <v>15</v>
      </c>
      <c r="E3121" s="12">
        <v>23.710680329640258</v>
      </c>
      <c r="F3121" s="12">
        <v>14.607800740985835</v>
      </c>
      <c r="G3121" s="12">
        <v>7.4229088825299163</v>
      </c>
      <c r="H3121" s="12">
        <v>8.3413709256647532</v>
      </c>
      <c r="I3121" s="12">
        <v>9.2737734133439087</v>
      </c>
      <c r="J3121" s="12">
        <v>13.559759007411129</v>
      </c>
      <c r="K3121" s="12">
        <v>15.831962026889821</v>
      </c>
      <c r="L3121" s="12">
        <v>12.642916030417542</v>
      </c>
      <c r="M3121" s="12">
        <v>11.787839803402774</v>
      </c>
      <c r="N3121" s="12"/>
      <c r="O3121" s="12"/>
    </row>
    <row r="3122" spans="1:15" x14ac:dyDescent="0.35">
      <c r="A3122" s="11" t="str">
        <f t="shared" si="48"/>
        <v>DISTRIBUCION VOLUMEN X CRITERIO (kg ó litros)Frutas sin gas&gt;500MIL</v>
      </c>
      <c r="B3122" s="11" t="s">
        <v>120</v>
      </c>
      <c r="C3122" s="11" t="s">
        <v>166</v>
      </c>
      <c r="D3122" s="11" t="s">
        <v>16</v>
      </c>
      <c r="E3122" s="12">
        <v>16.684689695830222</v>
      </c>
      <c r="F3122" s="12">
        <v>12.646472827093769</v>
      </c>
      <c r="G3122" s="12">
        <v>17.818749219195848</v>
      </c>
      <c r="H3122" s="12">
        <v>13.329226301308458</v>
      </c>
      <c r="I3122" s="12">
        <v>15.609762928430138</v>
      </c>
      <c r="J3122" s="12">
        <v>18.532807291882481</v>
      </c>
      <c r="K3122" s="12">
        <v>15.101905699552656</v>
      </c>
      <c r="L3122" s="12">
        <v>12.066343504270003</v>
      </c>
      <c r="M3122" s="12">
        <v>14.958046850250856</v>
      </c>
      <c r="N3122" s="12"/>
      <c r="O3122" s="12"/>
    </row>
    <row r="3123" spans="1:15" x14ac:dyDescent="0.35">
      <c r="A3123" s="11" t="str">
        <f t="shared" si="48"/>
        <v>DISTRIBUCION VOLUMEN X CRITERIO (kg ó litros)Frutas sin gasDE 15 A 19 AÑOS</v>
      </c>
      <c r="B3123" s="11" t="s">
        <v>120</v>
      </c>
      <c r="C3123" s="11" t="s">
        <v>166</v>
      </c>
      <c r="D3123" s="11" t="s">
        <v>39</v>
      </c>
      <c r="E3123" s="12">
        <v>0.73883008220440283</v>
      </c>
      <c r="F3123" s="12">
        <v>0.80301453854234894</v>
      </c>
      <c r="G3123" s="12">
        <v>3.017848950148041</v>
      </c>
      <c r="H3123" s="12">
        <v>3.3470899730650845</v>
      </c>
      <c r="I3123" s="12" t="s">
        <v>219</v>
      </c>
      <c r="J3123" s="12">
        <v>4.9517259222411871</v>
      </c>
      <c r="K3123" s="12">
        <v>2.547523320450968</v>
      </c>
      <c r="L3123" s="12">
        <v>6.7295948273884783</v>
      </c>
      <c r="M3123" s="12">
        <v>1.0127151145297968</v>
      </c>
      <c r="N3123" s="12"/>
      <c r="O3123" s="12"/>
    </row>
    <row r="3124" spans="1:15" x14ac:dyDescent="0.35">
      <c r="A3124" s="11" t="str">
        <f t="shared" si="48"/>
        <v>DISTRIBUCION VOLUMEN X CRITERIO (kg ó litros)Frutas sin gasDE 20 A 24 AÑOS</v>
      </c>
      <c r="B3124" s="11" t="s">
        <v>120</v>
      </c>
      <c r="C3124" s="11" t="s">
        <v>166</v>
      </c>
      <c r="D3124" s="11" t="s">
        <v>40</v>
      </c>
      <c r="E3124" s="12">
        <v>1.5311276612070521</v>
      </c>
      <c r="F3124" s="12">
        <v>3.6818386423493594</v>
      </c>
      <c r="G3124" s="12">
        <v>13.677842865170273</v>
      </c>
      <c r="H3124" s="12">
        <v>3.8469931178290944</v>
      </c>
      <c r="I3124" s="12">
        <v>4.5000940704113948</v>
      </c>
      <c r="J3124" s="12">
        <v>4.3216045134818648</v>
      </c>
      <c r="K3124" s="12">
        <v>4.5969918194826258</v>
      </c>
      <c r="L3124" s="12">
        <v>4.9875321914473307</v>
      </c>
      <c r="M3124" s="12">
        <v>0.25383421701916403</v>
      </c>
      <c r="N3124" s="12"/>
      <c r="O3124" s="12"/>
    </row>
    <row r="3125" spans="1:15" x14ac:dyDescent="0.35">
      <c r="A3125" s="11" t="str">
        <f t="shared" si="48"/>
        <v>DISTRIBUCION VOLUMEN X CRITERIO (kg ó litros)Frutas sin gasDE 25 A 34 AÑOS</v>
      </c>
      <c r="B3125" s="11" t="s">
        <v>120</v>
      </c>
      <c r="C3125" s="11" t="s">
        <v>166</v>
      </c>
      <c r="D3125" s="11" t="s">
        <v>41</v>
      </c>
      <c r="E3125" s="12">
        <v>6.9138893037062621</v>
      </c>
      <c r="F3125" s="12">
        <v>6.761452897193192</v>
      </c>
      <c r="G3125" s="12">
        <v>5.740283368099357</v>
      </c>
      <c r="H3125" s="12">
        <v>4.071752848599294</v>
      </c>
      <c r="I3125" s="12">
        <v>5.0970307374466168</v>
      </c>
      <c r="J3125" s="12">
        <v>5.2647789978535302</v>
      </c>
      <c r="K3125" s="12">
        <v>6.3259570191441181</v>
      </c>
      <c r="L3125" s="12">
        <v>2.9476520299638884</v>
      </c>
      <c r="M3125" s="12">
        <v>5.6856260195135029</v>
      </c>
      <c r="N3125" s="12"/>
      <c r="O3125" s="12"/>
    </row>
    <row r="3126" spans="1:15" x14ac:dyDescent="0.35">
      <c r="A3126" s="11" t="str">
        <f t="shared" si="48"/>
        <v>DISTRIBUCION VOLUMEN X CRITERIO (kg ó litros)Frutas sin gasDE 35 A 49 AÑOS</v>
      </c>
      <c r="B3126" s="11" t="s">
        <v>120</v>
      </c>
      <c r="C3126" s="11" t="s">
        <v>166</v>
      </c>
      <c r="D3126" s="11" t="s">
        <v>42</v>
      </c>
      <c r="E3126" s="12">
        <v>29.698896947597252</v>
      </c>
      <c r="F3126" s="12">
        <v>25.193774379345165</v>
      </c>
      <c r="G3126" s="12">
        <v>19.458716200568755</v>
      </c>
      <c r="H3126" s="12">
        <v>19.947619347509466</v>
      </c>
      <c r="I3126" s="12">
        <v>25.673644209829327</v>
      </c>
      <c r="J3126" s="12">
        <v>20.254793028435962</v>
      </c>
      <c r="K3126" s="12">
        <v>31.775747634061251</v>
      </c>
      <c r="L3126" s="12">
        <v>19.01502404183859</v>
      </c>
      <c r="M3126" s="12">
        <v>21.006454407758742</v>
      </c>
      <c r="N3126" s="12"/>
      <c r="O3126" s="12"/>
    </row>
    <row r="3127" spans="1:15" x14ac:dyDescent="0.35">
      <c r="A3127" s="11" t="str">
        <f t="shared" si="48"/>
        <v>DISTRIBUCION VOLUMEN X CRITERIO (kg ó litros)Frutas sin gasDE 50 A 59 AÑOS</v>
      </c>
      <c r="B3127" s="11" t="s">
        <v>120</v>
      </c>
      <c r="C3127" s="11" t="s">
        <v>166</v>
      </c>
      <c r="D3127" s="11" t="s">
        <v>43</v>
      </c>
      <c r="E3127" s="12">
        <v>16.57634771623821</v>
      </c>
      <c r="F3127" s="12">
        <v>16.222887032595022</v>
      </c>
      <c r="G3127" s="12">
        <v>19.144825325669935</v>
      </c>
      <c r="H3127" s="12">
        <v>10.091458921663108</v>
      </c>
      <c r="I3127" s="12">
        <v>18.652270640760637</v>
      </c>
      <c r="J3127" s="12">
        <v>24.204279744412322</v>
      </c>
      <c r="K3127" s="12">
        <v>17.856708664115832</v>
      </c>
      <c r="L3127" s="12">
        <v>14.622773906975253</v>
      </c>
      <c r="M3127" s="12">
        <v>28.300680639561509</v>
      </c>
      <c r="N3127" s="12"/>
      <c r="O3127" s="12"/>
    </row>
    <row r="3128" spans="1:15" x14ac:dyDescent="0.35">
      <c r="A3128" s="11" t="str">
        <f t="shared" si="48"/>
        <v>DISTRIBUCION VOLUMEN X CRITERIO (kg ó litros)Frutas sin gasDE 60 A 75 AÑOS</v>
      </c>
      <c r="B3128" s="11" t="s">
        <v>120</v>
      </c>
      <c r="C3128" s="11" t="s">
        <v>166</v>
      </c>
      <c r="D3128" s="11" t="s">
        <v>44</v>
      </c>
      <c r="E3128" s="12">
        <v>44.540892263962292</v>
      </c>
      <c r="F3128" s="12">
        <v>47.33703012124252</v>
      </c>
      <c r="G3128" s="12">
        <v>38.960474214913859</v>
      </c>
      <c r="H3128" s="12">
        <v>58.695083567186792</v>
      </c>
      <c r="I3128" s="12">
        <v>46.076958933984628</v>
      </c>
      <c r="J3128" s="12">
        <v>41.002821168817881</v>
      </c>
      <c r="K3128" s="12">
        <v>36.897075754530228</v>
      </c>
      <c r="L3128" s="12">
        <v>51.697425306341401</v>
      </c>
      <c r="M3128" s="12">
        <v>43.740698604164017</v>
      </c>
      <c r="N3128" s="12"/>
      <c r="O3128" s="12"/>
    </row>
    <row r="3129" spans="1:15" x14ac:dyDescent="0.35">
      <c r="A3129" s="11" t="str">
        <f t="shared" si="48"/>
        <v>DISTRIBUCION VOLUMEN X CRITERIO (kg ó litros)Frutas sin gasALTA Y MEDIA ALTA</v>
      </c>
      <c r="B3129" s="11" t="s">
        <v>120</v>
      </c>
      <c r="C3129" s="11" t="s">
        <v>166</v>
      </c>
      <c r="D3129" s="11" t="s">
        <v>17</v>
      </c>
      <c r="E3129" s="12">
        <v>35.559743585627686</v>
      </c>
      <c r="F3129" s="12">
        <v>28.342315657493522</v>
      </c>
      <c r="G3129" s="12">
        <v>27.726034359915602</v>
      </c>
      <c r="H3129" s="12">
        <v>41.003322619375012</v>
      </c>
      <c r="I3129" s="12">
        <v>35.731671033242272</v>
      </c>
      <c r="J3129" s="12">
        <v>24.150155519727502</v>
      </c>
      <c r="K3129" s="12">
        <v>15.833675402302388</v>
      </c>
      <c r="L3129" s="12">
        <v>37.93209831354757</v>
      </c>
      <c r="M3129" s="12">
        <v>27.273788613176258</v>
      </c>
      <c r="N3129" s="12"/>
      <c r="O3129" s="12"/>
    </row>
    <row r="3130" spans="1:15" x14ac:dyDescent="0.35">
      <c r="A3130" s="11" t="str">
        <f t="shared" si="48"/>
        <v>DISTRIBUCION VOLUMEN X CRITERIO (kg ó litros)Frutas sin gasMEDIA</v>
      </c>
      <c r="B3130" s="11" t="s">
        <v>120</v>
      </c>
      <c r="C3130" s="11" t="s">
        <v>166</v>
      </c>
      <c r="D3130" s="11" t="s">
        <v>18</v>
      </c>
      <c r="E3130" s="12">
        <v>21.604924787964801</v>
      </c>
      <c r="F3130" s="12">
        <v>26.003773204916204</v>
      </c>
      <c r="G3130" s="12">
        <v>22.198582150874262</v>
      </c>
      <c r="H3130" s="12">
        <v>28.240797116449269</v>
      </c>
      <c r="I3130" s="12">
        <v>27.708958204280876</v>
      </c>
      <c r="J3130" s="12">
        <v>33.337499054569051</v>
      </c>
      <c r="K3130" s="12">
        <v>32.476499633920362</v>
      </c>
      <c r="L3130" s="12">
        <v>26.687624967654415</v>
      </c>
      <c r="M3130" s="12">
        <v>36.994330614015816</v>
      </c>
      <c r="N3130" s="12"/>
      <c r="O3130" s="12"/>
    </row>
    <row r="3131" spans="1:15" x14ac:dyDescent="0.35">
      <c r="A3131" s="11" t="str">
        <f t="shared" si="48"/>
        <v>DISTRIBUCION VOLUMEN X CRITERIO (kg ó litros)Frutas sin gasMEDIA BAJA</v>
      </c>
      <c r="B3131" s="11" t="s">
        <v>120</v>
      </c>
      <c r="C3131" s="11" t="s">
        <v>166</v>
      </c>
      <c r="D3131" s="11" t="s">
        <v>19</v>
      </c>
      <c r="E3131" s="12">
        <v>29.83872289047078</v>
      </c>
      <c r="F3131" s="12">
        <v>32.450676968332296</v>
      </c>
      <c r="G3131" s="12">
        <v>31.164256093074126</v>
      </c>
      <c r="H3131" s="12">
        <v>17.756838093645939</v>
      </c>
      <c r="I3131" s="12">
        <v>22.231263135491407</v>
      </c>
      <c r="J3131" s="12">
        <v>25.310909105010438</v>
      </c>
      <c r="K3131" s="12">
        <v>27.052746394930505</v>
      </c>
      <c r="L3131" s="12">
        <v>16.837617352309799</v>
      </c>
      <c r="M3131" s="12">
        <v>17.756742265431395</v>
      </c>
      <c r="N3131" s="12"/>
      <c r="O3131" s="12"/>
    </row>
    <row r="3132" spans="1:15" x14ac:dyDescent="0.35">
      <c r="A3132" s="11" t="str">
        <f t="shared" si="48"/>
        <v>DISTRIBUCION VOLUMEN X CRITERIO (kg ó litros)Frutas sin gasBAJA</v>
      </c>
      <c r="B3132" s="11" t="s">
        <v>120</v>
      </c>
      <c r="C3132" s="11" t="s">
        <v>166</v>
      </c>
      <c r="D3132" s="11" t="s">
        <v>20</v>
      </c>
      <c r="E3132" s="12">
        <v>12.996597242860004</v>
      </c>
      <c r="F3132" s="12">
        <v>13.203230617347675</v>
      </c>
      <c r="G3132" s="12">
        <v>18.911108911598966</v>
      </c>
      <c r="H3132" s="12">
        <v>12.999042460147262</v>
      </c>
      <c r="I3132" s="12">
        <v>14.328102747279361</v>
      </c>
      <c r="J3132" s="12">
        <v>17.201432310173146</v>
      </c>
      <c r="K3132" s="12">
        <v>24.637079410624846</v>
      </c>
      <c r="L3132" s="12">
        <v>18.54265246478414</v>
      </c>
      <c r="M3132" s="12">
        <v>17.975144504796805</v>
      </c>
      <c r="N3132" s="12"/>
      <c r="O3132" s="12"/>
    </row>
    <row r="3133" spans="1:15" x14ac:dyDescent="0.35">
      <c r="A3133" s="11" t="str">
        <f t="shared" si="48"/>
        <v>DISTRIBUCION VOLUMEN X CRITERIO (kg ó litros)Frutas sin gasHOMBRE</v>
      </c>
      <c r="B3133" s="11" t="s">
        <v>120</v>
      </c>
      <c r="C3133" s="11" t="s">
        <v>166</v>
      </c>
      <c r="D3133" s="11" t="s">
        <v>21</v>
      </c>
      <c r="E3133" s="12">
        <v>56.331297853475284</v>
      </c>
      <c r="F3133" s="12">
        <v>56.255778965335693</v>
      </c>
      <c r="G3133" s="12">
        <v>60.248626007124528</v>
      </c>
      <c r="H3133" s="12">
        <v>60.790601839444378</v>
      </c>
      <c r="I3133" s="12">
        <v>65.692507735982389</v>
      </c>
      <c r="J3133" s="12">
        <v>43.425013891283101</v>
      </c>
      <c r="K3133" s="12">
        <v>41.953138078195259</v>
      </c>
      <c r="L3133" s="12">
        <v>51.155565606084593</v>
      </c>
      <c r="M3133" s="12">
        <v>50.163544222938661</v>
      </c>
      <c r="N3133" s="12"/>
      <c r="O3133" s="12"/>
    </row>
    <row r="3134" spans="1:15" x14ac:dyDescent="0.35">
      <c r="A3134" s="11" t="str">
        <f t="shared" si="48"/>
        <v>DISTRIBUCION VOLUMEN X CRITERIO (kg ó litros)Frutas sin gasMUJER</v>
      </c>
      <c r="B3134" s="11" t="s">
        <v>120</v>
      </c>
      <c r="C3134" s="11" t="s">
        <v>166</v>
      </c>
      <c r="D3134" s="11" t="s">
        <v>22</v>
      </c>
      <c r="E3134" s="12">
        <v>43.668695461346616</v>
      </c>
      <c r="F3134" s="12">
        <v>43.744221525920338</v>
      </c>
      <c r="G3134" s="12">
        <v>39.751367642540771</v>
      </c>
      <c r="H3134" s="12">
        <v>39.209391795108623</v>
      </c>
      <c r="I3134" s="12">
        <v>34.307485812232301</v>
      </c>
      <c r="J3134" s="12">
        <v>56.574978146150578</v>
      </c>
      <c r="K3134" s="12">
        <v>58.046862827691768</v>
      </c>
      <c r="L3134" s="12">
        <v>48.844436227934665</v>
      </c>
      <c r="M3134" s="12">
        <v>49.836462069984243</v>
      </c>
      <c r="N3134" s="12"/>
      <c r="O3134" s="12"/>
    </row>
    <row r="3135" spans="1:15" x14ac:dyDescent="0.35">
      <c r="A3135" s="11" t="str">
        <f t="shared" si="48"/>
        <v>DISTRIBUCION VOLUMEN X CRITERIO (kg ó litros)MixersT.ESPAÑA</v>
      </c>
      <c r="B3135" s="11" t="s">
        <v>120</v>
      </c>
      <c r="C3135" s="11" t="s">
        <v>167</v>
      </c>
      <c r="D3135" s="11" t="s">
        <v>36</v>
      </c>
      <c r="E3135" s="12">
        <v>100</v>
      </c>
      <c r="F3135" s="12">
        <v>100</v>
      </c>
      <c r="G3135" s="12">
        <v>100</v>
      </c>
      <c r="H3135" s="12">
        <v>100</v>
      </c>
      <c r="I3135" s="12">
        <v>100</v>
      </c>
      <c r="J3135" s="12">
        <v>100</v>
      </c>
      <c r="K3135" s="12">
        <v>100</v>
      </c>
      <c r="L3135" s="12">
        <v>100</v>
      </c>
      <c r="M3135" s="12">
        <v>100</v>
      </c>
      <c r="N3135" s="12"/>
      <c r="O3135" s="12"/>
    </row>
    <row r="3136" spans="1:15" x14ac:dyDescent="0.35">
      <c r="A3136" s="11" t="str">
        <f t="shared" si="48"/>
        <v>DISTRIBUCION VOLUMEN X CRITERIO (kg ó litros)MixersBCN AM</v>
      </c>
      <c r="B3136" s="11" t="s">
        <v>120</v>
      </c>
      <c r="C3136" s="11" t="s">
        <v>167</v>
      </c>
      <c r="D3136" s="11" t="s">
        <v>1</v>
      </c>
      <c r="E3136" s="12">
        <v>11.004486558650145</v>
      </c>
      <c r="F3136" s="12">
        <v>11.442078127830213</v>
      </c>
      <c r="G3136" s="12">
        <v>4.0448653613619943</v>
      </c>
      <c r="H3136" s="12">
        <v>8.443879866159044</v>
      </c>
      <c r="I3136" s="12">
        <v>5.773380169926785</v>
      </c>
      <c r="J3136" s="12">
        <v>10.719964998173063</v>
      </c>
      <c r="K3136" s="12">
        <v>8.6009260090292425</v>
      </c>
      <c r="L3136" s="12">
        <v>5.6001568801104407</v>
      </c>
      <c r="M3136" s="12">
        <v>8.2381019477541191</v>
      </c>
      <c r="N3136" s="12"/>
      <c r="O3136" s="12"/>
    </row>
    <row r="3137" spans="1:15" x14ac:dyDescent="0.35">
      <c r="A3137" s="11" t="str">
        <f t="shared" si="48"/>
        <v>DISTRIBUCION VOLUMEN X CRITERIO (kg ó litros)MixersREST.CAT ARAGON</v>
      </c>
      <c r="B3137" s="11" t="s">
        <v>120</v>
      </c>
      <c r="C3137" s="11" t="s">
        <v>167</v>
      </c>
      <c r="D3137" s="11" t="s">
        <v>2</v>
      </c>
      <c r="E3137" s="12">
        <v>29.350026752905272</v>
      </c>
      <c r="F3137" s="12">
        <v>20.022682657571156</v>
      </c>
      <c r="G3137" s="12">
        <v>12.621188364171967</v>
      </c>
      <c r="H3137" s="12">
        <v>17.934128074793108</v>
      </c>
      <c r="I3137" s="12">
        <v>17.542921638234603</v>
      </c>
      <c r="J3137" s="12">
        <v>19.616453509067945</v>
      </c>
      <c r="K3137" s="12">
        <v>13.600501003141078</v>
      </c>
      <c r="L3137" s="12">
        <v>9.5048482564892467</v>
      </c>
      <c r="M3137" s="12">
        <v>19.396032503202456</v>
      </c>
      <c r="N3137" s="12"/>
      <c r="O3137" s="12"/>
    </row>
    <row r="3138" spans="1:15" x14ac:dyDescent="0.35">
      <c r="A3138" s="11" t="str">
        <f t="shared" si="48"/>
        <v>DISTRIBUCION VOLUMEN X CRITERIO (kg ó litros)MixersLEVANTE</v>
      </c>
      <c r="B3138" s="11" t="s">
        <v>120</v>
      </c>
      <c r="C3138" s="11" t="s">
        <v>167</v>
      </c>
      <c r="D3138" s="11" t="s">
        <v>3</v>
      </c>
      <c r="E3138" s="12">
        <v>17.068656055324631</v>
      </c>
      <c r="F3138" s="12">
        <v>16.052271125107104</v>
      </c>
      <c r="G3138" s="12">
        <v>41.994359969429979</v>
      </c>
      <c r="H3138" s="12">
        <v>31.271919151496892</v>
      </c>
      <c r="I3138" s="12">
        <v>10.95761324192847</v>
      </c>
      <c r="J3138" s="12">
        <v>15.70080765817111</v>
      </c>
      <c r="K3138" s="12">
        <v>11.381357267239716</v>
      </c>
      <c r="L3138" s="12">
        <v>5.6944961644197765</v>
      </c>
      <c r="M3138" s="12">
        <v>8.1855565902729488</v>
      </c>
      <c r="N3138" s="12"/>
      <c r="O3138" s="12"/>
    </row>
    <row r="3139" spans="1:15" x14ac:dyDescent="0.35">
      <c r="A3139" s="11" t="str">
        <f t="shared" si="48"/>
        <v>DISTRIBUCION VOLUMEN X CRITERIO (kg ó litros)MixersANDALUCIA</v>
      </c>
      <c r="B3139" s="11" t="s">
        <v>120</v>
      </c>
      <c r="C3139" s="11" t="s">
        <v>167</v>
      </c>
      <c r="D3139" s="11" t="s">
        <v>4</v>
      </c>
      <c r="E3139" s="12">
        <v>6.6598179059515745</v>
      </c>
      <c r="F3139" s="12">
        <v>5.9921435774950327</v>
      </c>
      <c r="G3139" s="12">
        <v>7.9309306244346676</v>
      </c>
      <c r="H3139" s="12">
        <v>7.6874705240780603</v>
      </c>
      <c r="I3139" s="12">
        <v>18.893424040839001</v>
      </c>
      <c r="J3139" s="12">
        <v>13.633860612867032</v>
      </c>
      <c r="K3139" s="12">
        <v>21.303528753217744</v>
      </c>
      <c r="L3139" s="12">
        <v>44.038891445475713</v>
      </c>
      <c r="M3139" s="12">
        <v>18.412680108332989</v>
      </c>
      <c r="N3139" s="12"/>
      <c r="O3139" s="12"/>
    </row>
    <row r="3140" spans="1:15" x14ac:dyDescent="0.35">
      <c r="A3140" s="11" t="str">
        <f t="shared" ref="A3140:A3203" si="49">B3140&amp;C3140&amp;D3140</f>
        <v>DISTRIBUCION VOLUMEN X CRITERIO (kg ó litros)MixersMDD AM</v>
      </c>
      <c r="B3140" s="11" t="s">
        <v>120</v>
      </c>
      <c r="C3140" s="11" t="s">
        <v>167</v>
      </c>
      <c r="D3140" s="11" t="s">
        <v>5</v>
      </c>
      <c r="E3140" s="12">
        <v>8.2177052297941025</v>
      </c>
      <c r="F3140" s="12">
        <v>5.2298428544314763</v>
      </c>
      <c r="G3140" s="12">
        <v>9.0718610470663883</v>
      </c>
      <c r="H3140" s="12">
        <v>6.1196509240293135</v>
      </c>
      <c r="I3140" s="12">
        <v>18.759702171376119</v>
      </c>
      <c r="J3140" s="12">
        <v>8.9269222508407218</v>
      </c>
      <c r="K3140" s="12">
        <v>5.1164125673187</v>
      </c>
      <c r="L3140" s="12">
        <v>4.9868881834690644</v>
      </c>
      <c r="M3140" s="12">
        <v>9.5891193720430348</v>
      </c>
      <c r="N3140" s="12"/>
      <c r="O3140" s="12"/>
    </row>
    <row r="3141" spans="1:15" x14ac:dyDescent="0.35">
      <c r="A3141" s="11" t="str">
        <f t="shared" si="49"/>
        <v>DISTRIBUCION VOLUMEN X CRITERIO (kg ó litros)MixersRTO CENTRO</v>
      </c>
      <c r="B3141" s="11" t="s">
        <v>120</v>
      </c>
      <c r="C3141" s="11" t="s">
        <v>167</v>
      </c>
      <c r="D3141" s="11" t="s">
        <v>6</v>
      </c>
      <c r="E3141" s="12">
        <v>3.2418075754721305</v>
      </c>
      <c r="F3141" s="12">
        <v>7.6802186793909755</v>
      </c>
      <c r="G3141" s="12">
        <v>5.1701454766469199</v>
      </c>
      <c r="H3141" s="12">
        <v>1.6270342274861918</v>
      </c>
      <c r="I3141" s="12">
        <v>1.5907619046937445</v>
      </c>
      <c r="J3141" s="12">
        <v>3.968778961954547</v>
      </c>
      <c r="K3141" s="12">
        <v>3.4877958939361089</v>
      </c>
      <c r="L3141" s="12">
        <v>4.4879790547873455</v>
      </c>
      <c r="M3141" s="12">
        <v>7.0362471300059832</v>
      </c>
      <c r="N3141" s="12"/>
      <c r="O3141" s="12"/>
    </row>
    <row r="3142" spans="1:15" x14ac:dyDescent="0.35">
      <c r="A3142" s="11" t="str">
        <f t="shared" si="49"/>
        <v>DISTRIBUCION VOLUMEN X CRITERIO (kg ó litros)MixersNORTE-CENTRO</v>
      </c>
      <c r="B3142" s="11" t="s">
        <v>120</v>
      </c>
      <c r="C3142" s="11" t="s">
        <v>167</v>
      </c>
      <c r="D3142" s="11" t="s">
        <v>7</v>
      </c>
      <c r="E3142" s="12">
        <v>12.493128843585598</v>
      </c>
      <c r="F3142" s="12">
        <v>12.659053631202385</v>
      </c>
      <c r="G3142" s="12">
        <v>8.3604306640241788</v>
      </c>
      <c r="H3142" s="12">
        <v>11.767618274911092</v>
      </c>
      <c r="I3142" s="12">
        <v>18.012548492563347</v>
      </c>
      <c r="J3142" s="12">
        <v>13.268259636406771</v>
      </c>
      <c r="K3142" s="12">
        <v>18.847878988048734</v>
      </c>
      <c r="L3142" s="12">
        <v>16.823019495034096</v>
      </c>
      <c r="M3142" s="12">
        <v>10.965482390218135</v>
      </c>
      <c r="N3142" s="12"/>
      <c r="O3142" s="12"/>
    </row>
    <row r="3143" spans="1:15" x14ac:dyDescent="0.35">
      <c r="A3143" s="11" t="str">
        <f t="shared" si="49"/>
        <v>DISTRIBUCION VOLUMEN X CRITERIO (kg ó litros)MixersNOROESTE</v>
      </c>
      <c r="B3143" s="11" t="s">
        <v>120</v>
      </c>
      <c r="C3143" s="11" t="s">
        <v>167</v>
      </c>
      <c r="D3143" s="11" t="s">
        <v>8</v>
      </c>
      <c r="E3143" s="12">
        <v>11.964381109626322</v>
      </c>
      <c r="F3143" s="12">
        <v>20.921712438726768</v>
      </c>
      <c r="G3143" s="12">
        <v>10.806193672672672</v>
      </c>
      <c r="H3143" s="12">
        <v>15.148288986418748</v>
      </c>
      <c r="I3143" s="12">
        <v>8.4696489434875506</v>
      </c>
      <c r="J3143" s="12">
        <v>14.164944841669971</v>
      </c>
      <c r="K3143" s="12">
        <v>17.661587436066448</v>
      </c>
      <c r="L3143" s="12">
        <v>8.8637474157710638</v>
      </c>
      <c r="M3143" s="12">
        <v>18.17676967233308</v>
      </c>
      <c r="N3143" s="12"/>
      <c r="O3143" s="12"/>
    </row>
    <row r="3144" spans="1:15" x14ac:dyDescent="0.35">
      <c r="A3144" s="11" t="str">
        <f t="shared" si="49"/>
        <v>DISTRIBUCION VOLUMEN X CRITERIO (kg ó litros)Mixers&lt;2MIL</v>
      </c>
      <c r="B3144" s="11" t="s">
        <v>120</v>
      </c>
      <c r="C3144" s="11" t="s">
        <v>167</v>
      </c>
      <c r="D3144" s="11" t="s">
        <v>9</v>
      </c>
      <c r="E3144" s="12">
        <v>9.3678501224678197</v>
      </c>
      <c r="F3144" s="12">
        <v>5.7795065867812898</v>
      </c>
      <c r="G3144" s="12">
        <v>1.8788556254386171</v>
      </c>
      <c r="H3144" s="12">
        <v>1.7148279273385094</v>
      </c>
      <c r="I3144" s="12">
        <v>5.2791278407035147</v>
      </c>
      <c r="J3144" s="12">
        <v>2.2407881530576388</v>
      </c>
      <c r="K3144" s="12">
        <v>2.1195168580267509</v>
      </c>
      <c r="L3144" s="12">
        <v>1.6646117452286489</v>
      </c>
      <c r="M3144" s="12">
        <v>12.398220267699976</v>
      </c>
      <c r="N3144" s="12"/>
      <c r="O3144" s="12"/>
    </row>
    <row r="3145" spans="1:15" x14ac:dyDescent="0.35">
      <c r="A3145" s="11" t="str">
        <f t="shared" si="49"/>
        <v>DISTRIBUCION VOLUMEN X CRITERIO (kg ó litros)Mixers2-5MIL</v>
      </c>
      <c r="B3145" s="11" t="s">
        <v>120</v>
      </c>
      <c r="C3145" s="11" t="s">
        <v>167</v>
      </c>
      <c r="D3145" s="11" t="s">
        <v>10</v>
      </c>
      <c r="E3145" s="12">
        <v>4.1005742924588215</v>
      </c>
      <c r="F3145" s="12">
        <v>3.0375391001474452</v>
      </c>
      <c r="G3145" s="12">
        <v>14.151687107769813</v>
      </c>
      <c r="H3145" s="12">
        <v>2.8486734874597448</v>
      </c>
      <c r="I3145" s="12">
        <v>4.4573088881088818</v>
      </c>
      <c r="J3145" s="12">
        <v>4.0496324029863109</v>
      </c>
      <c r="K3145" s="12">
        <v>4.9137158256102831</v>
      </c>
      <c r="L3145" s="12">
        <v>4.7596573572065193</v>
      </c>
      <c r="M3145" s="12">
        <v>4.4202967342349551</v>
      </c>
      <c r="N3145" s="12"/>
      <c r="O3145" s="12"/>
    </row>
    <row r="3146" spans="1:15" x14ac:dyDescent="0.35">
      <c r="A3146" s="11" t="str">
        <f t="shared" si="49"/>
        <v>DISTRIBUCION VOLUMEN X CRITERIO (kg ó litros)Mixers5-10MIL</v>
      </c>
      <c r="B3146" s="11" t="s">
        <v>120</v>
      </c>
      <c r="C3146" s="11" t="s">
        <v>167</v>
      </c>
      <c r="D3146" s="11" t="s">
        <v>11</v>
      </c>
      <c r="E3146" s="12">
        <v>1.0131376345009762</v>
      </c>
      <c r="F3146" s="12">
        <v>2.6204838289955212</v>
      </c>
      <c r="G3146" s="12">
        <v>3.9476297210400699</v>
      </c>
      <c r="H3146" s="12">
        <v>3.403714931294159</v>
      </c>
      <c r="I3146" s="12">
        <v>17.062834278269456</v>
      </c>
      <c r="J3146" s="12">
        <v>9.7340458207725362</v>
      </c>
      <c r="K3146" s="12">
        <v>3.8589786535276374</v>
      </c>
      <c r="L3146" s="12">
        <v>3.8102791994958571</v>
      </c>
      <c r="M3146" s="12">
        <v>4.3411527927481588</v>
      </c>
      <c r="N3146" s="12"/>
      <c r="O3146" s="12"/>
    </row>
    <row r="3147" spans="1:15" x14ac:dyDescent="0.35">
      <c r="A3147" s="11" t="str">
        <f t="shared" si="49"/>
        <v>DISTRIBUCION VOLUMEN X CRITERIO (kg ó litros)Mixers10-30MIL</v>
      </c>
      <c r="B3147" s="11" t="s">
        <v>120</v>
      </c>
      <c r="C3147" s="11" t="s">
        <v>167</v>
      </c>
      <c r="D3147" s="11" t="s">
        <v>12</v>
      </c>
      <c r="E3147" s="12">
        <v>22.859303361458263</v>
      </c>
      <c r="F3147" s="12">
        <v>23.44732624692254</v>
      </c>
      <c r="G3147" s="12">
        <v>20.043666502609955</v>
      </c>
      <c r="H3147" s="12">
        <v>21.366949216362276</v>
      </c>
      <c r="I3147" s="12">
        <v>12.959067312960865</v>
      </c>
      <c r="J3147" s="12">
        <v>13.565565884985343</v>
      </c>
      <c r="K3147" s="12">
        <v>27.028176760061946</v>
      </c>
      <c r="L3147" s="12">
        <v>15.434566531010086</v>
      </c>
      <c r="M3147" s="12">
        <v>14.152101256275534</v>
      </c>
      <c r="N3147" s="12"/>
      <c r="O3147" s="12"/>
    </row>
    <row r="3148" spans="1:15" x14ac:dyDescent="0.35">
      <c r="A3148" s="11" t="str">
        <f t="shared" si="49"/>
        <v>DISTRIBUCION VOLUMEN X CRITERIO (kg ó litros)Mixers30-100MIL</v>
      </c>
      <c r="B3148" s="11" t="s">
        <v>120</v>
      </c>
      <c r="C3148" s="11" t="s">
        <v>167</v>
      </c>
      <c r="D3148" s="11" t="s">
        <v>13</v>
      </c>
      <c r="E3148" s="12">
        <v>16.311541202662465</v>
      </c>
      <c r="F3148" s="12">
        <v>30.399203336609144</v>
      </c>
      <c r="G3148" s="12">
        <v>22.430604314322071</v>
      </c>
      <c r="H3148" s="12">
        <v>27.160865776822696</v>
      </c>
      <c r="I3148" s="12">
        <v>10.603906897428724</v>
      </c>
      <c r="J3148" s="12">
        <v>19.385965175848945</v>
      </c>
      <c r="K3148" s="12">
        <v>15.638135025834575</v>
      </c>
      <c r="L3148" s="12">
        <v>14.543317477880841</v>
      </c>
      <c r="M3148" s="12">
        <v>22.673747506072033</v>
      </c>
      <c r="N3148" s="12"/>
      <c r="O3148" s="12"/>
    </row>
    <row r="3149" spans="1:15" x14ac:dyDescent="0.35">
      <c r="A3149" s="11" t="str">
        <f t="shared" si="49"/>
        <v>DISTRIBUCION VOLUMEN X CRITERIO (kg ó litros)Mixers100-200MIL</v>
      </c>
      <c r="B3149" s="11" t="s">
        <v>120</v>
      </c>
      <c r="C3149" s="11" t="s">
        <v>167</v>
      </c>
      <c r="D3149" s="11" t="s">
        <v>14</v>
      </c>
      <c r="E3149" s="12">
        <v>6.4189583194747977</v>
      </c>
      <c r="F3149" s="12">
        <v>4.4146947071487883</v>
      </c>
      <c r="G3149" s="12">
        <v>8.5825477781911186</v>
      </c>
      <c r="H3149" s="12">
        <v>6.1504035622642919</v>
      </c>
      <c r="I3149" s="12">
        <v>11.156250064364146</v>
      </c>
      <c r="J3149" s="12">
        <v>14.058614463611915</v>
      </c>
      <c r="K3149" s="12">
        <v>6.9556181318326278</v>
      </c>
      <c r="L3149" s="12">
        <v>39.076593723314602</v>
      </c>
      <c r="M3149" s="12">
        <v>3.8624482907566482</v>
      </c>
      <c r="N3149" s="12"/>
      <c r="O3149" s="12"/>
    </row>
    <row r="3150" spans="1:15" x14ac:dyDescent="0.35">
      <c r="A3150" s="11" t="str">
        <f t="shared" si="49"/>
        <v>DISTRIBUCION VOLUMEN X CRITERIO (kg ó litros)Mixers200-500MIL</v>
      </c>
      <c r="B3150" s="11" t="s">
        <v>120</v>
      </c>
      <c r="C3150" s="11" t="s">
        <v>167</v>
      </c>
      <c r="D3150" s="11" t="s">
        <v>15</v>
      </c>
      <c r="E3150" s="12">
        <v>12.468422671177469</v>
      </c>
      <c r="F3150" s="12">
        <v>13.839414056577443</v>
      </c>
      <c r="G3150" s="12">
        <v>11.997246679741011</v>
      </c>
      <c r="H3150" s="12">
        <v>17.562593362359745</v>
      </c>
      <c r="I3150" s="12">
        <v>19.683275075043067</v>
      </c>
      <c r="J3150" s="12">
        <v>17.911201756718157</v>
      </c>
      <c r="K3150" s="12">
        <v>21.837042194302807</v>
      </c>
      <c r="L3150" s="12">
        <v>13.142988894611008</v>
      </c>
      <c r="M3150" s="12">
        <v>19.868117420474576</v>
      </c>
      <c r="N3150" s="12"/>
      <c r="O3150" s="12"/>
    </row>
    <row r="3151" spans="1:15" x14ac:dyDescent="0.35">
      <c r="A3151" s="11" t="str">
        <f t="shared" si="49"/>
        <v>DISTRIBUCION VOLUMEN X CRITERIO (kg ó litros)Mixers&gt;500MIL</v>
      </c>
      <c r="B3151" s="11" t="s">
        <v>120</v>
      </c>
      <c r="C3151" s="11" t="s">
        <v>167</v>
      </c>
      <c r="D3151" s="11" t="s">
        <v>16</v>
      </c>
      <c r="E3151" s="12">
        <v>27.460220584034523</v>
      </c>
      <c r="F3151" s="12">
        <v>16.461844659851437</v>
      </c>
      <c r="G3151" s="12">
        <v>16.967737278082449</v>
      </c>
      <c r="H3151" s="12">
        <v>19.79196547056242</v>
      </c>
      <c r="I3151" s="12">
        <v>18.798225229085848</v>
      </c>
      <c r="J3151" s="12">
        <v>19.054186248774403</v>
      </c>
      <c r="K3151" s="12">
        <v>17.648803471812645</v>
      </c>
      <c r="L3151" s="12">
        <v>7.5680086619690643</v>
      </c>
      <c r="M3151" s="12">
        <v>18.283906932251725</v>
      </c>
      <c r="N3151" s="12"/>
      <c r="O3151" s="12"/>
    </row>
    <row r="3152" spans="1:15" x14ac:dyDescent="0.35">
      <c r="A3152" s="11" t="str">
        <f t="shared" si="49"/>
        <v>DISTRIBUCION VOLUMEN X CRITERIO (kg ó litros)MixersDE 15 A 19 AÑOS</v>
      </c>
      <c r="B3152" s="11" t="s">
        <v>120</v>
      </c>
      <c r="C3152" s="11" t="s">
        <v>167</v>
      </c>
      <c r="D3152" s="11" t="s">
        <v>39</v>
      </c>
      <c r="E3152" s="12" t="s">
        <v>219</v>
      </c>
      <c r="F3152" s="12">
        <v>0.85047336525689199</v>
      </c>
      <c r="G3152" s="12" t="s">
        <v>219</v>
      </c>
      <c r="H3152" s="12" t="s">
        <v>219</v>
      </c>
      <c r="I3152" s="12">
        <v>0.41965571861549944</v>
      </c>
      <c r="J3152" s="12" t="s">
        <v>219</v>
      </c>
      <c r="K3152" s="12" t="s">
        <v>219</v>
      </c>
      <c r="L3152" s="12" t="s">
        <v>219</v>
      </c>
      <c r="M3152" s="12" t="s">
        <v>219</v>
      </c>
      <c r="N3152" s="12"/>
      <c r="O3152" s="12"/>
    </row>
    <row r="3153" spans="1:15" x14ac:dyDescent="0.35">
      <c r="A3153" s="11" t="str">
        <f t="shared" si="49"/>
        <v>DISTRIBUCION VOLUMEN X CRITERIO (kg ó litros)MixersDE 20 A 24 AÑOS</v>
      </c>
      <c r="B3153" s="11" t="s">
        <v>120</v>
      </c>
      <c r="C3153" s="11" t="s">
        <v>167</v>
      </c>
      <c r="D3153" s="11" t="s">
        <v>40</v>
      </c>
      <c r="E3153" s="12">
        <v>2.6652937543622466</v>
      </c>
      <c r="F3153" s="12">
        <v>3.3529292371858275</v>
      </c>
      <c r="G3153" s="12" t="s">
        <v>219</v>
      </c>
      <c r="H3153" s="12">
        <v>0.29624312186120672</v>
      </c>
      <c r="I3153" s="12" t="s">
        <v>219</v>
      </c>
      <c r="J3153" s="12">
        <v>2.5208045675261923</v>
      </c>
      <c r="K3153" s="12">
        <v>0.38573187901412154</v>
      </c>
      <c r="L3153" s="12">
        <v>0.84916784916641841</v>
      </c>
      <c r="M3153" s="12">
        <v>1.9128653909745279</v>
      </c>
      <c r="N3153" s="12"/>
      <c r="O3153" s="12"/>
    </row>
    <row r="3154" spans="1:15" x14ac:dyDescent="0.35">
      <c r="A3154" s="11" t="str">
        <f t="shared" si="49"/>
        <v>DISTRIBUCION VOLUMEN X CRITERIO (kg ó litros)MixersDE 25 A 34 AÑOS</v>
      </c>
      <c r="B3154" s="11" t="s">
        <v>120</v>
      </c>
      <c r="C3154" s="11" t="s">
        <v>167</v>
      </c>
      <c r="D3154" s="11" t="s">
        <v>41</v>
      </c>
      <c r="E3154" s="12">
        <v>2.2618411257553359</v>
      </c>
      <c r="F3154" s="12">
        <v>1.3457490292631273</v>
      </c>
      <c r="G3154" s="12">
        <v>13.941304305690554</v>
      </c>
      <c r="H3154" s="12">
        <v>2.3921397289712085</v>
      </c>
      <c r="I3154" s="12">
        <v>6.5066107334691425</v>
      </c>
      <c r="J3154" s="12">
        <v>3.0366587847874302</v>
      </c>
      <c r="K3154" s="12">
        <v>3.4175467675475786</v>
      </c>
      <c r="L3154" s="12">
        <v>7.7943076556035216</v>
      </c>
      <c r="M3154" s="12">
        <v>2.2852095711117002</v>
      </c>
      <c r="N3154" s="12"/>
      <c r="O3154" s="12"/>
    </row>
    <row r="3155" spans="1:15" x14ac:dyDescent="0.35">
      <c r="A3155" s="11" t="str">
        <f t="shared" si="49"/>
        <v>DISTRIBUCION VOLUMEN X CRITERIO (kg ó litros)MixersDE 35 A 49 AÑOS</v>
      </c>
      <c r="B3155" s="11" t="s">
        <v>120</v>
      </c>
      <c r="C3155" s="11" t="s">
        <v>167</v>
      </c>
      <c r="D3155" s="11" t="s">
        <v>42</v>
      </c>
      <c r="E3155" s="12">
        <v>22.391011494731288</v>
      </c>
      <c r="F3155" s="12">
        <v>14.610805005668185</v>
      </c>
      <c r="G3155" s="12">
        <v>15.917078096677468</v>
      </c>
      <c r="H3155" s="12">
        <v>26.798188915299097</v>
      </c>
      <c r="I3155" s="12">
        <v>13.09937946488553</v>
      </c>
      <c r="J3155" s="12">
        <v>9.9497202806454474</v>
      </c>
      <c r="K3155" s="12">
        <v>13.811604622721321</v>
      </c>
      <c r="L3155" s="12">
        <v>12.342764006243973</v>
      </c>
      <c r="M3155" s="12">
        <v>5.4025728526446315</v>
      </c>
      <c r="N3155" s="12"/>
      <c r="O3155" s="12"/>
    </row>
    <row r="3156" spans="1:15" x14ac:dyDescent="0.35">
      <c r="A3156" s="11" t="str">
        <f t="shared" si="49"/>
        <v>DISTRIBUCION VOLUMEN X CRITERIO (kg ó litros)MixersDE 50 A 59 AÑOS</v>
      </c>
      <c r="B3156" s="11" t="s">
        <v>120</v>
      </c>
      <c r="C3156" s="11" t="s">
        <v>167</v>
      </c>
      <c r="D3156" s="11" t="s">
        <v>43</v>
      </c>
      <c r="E3156" s="12">
        <v>27.368113711526874</v>
      </c>
      <c r="F3156" s="12">
        <v>19.117746031345799</v>
      </c>
      <c r="G3156" s="12">
        <v>17.898497493552426</v>
      </c>
      <c r="H3156" s="12">
        <v>11.187830213789535</v>
      </c>
      <c r="I3156" s="12">
        <v>34.173690386081454</v>
      </c>
      <c r="J3156" s="12">
        <v>29.634953297577272</v>
      </c>
      <c r="K3156" s="12">
        <v>26.811201575689232</v>
      </c>
      <c r="L3156" s="12">
        <v>50.846506471198914</v>
      </c>
      <c r="M3156" s="12">
        <v>48.510256607724195</v>
      </c>
      <c r="N3156" s="12"/>
      <c r="O3156" s="12"/>
    </row>
    <row r="3157" spans="1:15" x14ac:dyDescent="0.35">
      <c r="A3157" s="11" t="str">
        <f t="shared" si="49"/>
        <v>DISTRIBUCION VOLUMEN X CRITERIO (kg ó litros)MixersDE 60 A 75 AÑOS</v>
      </c>
      <c r="B3157" s="11" t="s">
        <v>120</v>
      </c>
      <c r="C3157" s="11" t="s">
        <v>167</v>
      </c>
      <c r="D3157" s="11" t="s">
        <v>44</v>
      </c>
      <c r="E3157" s="12">
        <v>45.313747323908679</v>
      </c>
      <c r="F3157" s="12">
        <v>60.7222959810669</v>
      </c>
      <c r="G3157" s="12">
        <v>52.243094431156138</v>
      </c>
      <c r="H3157" s="12">
        <v>59.325610632303047</v>
      </c>
      <c r="I3157" s="12">
        <v>45.800665866129492</v>
      </c>
      <c r="J3157" s="12">
        <v>54.857853913068041</v>
      </c>
      <c r="K3157" s="12">
        <v>55.573894419972177</v>
      </c>
      <c r="L3157" s="12">
        <v>28.167276818851722</v>
      </c>
      <c r="M3157" s="12">
        <v>41.889096758745396</v>
      </c>
      <c r="N3157" s="12"/>
      <c r="O3157" s="12"/>
    </row>
    <row r="3158" spans="1:15" x14ac:dyDescent="0.35">
      <c r="A3158" s="11" t="str">
        <f t="shared" si="49"/>
        <v>DISTRIBUCION VOLUMEN X CRITERIO (kg ó litros)MixersALTA Y MEDIA ALTA</v>
      </c>
      <c r="B3158" s="11" t="s">
        <v>120</v>
      </c>
      <c r="C3158" s="11" t="s">
        <v>167</v>
      </c>
      <c r="D3158" s="11" t="s">
        <v>17</v>
      </c>
      <c r="E3158" s="12">
        <v>13.560275867374322</v>
      </c>
      <c r="F3158" s="12">
        <v>19.847831855046604</v>
      </c>
      <c r="G3158" s="12">
        <v>24.727449472765723</v>
      </c>
      <c r="H3158" s="12">
        <v>17.894514081983786</v>
      </c>
      <c r="I3158" s="12">
        <v>27.985470794101019</v>
      </c>
      <c r="J3158" s="12">
        <v>20.721035532091168</v>
      </c>
      <c r="K3158" s="12">
        <v>17.82787838336538</v>
      </c>
      <c r="L3158" s="12">
        <v>12.117523732538706</v>
      </c>
      <c r="M3158" s="12">
        <v>16.649004572141102</v>
      </c>
      <c r="N3158" s="12"/>
      <c r="O3158" s="12"/>
    </row>
    <row r="3159" spans="1:15" x14ac:dyDescent="0.35">
      <c r="A3159" s="11" t="str">
        <f t="shared" si="49"/>
        <v>DISTRIBUCION VOLUMEN X CRITERIO (kg ó litros)MixersMEDIA</v>
      </c>
      <c r="B3159" s="11" t="s">
        <v>120</v>
      </c>
      <c r="C3159" s="11" t="s">
        <v>167</v>
      </c>
      <c r="D3159" s="11" t="s">
        <v>18</v>
      </c>
      <c r="E3159" s="12">
        <v>52.944323800242124</v>
      </c>
      <c r="F3159" s="12">
        <v>34.331292841624986</v>
      </c>
      <c r="G3159" s="12">
        <v>29.693878078796761</v>
      </c>
      <c r="H3159" s="12">
        <v>51.633646353354592</v>
      </c>
      <c r="I3159" s="12">
        <v>27.399136284123088</v>
      </c>
      <c r="J3159" s="12">
        <v>30.386554750265255</v>
      </c>
      <c r="K3159" s="12">
        <v>28.287242556872499</v>
      </c>
      <c r="L3159" s="12">
        <v>14.655924478546197</v>
      </c>
      <c r="M3159" s="12">
        <v>34.722006362660643</v>
      </c>
      <c r="N3159" s="12"/>
      <c r="O3159" s="12"/>
    </row>
    <row r="3160" spans="1:15" x14ac:dyDescent="0.35">
      <c r="A3160" s="11" t="str">
        <f t="shared" si="49"/>
        <v>DISTRIBUCION VOLUMEN X CRITERIO (kg ó litros)MixersMEDIA BAJA</v>
      </c>
      <c r="B3160" s="11" t="s">
        <v>120</v>
      </c>
      <c r="C3160" s="11" t="s">
        <v>167</v>
      </c>
      <c r="D3160" s="11" t="s">
        <v>19</v>
      </c>
      <c r="E3160" s="12">
        <v>28.039431175848208</v>
      </c>
      <c r="F3160" s="12">
        <v>30.458673508146074</v>
      </c>
      <c r="G3160" s="12">
        <v>15.030719330424692</v>
      </c>
      <c r="H3160" s="12">
        <v>23.8094386080082</v>
      </c>
      <c r="I3160" s="12">
        <v>19.681423213959416</v>
      </c>
      <c r="J3160" s="12">
        <v>27.675002036950584</v>
      </c>
      <c r="K3160" s="12">
        <v>38.421679687102625</v>
      </c>
      <c r="L3160" s="12">
        <v>21.696379552837424</v>
      </c>
      <c r="M3160" s="12">
        <v>24.772346196906067</v>
      </c>
      <c r="N3160" s="12"/>
      <c r="O3160" s="12"/>
    </row>
    <row r="3161" spans="1:15" x14ac:dyDescent="0.35">
      <c r="A3161" s="11" t="str">
        <f t="shared" si="49"/>
        <v>DISTRIBUCION VOLUMEN X CRITERIO (kg ó litros)MixersBAJA</v>
      </c>
      <c r="B3161" s="11" t="s">
        <v>120</v>
      </c>
      <c r="C3161" s="11" t="s">
        <v>167</v>
      </c>
      <c r="D3161" s="11" t="s">
        <v>20</v>
      </c>
      <c r="E3161" s="12">
        <v>5.455975583745329</v>
      </c>
      <c r="F3161" s="12">
        <v>15.362214721465802</v>
      </c>
      <c r="G3161" s="12">
        <v>30.547930027059085</v>
      </c>
      <c r="H3161" s="12">
        <v>6.6623875733907214</v>
      </c>
      <c r="I3161" s="12">
        <v>24.933972198743898</v>
      </c>
      <c r="J3161" s="12">
        <v>21.217393207268657</v>
      </c>
      <c r="K3161" s="12">
        <v>15.463174901778521</v>
      </c>
      <c r="L3161" s="12">
        <v>51.530195151906469</v>
      </c>
      <c r="M3161" s="12">
        <v>23.856630818551054</v>
      </c>
      <c r="N3161" s="12"/>
      <c r="O3161" s="12"/>
    </row>
    <row r="3162" spans="1:15" x14ac:dyDescent="0.35">
      <c r="A3162" s="11" t="str">
        <f t="shared" si="49"/>
        <v>DISTRIBUCION VOLUMEN X CRITERIO (kg ó litros)MixersHOMBRE</v>
      </c>
      <c r="B3162" s="11" t="s">
        <v>120</v>
      </c>
      <c r="C3162" s="11" t="s">
        <v>167</v>
      </c>
      <c r="D3162" s="11" t="s">
        <v>21</v>
      </c>
      <c r="E3162" s="12">
        <v>43.576830641674377</v>
      </c>
      <c r="F3162" s="12">
        <v>50.147113613062963</v>
      </c>
      <c r="G3162" s="12">
        <v>33.821529257761945</v>
      </c>
      <c r="H3162" s="12">
        <v>36.4078459251783</v>
      </c>
      <c r="I3162" s="12">
        <v>49.96052116843223</v>
      </c>
      <c r="J3162" s="12">
        <v>43.66938559920154</v>
      </c>
      <c r="K3162" s="12">
        <v>36.697182797009233</v>
      </c>
      <c r="L3162" s="12">
        <v>27.358232224009388</v>
      </c>
      <c r="M3162" s="12">
        <v>38.910468109275762</v>
      </c>
      <c r="N3162" s="12"/>
      <c r="O3162" s="12"/>
    </row>
    <row r="3163" spans="1:15" x14ac:dyDescent="0.35">
      <c r="A3163" s="11" t="str">
        <f t="shared" si="49"/>
        <v>DISTRIBUCION VOLUMEN X CRITERIO (kg ó litros)MixersMUJER</v>
      </c>
      <c r="B3163" s="11" t="s">
        <v>120</v>
      </c>
      <c r="C3163" s="11" t="s">
        <v>167</v>
      </c>
      <c r="D3163" s="11" t="s">
        <v>22</v>
      </c>
      <c r="E3163" s="12">
        <v>56.423182167162558</v>
      </c>
      <c r="F3163" s="12">
        <v>49.852888188085224</v>
      </c>
      <c r="G3163" s="12">
        <v>66.178443041362485</v>
      </c>
      <c r="H3163" s="12">
        <v>63.592157038120114</v>
      </c>
      <c r="I3163" s="12">
        <v>50.039477196773099</v>
      </c>
      <c r="J3163" s="12">
        <v>56.330601242600039</v>
      </c>
      <c r="K3163" s="12">
        <v>63.302810950201625</v>
      </c>
      <c r="L3163" s="12">
        <v>72.641773625265174</v>
      </c>
      <c r="M3163" s="12">
        <v>61.089532784313619</v>
      </c>
      <c r="N3163" s="12"/>
      <c r="O3163" s="12"/>
    </row>
    <row r="3164" spans="1:15" x14ac:dyDescent="0.35">
      <c r="A3164" s="11" t="str">
        <f t="shared" si="49"/>
        <v>DISTRIBUCION VOLUMEN X CRITERIO (kg ó litros)IsotonicasT.ESPAÑA</v>
      </c>
      <c r="B3164" s="11" t="s">
        <v>120</v>
      </c>
      <c r="C3164" s="11" t="s">
        <v>181</v>
      </c>
      <c r="D3164" s="11" t="s">
        <v>36</v>
      </c>
      <c r="E3164" s="12">
        <v>100</v>
      </c>
      <c r="F3164" s="12">
        <v>100</v>
      </c>
      <c r="G3164" s="12">
        <v>100</v>
      </c>
      <c r="H3164" s="12">
        <v>100</v>
      </c>
      <c r="I3164" s="12">
        <v>100</v>
      </c>
      <c r="J3164" s="12">
        <v>100</v>
      </c>
      <c r="K3164" s="12">
        <v>100</v>
      </c>
      <c r="L3164" s="12">
        <v>100</v>
      </c>
      <c r="M3164" s="12">
        <v>100</v>
      </c>
      <c r="N3164" s="12"/>
      <c r="O3164" s="12"/>
    </row>
    <row r="3165" spans="1:15" x14ac:dyDescent="0.35">
      <c r="A3165" s="11" t="str">
        <f t="shared" si="49"/>
        <v>DISTRIBUCION VOLUMEN X CRITERIO (kg ó litros)IsotonicasBCN AM</v>
      </c>
      <c r="B3165" s="11" t="s">
        <v>120</v>
      </c>
      <c r="C3165" s="11" t="s">
        <v>181</v>
      </c>
      <c r="D3165" s="11" t="s">
        <v>1</v>
      </c>
      <c r="E3165" s="12">
        <v>13.687515713886961</v>
      </c>
      <c r="F3165" s="12">
        <v>11.440755018213876</v>
      </c>
      <c r="G3165" s="12">
        <v>8.3324524808285325</v>
      </c>
      <c r="H3165" s="12">
        <v>12.417968199898509</v>
      </c>
      <c r="I3165" s="12">
        <v>10.586210404309393</v>
      </c>
      <c r="J3165" s="12">
        <v>14.063150470438119</v>
      </c>
      <c r="K3165" s="12">
        <v>14.252214787714514</v>
      </c>
      <c r="L3165" s="12">
        <v>10.078059261961039</v>
      </c>
      <c r="M3165" s="12">
        <v>9.7290571387429434</v>
      </c>
      <c r="N3165" s="12"/>
      <c r="O3165" s="12"/>
    </row>
    <row r="3166" spans="1:15" x14ac:dyDescent="0.35">
      <c r="A3166" s="11" t="str">
        <f t="shared" si="49"/>
        <v>DISTRIBUCION VOLUMEN X CRITERIO (kg ó litros)IsotonicasREST.CAT ARAGON</v>
      </c>
      <c r="B3166" s="11" t="s">
        <v>120</v>
      </c>
      <c r="C3166" s="11" t="s">
        <v>181</v>
      </c>
      <c r="D3166" s="11" t="s">
        <v>2</v>
      </c>
      <c r="E3166" s="12">
        <v>10.238423528765313</v>
      </c>
      <c r="F3166" s="12">
        <v>11.753227769285507</v>
      </c>
      <c r="G3166" s="12">
        <v>8.6677701782595022</v>
      </c>
      <c r="H3166" s="12">
        <v>7.1934257655129192</v>
      </c>
      <c r="I3166" s="12">
        <v>12.845257443124469</v>
      </c>
      <c r="J3166" s="12">
        <v>9.1731542755265174</v>
      </c>
      <c r="K3166" s="12">
        <v>7.3103838345814287</v>
      </c>
      <c r="L3166" s="12">
        <v>11.138051555358674</v>
      </c>
      <c r="M3166" s="12">
        <v>9.1787627604660234</v>
      </c>
      <c r="N3166" s="12"/>
      <c r="O3166" s="12"/>
    </row>
    <row r="3167" spans="1:15" x14ac:dyDescent="0.35">
      <c r="A3167" s="11" t="str">
        <f t="shared" si="49"/>
        <v>DISTRIBUCION VOLUMEN X CRITERIO (kg ó litros)IsotonicasLEVANTE</v>
      </c>
      <c r="B3167" s="11" t="s">
        <v>120</v>
      </c>
      <c r="C3167" s="11" t="s">
        <v>181</v>
      </c>
      <c r="D3167" s="11" t="s">
        <v>3</v>
      </c>
      <c r="E3167" s="12">
        <v>9.524605567014838</v>
      </c>
      <c r="F3167" s="12">
        <v>13.133858718018656</v>
      </c>
      <c r="G3167" s="12">
        <v>13.266814754877378</v>
      </c>
      <c r="H3167" s="12">
        <v>11.792756809921055</v>
      </c>
      <c r="I3167" s="12">
        <v>11.903225929299682</v>
      </c>
      <c r="J3167" s="12">
        <v>11.158058302663573</v>
      </c>
      <c r="K3167" s="12">
        <v>11.273329909552931</v>
      </c>
      <c r="L3167" s="12">
        <v>13.394883263571508</v>
      </c>
      <c r="M3167" s="12">
        <v>12.609406679141793</v>
      </c>
      <c r="N3167" s="12"/>
      <c r="O3167" s="12"/>
    </row>
    <row r="3168" spans="1:15" x14ac:dyDescent="0.35">
      <c r="A3168" s="11" t="str">
        <f t="shared" si="49"/>
        <v>DISTRIBUCION VOLUMEN X CRITERIO (kg ó litros)IsotonicasANDALUCIA</v>
      </c>
      <c r="B3168" s="11" t="s">
        <v>120</v>
      </c>
      <c r="C3168" s="11" t="s">
        <v>181</v>
      </c>
      <c r="D3168" s="11" t="s">
        <v>4</v>
      </c>
      <c r="E3168" s="12">
        <v>21.945862936801323</v>
      </c>
      <c r="F3168" s="12">
        <v>15.1513436798369</v>
      </c>
      <c r="G3168" s="12">
        <v>20.559894396658716</v>
      </c>
      <c r="H3168" s="12">
        <v>18.114357694661535</v>
      </c>
      <c r="I3168" s="12">
        <v>16.26142927132425</v>
      </c>
      <c r="J3168" s="12">
        <v>15.218776520621169</v>
      </c>
      <c r="K3168" s="12">
        <v>16.728034627561954</v>
      </c>
      <c r="L3168" s="12">
        <v>21.109821245502282</v>
      </c>
      <c r="M3168" s="12">
        <v>14.552119273608572</v>
      </c>
      <c r="N3168" s="12"/>
      <c r="O3168" s="12"/>
    </row>
    <row r="3169" spans="1:15" x14ac:dyDescent="0.35">
      <c r="A3169" s="11" t="str">
        <f t="shared" si="49"/>
        <v>DISTRIBUCION VOLUMEN X CRITERIO (kg ó litros)IsotonicasMDD AM</v>
      </c>
      <c r="B3169" s="11" t="s">
        <v>120</v>
      </c>
      <c r="C3169" s="11" t="s">
        <v>181</v>
      </c>
      <c r="D3169" s="11" t="s">
        <v>5</v>
      </c>
      <c r="E3169" s="12">
        <v>14.066364271113018</v>
      </c>
      <c r="F3169" s="12">
        <v>14.102851706100861</v>
      </c>
      <c r="G3169" s="12">
        <v>10.398941361222349</v>
      </c>
      <c r="H3169" s="12">
        <v>14.57159990350303</v>
      </c>
      <c r="I3169" s="12">
        <v>14.893280768582439</v>
      </c>
      <c r="J3169" s="12">
        <v>14.35828611320909</v>
      </c>
      <c r="K3169" s="12">
        <v>9.2132167871282213</v>
      </c>
      <c r="L3169" s="12">
        <v>9.5454375018218247</v>
      </c>
      <c r="M3169" s="12">
        <v>14.522841459133961</v>
      </c>
      <c r="N3169" s="12"/>
      <c r="O3169" s="12"/>
    </row>
    <row r="3170" spans="1:15" x14ac:dyDescent="0.35">
      <c r="A3170" s="11" t="str">
        <f t="shared" si="49"/>
        <v>DISTRIBUCION VOLUMEN X CRITERIO (kg ó litros)IsotonicasRTO CENTRO</v>
      </c>
      <c r="B3170" s="11" t="s">
        <v>120</v>
      </c>
      <c r="C3170" s="11" t="s">
        <v>181</v>
      </c>
      <c r="D3170" s="11" t="s">
        <v>6</v>
      </c>
      <c r="E3170" s="12">
        <v>15.519431239168796</v>
      </c>
      <c r="F3170" s="12">
        <v>13.22482932132576</v>
      </c>
      <c r="G3170" s="12">
        <v>17.957733926694385</v>
      </c>
      <c r="H3170" s="12">
        <v>19.736422992280474</v>
      </c>
      <c r="I3170" s="12">
        <v>15.968818576843383</v>
      </c>
      <c r="J3170" s="12">
        <v>14.242045513619949</v>
      </c>
      <c r="K3170" s="12">
        <v>19.648503947434236</v>
      </c>
      <c r="L3170" s="12">
        <v>17.327666538602259</v>
      </c>
      <c r="M3170" s="12">
        <v>19.775580553049615</v>
      </c>
      <c r="N3170" s="12"/>
      <c r="O3170" s="12"/>
    </row>
    <row r="3171" spans="1:15" x14ac:dyDescent="0.35">
      <c r="A3171" s="11" t="str">
        <f t="shared" si="49"/>
        <v>DISTRIBUCION VOLUMEN X CRITERIO (kg ó litros)IsotonicasNORTE-CENTRO</v>
      </c>
      <c r="B3171" s="11" t="s">
        <v>120</v>
      </c>
      <c r="C3171" s="11" t="s">
        <v>181</v>
      </c>
      <c r="D3171" s="11" t="s">
        <v>7</v>
      </c>
      <c r="E3171" s="12">
        <v>5.5345688041972281</v>
      </c>
      <c r="F3171" s="12">
        <v>7.9588835146894228</v>
      </c>
      <c r="G3171" s="12">
        <v>5.7517117772896764</v>
      </c>
      <c r="H3171" s="12">
        <v>5.92218597068279</v>
      </c>
      <c r="I3171" s="12">
        <v>7.4098695556964564</v>
      </c>
      <c r="J3171" s="12">
        <v>9.9648355121638446</v>
      </c>
      <c r="K3171" s="12">
        <v>12.241547861134622</v>
      </c>
      <c r="L3171" s="12">
        <v>6.2319556732454444</v>
      </c>
      <c r="M3171" s="12">
        <v>8.1868595190504614</v>
      </c>
      <c r="N3171" s="12"/>
      <c r="O3171" s="12"/>
    </row>
    <row r="3172" spans="1:15" x14ac:dyDescent="0.35">
      <c r="A3172" s="11" t="str">
        <f t="shared" si="49"/>
        <v>DISTRIBUCION VOLUMEN X CRITERIO (kg ó litros)IsotonicasNOROESTE</v>
      </c>
      <c r="B3172" s="11" t="s">
        <v>120</v>
      </c>
      <c r="C3172" s="11" t="s">
        <v>181</v>
      </c>
      <c r="D3172" s="11" t="s">
        <v>8</v>
      </c>
      <c r="E3172" s="12">
        <v>9.4832244658123113</v>
      </c>
      <c r="F3172" s="12">
        <v>13.234249726754449</v>
      </c>
      <c r="G3172" s="12">
        <v>15.064677750925007</v>
      </c>
      <c r="H3172" s="12">
        <v>10.251276839639246</v>
      </c>
      <c r="I3172" s="12">
        <v>10.131907360287986</v>
      </c>
      <c r="J3172" s="12">
        <v>11.82170122304437</v>
      </c>
      <c r="K3172" s="12">
        <v>9.3327676205922092</v>
      </c>
      <c r="L3172" s="12">
        <v>11.174123355355221</v>
      </c>
      <c r="M3172" s="12">
        <v>11.445382678451574</v>
      </c>
      <c r="N3172" s="12"/>
      <c r="O3172" s="12"/>
    </row>
    <row r="3173" spans="1:15" x14ac:dyDescent="0.35">
      <c r="A3173" s="11" t="str">
        <f t="shared" si="49"/>
        <v>DISTRIBUCION VOLUMEN X CRITERIO (kg ó litros)Isotonicas&lt;2MIL</v>
      </c>
      <c r="B3173" s="11" t="s">
        <v>120</v>
      </c>
      <c r="C3173" s="11" t="s">
        <v>181</v>
      </c>
      <c r="D3173" s="11" t="s">
        <v>9</v>
      </c>
      <c r="E3173" s="12">
        <v>7.823048449301977</v>
      </c>
      <c r="F3173" s="12">
        <v>9.1022368202057091</v>
      </c>
      <c r="G3173" s="12">
        <v>10.963245416376093</v>
      </c>
      <c r="H3173" s="12">
        <v>11.531435198519716</v>
      </c>
      <c r="I3173" s="12">
        <v>10.392106299812291</v>
      </c>
      <c r="J3173" s="12">
        <v>7.0114090467505914</v>
      </c>
      <c r="K3173" s="12">
        <v>7.2296978312316211</v>
      </c>
      <c r="L3173" s="12">
        <v>9.0654294033326011</v>
      </c>
      <c r="M3173" s="12">
        <v>8.9140319865323328</v>
      </c>
      <c r="N3173" s="12"/>
      <c r="O3173" s="12"/>
    </row>
    <row r="3174" spans="1:15" x14ac:dyDescent="0.35">
      <c r="A3174" s="11" t="str">
        <f t="shared" si="49"/>
        <v>DISTRIBUCION VOLUMEN X CRITERIO (kg ó litros)Isotonicas2-5MIL</v>
      </c>
      <c r="B3174" s="11" t="s">
        <v>120</v>
      </c>
      <c r="C3174" s="11" t="s">
        <v>181</v>
      </c>
      <c r="D3174" s="11" t="s">
        <v>10</v>
      </c>
      <c r="E3174" s="12">
        <v>7.1531164673196326</v>
      </c>
      <c r="F3174" s="12">
        <v>3.6283093178289088</v>
      </c>
      <c r="G3174" s="12">
        <v>6.2192942798919635</v>
      </c>
      <c r="H3174" s="12">
        <v>8.3648263429151868</v>
      </c>
      <c r="I3174" s="12">
        <v>6.215603754252446</v>
      </c>
      <c r="J3174" s="12">
        <v>7.6800636722155202</v>
      </c>
      <c r="K3174" s="12">
        <v>8.3249337456180079</v>
      </c>
      <c r="L3174" s="12">
        <v>8.8790790218477653</v>
      </c>
      <c r="M3174" s="12">
        <v>8.1085580823612453</v>
      </c>
      <c r="N3174" s="12"/>
      <c r="O3174" s="12"/>
    </row>
    <row r="3175" spans="1:15" x14ac:dyDescent="0.35">
      <c r="A3175" s="11" t="str">
        <f t="shared" si="49"/>
        <v>DISTRIBUCION VOLUMEN X CRITERIO (kg ó litros)Isotonicas5-10MIL</v>
      </c>
      <c r="B3175" s="11" t="s">
        <v>120</v>
      </c>
      <c r="C3175" s="11" t="s">
        <v>181</v>
      </c>
      <c r="D3175" s="11" t="s">
        <v>11</v>
      </c>
      <c r="E3175" s="12">
        <v>5.9294011996322364</v>
      </c>
      <c r="F3175" s="12">
        <v>7.4260257571132984</v>
      </c>
      <c r="G3175" s="12">
        <v>9.3272530348940386</v>
      </c>
      <c r="H3175" s="12">
        <v>7.0630604057004307</v>
      </c>
      <c r="I3175" s="12">
        <v>7.5366249200802997</v>
      </c>
      <c r="J3175" s="12">
        <v>6.3164332750687739</v>
      </c>
      <c r="K3175" s="12">
        <v>8.7521471686350143</v>
      </c>
      <c r="L3175" s="12">
        <v>13.853065374552473</v>
      </c>
      <c r="M3175" s="12">
        <v>8.0326911342328362</v>
      </c>
      <c r="N3175" s="12"/>
      <c r="O3175" s="12"/>
    </row>
    <row r="3176" spans="1:15" x14ac:dyDescent="0.35">
      <c r="A3176" s="11" t="str">
        <f t="shared" si="49"/>
        <v>DISTRIBUCION VOLUMEN X CRITERIO (kg ó litros)Isotonicas10-30MIL</v>
      </c>
      <c r="B3176" s="11" t="s">
        <v>120</v>
      </c>
      <c r="C3176" s="11" t="s">
        <v>181</v>
      </c>
      <c r="D3176" s="11" t="s">
        <v>12</v>
      </c>
      <c r="E3176" s="12">
        <v>18.677813234737879</v>
      </c>
      <c r="F3176" s="12">
        <v>14.129785384151091</v>
      </c>
      <c r="G3176" s="12">
        <v>16.456450121183302</v>
      </c>
      <c r="H3176" s="12">
        <v>13.775569248887532</v>
      </c>
      <c r="I3176" s="12">
        <v>17.698741761623157</v>
      </c>
      <c r="J3176" s="12">
        <v>16.497595921450241</v>
      </c>
      <c r="K3176" s="12">
        <v>19.093101670665767</v>
      </c>
      <c r="L3176" s="12">
        <v>19.200944770056697</v>
      </c>
      <c r="M3176" s="12">
        <v>16.641091350745675</v>
      </c>
      <c r="N3176" s="12"/>
      <c r="O3176" s="12"/>
    </row>
    <row r="3177" spans="1:15" x14ac:dyDescent="0.35">
      <c r="A3177" s="11" t="str">
        <f t="shared" si="49"/>
        <v>DISTRIBUCION VOLUMEN X CRITERIO (kg ó litros)Isotonicas30-100MIL</v>
      </c>
      <c r="B3177" s="11" t="s">
        <v>120</v>
      </c>
      <c r="C3177" s="11" t="s">
        <v>181</v>
      </c>
      <c r="D3177" s="11" t="s">
        <v>13</v>
      </c>
      <c r="E3177" s="12">
        <v>19.355490889363633</v>
      </c>
      <c r="F3177" s="12">
        <v>19.843999454656643</v>
      </c>
      <c r="G3177" s="12">
        <v>19.975301047352701</v>
      </c>
      <c r="H3177" s="12">
        <v>17.719990459349148</v>
      </c>
      <c r="I3177" s="12">
        <v>16.880906397632899</v>
      </c>
      <c r="J3177" s="12">
        <v>17.221275709044235</v>
      </c>
      <c r="K3177" s="12">
        <v>13.811549551383848</v>
      </c>
      <c r="L3177" s="12">
        <v>12.761734040313661</v>
      </c>
      <c r="M3177" s="12">
        <v>17.138824523996156</v>
      </c>
      <c r="N3177" s="12"/>
      <c r="O3177" s="12"/>
    </row>
    <row r="3178" spans="1:15" x14ac:dyDescent="0.35">
      <c r="A3178" s="11" t="str">
        <f t="shared" si="49"/>
        <v>DISTRIBUCION VOLUMEN X CRITERIO (kg ó litros)Isotonicas100-200MIL</v>
      </c>
      <c r="B3178" s="11" t="s">
        <v>120</v>
      </c>
      <c r="C3178" s="11" t="s">
        <v>181</v>
      </c>
      <c r="D3178" s="11" t="s">
        <v>14</v>
      </c>
      <c r="E3178" s="12">
        <v>13.954249476760875</v>
      </c>
      <c r="F3178" s="12">
        <v>9.5715619017700817</v>
      </c>
      <c r="G3178" s="12">
        <v>7.7375894618480707</v>
      </c>
      <c r="H3178" s="12">
        <v>9.2197728772363003</v>
      </c>
      <c r="I3178" s="12">
        <v>9.0165176562652505</v>
      </c>
      <c r="J3178" s="12">
        <v>9.2218509492182275</v>
      </c>
      <c r="K3178" s="12">
        <v>12.70748744839134</v>
      </c>
      <c r="L3178" s="12">
        <v>8.6908767399678197</v>
      </c>
      <c r="M3178" s="12">
        <v>10.821171911590319</v>
      </c>
      <c r="N3178" s="12"/>
      <c r="O3178" s="12"/>
    </row>
    <row r="3179" spans="1:15" x14ac:dyDescent="0.35">
      <c r="A3179" s="11" t="str">
        <f t="shared" si="49"/>
        <v>DISTRIBUCION VOLUMEN X CRITERIO (kg ó litros)Isotonicas200-500MIL</v>
      </c>
      <c r="B3179" s="11" t="s">
        <v>120</v>
      </c>
      <c r="C3179" s="11" t="s">
        <v>181</v>
      </c>
      <c r="D3179" s="11" t="s">
        <v>15</v>
      </c>
      <c r="E3179" s="12">
        <v>8.9775764116356633</v>
      </c>
      <c r="F3179" s="12">
        <v>17.47758065878438</v>
      </c>
      <c r="G3179" s="12">
        <v>11.764209709941138</v>
      </c>
      <c r="H3179" s="12">
        <v>13.081012826639776</v>
      </c>
      <c r="I3179" s="12">
        <v>12.681754774296284</v>
      </c>
      <c r="J3179" s="12">
        <v>17.979050522639543</v>
      </c>
      <c r="K3179" s="12">
        <v>11.245110338489738</v>
      </c>
      <c r="L3179" s="12">
        <v>12.405675189769164</v>
      </c>
      <c r="M3179" s="12">
        <v>12.292680294912662</v>
      </c>
      <c r="N3179" s="12"/>
      <c r="O3179" s="12"/>
    </row>
    <row r="3180" spans="1:15" x14ac:dyDescent="0.35">
      <c r="A3180" s="11" t="str">
        <f t="shared" si="49"/>
        <v>DISTRIBUCION VOLUMEN X CRITERIO (kg ó litros)Isotonicas&gt;500MIL</v>
      </c>
      <c r="B3180" s="11" t="s">
        <v>120</v>
      </c>
      <c r="C3180" s="11" t="s">
        <v>181</v>
      </c>
      <c r="D3180" s="11" t="s">
        <v>16</v>
      </c>
      <c r="E3180" s="12">
        <v>18.129302179805304</v>
      </c>
      <c r="F3180" s="12">
        <v>18.820498341277098</v>
      </c>
      <c r="G3180" s="12">
        <v>17.556658318137856</v>
      </c>
      <c r="H3180" s="12">
        <v>19.24432875609795</v>
      </c>
      <c r="I3180" s="12">
        <v>19.577748569796675</v>
      </c>
      <c r="J3180" s="12">
        <v>18.072330717057518</v>
      </c>
      <c r="K3180" s="12">
        <v>18.835970578297719</v>
      </c>
      <c r="L3180" s="12">
        <v>15.143189763739299</v>
      </c>
      <c r="M3180" s="12">
        <v>18.05095582388752</v>
      </c>
      <c r="N3180" s="12"/>
      <c r="O3180" s="12"/>
    </row>
    <row r="3181" spans="1:15" x14ac:dyDescent="0.35">
      <c r="A3181" s="11" t="str">
        <f t="shared" si="49"/>
        <v>DISTRIBUCION VOLUMEN X CRITERIO (kg ó litros)IsotonicasDE 15 A 19 AÑOS</v>
      </c>
      <c r="B3181" s="11" t="s">
        <v>120</v>
      </c>
      <c r="C3181" s="11" t="s">
        <v>181</v>
      </c>
      <c r="D3181" s="11" t="s">
        <v>39</v>
      </c>
      <c r="E3181" s="12">
        <v>7.1192095834249791</v>
      </c>
      <c r="F3181" s="12">
        <v>5.8134004584613219</v>
      </c>
      <c r="G3181" s="12">
        <v>5.7681705298592201</v>
      </c>
      <c r="H3181" s="12">
        <v>4.7663596784738953</v>
      </c>
      <c r="I3181" s="12">
        <v>4.8481269996805265</v>
      </c>
      <c r="J3181" s="12">
        <v>5.310574626473997</v>
      </c>
      <c r="K3181" s="12">
        <v>3.1174810769243999</v>
      </c>
      <c r="L3181" s="12">
        <v>5.995073865263584</v>
      </c>
      <c r="M3181" s="12">
        <v>4.8766228013836264</v>
      </c>
      <c r="N3181" s="12"/>
      <c r="O3181" s="12"/>
    </row>
    <row r="3182" spans="1:15" x14ac:dyDescent="0.35">
      <c r="A3182" s="11" t="str">
        <f t="shared" si="49"/>
        <v>DISTRIBUCION VOLUMEN X CRITERIO (kg ó litros)IsotonicasDE 20 A 24 AÑOS</v>
      </c>
      <c r="B3182" s="11" t="s">
        <v>120</v>
      </c>
      <c r="C3182" s="11" t="s">
        <v>181</v>
      </c>
      <c r="D3182" s="11" t="s">
        <v>40</v>
      </c>
      <c r="E3182" s="12">
        <v>3.4006369697198973</v>
      </c>
      <c r="F3182" s="12">
        <v>3.7761767420995782</v>
      </c>
      <c r="G3182" s="12">
        <v>6.3277011673436174</v>
      </c>
      <c r="H3182" s="12">
        <v>5.5497325958293562</v>
      </c>
      <c r="I3182" s="12">
        <v>3.9353002409550362</v>
      </c>
      <c r="J3182" s="12">
        <v>5.0125098078943591</v>
      </c>
      <c r="K3182" s="12">
        <v>5.0867941899705542</v>
      </c>
      <c r="L3182" s="12">
        <v>6.3250265189277055</v>
      </c>
      <c r="M3182" s="12">
        <v>2.8672631214861592</v>
      </c>
      <c r="N3182" s="12"/>
      <c r="O3182" s="12"/>
    </row>
    <row r="3183" spans="1:15" x14ac:dyDescent="0.35">
      <c r="A3183" s="11" t="str">
        <f t="shared" si="49"/>
        <v>DISTRIBUCION VOLUMEN X CRITERIO (kg ó litros)IsotonicasDE 25 A 34 AÑOS</v>
      </c>
      <c r="B3183" s="11" t="s">
        <v>120</v>
      </c>
      <c r="C3183" s="11" t="s">
        <v>181</v>
      </c>
      <c r="D3183" s="11" t="s">
        <v>41</v>
      </c>
      <c r="E3183" s="12">
        <v>8.3374397289028348</v>
      </c>
      <c r="F3183" s="12">
        <v>8.5621087670600531</v>
      </c>
      <c r="G3183" s="12">
        <v>9.8155338836131332</v>
      </c>
      <c r="H3183" s="12">
        <v>8.5976367428600717</v>
      </c>
      <c r="I3183" s="12">
        <v>6.9586292864362198</v>
      </c>
      <c r="J3183" s="12">
        <v>9.0344810874589463</v>
      </c>
      <c r="K3183" s="12">
        <v>8.6347279483044304</v>
      </c>
      <c r="L3183" s="12">
        <v>7.8149661059680255</v>
      </c>
      <c r="M3183" s="12">
        <v>9.9384432429332641</v>
      </c>
      <c r="N3183" s="12"/>
      <c r="O3183" s="12"/>
    </row>
    <row r="3184" spans="1:15" x14ac:dyDescent="0.35">
      <c r="A3184" s="11" t="str">
        <f t="shared" si="49"/>
        <v>DISTRIBUCION VOLUMEN X CRITERIO (kg ó litros)IsotonicasDE 35 A 49 AÑOS</v>
      </c>
      <c r="B3184" s="11" t="s">
        <v>120</v>
      </c>
      <c r="C3184" s="11" t="s">
        <v>181</v>
      </c>
      <c r="D3184" s="11" t="s">
        <v>42</v>
      </c>
      <c r="E3184" s="12">
        <v>33.375586760273009</v>
      </c>
      <c r="F3184" s="12">
        <v>33.676377673361607</v>
      </c>
      <c r="G3184" s="12">
        <v>33.498094164037873</v>
      </c>
      <c r="H3184" s="12">
        <v>37.367746369155533</v>
      </c>
      <c r="I3184" s="12">
        <v>33.285831298028349</v>
      </c>
      <c r="J3184" s="12">
        <v>32.245771960600855</v>
      </c>
      <c r="K3184" s="12">
        <v>27.177784984871195</v>
      </c>
      <c r="L3184" s="12">
        <v>28.116254276569762</v>
      </c>
      <c r="M3184" s="12">
        <v>31.587251988614934</v>
      </c>
      <c r="N3184" s="12"/>
      <c r="O3184" s="12"/>
    </row>
    <row r="3185" spans="1:15" x14ac:dyDescent="0.35">
      <c r="A3185" s="11" t="str">
        <f t="shared" si="49"/>
        <v>DISTRIBUCION VOLUMEN X CRITERIO (kg ó litros)IsotonicasDE 50 A 59 AÑOS</v>
      </c>
      <c r="B3185" s="11" t="s">
        <v>120</v>
      </c>
      <c r="C3185" s="11" t="s">
        <v>181</v>
      </c>
      <c r="D3185" s="11" t="s">
        <v>43</v>
      </c>
      <c r="E3185" s="12">
        <v>24.931203020163707</v>
      </c>
      <c r="F3185" s="12">
        <v>23.845952031707355</v>
      </c>
      <c r="G3185" s="12">
        <v>23.673334763155655</v>
      </c>
      <c r="H3185" s="12">
        <v>21.283270171331512</v>
      </c>
      <c r="I3185" s="12">
        <v>23.687293879977993</v>
      </c>
      <c r="J3185" s="12">
        <v>22.283404542290153</v>
      </c>
      <c r="K3185" s="12">
        <v>23.526976987797045</v>
      </c>
      <c r="L3185" s="12">
        <v>29.804779322494323</v>
      </c>
      <c r="M3185" s="12">
        <v>24.960773046440536</v>
      </c>
      <c r="N3185" s="12"/>
      <c r="O3185" s="12"/>
    </row>
    <row r="3186" spans="1:15" x14ac:dyDescent="0.35">
      <c r="A3186" s="11" t="str">
        <f t="shared" si="49"/>
        <v>DISTRIBUCION VOLUMEN X CRITERIO (kg ó litros)IsotonicasDE 60 A 75 AÑOS</v>
      </c>
      <c r="B3186" s="11" t="s">
        <v>120</v>
      </c>
      <c r="C3186" s="11" t="s">
        <v>181</v>
      </c>
      <c r="D3186" s="11" t="s">
        <v>44</v>
      </c>
      <c r="E3186" s="12">
        <v>22.8359293605563</v>
      </c>
      <c r="F3186" s="12">
        <v>24.325980743309351</v>
      </c>
      <c r="G3186" s="12">
        <v>20.917165796372352</v>
      </c>
      <c r="H3186" s="12">
        <v>22.435255961034869</v>
      </c>
      <c r="I3186" s="12">
        <v>27.284821416464023</v>
      </c>
      <c r="J3186" s="12">
        <v>26.113266047469168</v>
      </c>
      <c r="K3186" s="12">
        <v>32.456228543668864</v>
      </c>
      <c r="L3186" s="12">
        <v>21.943892071418787</v>
      </c>
      <c r="M3186" s="12">
        <v>25.76964899810919</v>
      </c>
      <c r="N3186" s="12"/>
      <c r="O3186" s="12"/>
    </row>
    <row r="3187" spans="1:15" x14ac:dyDescent="0.35">
      <c r="A3187" s="11" t="str">
        <f t="shared" si="49"/>
        <v>DISTRIBUCION VOLUMEN X CRITERIO (kg ó litros)IsotonicasALTA Y MEDIA ALTA</v>
      </c>
      <c r="B3187" s="11" t="s">
        <v>120</v>
      </c>
      <c r="C3187" s="11" t="s">
        <v>181</v>
      </c>
      <c r="D3187" s="11" t="s">
        <v>17</v>
      </c>
      <c r="E3187" s="12">
        <v>21.329469560468187</v>
      </c>
      <c r="F3187" s="12">
        <v>24.767984881879769</v>
      </c>
      <c r="G3187" s="12">
        <v>27.052693666495344</v>
      </c>
      <c r="H3187" s="12">
        <v>26.368919267952222</v>
      </c>
      <c r="I3187" s="12">
        <v>29.5053771649483</v>
      </c>
      <c r="J3187" s="12">
        <v>27.327617559986123</v>
      </c>
      <c r="K3187" s="12">
        <v>33.403515727615037</v>
      </c>
      <c r="L3187" s="12">
        <v>28.692906942583861</v>
      </c>
      <c r="M3187" s="12">
        <v>28.474009170093073</v>
      </c>
      <c r="N3187" s="12"/>
      <c r="O3187" s="12"/>
    </row>
    <row r="3188" spans="1:15" x14ac:dyDescent="0.35">
      <c r="A3188" s="11" t="str">
        <f t="shared" si="49"/>
        <v>DISTRIBUCION VOLUMEN X CRITERIO (kg ó litros)IsotonicasMEDIA</v>
      </c>
      <c r="B3188" s="11" t="s">
        <v>120</v>
      </c>
      <c r="C3188" s="11" t="s">
        <v>181</v>
      </c>
      <c r="D3188" s="11" t="s">
        <v>18</v>
      </c>
      <c r="E3188" s="12">
        <v>28.274267589605341</v>
      </c>
      <c r="F3188" s="12">
        <v>33.112925536159658</v>
      </c>
      <c r="G3188" s="12">
        <v>30.5408884571792</v>
      </c>
      <c r="H3188" s="12">
        <v>34.034977587536318</v>
      </c>
      <c r="I3188" s="12">
        <v>27.440692909968455</v>
      </c>
      <c r="J3188" s="12">
        <v>25.83748973021055</v>
      </c>
      <c r="K3188" s="12">
        <v>20.353168769518586</v>
      </c>
      <c r="L3188" s="12">
        <v>24.705261784431926</v>
      </c>
      <c r="M3188" s="12">
        <v>27.110970724620735</v>
      </c>
      <c r="N3188" s="12"/>
      <c r="O3188" s="12"/>
    </row>
    <row r="3189" spans="1:15" x14ac:dyDescent="0.35">
      <c r="A3189" s="11" t="str">
        <f t="shared" si="49"/>
        <v>DISTRIBUCION VOLUMEN X CRITERIO (kg ó litros)IsotonicasMEDIA BAJA</v>
      </c>
      <c r="B3189" s="11" t="s">
        <v>120</v>
      </c>
      <c r="C3189" s="11" t="s">
        <v>181</v>
      </c>
      <c r="D3189" s="11" t="s">
        <v>19</v>
      </c>
      <c r="E3189" s="12">
        <v>17.563258255878182</v>
      </c>
      <c r="F3189" s="12">
        <v>24.576170362703881</v>
      </c>
      <c r="G3189" s="12">
        <v>28.906190288068711</v>
      </c>
      <c r="H3189" s="12">
        <v>25.920764186748478</v>
      </c>
      <c r="I3189" s="12">
        <v>27.919177135234097</v>
      </c>
      <c r="J3189" s="12">
        <v>26.800189910031278</v>
      </c>
      <c r="K3189" s="12">
        <v>21.927464644723358</v>
      </c>
      <c r="L3189" s="12">
        <v>24.936811313702908</v>
      </c>
      <c r="M3189" s="12">
        <v>24.397771506829365</v>
      </c>
      <c r="N3189" s="12"/>
      <c r="O3189" s="12"/>
    </row>
    <row r="3190" spans="1:15" x14ac:dyDescent="0.35">
      <c r="A3190" s="11" t="str">
        <f t="shared" si="49"/>
        <v>DISTRIBUCION VOLUMEN X CRITERIO (kg ó litros)IsotonicasBAJA</v>
      </c>
      <c r="B3190" s="11" t="s">
        <v>120</v>
      </c>
      <c r="C3190" s="11" t="s">
        <v>181</v>
      </c>
      <c r="D3190" s="11" t="s">
        <v>20</v>
      </c>
      <c r="E3190" s="12">
        <v>32.833004010508184</v>
      </c>
      <c r="F3190" s="12">
        <v>17.542915958925544</v>
      </c>
      <c r="G3190" s="12">
        <v>13.500223663400451</v>
      </c>
      <c r="H3190" s="12">
        <v>13.675339820595644</v>
      </c>
      <c r="I3190" s="12">
        <v>15.134754439952861</v>
      </c>
      <c r="J3190" s="12">
        <v>20.034707735852418</v>
      </c>
      <c r="K3190" s="12">
        <v>24.315844973189858</v>
      </c>
      <c r="L3190" s="12">
        <v>21.665019009554275</v>
      </c>
      <c r="M3190" s="12">
        <v>20.017252046300975</v>
      </c>
      <c r="N3190" s="12"/>
      <c r="O3190" s="12"/>
    </row>
    <row r="3191" spans="1:15" x14ac:dyDescent="0.35">
      <c r="A3191" s="11" t="str">
        <f t="shared" si="49"/>
        <v>DISTRIBUCION VOLUMEN X CRITERIO (kg ó litros)IsotonicasHOMBRE</v>
      </c>
      <c r="B3191" s="11" t="s">
        <v>120</v>
      </c>
      <c r="C3191" s="11" t="s">
        <v>181</v>
      </c>
      <c r="D3191" s="11" t="s">
        <v>21</v>
      </c>
      <c r="E3191" s="12">
        <v>50.564349221055927</v>
      </c>
      <c r="F3191" s="12">
        <v>53.039572255687951</v>
      </c>
      <c r="G3191" s="12">
        <v>52.456115292720625</v>
      </c>
      <c r="H3191" s="12">
        <v>52.975774550299583</v>
      </c>
      <c r="I3191" s="12">
        <v>55.493029175696648</v>
      </c>
      <c r="J3191" s="12">
        <v>51.274361401784887</v>
      </c>
      <c r="K3191" s="12">
        <v>57.86664642915521</v>
      </c>
      <c r="L3191" s="12">
        <v>58.298036033269163</v>
      </c>
      <c r="M3191" s="12">
        <v>53.386621314785678</v>
      </c>
      <c r="N3191" s="12"/>
      <c r="O3191" s="12"/>
    </row>
    <row r="3192" spans="1:15" x14ac:dyDescent="0.35">
      <c r="A3192" s="11" t="str">
        <f t="shared" si="49"/>
        <v>DISTRIBUCION VOLUMEN X CRITERIO (kg ó litros)IsotonicasMUJER</v>
      </c>
      <c r="B3192" s="11" t="s">
        <v>120</v>
      </c>
      <c r="C3192" s="11" t="s">
        <v>181</v>
      </c>
      <c r="D3192" s="11" t="s">
        <v>22</v>
      </c>
      <c r="E3192" s="12">
        <v>49.435646214154403</v>
      </c>
      <c r="F3192" s="12">
        <v>46.960423800580912</v>
      </c>
      <c r="G3192" s="12">
        <v>47.543886184237735</v>
      </c>
      <c r="H3192" s="12">
        <v>47.024225735746612</v>
      </c>
      <c r="I3192" s="12">
        <v>44.506970199139424</v>
      </c>
      <c r="J3192" s="12">
        <v>48.725645383585572</v>
      </c>
      <c r="K3192" s="12">
        <v>42.133352599632687</v>
      </c>
      <c r="L3192" s="12">
        <v>41.701963080431128</v>
      </c>
      <c r="M3192" s="12">
        <v>46.613382763476459</v>
      </c>
      <c r="N3192" s="12"/>
      <c r="O3192" s="12"/>
    </row>
    <row r="3193" spans="1:15" x14ac:dyDescent="0.35">
      <c r="A3193" s="11" t="str">
        <f t="shared" si="49"/>
        <v>DISTRIBUCION VOLUMEN X CRITERIO (kg ó litros)EnergeticasT.ESPAÑA</v>
      </c>
      <c r="B3193" s="11" t="s">
        <v>120</v>
      </c>
      <c r="C3193" s="11" t="s">
        <v>182</v>
      </c>
      <c r="D3193" s="11" t="s">
        <v>36</v>
      </c>
      <c r="E3193" s="12">
        <v>100</v>
      </c>
      <c r="F3193" s="12">
        <v>100</v>
      </c>
      <c r="G3193" s="12">
        <v>100</v>
      </c>
      <c r="H3193" s="12">
        <v>100</v>
      </c>
      <c r="I3193" s="12">
        <v>100</v>
      </c>
      <c r="J3193" s="12">
        <v>100</v>
      </c>
      <c r="K3193" s="12">
        <v>100</v>
      </c>
      <c r="L3193" s="12">
        <v>100</v>
      </c>
      <c r="M3193" s="12">
        <v>100</v>
      </c>
      <c r="N3193" s="12"/>
      <c r="O3193" s="12"/>
    </row>
    <row r="3194" spans="1:15" x14ac:dyDescent="0.35">
      <c r="A3194" s="11" t="str">
        <f t="shared" si="49"/>
        <v>DISTRIBUCION VOLUMEN X CRITERIO (kg ó litros)EnergeticasBCN AM</v>
      </c>
      <c r="B3194" s="11" t="s">
        <v>120</v>
      </c>
      <c r="C3194" s="11" t="s">
        <v>182</v>
      </c>
      <c r="D3194" s="11" t="s">
        <v>1</v>
      </c>
      <c r="E3194" s="12">
        <v>6.0357332290096277</v>
      </c>
      <c r="F3194" s="12">
        <v>2.4206233133698536</v>
      </c>
      <c r="G3194" s="12">
        <v>1.5613889289758611</v>
      </c>
      <c r="H3194" s="12">
        <v>4.0257613083357393</v>
      </c>
      <c r="I3194" s="12">
        <v>1.6804931124621132</v>
      </c>
      <c r="J3194" s="12">
        <v>2.6110216771636003</v>
      </c>
      <c r="K3194" s="12">
        <v>1.8482586463598898</v>
      </c>
      <c r="L3194" s="12">
        <v>2.7665898596883585</v>
      </c>
      <c r="M3194" s="12">
        <v>2.2652587569829179</v>
      </c>
      <c r="N3194" s="12"/>
      <c r="O3194" s="12"/>
    </row>
    <row r="3195" spans="1:15" x14ac:dyDescent="0.35">
      <c r="A3195" s="11" t="str">
        <f t="shared" si="49"/>
        <v>DISTRIBUCION VOLUMEN X CRITERIO (kg ó litros)EnergeticasREST.CAT ARAGON</v>
      </c>
      <c r="B3195" s="11" t="s">
        <v>120</v>
      </c>
      <c r="C3195" s="11" t="s">
        <v>182</v>
      </c>
      <c r="D3195" s="11" t="s">
        <v>2</v>
      </c>
      <c r="E3195" s="12">
        <v>8.9293418737272745</v>
      </c>
      <c r="F3195" s="12">
        <v>12.569264346947381</v>
      </c>
      <c r="G3195" s="12">
        <v>9.5099577496680592</v>
      </c>
      <c r="H3195" s="12">
        <v>15.556819881780349</v>
      </c>
      <c r="I3195" s="12">
        <v>10.553150205039932</v>
      </c>
      <c r="J3195" s="12">
        <v>12.858049112476936</v>
      </c>
      <c r="K3195" s="12">
        <v>9.0556201670305345</v>
      </c>
      <c r="L3195" s="12">
        <v>12.866871639372693</v>
      </c>
      <c r="M3195" s="12">
        <v>11.284449575949553</v>
      </c>
      <c r="N3195" s="12"/>
      <c r="O3195" s="12"/>
    </row>
    <row r="3196" spans="1:15" x14ac:dyDescent="0.35">
      <c r="A3196" s="11" t="str">
        <f t="shared" si="49"/>
        <v>DISTRIBUCION VOLUMEN X CRITERIO (kg ó litros)EnergeticasLEVANTE</v>
      </c>
      <c r="B3196" s="11" t="s">
        <v>120</v>
      </c>
      <c r="C3196" s="11" t="s">
        <v>182</v>
      </c>
      <c r="D3196" s="11" t="s">
        <v>3</v>
      </c>
      <c r="E3196" s="12">
        <v>15.878392318902781</v>
      </c>
      <c r="F3196" s="12">
        <v>16.754463803793836</v>
      </c>
      <c r="G3196" s="12">
        <v>16.519289638983565</v>
      </c>
      <c r="H3196" s="12">
        <v>9.7760158550833154</v>
      </c>
      <c r="I3196" s="12">
        <v>23.444915438403505</v>
      </c>
      <c r="J3196" s="12">
        <v>16.972069617965325</v>
      </c>
      <c r="K3196" s="12">
        <v>24.469047134770054</v>
      </c>
      <c r="L3196" s="12">
        <v>22.500843707726563</v>
      </c>
      <c r="M3196" s="12">
        <v>16.792550541481347</v>
      </c>
      <c r="N3196" s="12"/>
      <c r="O3196" s="12"/>
    </row>
    <row r="3197" spans="1:15" x14ac:dyDescent="0.35">
      <c r="A3197" s="11" t="str">
        <f t="shared" si="49"/>
        <v>DISTRIBUCION VOLUMEN X CRITERIO (kg ó litros)EnergeticasANDALUCIA</v>
      </c>
      <c r="B3197" s="11" t="s">
        <v>120</v>
      </c>
      <c r="C3197" s="11" t="s">
        <v>182</v>
      </c>
      <c r="D3197" s="11" t="s">
        <v>4</v>
      </c>
      <c r="E3197" s="12">
        <v>16.631420567678358</v>
      </c>
      <c r="F3197" s="12">
        <v>15.103772686002689</v>
      </c>
      <c r="G3197" s="12">
        <v>25.730673309934833</v>
      </c>
      <c r="H3197" s="12">
        <v>15.726214696828256</v>
      </c>
      <c r="I3197" s="12">
        <v>14.352515080758868</v>
      </c>
      <c r="J3197" s="12">
        <v>18.147022083034379</v>
      </c>
      <c r="K3197" s="12">
        <v>9.5043845086112473</v>
      </c>
      <c r="L3197" s="12">
        <v>16.988288347672899</v>
      </c>
      <c r="M3197" s="12">
        <v>22.819317192000028</v>
      </c>
      <c r="N3197" s="12"/>
      <c r="O3197" s="12"/>
    </row>
    <row r="3198" spans="1:15" x14ac:dyDescent="0.35">
      <c r="A3198" s="11" t="str">
        <f t="shared" si="49"/>
        <v>DISTRIBUCION VOLUMEN X CRITERIO (kg ó litros)EnergeticasMDD AM</v>
      </c>
      <c r="B3198" s="11" t="s">
        <v>120</v>
      </c>
      <c r="C3198" s="11" t="s">
        <v>182</v>
      </c>
      <c r="D3198" s="11" t="s">
        <v>5</v>
      </c>
      <c r="E3198" s="12">
        <v>10.93151720889856</v>
      </c>
      <c r="F3198" s="12">
        <v>10.419825647646055</v>
      </c>
      <c r="G3198" s="12">
        <v>8.8424856424510736</v>
      </c>
      <c r="H3198" s="12">
        <v>7.6679852306258125</v>
      </c>
      <c r="I3198" s="12">
        <v>6.5552355231025334</v>
      </c>
      <c r="J3198" s="12">
        <v>9.7836043561082171</v>
      </c>
      <c r="K3198" s="12">
        <v>5.5274903667513104</v>
      </c>
      <c r="L3198" s="12">
        <v>5.7720185575483551</v>
      </c>
      <c r="M3198" s="12">
        <v>8.2197095241653777</v>
      </c>
      <c r="N3198" s="12"/>
      <c r="O3198" s="12"/>
    </row>
    <row r="3199" spans="1:15" x14ac:dyDescent="0.35">
      <c r="A3199" s="11" t="str">
        <f t="shared" si="49"/>
        <v>DISTRIBUCION VOLUMEN X CRITERIO (kg ó litros)EnergeticasRTO CENTRO</v>
      </c>
      <c r="B3199" s="11" t="s">
        <v>120</v>
      </c>
      <c r="C3199" s="11" t="s">
        <v>182</v>
      </c>
      <c r="D3199" s="11" t="s">
        <v>6</v>
      </c>
      <c r="E3199" s="12">
        <v>23.422348613588827</v>
      </c>
      <c r="F3199" s="12">
        <v>23.448727614104062</v>
      </c>
      <c r="G3199" s="12">
        <v>21.637692491739383</v>
      </c>
      <c r="H3199" s="12">
        <v>23.201320941670588</v>
      </c>
      <c r="I3199" s="12">
        <v>18.489812779397273</v>
      </c>
      <c r="J3199" s="12">
        <v>10.347296822242827</v>
      </c>
      <c r="K3199" s="12">
        <v>22.368906060064138</v>
      </c>
      <c r="L3199" s="12">
        <v>11.97358958114177</v>
      </c>
      <c r="M3199" s="12">
        <v>5.7070897056228027</v>
      </c>
      <c r="N3199" s="12"/>
      <c r="O3199" s="12"/>
    </row>
    <row r="3200" spans="1:15" x14ac:dyDescent="0.35">
      <c r="A3200" s="11" t="str">
        <f t="shared" si="49"/>
        <v>DISTRIBUCION VOLUMEN X CRITERIO (kg ó litros)EnergeticasNORTE-CENTRO</v>
      </c>
      <c r="B3200" s="11" t="s">
        <v>120</v>
      </c>
      <c r="C3200" s="11" t="s">
        <v>182</v>
      </c>
      <c r="D3200" s="11" t="s">
        <v>7</v>
      </c>
      <c r="E3200" s="12">
        <v>14.256988349928083</v>
      </c>
      <c r="F3200" s="12">
        <v>15.258157987759894</v>
      </c>
      <c r="G3200" s="12">
        <v>14.13413729743869</v>
      </c>
      <c r="H3200" s="12">
        <v>22.062377313990634</v>
      </c>
      <c r="I3200" s="12">
        <v>22.097134916842055</v>
      </c>
      <c r="J3200" s="12">
        <v>26.08305285581562</v>
      </c>
      <c r="K3200" s="12">
        <v>24.961257668894422</v>
      </c>
      <c r="L3200" s="12">
        <v>22.394020129268117</v>
      </c>
      <c r="M3200" s="12">
        <v>18.697422658302447</v>
      </c>
      <c r="N3200" s="12"/>
      <c r="O3200" s="12"/>
    </row>
    <row r="3201" spans="1:15" x14ac:dyDescent="0.35">
      <c r="A3201" s="11" t="str">
        <f t="shared" si="49"/>
        <v>DISTRIBUCION VOLUMEN X CRITERIO (kg ó litros)EnergeticasNOROESTE</v>
      </c>
      <c r="B3201" s="11" t="s">
        <v>120</v>
      </c>
      <c r="C3201" s="11" t="s">
        <v>182</v>
      </c>
      <c r="D3201" s="11" t="s">
        <v>8</v>
      </c>
      <c r="E3201" s="12">
        <v>3.9142538193919099</v>
      </c>
      <c r="F3201" s="12">
        <v>4.025172446921645</v>
      </c>
      <c r="G3201" s="12">
        <v>2.0643746323826195</v>
      </c>
      <c r="H3201" s="12">
        <v>1.9834993856948817</v>
      </c>
      <c r="I3201" s="12">
        <v>2.8267461211133593</v>
      </c>
      <c r="J3201" s="12">
        <v>3.1978849128445779</v>
      </c>
      <c r="K3201" s="12">
        <v>2.2650423933294173</v>
      </c>
      <c r="L3201" s="12">
        <v>4.7377763998563838</v>
      </c>
      <c r="M3201" s="12">
        <v>14.214210309262821</v>
      </c>
      <c r="N3201" s="12"/>
      <c r="O3201" s="12"/>
    </row>
    <row r="3202" spans="1:15" x14ac:dyDescent="0.35">
      <c r="A3202" s="11" t="str">
        <f t="shared" si="49"/>
        <v>DISTRIBUCION VOLUMEN X CRITERIO (kg ó litros)Energeticas&lt;2MIL</v>
      </c>
      <c r="B3202" s="11" t="s">
        <v>120</v>
      </c>
      <c r="C3202" s="11" t="s">
        <v>182</v>
      </c>
      <c r="D3202" s="11" t="s">
        <v>9</v>
      </c>
      <c r="E3202" s="12">
        <v>21.48568059037558</v>
      </c>
      <c r="F3202" s="12">
        <v>21.883413286483982</v>
      </c>
      <c r="G3202" s="12">
        <v>16.289423103930289</v>
      </c>
      <c r="H3202" s="12">
        <v>16.214571711684094</v>
      </c>
      <c r="I3202" s="12">
        <v>15.182932877546868</v>
      </c>
      <c r="J3202" s="12">
        <v>2.5832481335906188</v>
      </c>
      <c r="K3202" s="12">
        <v>3.4051624363319406</v>
      </c>
      <c r="L3202" s="12">
        <v>6.2094697277878375</v>
      </c>
      <c r="M3202" s="12">
        <v>4.6606846101576833</v>
      </c>
      <c r="N3202" s="12"/>
      <c r="O3202" s="12"/>
    </row>
    <row r="3203" spans="1:15" x14ac:dyDescent="0.35">
      <c r="A3203" s="11" t="str">
        <f t="shared" si="49"/>
        <v>DISTRIBUCION VOLUMEN X CRITERIO (kg ó litros)Energeticas2-5MIL</v>
      </c>
      <c r="B3203" s="11" t="s">
        <v>120</v>
      </c>
      <c r="C3203" s="11" t="s">
        <v>182</v>
      </c>
      <c r="D3203" s="11" t="s">
        <v>10</v>
      </c>
      <c r="E3203" s="12">
        <v>10.603602779437873</v>
      </c>
      <c r="F3203" s="12">
        <v>5.0987486789308081</v>
      </c>
      <c r="G3203" s="12">
        <v>6.8005734856117979</v>
      </c>
      <c r="H3203" s="12">
        <v>6.7990145738709078</v>
      </c>
      <c r="I3203" s="12">
        <v>7.3173136821293783</v>
      </c>
      <c r="J3203" s="12">
        <v>4.6202536685126336</v>
      </c>
      <c r="K3203" s="12">
        <v>4.0056558534816862</v>
      </c>
      <c r="L3203" s="12">
        <v>5.2346918874003228</v>
      </c>
      <c r="M3203" s="12">
        <v>4.9189822567178156</v>
      </c>
      <c r="N3203" s="12"/>
      <c r="O3203" s="12"/>
    </row>
    <row r="3204" spans="1:15" x14ac:dyDescent="0.35">
      <c r="A3204" s="11" t="str">
        <f t="shared" ref="A3204:A3267" si="50">B3204&amp;C3204&amp;D3204</f>
        <v>DISTRIBUCION VOLUMEN X CRITERIO (kg ó litros)Energeticas5-10MIL</v>
      </c>
      <c r="B3204" s="11" t="s">
        <v>120</v>
      </c>
      <c r="C3204" s="11" t="s">
        <v>182</v>
      </c>
      <c r="D3204" s="11" t="s">
        <v>11</v>
      </c>
      <c r="E3204" s="12">
        <v>6.3204014989698587</v>
      </c>
      <c r="F3204" s="12">
        <v>8.83808921975257</v>
      </c>
      <c r="G3204" s="12">
        <v>14.248922122818186</v>
      </c>
      <c r="H3204" s="12">
        <v>2.5173473571882923</v>
      </c>
      <c r="I3204" s="12">
        <v>9.527758740706723</v>
      </c>
      <c r="J3204" s="12">
        <v>10.774407621926592</v>
      </c>
      <c r="K3204" s="12">
        <v>3.8735937837806782</v>
      </c>
      <c r="L3204" s="12">
        <v>4.473278422984551</v>
      </c>
      <c r="M3204" s="12">
        <v>6.0931613692055926</v>
      </c>
      <c r="N3204" s="12"/>
      <c r="O3204" s="12"/>
    </row>
    <row r="3205" spans="1:15" x14ac:dyDescent="0.35">
      <c r="A3205" s="11" t="str">
        <f t="shared" si="50"/>
        <v>DISTRIBUCION VOLUMEN X CRITERIO (kg ó litros)Energeticas10-30MIL</v>
      </c>
      <c r="B3205" s="11" t="s">
        <v>120</v>
      </c>
      <c r="C3205" s="11" t="s">
        <v>182</v>
      </c>
      <c r="D3205" s="11" t="s">
        <v>12</v>
      </c>
      <c r="E3205" s="12">
        <v>13.03401848088272</v>
      </c>
      <c r="F3205" s="12">
        <v>10.532020069663895</v>
      </c>
      <c r="G3205" s="12">
        <v>11.091553590276403</v>
      </c>
      <c r="H3205" s="12">
        <v>18.503257075698386</v>
      </c>
      <c r="I3205" s="12">
        <v>17.341703833985573</v>
      </c>
      <c r="J3205" s="12">
        <v>18.001971389643685</v>
      </c>
      <c r="K3205" s="12">
        <v>14.342127312149572</v>
      </c>
      <c r="L3205" s="12">
        <v>18.609059324818837</v>
      </c>
      <c r="M3205" s="12">
        <v>32.740204547746814</v>
      </c>
      <c r="N3205" s="12"/>
      <c r="O3205" s="12"/>
    </row>
    <row r="3206" spans="1:15" x14ac:dyDescent="0.35">
      <c r="A3206" s="11" t="str">
        <f t="shared" si="50"/>
        <v>DISTRIBUCION VOLUMEN X CRITERIO (kg ó litros)Energeticas30-100MIL</v>
      </c>
      <c r="B3206" s="11" t="s">
        <v>120</v>
      </c>
      <c r="C3206" s="11" t="s">
        <v>182</v>
      </c>
      <c r="D3206" s="11" t="s">
        <v>13</v>
      </c>
      <c r="E3206" s="12">
        <v>14.935212425378527</v>
      </c>
      <c r="F3206" s="12">
        <v>13.745256447518836</v>
      </c>
      <c r="G3206" s="12">
        <v>14.819738195759276</v>
      </c>
      <c r="H3206" s="12">
        <v>10.48202328261557</v>
      </c>
      <c r="I3206" s="12">
        <v>12.963224210046512</v>
      </c>
      <c r="J3206" s="12">
        <v>12.502525327119605</v>
      </c>
      <c r="K3206" s="12">
        <v>18.446480265937815</v>
      </c>
      <c r="L3206" s="12">
        <v>25.105304792250465</v>
      </c>
      <c r="M3206" s="12">
        <v>11.241041985190927</v>
      </c>
      <c r="N3206" s="12"/>
      <c r="O3206" s="12"/>
    </row>
    <row r="3207" spans="1:15" x14ac:dyDescent="0.35">
      <c r="A3207" s="11" t="str">
        <f t="shared" si="50"/>
        <v>DISTRIBUCION VOLUMEN X CRITERIO (kg ó litros)Energeticas100-200MIL</v>
      </c>
      <c r="B3207" s="11" t="s">
        <v>120</v>
      </c>
      <c r="C3207" s="11" t="s">
        <v>182</v>
      </c>
      <c r="D3207" s="11" t="s">
        <v>14</v>
      </c>
      <c r="E3207" s="12">
        <v>11.143598432485286</v>
      </c>
      <c r="F3207" s="12">
        <v>17.457268428579876</v>
      </c>
      <c r="G3207" s="12">
        <v>16.423567794343612</v>
      </c>
      <c r="H3207" s="12">
        <v>25.800144991129031</v>
      </c>
      <c r="I3207" s="12">
        <v>18.271042114030312</v>
      </c>
      <c r="J3207" s="12">
        <v>29.419666618679074</v>
      </c>
      <c r="K3207" s="12">
        <v>27.233838139150251</v>
      </c>
      <c r="L3207" s="12">
        <v>21.551128178628108</v>
      </c>
      <c r="M3207" s="12">
        <v>21.657430143150698</v>
      </c>
      <c r="N3207" s="12"/>
      <c r="O3207" s="12"/>
    </row>
    <row r="3208" spans="1:15" x14ac:dyDescent="0.35">
      <c r="A3208" s="11" t="str">
        <f t="shared" si="50"/>
        <v>DISTRIBUCION VOLUMEN X CRITERIO (kg ó litros)Energeticas200-500MIL</v>
      </c>
      <c r="B3208" s="11" t="s">
        <v>120</v>
      </c>
      <c r="C3208" s="11" t="s">
        <v>182</v>
      </c>
      <c r="D3208" s="11" t="s">
        <v>15</v>
      </c>
      <c r="E3208" s="12">
        <v>9.6630255642183354</v>
      </c>
      <c r="F3208" s="12">
        <v>13.041559178618497</v>
      </c>
      <c r="G3208" s="12">
        <v>12.070007133177448</v>
      </c>
      <c r="H3208" s="12">
        <v>9.4491177563740401</v>
      </c>
      <c r="I3208" s="12">
        <v>12.553727630329439</v>
      </c>
      <c r="J3208" s="12">
        <v>13.294256594519801</v>
      </c>
      <c r="K3208" s="12">
        <v>21.590041840194832</v>
      </c>
      <c r="L3208" s="12">
        <v>12.920049805948988</v>
      </c>
      <c r="M3208" s="12">
        <v>12.618446192390961</v>
      </c>
      <c r="N3208" s="12"/>
      <c r="O3208" s="12"/>
    </row>
    <row r="3209" spans="1:15" x14ac:dyDescent="0.35">
      <c r="A3209" s="11" t="str">
        <f t="shared" si="50"/>
        <v>DISTRIBUCION VOLUMEN X CRITERIO (kg ó litros)Energeticas&gt;500MIL</v>
      </c>
      <c r="B3209" s="11" t="s">
        <v>120</v>
      </c>
      <c r="C3209" s="11" t="s">
        <v>182</v>
      </c>
      <c r="D3209" s="11" t="s">
        <v>16</v>
      </c>
      <c r="E3209" s="12">
        <v>12.81446500603502</v>
      </c>
      <c r="F3209" s="12">
        <v>9.403645969359447</v>
      </c>
      <c r="G3209" s="12">
        <v>8.2562319108660933</v>
      </c>
      <c r="H3209" s="12">
        <v>10.234519255371243</v>
      </c>
      <c r="I3209" s="12">
        <v>6.8422828544281433</v>
      </c>
      <c r="J3209" s="12">
        <v>8.8036701296422084</v>
      </c>
      <c r="K3209" s="12">
        <v>7.1030961294140935</v>
      </c>
      <c r="L3209" s="12">
        <v>5.8970174368101702</v>
      </c>
      <c r="M3209" s="12">
        <v>6.0700403635888938</v>
      </c>
      <c r="N3209" s="12"/>
      <c r="O3209" s="12"/>
    </row>
    <row r="3210" spans="1:15" x14ac:dyDescent="0.35">
      <c r="A3210" s="11" t="str">
        <f t="shared" si="50"/>
        <v>DISTRIBUCION VOLUMEN X CRITERIO (kg ó litros)EnergeticasDE 15 A 19 AÑOS</v>
      </c>
      <c r="B3210" s="11" t="s">
        <v>120</v>
      </c>
      <c r="C3210" s="11" t="s">
        <v>182</v>
      </c>
      <c r="D3210" s="11" t="s">
        <v>39</v>
      </c>
      <c r="E3210" s="12">
        <v>17.868689790550718</v>
      </c>
      <c r="F3210" s="12">
        <v>9.8947844722696168</v>
      </c>
      <c r="G3210" s="12">
        <v>9.1932360469283019</v>
      </c>
      <c r="H3210" s="12">
        <v>4.1856028801467025</v>
      </c>
      <c r="I3210" s="12">
        <v>16.0225780797529</v>
      </c>
      <c r="J3210" s="12">
        <v>7.1478378684399972</v>
      </c>
      <c r="K3210" s="12">
        <v>5.5067375986894618</v>
      </c>
      <c r="L3210" s="12">
        <v>11.768830735793991</v>
      </c>
      <c r="M3210" s="12">
        <v>12.566985818706133</v>
      </c>
      <c r="N3210" s="12"/>
      <c r="O3210" s="12"/>
    </row>
    <row r="3211" spans="1:15" x14ac:dyDescent="0.35">
      <c r="A3211" s="11" t="str">
        <f t="shared" si="50"/>
        <v>DISTRIBUCION VOLUMEN X CRITERIO (kg ó litros)EnergeticasDE 20 A 24 AÑOS</v>
      </c>
      <c r="B3211" s="11" t="s">
        <v>120</v>
      </c>
      <c r="C3211" s="11" t="s">
        <v>182</v>
      </c>
      <c r="D3211" s="11" t="s">
        <v>40</v>
      </c>
      <c r="E3211" s="12">
        <v>16.021299680473852</v>
      </c>
      <c r="F3211" s="12">
        <v>7.3316753558558823</v>
      </c>
      <c r="G3211" s="12">
        <v>14.594936230698224</v>
      </c>
      <c r="H3211" s="12">
        <v>10.315472192555045</v>
      </c>
      <c r="I3211" s="12">
        <v>11.109916162119273</v>
      </c>
      <c r="J3211" s="12">
        <v>10.765100259915473</v>
      </c>
      <c r="K3211" s="12">
        <v>11.609813132428824</v>
      </c>
      <c r="L3211" s="12">
        <v>18.383031026167529</v>
      </c>
      <c r="M3211" s="12">
        <v>12.171107770731707</v>
      </c>
      <c r="N3211" s="12"/>
      <c r="O3211" s="12"/>
    </row>
    <row r="3212" spans="1:15" x14ac:dyDescent="0.35">
      <c r="A3212" s="11" t="str">
        <f t="shared" si="50"/>
        <v>DISTRIBUCION VOLUMEN X CRITERIO (kg ó litros)EnergeticasDE 25 A 34 AÑOS</v>
      </c>
      <c r="B3212" s="11" t="s">
        <v>120</v>
      </c>
      <c r="C3212" s="11" t="s">
        <v>182</v>
      </c>
      <c r="D3212" s="11" t="s">
        <v>41</v>
      </c>
      <c r="E3212" s="12">
        <v>10.61647181723461</v>
      </c>
      <c r="F3212" s="12">
        <v>8.9536543153410904</v>
      </c>
      <c r="G3212" s="12">
        <v>13.347620001900443</v>
      </c>
      <c r="H3212" s="12">
        <v>11.893420127077384</v>
      </c>
      <c r="I3212" s="12">
        <v>14.619285664750425</v>
      </c>
      <c r="J3212" s="12">
        <v>14.277743265413829</v>
      </c>
      <c r="K3212" s="12">
        <v>21.130177292888426</v>
      </c>
      <c r="L3212" s="12">
        <v>13.545893099455503</v>
      </c>
      <c r="M3212" s="12">
        <v>12.370867195862804</v>
      </c>
      <c r="N3212" s="12"/>
      <c r="O3212" s="12"/>
    </row>
    <row r="3213" spans="1:15" x14ac:dyDescent="0.35">
      <c r="A3213" s="11" t="str">
        <f t="shared" si="50"/>
        <v>DISTRIBUCION VOLUMEN X CRITERIO (kg ó litros)EnergeticasDE 35 A 49 AÑOS</v>
      </c>
      <c r="B3213" s="11" t="s">
        <v>120</v>
      </c>
      <c r="C3213" s="11" t="s">
        <v>182</v>
      </c>
      <c r="D3213" s="11" t="s">
        <v>42</v>
      </c>
      <c r="E3213" s="12">
        <v>45.025309135477656</v>
      </c>
      <c r="F3213" s="12">
        <v>54.85257424858586</v>
      </c>
      <c r="G3213" s="12">
        <v>51.467197924854716</v>
      </c>
      <c r="H3213" s="12">
        <v>63.485262774193821</v>
      </c>
      <c r="I3213" s="12">
        <v>45.577300169947719</v>
      </c>
      <c r="J3213" s="12">
        <v>49.388733094487527</v>
      </c>
      <c r="K3213" s="12">
        <v>48.185494222884046</v>
      </c>
      <c r="L3213" s="12">
        <v>37.601736584831109</v>
      </c>
      <c r="M3213" s="12">
        <v>36.380925445096196</v>
      </c>
      <c r="N3213" s="12"/>
      <c r="O3213" s="12"/>
    </row>
    <row r="3214" spans="1:15" x14ac:dyDescent="0.35">
      <c r="A3214" s="11" t="str">
        <f t="shared" si="50"/>
        <v>DISTRIBUCION VOLUMEN X CRITERIO (kg ó litros)EnergeticasDE 50 A 59 AÑOS</v>
      </c>
      <c r="B3214" s="11" t="s">
        <v>120</v>
      </c>
      <c r="C3214" s="11" t="s">
        <v>182</v>
      </c>
      <c r="D3214" s="11" t="s">
        <v>43</v>
      </c>
      <c r="E3214" s="12">
        <v>8.6977233388512847</v>
      </c>
      <c r="F3214" s="12">
        <v>17.065896982672772</v>
      </c>
      <c r="G3214" s="12">
        <v>9.8891098666320101</v>
      </c>
      <c r="H3214" s="12">
        <v>9.0101637349600665</v>
      </c>
      <c r="I3214" s="12">
        <v>11.780813681825371</v>
      </c>
      <c r="J3214" s="12">
        <v>15.144580527351209</v>
      </c>
      <c r="K3214" s="12">
        <v>11.462324501995564</v>
      </c>
      <c r="L3214" s="12">
        <v>16.212418898076077</v>
      </c>
      <c r="M3214" s="12">
        <v>18.381355357937686</v>
      </c>
      <c r="N3214" s="12"/>
      <c r="O3214" s="12"/>
    </row>
    <row r="3215" spans="1:15" x14ac:dyDescent="0.35">
      <c r="A3215" s="11" t="str">
        <f t="shared" si="50"/>
        <v>DISTRIBUCION VOLUMEN X CRITERIO (kg ó litros)EnergeticasDE 60 A 75 AÑOS</v>
      </c>
      <c r="B3215" s="11" t="s">
        <v>120</v>
      </c>
      <c r="C3215" s="11" t="s">
        <v>182</v>
      </c>
      <c r="D3215" s="11" t="s">
        <v>44</v>
      </c>
      <c r="E3215" s="12">
        <v>1.7705060787092886</v>
      </c>
      <c r="F3215" s="12">
        <v>1.9014191795986235</v>
      </c>
      <c r="G3215" s="12">
        <v>1.5079068739804131</v>
      </c>
      <c r="H3215" s="12">
        <v>1.1100682531974497</v>
      </c>
      <c r="I3215" s="12">
        <v>0.89010689406078325</v>
      </c>
      <c r="J3215" s="12">
        <v>3.2760100501631353</v>
      </c>
      <c r="K3215" s="12">
        <v>2.1054519312985378</v>
      </c>
      <c r="L3215" s="12">
        <v>2.4880898841186938</v>
      </c>
      <c r="M3215" s="12">
        <v>8.1287549205265837</v>
      </c>
      <c r="N3215" s="12"/>
      <c r="O3215" s="12"/>
    </row>
    <row r="3216" spans="1:15" x14ac:dyDescent="0.35">
      <c r="A3216" s="11" t="str">
        <f t="shared" si="50"/>
        <v>DISTRIBUCION VOLUMEN X CRITERIO (kg ó litros)EnergeticasALTA Y MEDIA ALTA</v>
      </c>
      <c r="B3216" s="11" t="s">
        <v>120</v>
      </c>
      <c r="C3216" s="11" t="s">
        <v>182</v>
      </c>
      <c r="D3216" s="11" t="s">
        <v>17</v>
      </c>
      <c r="E3216" s="12">
        <v>19.139341550246435</v>
      </c>
      <c r="F3216" s="12">
        <v>9.0546334274918063</v>
      </c>
      <c r="G3216" s="12">
        <v>8.8753842050745178</v>
      </c>
      <c r="H3216" s="12">
        <v>13.041309221867566</v>
      </c>
      <c r="I3216" s="12">
        <v>7.130904970914222</v>
      </c>
      <c r="J3216" s="12">
        <v>12.566982407363831</v>
      </c>
      <c r="K3216" s="12">
        <v>8.6038541565241626</v>
      </c>
      <c r="L3216" s="12">
        <v>9.6379926743216213</v>
      </c>
      <c r="M3216" s="12">
        <v>14.093282546508497</v>
      </c>
      <c r="N3216" s="12"/>
      <c r="O3216" s="12"/>
    </row>
    <row r="3217" spans="1:15" x14ac:dyDescent="0.35">
      <c r="A3217" s="11" t="str">
        <f t="shared" si="50"/>
        <v>DISTRIBUCION VOLUMEN X CRITERIO (kg ó litros)EnergeticasMEDIA</v>
      </c>
      <c r="B3217" s="11" t="s">
        <v>120</v>
      </c>
      <c r="C3217" s="11" t="s">
        <v>182</v>
      </c>
      <c r="D3217" s="11" t="s">
        <v>18</v>
      </c>
      <c r="E3217" s="12">
        <v>20.779760182792451</v>
      </c>
      <c r="F3217" s="12">
        <v>19.240541985638444</v>
      </c>
      <c r="G3217" s="12">
        <v>19.620573083768917</v>
      </c>
      <c r="H3217" s="12">
        <v>13.432634297706716</v>
      </c>
      <c r="I3217" s="12">
        <v>16.622413929210879</v>
      </c>
      <c r="J3217" s="12">
        <v>14.620091263952906</v>
      </c>
      <c r="K3217" s="12">
        <v>22.972504513909129</v>
      </c>
      <c r="L3217" s="12">
        <v>16.427610048994744</v>
      </c>
      <c r="M3217" s="12">
        <v>13.735069070317682</v>
      </c>
      <c r="N3217" s="12"/>
      <c r="O3217" s="12"/>
    </row>
    <row r="3218" spans="1:15" x14ac:dyDescent="0.35">
      <c r="A3218" s="11" t="str">
        <f t="shared" si="50"/>
        <v>DISTRIBUCION VOLUMEN X CRITERIO (kg ó litros)EnergeticasMEDIA BAJA</v>
      </c>
      <c r="B3218" s="11" t="s">
        <v>120</v>
      </c>
      <c r="C3218" s="11" t="s">
        <v>182</v>
      </c>
      <c r="D3218" s="11" t="s">
        <v>19</v>
      </c>
      <c r="E3218" s="12">
        <v>25.901946608834532</v>
      </c>
      <c r="F3218" s="12">
        <v>32.355178258370643</v>
      </c>
      <c r="G3218" s="12">
        <v>34.412457760830961</v>
      </c>
      <c r="H3218" s="12">
        <v>38.861778532016594</v>
      </c>
      <c r="I3218" s="12">
        <v>37.362420037706542</v>
      </c>
      <c r="J3218" s="12">
        <v>28.224220013809109</v>
      </c>
      <c r="K3218" s="12">
        <v>29.123858925744216</v>
      </c>
      <c r="L3218" s="12">
        <v>35.968850434317709</v>
      </c>
      <c r="M3218" s="12">
        <v>28.719269218832967</v>
      </c>
      <c r="N3218" s="12"/>
      <c r="O3218" s="12"/>
    </row>
    <row r="3219" spans="1:15" x14ac:dyDescent="0.35">
      <c r="A3219" s="11" t="str">
        <f t="shared" si="50"/>
        <v>DISTRIBUCION VOLUMEN X CRITERIO (kg ó litros)EnergeticasBAJA</v>
      </c>
      <c r="B3219" s="11" t="s">
        <v>120</v>
      </c>
      <c r="C3219" s="11" t="s">
        <v>182</v>
      </c>
      <c r="D3219" s="11" t="s">
        <v>20</v>
      </c>
      <c r="E3219" s="12">
        <v>34.178965341153535</v>
      </c>
      <c r="F3219" s="12">
        <v>39.349646664611569</v>
      </c>
      <c r="G3219" s="12">
        <v>37.091586177265548</v>
      </c>
      <c r="H3219" s="12">
        <v>34.664254363501698</v>
      </c>
      <c r="I3219" s="12">
        <v>38.884256998806777</v>
      </c>
      <c r="J3219" s="12">
        <v>44.588718563330445</v>
      </c>
      <c r="K3219" s="12">
        <v>39.299790885464262</v>
      </c>
      <c r="L3219" s="12">
        <v>37.965538445100137</v>
      </c>
      <c r="M3219" s="12">
        <v>43.452388537940479</v>
      </c>
      <c r="N3219" s="12"/>
      <c r="O3219" s="12"/>
    </row>
    <row r="3220" spans="1:15" x14ac:dyDescent="0.35">
      <c r="A3220" s="11" t="str">
        <f t="shared" si="50"/>
        <v>DISTRIBUCION VOLUMEN X CRITERIO (kg ó litros)EnergeticasHOMBRE</v>
      </c>
      <c r="B3220" s="11" t="s">
        <v>120</v>
      </c>
      <c r="C3220" s="11" t="s">
        <v>182</v>
      </c>
      <c r="D3220" s="11" t="s">
        <v>21</v>
      </c>
      <c r="E3220" s="12">
        <v>47.549125740932844</v>
      </c>
      <c r="F3220" s="12">
        <v>43.02797468662677</v>
      </c>
      <c r="G3220" s="12">
        <v>49.166725517697664</v>
      </c>
      <c r="H3220" s="12">
        <v>44.023874108168009</v>
      </c>
      <c r="I3220" s="12">
        <v>54.08641566520123</v>
      </c>
      <c r="J3220" s="12">
        <v>56.186954974528987</v>
      </c>
      <c r="K3220" s="12">
        <v>62.016529315073974</v>
      </c>
      <c r="L3220" s="12">
        <v>60.679034387019939</v>
      </c>
      <c r="M3220" s="12">
        <v>58.444428929852286</v>
      </c>
      <c r="N3220" s="12"/>
      <c r="O3220" s="12"/>
    </row>
    <row r="3221" spans="1:15" x14ac:dyDescent="0.35">
      <c r="A3221" s="11" t="str">
        <f t="shared" si="50"/>
        <v>DISTRIBUCION VOLUMEN X CRITERIO (kg ó litros)EnergeticasMUJER</v>
      </c>
      <c r="B3221" s="11" t="s">
        <v>120</v>
      </c>
      <c r="C3221" s="11" t="s">
        <v>182</v>
      </c>
      <c r="D3221" s="11" t="s">
        <v>22</v>
      </c>
      <c r="E3221" s="12">
        <v>52.450881259879843</v>
      </c>
      <c r="F3221" s="12">
        <v>56.972039278846012</v>
      </c>
      <c r="G3221" s="12">
        <v>50.833287812254028</v>
      </c>
      <c r="H3221" s="12">
        <v>55.976124732366941</v>
      </c>
      <c r="I3221" s="12">
        <v>45.913584073541458</v>
      </c>
      <c r="J3221" s="12">
        <v>43.813045328417985</v>
      </c>
      <c r="K3221" s="12">
        <v>37.983469072379421</v>
      </c>
      <c r="L3221" s="12">
        <v>39.320965725851096</v>
      </c>
      <c r="M3221" s="12">
        <v>41.555570417990204</v>
      </c>
      <c r="N3221" s="12"/>
      <c r="O3221" s="12"/>
    </row>
    <row r="3222" spans="1:15" x14ac:dyDescent="0.35">
      <c r="A3222" s="11" t="str">
        <f t="shared" si="50"/>
        <v>DISTRIBUCION VOLUMEN X CRITERIO (kg ó litros)GaseosasT.ESPAÑA</v>
      </c>
      <c r="B3222" s="11" t="s">
        <v>120</v>
      </c>
      <c r="C3222" s="11" t="s">
        <v>168</v>
      </c>
      <c r="D3222" s="11" t="s">
        <v>36</v>
      </c>
      <c r="E3222" s="12">
        <v>100</v>
      </c>
      <c r="F3222" s="12">
        <v>100</v>
      </c>
      <c r="G3222" s="12">
        <v>100</v>
      </c>
      <c r="H3222" s="12">
        <v>100</v>
      </c>
      <c r="I3222" s="12">
        <v>100</v>
      </c>
      <c r="J3222" s="12">
        <v>100</v>
      </c>
      <c r="K3222" s="12">
        <v>100</v>
      </c>
      <c r="L3222" s="12">
        <v>100</v>
      </c>
      <c r="M3222" s="12">
        <v>100</v>
      </c>
      <c r="N3222" s="12"/>
      <c r="O3222" s="12"/>
    </row>
    <row r="3223" spans="1:15" x14ac:dyDescent="0.35">
      <c r="A3223" s="11" t="str">
        <f t="shared" si="50"/>
        <v>DISTRIBUCION VOLUMEN X CRITERIO (kg ó litros)GaseosasBCN AM</v>
      </c>
      <c r="B3223" s="11" t="s">
        <v>120</v>
      </c>
      <c r="C3223" s="11" t="s">
        <v>168</v>
      </c>
      <c r="D3223" s="11" t="s">
        <v>1</v>
      </c>
      <c r="E3223" s="12">
        <v>7.2930160864653493</v>
      </c>
      <c r="F3223" s="12">
        <v>3.6469592686647094</v>
      </c>
      <c r="G3223" s="12">
        <v>1.8755464263046997</v>
      </c>
      <c r="H3223" s="12">
        <v>3.910223298018725</v>
      </c>
      <c r="I3223" s="12">
        <v>6.2537640800793088</v>
      </c>
      <c r="J3223" s="12">
        <v>6.6689278601013164</v>
      </c>
      <c r="K3223" s="12">
        <v>5.2017542381161022</v>
      </c>
      <c r="L3223" s="12">
        <v>8.3106108699264958</v>
      </c>
      <c r="M3223" s="12">
        <v>5.7955983400765598</v>
      </c>
      <c r="N3223" s="12"/>
      <c r="O3223" s="12"/>
    </row>
    <row r="3224" spans="1:15" x14ac:dyDescent="0.35">
      <c r="A3224" s="11" t="str">
        <f t="shared" si="50"/>
        <v>DISTRIBUCION VOLUMEN X CRITERIO (kg ó litros)GaseosasREST.CAT ARAGON</v>
      </c>
      <c r="B3224" s="11" t="s">
        <v>120</v>
      </c>
      <c r="C3224" s="11" t="s">
        <v>168</v>
      </c>
      <c r="D3224" s="11" t="s">
        <v>2</v>
      </c>
      <c r="E3224" s="12">
        <v>2.4768864411610103</v>
      </c>
      <c r="F3224" s="12">
        <v>23.775977288247159</v>
      </c>
      <c r="G3224" s="12">
        <v>3.9414580721812911</v>
      </c>
      <c r="H3224" s="12">
        <v>6.2126613270568649</v>
      </c>
      <c r="I3224" s="12">
        <v>4.0169841375477517</v>
      </c>
      <c r="J3224" s="12">
        <v>5.0194893899125734</v>
      </c>
      <c r="K3224" s="12">
        <v>8.2482536060047185</v>
      </c>
      <c r="L3224" s="12">
        <v>9.7626096527658088</v>
      </c>
      <c r="M3224" s="12">
        <v>12.690743354079467</v>
      </c>
      <c r="N3224" s="12"/>
      <c r="O3224" s="12"/>
    </row>
    <row r="3225" spans="1:15" x14ac:dyDescent="0.35">
      <c r="A3225" s="11" t="str">
        <f t="shared" si="50"/>
        <v>DISTRIBUCION VOLUMEN X CRITERIO (kg ó litros)GaseosasLEVANTE</v>
      </c>
      <c r="B3225" s="11" t="s">
        <v>120</v>
      </c>
      <c r="C3225" s="11" t="s">
        <v>168</v>
      </c>
      <c r="D3225" s="11" t="s">
        <v>3</v>
      </c>
      <c r="E3225" s="12">
        <v>4.0087536080048274</v>
      </c>
      <c r="F3225" s="12">
        <v>1.5267367702111316</v>
      </c>
      <c r="G3225" s="12">
        <v>3.2978515496102458</v>
      </c>
      <c r="H3225" s="12">
        <v>27.063686989605166</v>
      </c>
      <c r="I3225" s="12">
        <v>24.158342124240775</v>
      </c>
      <c r="J3225" s="12">
        <v>31.093327544384753</v>
      </c>
      <c r="K3225" s="12">
        <v>39.549737647083674</v>
      </c>
      <c r="L3225" s="12">
        <v>45.795479246966934</v>
      </c>
      <c r="M3225" s="12">
        <v>38.573028668959438</v>
      </c>
      <c r="N3225" s="12"/>
      <c r="O3225" s="12"/>
    </row>
    <row r="3226" spans="1:15" x14ac:dyDescent="0.35">
      <c r="A3226" s="11" t="str">
        <f t="shared" si="50"/>
        <v>DISTRIBUCION VOLUMEN X CRITERIO (kg ó litros)GaseosasANDALUCIA</v>
      </c>
      <c r="B3226" s="11" t="s">
        <v>120</v>
      </c>
      <c r="C3226" s="11" t="s">
        <v>168</v>
      </c>
      <c r="D3226" s="11" t="s">
        <v>4</v>
      </c>
      <c r="E3226" s="12">
        <v>3.6643404097819445</v>
      </c>
      <c r="F3226" s="12">
        <v>11.582171510112557</v>
      </c>
      <c r="G3226" s="12">
        <v>9.7351116271739322</v>
      </c>
      <c r="H3226" s="12">
        <v>11.376662836283872</v>
      </c>
      <c r="I3226" s="12">
        <v>12.573034032688549</v>
      </c>
      <c r="J3226" s="12">
        <v>8.3425543068632653</v>
      </c>
      <c r="K3226" s="12">
        <v>6.9185102430153593</v>
      </c>
      <c r="L3226" s="12">
        <v>7.6145671254898417</v>
      </c>
      <c r="M3226" s="12">
        <v>8.4154210407929657</v>
      </c>
      <c r="N3226" s="12"/>
      <c r="O3226" s="12"/>
    </row>
    <row r="3227" spans="1:15" x14ac:dyDescent="0.35">
      <c r="A3227" s="11" t="str">
        <f t="shared" si="50"/>
        <v>DISTRIBUCION VOLUMEN X CRITERIO (kg ó litros)GaseosasMDD AM</v>
      </c>
      <c r="B3227" s="11" t="s">
        <v>120</v>
      </c>
      <c r="C3227" s="11" t="s">
        <v>168</v>
      </c>
      <c r="D3227" s="11" t="s">
        <v>5</v>
      </c>
      <c r="E3227" s="12">
        <v>71.45444234726132</v>
      </c>
      <c r="F3227" s="12">
        <v>47.663202870188705</v>
      </c>
      <c r="G3227" s="12">
        <v>75.783878239242213</v>
      </c>
      <c r="H3227" s="12">
        <v>37.108919538735186</v>
      </c>
      <c r="I3227" s="12">
        <v>37.749480577029573</v>
      </c>
      <c r="J3227" s="12">
        <v>17.915619844708917</v>
      </c>
      <c r="K3227" s="12">
        <v>23.511969425856076</v>
      </c>
      <c r="L3227" s="12">
        <v>15.506645290829274</v>
      </c>
      <c r="M3227" s="12">
        <v>17.350138581087137</v>
      </c>
      <c r="N3227" s="12"/>
      <c r="O3227" s="12"/>
    </row>
    <row r="3228" spans="1:15" x14ac:dyDescent="0.35">
      <c r="A3228" s="11" t="str">
        <f t="shared" si="50"/>
        <v>DISTRIBUCION VOLUMEN X CRITERIO (kg ó litros)GaseosasRTO CENTRO</v>
      </c>
      <c r="B3228" s="11" t="s">
        <v>120</v>
      </c>
      <c r="C3228" s="11" t="s">
        <v>168</v>
      </c>
      <c r="D3228" s="11" t="s">
        <v>6</v>
      </c>
      <c r="E3228" s="12">
        <v>1.0336017799647002</v>
      </c>
      <c r="F3228" s="12">
        <v>1.1057106255852913</v>
      </c>
      <c r="G3228" s="12">
        <v>0.13522543208730101</v>
      </c>
      <c r="H3228" s="12">
        <v>1.5497861873522596</v>
      </c>
      <c r="I3228" s="12">
        <v>3.6093177942130539</v>
      </c>
      <c r="J3228" s="12">
        <v>20.2636177996661</v>
      </c>
      <c r="K3228" s="12">
        <v>5.4806988150354945</v>
      </c>
      <c r="L3228" s="12">
        <v>1.7481813855204402</v>
      </c>
      <c r="M3228" s="12">
        <v>5.7451298605404828</v>
      </c>
      <c r="N3228" s="12"/>
      <c r="O3228" s="12"/>
    </row>
    <row r="3229" spans="1:15" x14ac:dyDescent="0.35">
      <c r="A3229" s="11" t="str">
        <f t="shared" si="50"/>
        <v>DISTRIBUCION VOLUMEN X CRITERIO (kg ó litros)GaseosasNORTE-CENTRO</v>
      </c>
      <c r="B3229" s="11" t="s">
        <v>120</v>
      </c>
      <c r="C3229" s="11" t="s">
        <v>168</v>
      </c>
      <c r="D3229" s="11" t="s">
        <v>7</v>
      </c>
      <c r="E3229" s="12">
        <v>3.2129608643569787</v>
      </c>
      <c r="F3229" s="12">
        <v>1.3491815536846543</v>
      </c>
      <c r="G3229" s="12">
        <v>1.2890534135254368</v>
      </c>
      <c r="H3229" s="12">
        <v>2.6127518071193139</v>
      </c>
      <c r="I3229" s="12">
        <v>2.0621049310035469</v>
      </c>
      <c r="J3229" s="12">
        <v>5.3550294875998032</v>
      </c>
      <c r="K3229" s="12">
        <v>4.991616964939368</v>
      </c>
      <c r="L3229" s="12">
        <v>8.0462576388757903</v>
      </c>
      <c r="M3229" s="12">
        <v>4.9985738228149366</v>
      </c>
      <c r="N3229" s="12"/>
      <c r="O3229" s="12"/>
    </row>
    <row r="3230" spans="1:15" x14ac:dyDescent="0.35">
      <c r="A3230" s="11" t="str">
        <f t="shared" si="50"/>
        <v>DISTRIBUCION VOLUMEN X CRITERIO (kg ó litros)GaseosasNOROESTE</v>
      </c>
      <c r="B3230" s="11" t="s">
        <v>120</v>
      </c>
      <c r="C3230" s="11" t="s">
        <v>168</v>
      </c>
      <c r="D3230" s="11" t="s">
        <v>8</v>
      </c>
      <c r="E3230" s="12">
        <v>6.8560254282483646</v>
      </c>
      <c r="F3230" s="12">
        <v>9.3500429275567516</v>
      </c>
      <c r="G3230" s="12">
        <v>3.9418905324613265</v>
      </c>
      <c r="H3230" s="12">
        <v>10.165304027602591</v>
      </c>
      <c r="I3230" s="12">
        <v>9.5769677334812293</v>
      </c>
      <c r="J3230" s="12">
        <v>5.3414275666352138</v>
      </c>
      <c r="K3230" s="12">
        <v>6.097454491397059</v>
      </c>
      <c r="L3230" s="12">
        <v>3.2156513414750356</v>
      </c>
      <c r="M3230" s="12">
        <v>6.431348903993614</v>
      </c>
      <c r="N3230" s="12"/>
      <c r="O3230" s="12"/>
    </row>
    <row r="3231" spans="1:15" x14ac:dyDescent="0.35">
      <c r="A3231" s="11" t="str">
        <f t="shared" si="50"/>
        <v>DISTRIBUCION VOLUMEN X CRITERIO (kg ó litros)Gaseosas&lt;2MIL</v>
      </c>
      <c r="B3231" s="11" t="s">
        <v>120</v>
      </c>
      <c r="C3231" s="11" t="s">
        <v>168</v>
      </c>
      <c r="D3231" s="11" t="s">
        <v>9</v>
      </c>
      <c r="E3231" s="12">
        <v>0</v>
      </c>
      <c r="F3231" s="12">
        <v>0</v>
      </c>
      <c r="G3231" s="12">
        <v>0</v>
      </c>
      <c r="H3231" s="12">
        <v>1.9629861259463495</v>
      </c>
      <c r="I3231" s="12">
        <v>0.6827036378579322</v>
      </c>
      <c r="J3231" s="12">
        <v>1.1146814760966901</v>
      </c>
      <c r="K3231" s="12">
        <v>2.5612381510012736</v>
      </c>
      <c r="L3231" s="12">
        <v>2.8408586859237914</v>
      </c>
      <c r="M3231" s="12">
        <v>1.4888963690166457</v>
      </c>
      <c r="N3231" s="12"/>
      <c r="O3231" s="12"/>
    </row>
    <row r="3232" spans="1:15" x14ac:dyDescent="0.35">
      <c r="A3232" s="11" t="str">
        <f t="shared" si="50"/>
        <v>DISTRIBUCION VOLUMEN X CRITERIO (kg ó litros)Gaseosas2-5MIL</v>
      </c>
      <c r="B3232" s="11" t="s">
        <v>120</v>
      </c>
      <c r="C3232" s="11" t="s">
        <v>168</v>
      </c>
      <c r="D3232" s="11" t="s">
        <v>10</v>
      </c>
      <c r="E3232" s="12">
        <v>2.7446824165116115</v>
      </c>
      <c r="F3232" s="12">
        <v>3.793561959123283</v>
      </c>
      <c r="G3232" s="12">
        <v>1.2358690478791783</v>
      </c>
      <c r="H3232" s="12">
        <v>2.6020054012479177</v>
      </c>
      <c r="I3232" s="12">
        <v>0.44836742623894515</v>
      </c>
      <c r="J3232" s="12">
        <v>1.1890116750884205</v>
      </c>
      <c r="K3232" s="12">
        <v>1.4389758600081981</v>
      </c>
      <c r="L3232" s="12">
        <v>0.48053852196399083</v>
      </c>
      <c r="M3232" s="12">
        <v>0.6292877391560443</v>
      </c>
      <c r="N3232" s="12"/>
      <c r="O3232" s="12"/>
    </row>
    <row r="3233" spans="1:15" x14ac:dyDescent="0.35">
      <c r="A3233" s="11" t="str">
        <f t="shared" si="50"/>
        <v>DISTRIBUCION VOLUMEN X CRITERIO (kg ó litros)Gaseosas5-10MIL</v>
      </c>
      <c r="B3233" s="11" t="s">
        <v>120</v>
      </c>
      <c r="C3233" s="11" t="s">
        <v>168</v>
      </c>
      <c r="D3233" s="11" t="s">
        <v>11</v>
      </c>
      <c r="E3233" s="12">
        <v>0.6347155587721568</v>
      </c>
      <c r="F3233" s="12">
        <v>5.7444841195591385</v>
      </c>
      <c r="G3233" s="12">
        <v>2.6474705702523642</v>
      </c>
      <c r="H3233" s="12">
        <v>0.70600983652208771</v>
      </c>
      <c r="I3233" s="12">
        <v>8.5433932682151408</v>
      </c>
      <c r="J3233" s="12">
        <v>3.4279096899806683</v>
      </c>
      <c r="K3233" s="12">
        <v>2.0351710392272508</v>
      </c>
      <c r="L3233" s="12">
        <v>1.9296878103537807</v>
      </c>
      <c r="M3233" s="12">
        <v>2.9683668579521245</v>
      </c>
      <c r="N3233" s="12"/>
      <c r="O3233" s="12"/>
    </row>
    <row r="3234" spans="1:15" x14ac:dyDescent="0.35">
      <c r="A3234" s="11" t="str">
        <f t="shared" si="50"/>
        <v>DISTRIBUCION VOLUMEN X CRITERIO (kg ó litros)Gaseosas10-30MIL</v>
      </c>
      <c r="B3234" s="11" t="s">
        <v>120</v>
      </c>
      <c r="C3234" s="11" t="s">
        <v>168</v>
      </c>
      <c r="D3234" s="11" t="s">
        <v>12</v>
      </c>
      <c r="E3234" s="12">
        <v>10.3937191011553</v>
      </c>
      <c r="F3234" s="12">
        <v>24.255279008570749</v>
      </c>
      <c r="G3234" s="12">
        <v>2.9015745504921808</v>
      </c>
      <c r="H3234" s="12">
        <v>18.353025308537209</v>
      </c>
      <c r="I3234" s="12">
        <v>13.467011872956897</v>
      </c>
      <c r="J3234" s="12">
        <v>26.171309761669697</v>
      </c>
      <c r="K3234" s="12">
        <v>18.225151561566928</v>
      </c>
      <c r="L3234" s="12">
        <v>6.8646310116907445</v>
      </c>
      <c r="M3234" s="12">
        <v>12.49286754492994</v>
      </c>
      <c r="N3234" s="12"/>
      <c r="O3234" s="12"/>
    </row>
    <row r="3235" spans="1:15" x14ac:dyDescent="0.35">
      <c r="A3235" s="11" t="str">
        <f t="shared" si="50"/>
        <v>DISTRIBUCION VOLUMEN X CRITERIO (kg ó litros)Gaseosas30-100MIL</v>
      </c>
      <c r="B3235" s="11" t="s">
        <v>120</v>
      </c>
      <c r="C3235" s="11" t="s">
        <v>168</v>
      </c>
      <c r="D3235" s="11" t="s">
        <v>13</v>
      </c>
      <c r="E3235" s="12">
        <v>1.9331192021880741</v>
      </c>
      <c r="F3235" s="12">
        <v>5.9321539940743113</v>
      </c>
      <c r="G3235" s="12">
        <v>4.0619287586193211</v>
      </c>
      <c r="H3235" s="12">
        <v>7.8920359920385703</v>
      </c>
      <c r="I3235" s="12">
        <v>9.2441923973527427</v>
      </c>
      <c r="J3235" s="12">
        <v>10.500467855769649</v>
      </c>
      <c r="K3235" s="12">
        <v>10.806842365016035</v>
      </c>
      <c r="L3235" s="12">
        <v>17.116692829062714</v>
      </c>
      <c r="M3235" s="12">
        <v>13.335827196158414</v>
      </c>
      <c r="N3235" s="12"/>
      <c r="O3235" s="12"/>
    </row>
    <row r="3236" spans="1:15" x14ac:dyDescent="0.35">
      <c r="A3236" s="11" t="str">
        <f t="shared" si="50"/>
        <v>DISTRIBUCION VOLUMEN X CRITERIO (kg ó litros)Gaseosas100-200MIL</v>
      </c>
      <c r="B3236" s="11" t="s">
        <v>120</v>
      </c>
      <c r="C3236" s="11" t="s">
        <v>168</v>
      </c>
      <c r="D3236" s="11" t="s">
        <v>14</v>
      </c>
      <c r="E3236" s="12">
        <v>3.5404698227792144</v>
      </c>
      <c r="F3236" s="12">
        <v>3.3391144100341927</v>
      </c>
      <c r="G3236" s="12">
        <v>1.6792716946740258</v>
      </c>
      <c r="H3236" s="12">
        <v>2.2232825106511376</v>
      </c>
      <c r="I3236" s="12">
        <v>1.6283841918130708</v>
      </c>
      <c r="J3236" s="12">
        <v>3.998172083969215</v>
      </c>
      <c r="K3236" s="12">
        <v>3.1837577228188043</v>
      </c>
      <c r="L3236" s="12">
        <v>3.5199684241018132</v>
      </c>
      <c r="M3236" s="12">
        <v>4.9442015495116491</v>
      </c>
      <c r="N3236" s="12"/>
      <c r="O3236" s="12"/>
    </row>
    <row r="3237" spans="1:15" x14ac:dyDescent="0.35">
      <c r="A3237" s="11" t="str">
        <f t="shared" si="50"/>
        <v>DISTRIBUCION VOLUMEN X CRITERIO (kg ó litros)Gaseosas200-500MIL</v>
      </c>
      <c r="B3237" s="11" t="s">
        <v>120</v>
      </c>
      <c r="C3237" s="11" t="s">
        <v>168</v>
      </c>
      <c r="D3237" s="11" t="s">
        <v>15</v>
      </c>
      <c r="E3237" s="12">
        <v>3.3331950164690829</v>
      </c>
      <c r="F3237" s="12">
        <v>6.4108363890650928</v>
      </c>
      <c r="G3237" s="12">
        <v>9.0609061869118968</v>
      </c>
      <c r="H3237" s="12">
        <v>8.6133460725706623</v>
      </c>
      <c r="I3237" s="12">
        <v>6.1769162214795923</v>
      </c>
      <c r="J3237" s="12">
        <v>7.9566679337392765</v>
      </c>
      <c r="K3237" s="12">
        <v>5.5793163813824949</v>
      </c>
      <c r="L3237" s="12">
        <v>7.6052472224209744</v>
      </c>
      <c r="M3237" s="12">
        <v>9.7486423980835202</v>
      </c>
      <c r="N3237" s="12"/>
      <c r="O3237" s="12"/>
    </row>
    <row r="3238" spans="1:15" x14ac:dyDescent="0.35">
      <c r="A3238" s="11" t="str">
        <f t="shared" si="50"/>
        <v>DISTRIBUCION VOLUMEN X CRITERIO (kg ó litros)Gaseosas&gt;500MIL</v>
      </c>
      <c r="B3238" s="11" t="s">
        <v>120</v>
      </c>
      <c r="C3238" s="11" t="s">
        <v>168</v>
      </c>
      <c r="D3238" s="11" t="s">
        <v>16</v>
      </c>
      <c r="E3238" s="12">
        <v>77.420119897041388</v>
      </c>
      <c r="F3238" s="12">
        <v>50.524549556372378</v>
      </c>
      <c r="G3238" s="12">
        <v>78.412971218241623</v>
      </c>
      <c r="H3238" s="12">
        <v>57.64730081307259</v>
      </c>
      <c r="I3238" s="12">
        <v>59.809035296339552</v>
      </c>
      <c r="J3238" s="12">
        <v>45.641778569884337</v>
      </c>
      <c r="K3238" s="12">
        <v>56.169534125244901</v>
      </c>
      <c r="L3238" s="12">
        <v>59.642377748050322</v>
      </c>
      <c r="M3238" s="12">
        <v>54.391889741254218</v>
      </c>
      <c r="N3238" s="12"/>
      <c r="O3238" s="12"/>
    </row>
    <row r="3239" spans="1:15" x14ac:dyDescent="0.35">
      <c r="A3239" s="11" t="str">
        <f t="shared" si="50"/>
        <v>DISTRIBUCION VOLUMEN X CRITERIO (kg ó litros)GaseosasDE 15 A 19 AÑOS</v>
      </c>
      <c r="B3239" s="11" t="s">
        <v>120</v>
      </c>
      <c r="C3239" s="11" t="s">
        <v>168</v>
      </c>
      <c r="D3239" s="11" t="s">
        <v>39</v>
      </c>
      <c r="E3239" s="12">
        <v>3.0224546173480404</v>
      </c>
      <c r="F3239" s="12" t="s">
        <v>219</v>
      </c>
      <c r="G3239" s="12" t="s">
        <v>219</v>
      </c>
      <c r="H3239" s="12" t="s">
        <v>219</v>
      </c>
      <c r="I3239" s="12">
        <v>1.7854686520678491</v>
      </c>
      <c r="J3239" s="12" t="s">
        <v>219</v>
      </c>
      <c r="K3239" s="12" t="s">
        <v>219</v>
      </c>
      <c r="L3239" s="12" t="s">
        <v>219</v>
      </c>
      <c r="M3239" s="12" t="s">
        <v>219</v>
      </c>
      <c r="N3239" s="12"/>
      <c r="O3239" s="12"/>
    </row>
    <row r="3240" spans="1:15" x14ac:dyDescent="0.35">
      <c r="A3240" s="11" t="str">
        <f t="shared" si="50"/>
        <v>DISTRIBUCION VOLUMEN X CRITERIO (kg ó litros)GaseosasDE 20 A 24 AÑOS</v>
      </c>
      <c r="B3240" s="11" t="s">
        <v>120</v>
      </c>
      <c r="C3240" s="11" t="s">
        <v>168</v>
      </c>
      <c r="D3240" s="11" t="s">
        <v>40</v>
      </c>
      <c r="E3240" s="12">
        <v>1.7325687784023849</v>
      </c>
      <c r="F3240" s="12">
        <v>0</v>
      </c>
      <c r="G3240" s="12">
        <v>0</v>
      </c>
      <c r="H3240" s="12">
        <v>2.2537658699001413</v>
      </c>
      <c r="I3240" s="12" t="s">
        <v>219</v>
      </c>
      <c r="J3240" s="12">
        <v>1.4746102475227558</v>
      </c>
      <c r="K3240" s="12">
        <v>0.14045758373068287</v>
      </c>
      <c r="L3240" s="12" t="s">
        <v>219</v>
      </c>
      <c r="M3240" s="12">
        <v>0.38455809431795263</v>
      </c>
      <c r="N3240" s="12"/>
      <c r="O3240" s="12"/>
    </row>
    <row r="3241" spans="1:15" x14ac:dyDescent="0.35">
      <c r="A3241" s="11" t="str">
        <f t="shared" si="50"/>
        <v>DISTRIBUCION VOLUMEN X CRITERIO (kg ó litros)GaseosasDE 25 A 34 AÑOS</v>
      </c>
      <c r="B3241" s="11" t="s">
        <v>120</v>
      </c>
      <c r="C3241" s="11" t="s">
        <v>168</v>
      </c>
      <c r="D3241" s="11" t="s">
        <v>41</v>
      </c>
      <c r="E3241" s="12">
        <v>0.39914723611290315</v>
      </c>
      <c r="F3241" s="12">
        <v>1.5155592370418531</v>
      </c>
      <c r="G3241" s="12">
        <v>1.1451768379777536</v>
      </c>
      <c r="H3241" s="12">
        <v>1.8929098143493202</v>
      </c>
      <c r="I3241" s="12">
        <v>1.956332772486715</v>
      </c>
      <c r="J3241" s="12">
        <v>1.9546301163508362</v>
      </c>
      <c r="K3241" s="12">
        <v>1.3154655271904772</v>
      </c>
      <c r="L3241" s="12">
        <v>5.850850900211543</v>
      </c>
      <c r="M3241" s="12">
        <v>0.61201478269876175</v>
      </c>
      <c r="N3241" s="12"/>
      <c r="O3241" s="12"/>
    </row>
    <row r="3242" spans="1:15" x14ac:dyDescent="0.35">
      <c r="A3242" s="11" t="str">
        <f t="shared" si="50"/>
        <v>DISTRIBUCION VOLUMEN X CRITERIO (kg ó litros)GaseosasDE 35 A 49 AÑOS</v>
      </c>
      <c r="B3242" s="11" t="s">
        <v>120</v>
      </c>
      <c r="C3242" s="11" t="s">
        <v>168</v>
      </c>
      <c r="D3242" s="11" t="s">
        <v>42</v>
      </c>
      <c r="E3242" s="12">
        <v>6.582065651201022</v>
      </c>
      <c r="F3242" s="12">
        <v>4.7356633683761133</v>
      </c>
      <c r="G3242" s="12">
        <v>4.8710926407681798</v>
      </c>
      <c r="H3242" s="12">
        <v>5.8672140651166806</v>
      </c>
      <c r="I3242" s="12">
        <v>9.9960143817741578</v>
      </c>
      <c r="J3242" s="12">
        <v>8.2588017986968723</v>
      </c>
      <c r="K3242" s="12">
        <v>8.427269396555074</v>
      </c>
      <c r="L3242" s="12">
        <v>9.9114287419293614</v>
      </c>
      <c r="M3242" s="12">
        <v>8.1581800672632543</v>
      </c>
      <c r="N3242" s="12"/>
      <c r="O3242" s="12"/>
    </row>
    <row r="3243" spans="1:15" x14ac:dyDescent="0.35">
      <c r="A3243" s="11" t="str">
        <f t="shared" si="50"/>
        <v>DISTRIBUCION VOLUMEN X CRITERIO (kg ó litros)GaseosasDE 50 A 59 AÑOS</v>
      </c>
      <c r="B3243" s="11" t="s">
        <v>120</v>
      </c>
      <c r="C3243" s="11" t="s">
        <v>168</v>
      </c>
      <c r="D3243" s="11" t="s">
        <v>43</v>
      </c>
      <c r="E3243" s="12">
        <v>3.1593373021096922</v>
      </c>
      <c r="F3243" s="12">
        <v>14.444721862179721</v>
      </c>
      <c r="G3243" s="12">
        <v>6.1244287013032537</v>
      </c>
      <c r="H3243" s="12">
        <v>14.570881506146566</v>
      </c>
      <c r="I3243" s="12">
        <v>19.836834782928609</v>
      </c>
      <c r="J3243" s="12">
        <v>14.09753976365627</v>
      </c>
      <c r="K3243" s="12">
        <v>20.374441811671453</v>
      </c>
      <c r="L3243" s="12">
        <v>17.521759091957982</v>
      </c>
      <c r="M3243" s="12">
        <v>14.975584608399799</v>
      </c>
      <c r="N3243" s="12"/>
      <c r="O3243" s="12"/>
    </row>
    <row r="3244" spans="1:15" x14ac:dyDescent="0.35">
      <c r="A3244" s="11" t="str">
        <f t="shared" si="50"/>
        <v>DISTRIBUCION VOLUMEN X CRITERIO (kg ó litros)GaseosasDE 60 A 75 AÑOS</v>
      </c>
      <c r="B3244" s="11" t="s">
        <v>120</v>
      </c>
      <c r="C3244" s="11" t="s">
        <v>168</v>
      </c>
      <c r="D3244" s="11" t="s">
        <v>44</v>
      </c>
      <c r="E3244" s="12">
        <v>85.104417622287784</v>
      </c>
      <c r="F3244" s="12">
        <v>79.304055042025908</v>
      </c>
      <c r="G3244" s="12">
        <v>87.859295830711815</v>
      </c>
      <c r="H3244" s="12">
        <v>75.415233757242646</v>
      </c>
      <c r="I3244" s="12">
        <v>66.425338838389465</v>
      </c>
      <c r="J3244" s="12">
        <v>74.214422364589055</v>
      </c>
      <c r="K3244" s="12">
        <v>69.742355352118381</v>
      </c>
      <c r="L3244" s="12">
        <v>66.715964004433829</v>
      </c>
      <c r="M3244" s="12">
        <v>75.8696527706674</v>
      </c>
      <c r="N3244" s="12"/>
      <c r="O3244" s="12"/>
    </row>
    <row r="3245" spans="1:15" x14ac:dyDescent="0.35">
      <c r="A3245" s="11" t="str">
        <f t="shared" si="50"/>
        <v>DISTRIBUCION VOLUMEN X CRITERIO (kg ó litros)GaseosasALTA Y MEDIA ALTA</v>
      </c>
      <c r="B3245" s="11" t="s">
        <v>120</v>
      </c>
      <c r="C3245" s="11" t="s">
        <v>168</v>
      </c>
      <c r="D3245" s="11" t="s">
        <v>17</v>
      </c>
      <c r="E3245" s="12">
        <v>76.564003240898131</v>
      </c>
      <c r="F3245" s="12">
        <v>53.58960605837639</v>
      </c>
      <c r="G3245" s="12">
        <v>79.694580208997778</v>
      </c>
      <c r="H3245" s="12">
        <v>36.618944906676795</v>
      </c>
      <c r="I3245" s="12">
        <v>28.450239856779081</v>
      </c>
      <c r="J3245" s="12">
        <v>33.541873164988161</v>
      </c>
      <c r="K3245" s="12">
        <v>24.654928238576968</v>
      </c>
      <c r="L3245" s="12">
        <v>12.758421014435333</v>
      </c>
      <c r="M3245" s="12">
        <v>14.795193235304268</v>
      </c>
      <c r="N3245" s="12"/>
      <c r="O3245" s="12"/>
    </row>
    <row r="3246" spans="1:15" x14ac:dyDescent="0.35">
      <c r="A3246" s="11" t="str">
        <f t="shared" si="50"/>
        <v>DISTRIBUCION VOLUMEN X CRITERIO (kg ó litros)GaseosasMEDIA</v>
      </c>
      <c r="B3246" s="11" t="s">
        <v>120</v>
      </c>
      <c r="C3246" s="11" t="s">
        <v>168</v>
      </c>
      <c r="D3246" s="11" t="s">
        <v>18</v>
      </c>
      <c r="E3246" s="12">
        <v>10.940475986690917</v>
      </c>
      <c r="F3246" s="12">
        <v>19.933827998403871</v>
      </c>
      <c r="G3246" s="12">
        <v>13.265948680776985</v>
      </c>
      <c r="H3246" s="12">
        <v>21.980582531780005</v>
      </c>
      <c r="I3246" s="12">
        <v>26.279296758742493</v>
      </c>
      <c r="J3246" s="12">
        <v>23.030393256525567</v>
      </c>
      <c r="K3246" s="12">
        <v>27.185423932873114</v>
      </c>
      <c r="L3246" s="12">
        <v>18.881875308464561</v>
      </c>
      <c r="M3246" s="12">
        <v>20.111257577458534</v>
      </c>
      <c r="N3246" s="12"/>
      <c r="O3246" s="12"/>
    </row>
    <row r="3247" spans="1:15" x14ac:dyDescent="0.35">
      <c r="A3247" s="11" t="str">
        <f t="shared" si="50"/>
        <v>DISTRIBUCION VOLUMEN X CRITERIO (kg ó litros)GaseosasMEDIA BAJA</v>
      </c>
      <c r="B3247" s="11" t="s">
        <v>120</v>
      </c>
      <c r="C3247" s="11" t="s">
        <v>168</v>
      </c>
      <c r="D3247" s="11" t="s">
        <v>19</v>
      </c>
      <c r="E3247" s="12">
        <v>10.762967314732762</v>
      </c>
      <c r="F3247" s="12">
        <v>13.85290641240948</v>
      </c>
      <c r="G3247" s="12">
        <v>7.0394460403630887</v>
      </c>
      <c r="H3247" s="12">
        <v>34.186193090187025</v>
      </c>
      <c r="I3247" s="12">
        <v>30.60135299407381</v>
      </c>
      <c r="J3247" s="12">
        <v>33.924601133453372</v>
      </c>
      <c r="K3247" s="12">
        <v>37.088019607133319</v>
      </c>
      <c r="L3247" s="12">
        <v>48.625079030383183</v>
      </c>
      <c r="M3247" s="12">
        <v>61.232757502385759</v>
      </c>
      <c r="N3247" s="12"/>
      <c r="O3247" s="12"/>
    </row>
    <row r="3248" spans="1:15" x14ac:dyDescent="0.35">
      <c r="A3248" s="11" t="str">
        <f t="shared" si="50"/>
        <v>DISTRIBUCION VOLUMEN X CRITERIO (kg ó litros)GaseosasBAJA</v>
      </c>
      <c r="B3248" s="11" t="s">
        <v>120</v>
      </c>
      <c r="C3248" s="11" t="s">
        <v>168</v>
      </c>
      <c r="D3248" s="11" t="s">
        <v>20</v>
      </c>
      <c r="E3248" s="12">
        <v>1.7325687784023849</v>
      </c>
      <c r="F3248" s="12">
        <v>12.623645950770083</v>
      </c>
      <c r="G3248" s="12">
        <v>0</v>
      </c>
      <c r="H3248" s="12">
        <v>7.2142726317735324</v>
      </c>
      <c r="I3248" s="12">
        <v>14.669105876913363</v>
      </c>
      <c r="J3248" s="12">
        <v>9.5031274002727724</v>
      </c>
      <c r="K3248" s="12">
        <v>11.071617432889894</v>
      </c>
      <c r="L3248" s="12">
        <v>19.734632130496806</v>
      </c>
      <c r="M3248" s="12">
        <v>3.8607792108012564</v>
      </c>
      <c r="N3248" s="12"/>
      <c r="O3248" s="12"/>
    </row>
    <row r="3249" spans="1:15" x14ac:dyDescent="0.35">
      <c r="A3249" s="11" t="str">
        <f t="shared" si="50"/>
        <v>DISTRIBUCION VOLUMEN X CRITERIO (kg ó litros)GaseosasHOMBRE</v>
      </c>
      <c r="B3249" s="11" t="s">
        <v>120</v>
      </c>
      <c r="C3249" s="11" t="s">
        <v>168</v>
      </c>
      <c r="D3249" s="11" t="s">
        <v>21</v>
      </c>
      <c r="E3249" s="12">
        <v>82.388962547508214</v>
      </c>
      <c r="F3249" s="12">
        <v>65.905138468141672</v>
      </c>
      <c r="G3249" s="12">
        <v>89.794488494874145</v>
      </c>
      <c r="H3249" s="12">
        <v>69.107829223798404</v>
      </c>
      <c r="I3249" s="12">
        <v>65.350428478415509</v>
      </c>
      <c r="J3249" s="12">
        <v>70.21886213787657</v>
      </c>
      <c r="K3249" s="12">
        <v>63.311856782562145</v>
      </c>
      <c r="L3249" s="12">
        <v>60.977174932181185</v>
      </c>
      <c r="M3249" s="12">
        <v>69.497695554023991</v>
      </c>
      <c r="N3249" s="12"/>
      <c r="O3249" s="12"/>
    </row>
    <row r="3250" spans="1:15" x14ac:dyDescent="0.35">
      <c r="A3250" s="11" t="str">
        <f t="shared" si="50"/>
        <v>DISTRIBUCION VOLUMEN X CRITERIO (kg ó litros)GaseosasMUJER</v>
      </c>
      <c r="B3250" s="11" t="s">
        <v>120</v>
      </c>
      <c r="C3250" s="11" t="s">
        <v>168</v>
      </c>
      <c r="D3250" s="11" t="s">
        <v>22</v>
      </c>
      <c r="E3250" s="12">
        <v>17.611038426693238</v>
      </c>
      <c r="F3250" s="12">
        <v>34.094839834897193</v>
      </c>
      <c r="G3250" s="12">
        <v>10.205499945756067</v>
      </c>
      <c r="H3250" s="12">
        <v>30.892173240949163</v>
      </c>
      <c r="I3250" s="12">
        <v>34.64957374136992</v>
      </c>
      <c r="J3250" s="12">
        <v>29.781135205162744</v>
      </c>
      <c r="K3250" s="12">
        <v>36.68814233999997</v>
      </c>
      <c r="L3250" s="12">
        <v>39.022837230503967</v>
      </c>
      <c r="M3250" s="12">
        <v>30.502299417947022</v>
      </c>
      <c r="N3250" s="12"/>
      <c r="O3250" s="12"/>
    </row>
    <row r="3251" spans="1:15" x14ac:dyDescent="0.35">
      <c r="A3251" s="11" t="str">
        <f t="shared" si="50"/>
        <v>DISTRIBUCION VOLUMEN X CRITERIO (kg ó litros)Bebidas Zumo+LecheT.ESPAÑA</v>
      </c>
      <c r="B3251" s="11" t="s">
        <v>120</v>
      </c>
      <c r="C3251" s="11" t="s">
        <v>169</v>
      </c>
      <c r="D3251" s="11" t="s">
        <v>36</v>
      </c>
      <c r="E3251" s="12">
        <v>100</v>
      </c>
      <c r="F3251" s="12">
        <v>100</v>
      </c>
      <c r="G3251" s="12">
        <v>100</v>
      </c>
      <c r="H3251" s="12">
        <v>100</v>
      </c>
      <c r="I3251" s="12">
        <v>100</v>
      </c>
      <c r="J3251" s="12">
        <v>100</v>
      </c>
      <c r="K3251" s="12">
        <v>100</v>
      </c>
      <c r="L3251" s="12">
        <v>100</v>
      </c>
      <c r="M3251" s="12">
        <v>100</v>
      </c>
      <c r="N3251" s="12"/>
      <c r="O3251" s="12"/>
    </row>
    <row r="3252" spans="1:15" x14ac:dyDescent="0.35">
      <c r="A3252" s="11" t="str">
        <f t="shared" si="50"/>
        <v>DISTRIBUCION VOLUMEN X CRITERIO (kg ó litros)Bebidas Zumo+LecheBCN AM</v>
      </c>
      <c r="B3252" s="11" t="s">
        <v>120</v>
      </c>
      <c r="C3252" s="11" t="s">
        <v>169</v>
      </c>
      <c r="D3252" s="11" t="s">
        <v>1</v>
      </c>
      <c r="E3252" s="12">
        <v>2.6295864466825929</v>
      </c>
      <c r="F3252" s="12">
        <v>7.0267471677936024</v>
      </c>
      <c r="G3252" s="12">
        <v>3.1937872460747712</v>
      </c>
      <c r="H3252" s="12">
        <v>2.3033482696266838</v>
      </c>
      <c r="I3252" s="12">
        <v>0.6341113339108978</v>
      </c>
      <c r="J3252" s="12">
        <v>3.447460170690487</v>
      </c>
      <c r="K3252" s="12">
        <v>0.95666012564289105</v>
      </c>
      <c r="L3252" s="12">
        <v>5.279853241778051</v>
      </c>
      <c r="M3252" s="12">
        <v>5.4537928684222212</v>
      </c>
      <c r="N3252" s="12"/>
      <c r="O3252" s="12"/>
    </row>
    <row r="3253" spans="1:15" x14ac:dyDescent="0.35">
      <c r="A3253" s="11" t="str">
        <f t="shared" si="50"/>
        <v>DISTRIBUCION VOLUMEN X CRITERIO (kg ó litros)Bebidas Zumo+LecheREST.CAT ARAGON</v>
      </c>
      <c r="B3253" s="11" t="s">
        <v>120</v>
      </c>
      <c r="C3253" s="11" t="s">
        <v>169</v>
      </c>
      <c r="D3253" s="11" t="s">
        <v>2</v>
      </c>
      <c r="E3253" s="12">
        <v>11.188142983180258</v>
      </c>
      <c r="F3253" s="12">
        <v>1.9998793435492817</v>
      </c>
      <c r="G3253" s="12">
        <v>4.6321533172461526</v>
      </c>
      <c r="H3253" s="12">
        <v>1.8226640885743426</v>
      </c>
      <c r="I3253" s="12">
        <v>8.3800427595603999</v>
      </c>
      <c r="J3253" s="12">
        <v>3.4529474792429653</v>
      </c>
      <c r="K3253" s="12">
        <v>5.1392958713250207</v>
      </c>
      <c r="L3253" s="12">
        <v>5.446792736924702</v>
      </c>
      <c r="M3253" s="12">
        <v>2.2225613435961122</v>
      </c>
      <c r="N3253" s="12"/>
      <c r="O3253" s="12"/>
    </row>
    <row r="3254" spans="1:15" x14ac:dyDescent="0.35">
      <c r="A3254" s="11" t="str">
        <f t="shared" si="50"/>
        <v>DISTRIBUCION VOLUMEN X CRITERIO (kg ó litros)Bebidas Zumo+LecheLEVANTE</v>
      </c>
      <c r="B3254" s="11" t="s">
        <v>120</v>
      </c>
      <c r="C3254" s="11" t="s">
        <v>169</v>
      </c>
      <c r="D3254" s="11" t="s">
        <v>3</v>
      </c>
      <c r="E3254" s="12">
        <v>16.124562985221779</v>
      </c>
      <c r="F3254" s="12">
        <v>10.870784129794933</v>
      </c>
      <c r="G3254" s="12">
        <v>19.414200501448921</v>
      </c>
      <c r="H3254" s="12">
        <v>22.934906001476946</v>
      </c>
      <c r="I3254" s="12">
        <v>7.8700988334436426</v>
      </c>
      <c r="J3254" s="12">
        <v>18.021569277661964</v>
      </c>
      <c r="K3254" s="12">
        <v>7.2033228223702865</v>
      </c>
      <c r="L3254" s="12">
        <v>9.3896507939139404</v>
      </c>
      <c r="M3254" s="12">
        <v>13.377145956876946</v>
      </c>
      <c r="N3254" s="12"/>
      <c r="O3254" s="12"/>
    </row>
    <row r="3255" spans="1:15" x14ac:dyDescent="0.35">
      <c r="A3255" s="11" t="str">
        <f t="shared" si="50"/>
        <v>DISTRIBUCION VOLUMEN X CRITERIO (kg ó litros)Bebidas Zumo+LecheANDALUCIA</v>
      </c>
      <c r="B3255" s="11" t="s">
        <v>120</v>
      </c>
      <c r="C3255" s="11" t="s">
        <v>169</v>
      </c>
      <c r="D3255" s="11" t="s">
        <v>4</v>
      </c>
      <c r="E3255" s="12">
        <v>16.414168380421064</v>
      </c>
      <c r="F3255" s="12">
        <v>20.780115416186298</v>
      </c>
      <c r="G3255" s="12">
        <v>34.534314707927102</v>
      </c>
      <c r="H3255" s="12">
        <v>44.416818137809912</v>
      </c>
      <c r="I3255" s="12">
        <v>38.929364336801726</v>
      </c>
      <c r="J3255" s="12">
        <v>50.061792533051921</v>
      </c>
      <c r="K3255" s="12">
        <v>54.94727361264944</v>
      </c>
      <c r="L3255" s="12">
        <v>22.918018273180714</v>
      </c>
      <c r="M3255" s="12">
        <v>14.6753645571604</v>
      </c>
      <c r="N3255" s="12"/>
      <c r="O3255" s="12"/>
    </row>
    <row r="3256" spans="1:15" x14ac:dyDescent="0.35">
      <c r="A3256" s="11" t="str">
        <f t="shared" si="50"/>
        <v>DISTRIBUCION VOLUMEN X CRITERIO (kg ó litros)Bebidas Zumo+LecheMDD AM</v>
      </c>
      <c r="B3256" s="11" t="s">
        <v>120</v>
      </c>
      <c r="C3256" s="11" t="s">
        <v>169</v>
      </c>
      <c r="D3256" s="11" t="s">
        <v>5</v>
      </c>
      <c r="E3256" s="12">
        <v>15.836461684971088</v>
      </c>
      <c r="F3256" s="12">
        <v>12.068978057492162</v>
      </c>
      <c r="G3256" s="12">
        <v>4.0640540738600608</v>
      </c>
      <c r="H3256" s="12">
        <v>6.6342539473487836</v>
      </c>
      <c r="I3256" s="12">
        <v>3.9582651366250414</v>
      </c>
      <c r="J3256" s="12">
        <v>4.972470696702409</v>
      </c>
      <c r="K3256" s="12">
        <v>5.2785046795911725</v>
      </c>
      <c r="L3256" s="12">
        <v>18.0973402392748</v>
      </c>
      <c r="M3256" s="12">
        <v>20.974791069198222</v>
      </c>
      <c r="N3256" s="12"/>
      <c r="O3256" s="12"/>
    </row>
    <row r="3257" spans="1:15" x14ac:dyDescent="0.35">
      <c r="A3257" s="11" t="str">
        <f t="shared" si="50"/>
        <v>DISTRIBUCION VOLUMEN X CRITERIO (kg ó litros)Bebidas Zumo+LecheRTO CENTRO</v>
      </c>
      <c r="B3257" s="11" t="s">
        <v>120</v>
      </c>
      <c r="C3257" s="11" t="s">
        <v>169</v>
      </c>
      <c r="D3257" s="11" t="s">
        <v>6</v>
      </c>
      <c r="E3257" s="12">
        <v>14.148701999568909</v>
      </c>
      <c r="F3257" s="12">
        <v>14.764371138279605</v>
      </c>
      <c r="G3257" s="12">
        <v>12.08979645286936</v>
      </c>
      <c r="H3257" s="12">
        <v>7.3659095658718989</v>
      </c>
      <c r="I3257" s="12">
        <v>14.144269446303371</v>
      </c>
      <c r="J3257" s="12">
        <v>9.2154971891362916</v>
      </c>
      <c r="K3257" s="12">
        <v>8.886700884208226</v>
      </c>
      <c r="L3257" s="12">
        <v>3.8110844116091309</v>
      </c>
      <c r="M3257" s="12">
        <v>15.071611944179002</v>
      </c>
      <c r="N3257" s="12"/>
      <c r="O3257" s="12"/>
    </row>
    <row r="3258" spans="1:15" x14ac:dyDescent="0.35">
      <c r="A3258" s="11" t="str">
        <f t="shared" si="50"/>
        <v>DISTRIBUCION VOLUMEN X CRITERIO (kg ó litros)Bebidas Zumo+LecheNORTE-CENTRO</v>
      </c>
      <c r="B3258" s="11" t="s">
        <v>120</v>
      </c>
      <c r="C3258" s="11" t="s">
        <v>169</v>
      </c>
      <c r="D3258" s="11" t="s">
        <v>7</v>
      </c>
      <c r="E3258" s="12">
        <v>11.401522287098388</v>
      </c>
      <c r="F3258" s="12">
        <v>27.047305382420063</v>
      </c>
      <c r="G3258" s="12">
        <v>14.911484744617788</v>
      </c>
      <c r="H3258" s="12">
        <v>9.0995065394522037</v>
      </c>
      <c r="I3258" s="12">
        <v>15.600216828778471</v>
      </c>
      <c r="J3258" s="12">
        <v>3.2400884187247589</v>
      </c>
      <c r="K3258" s="12">
        <v>5.6376551214410213</v>
      </c>
      <c r="L3258" s="12">
        <v>8.1905728452420057</v>
      </c>
      <c r="M3258" s="12">
        <v>8.4222929808162323</v>
      </c>
      <c r="N3258" s="12"/>
      <c r="O3258" s="12"/>
    </row>
    <row r="3259" spans="1:15" x14ac:dyDescent="0.35">
      <c r="A3259" s="11" t="str">
        <f t="shared" si="50"/>
        <v>DISTRIBUCION VOLUMEN X CRITERIO (kg ó litros)Bebidas Zumo+LecheNOROESTE</v>
      </c>
      <c r="B3259" s="11" t="s">
        <v>120</v>
      </c>
      <c r="C3259" s="11" t="s">
        <v>169</v>
      </c>
      <c r="D3259" s="11" t="s">
        <v>8</v>
      </c>
      <c r="E3259" s="12">
        <v>12.256860369736582</v>
      </c>
      <c r="F3259" s="12">
        <v>5.4417950926763448</v>
      </c>
      <c r="G3259" s="12">
        <v>7.1602087114154864</v>
      </c>
      <c r="H3259" s="12">
        <v>5.4225851688341793</v>
      </c>
      <c r="I3259" s="12">
        <v>10.483627554744368</v>
      </c>
      <c r="J3259" s="12">
        <v>7.5881701530304309</v>
      </c>
      <c r="K3259" s="12">
        <v>11.950586452848421</v>
      </c>
      <c r="L3259" s="12">
        <v>26.866690812140366</v>
      </c>
      <c r="M3259" s="12">
        <v>19.802437331146518</v>
      </c>
      <c r="N3259" s="12"/>
      <c r="O3259" s="12"/>
    </row>
    <row r="3260" spans="1:15" x14ac:dyDescent="0.35">
      <c r="A3260" s="11" t="str">
        <f t="shared" si="50"/>
        <v>DISTRIBUCION VOLUMEN X CRITERIO (kg ó litros)Bebidas Zumo+Leche&lt;2MIL</v>
      </c>
      <c r="B3260" s="11" t="s">
        <v>120</v>
      </c>
      <c r="C3260" s="11" t="s">
        <v>169</v>
      </c>
      <c r="D3260" s="11" t="s">
        <v>9</v>
      </c>
      <c r="E3260" s="12">
        <v>3.1344144145990156</v>
      </c>
      <c r="F3260" s="12">
        <v>2.0030362268472421</v>
      </c>
      <c r="G3260" s="12">
        <v>4.8193559407820867</v>
      </c>
      <c r="H3260" s="12">
        <v>0.8784047373179974</v>
      </c>
      <c r="I3260" s="12">
        <v>1.0536735878726891</v>
      </c>
      <c r="J3260" s="12">
        <v>3.6010999710936389</v>
      </c>
      <c r="K3260" s="12">
        <v>2.5256785936870965</v>
      </c>
      <c r="L3260" s="12">
        <v>5.7754919115465446</v>
      </c>
      <c r="M3260" s="12">
        <v>0.4889173202738355</v>
      </c>
      <c r="N3260" s="12"/>
      <c r="O3260" s="12"/>
    </row>
    <row r="3261" spans="1:15" x14ac:dyDescent="0.35">
      <c r="A3261" s="11" t="str">
        <f t="shared" si="50"/>
        <v>DISTRIBUCION VOLUMEN X CRITERIO (kg ó litros)Bebidas Zumo+Leche2-5MIL</v>
      </c>
      <c r="B3261" s="11" t="s">
        <v>120</v>
      </c>
      <c r="C3261" s="11" t="s">
        <v>169</v>
      </c>
      <c r="D3261" s="11" t="s">
        <v>10</v>
      </c>
      <c r="E3261" s="12">
        <v>4.0720445809244508</v>
      </c>
      <c r="F3261" s="12">
        <v>2.2900644047961398</v>
      </c>
      <c r="G3261" s="12">
        <v>3.039259942485705</v>
      </c>
      <c r="H3261" s="12">
        <v>19.692543214962772</v>
      </c>
      <c r="I3261" s="12">
        <v>5.35828355009044</v>
      </c>
      <c r="J3261" s="12">
        <v>6.0567943167516241</v>
      </c>
      <c r="K3261" s="12">
        <v>6.0733534450134439</v>
      </c>
      <c r="L3261" s="12">
        <v>9.0089506174227889</v>
      </c>
      <c r="M3261" s="12">
        <v>6.2863982755604644</v>
      </c>
      <c r="N3261" s="12"/>
      <c r="O3261" s="12"/>
    </row>
    <row r="3262" spans="1:15" x14ac:dyDescent="0.35">
      <c r="A3262" s="11" t="str">
        <f t="shared" si="50"/>
        <v>DISTRIBUCION VOLUMEN X CRITERIO (kg ó litros)Bebidas Zumo+Leche5-10MIL</v>
      </c>
      <c r="B3262" s="11" t="s">
        <v>120</v>
      </c>
      <c r="C3262" s="11" t="s">
        <v>169</v>
      </c>
      <c r="D3262" s="11" t="s">
        <v>11</v>
      </c>
      <c r="E3262" s="12">
        <v>4.8853012720505422</v>
      </c>
      <c r="F3262" s="12">
        <v>3.2147886751739558</v>
      </c>
      <c r="G3262" s="12">
        <v>12.327896141987321</v>
      </c>
      <c r="H3262" s="12">
        <v>3.163686876974805</v>
      </c>
      <c r="I3262" s="12">
        <v>23.497892763032425</v>
      </c>
      <c r="J3262" s="12">
        <v>37.206615525930232</v>
      </c>
      <c r="K3262" s="12">
        <v>30.774335411887243</v>
      </c>
      <c r="L3262" s="12">
        <v>13.891329331746089</v>
      </c>
      <c r="M3262" s="12">
        <v>4.3172970666184272</v>
      </c>
      <c r="N3262" s="12"/>
      <c r="O3262" s="12"/>
    </row>
    <row r="3263" spans="1:15" x14ac:dyDescent="0.35">
      <c r="A3263" s="11" t="str">
        <f t="shared" si="50"/>
        <v>DISTRIBUCION VOLUMEN X CRITERIO (kg ó litros)Bebidas Zumo+Leche10-30MIL</v>
      </c>
      <c r="B3263" s="11" t="s">
        <v>120</v>
      </c>
      <c r="C3263" s="11" t="s">
        <v>169</v>
      </c>
      <c r="D3263" s="11" t="s">
        <v>12</v>
      </c>
      <c r="E3263" s="12">
        <v>11.14686936713187</v>
      </c>
      <c r="F3263" s="12">
        <v>12.850135658652745</v>
      </c>
      <c r="G3263" s="12">
        <v>10.213348308289431</v>
      </c>
      <c r="H3263" s="12">
        <v>12.66287543028376</v>
      </c>
      <c r="I3263" s="12">
        <v>13.923837857416204</v>
      </c>
      <c r="J3263" s="12">
        <v>6.9588888690184811</v>
      </c>
      <c r="K3263" s="12">
        <v>11.34867057518505</v>
      </c>
      <c r="L3263" s="12">
        <v>25.744413002960215</v>
      </c>
      <c r="M3263" s="12">
        <v>23.436331263139937</v>
      </c>
      <c r="N3263" s="12"/>
      <c r="O3263" s="12"/>
    </row>
    <row r="3264" spans="1:15" x14ac:dyDescent="0.35">
      <c r="A3264" s="11" t="str">
        <f t="shared" si="50"/>
        <v>DISTRIBUCION VOLUMEN X CRITERIO (kg ó litros)Bebidas Zumo+Leche30-100MIL</v>
      </c>
      <c r="B3264" s="11" t="s">
        <v>120</v>
      </c>
      <c r="C3264" s="11" t="s">
        <v>169</v>
      </c>
      <c r="D3264" s="11" t="s">
        <v>13</v>
      </c>
      <c r="E3264" s="12">
        <v>15.187558049957401</v>
      </c>
      <c r="F3264" s="12">
        <v>22.553763485279095</v>
      </c>
      <c r="G3264" s="12">
        <v>32.693721119915885</v>
      </c>
      <c r="H3264" s="12">
        <v>25.540981786204782</v>
      </c>
      <c r="I3264" s="12">
        <v>25.03812885292972</v>
      </c>
      <c r="J3264" s="12">
        <v>30.00318502332367</v>
      </c>
      <c r="K3264" s="12">
        <v>30.267410552965579</v>
      </c>
      <c r="L3264" s="12">
        <v>10.175279758865061</v>
      </c>
      <c r="M3264" s="12">
        <v>27.64515388599899</v>
      </c>
      <c r="N3264" s="12"/>
      <c r="O3264" s="12"/>
    </row>
    <row r="3265" spans="1:15" x14ac:dyDescent="0.35">
      <c r="A3265" s="11" t="str">
        <f t="shared" si="50"/>
        <v>DISTRIBUCION VOLUMEN X CRITERIO (kg ó litros)Bebidas Zumo+Leche100-200MIL</v>
      </c>
      <c r="B3265" s="11" t="s">
        <v>120</v>
      </c>
      <c r="C3265" s="11" t="s">
        <v>169</v>
      </c>
      <c r="D3265" s="11" t="s">
        <v>14</v>
      </c>
      <c r="E3265" s="12">
        <v>9.7661009441159514</v>
      </c>
      <c r="F3265" s="12">
        <v>15.059599836931964</v>
      </c>
      <c r="G3265" s="12">
        <v>9.1755322559927333</v>
      </c>
      <c r="H3265" s="12">
        <v>7.5638828955050368</v>
      </c>
      <c r="I3265" s="12">
        <v>6.7360758914702137</v>
      </c>
      <c r="J3265" s="12">
        <v>2.7432827976834129</v>
      </c>
      <c r="K3265" s="12">
        <v>5.3912739295499001</v>
      </c>
      <c r="L3265" s="12">
        <v>2.457770958644061</v>
      </c>
      <c r="M3265" s="12">
        <v>2.7182058322682239</v>
      </c>
      <c r="N3265" s="12"/>
      <c r="O3265" s="12"/>
    </row>
    <row r="3266" spans="1:15" x14ac:dyDescent="0.35">
      <c r="A3266" s="11" t="str">
        <f t="shared" si="50"/>
        <v>DISTRIBUCION VOLUMEN X CRITERIO (kg ó litros)Bebidas Zumo+Leche200-500MIL</v>
      </c>
      <c r="B3266" s="11" t="s">
        <v>120</v>
      </c>
      <c r="C3266" s="11" t="s">
        <v>169</v>
      </c>
      <c r="D3266" s="11" t="s">
        <v>15</v>
      </c>
      <c r="E3266" s="12">
        <v>25.493237908626369</v>
      </c>
      <c r="F3266" s="12">
        <v>28.877526930354563</v>
      </c>
      <c r="G3266" s="12">
        <v>16.038229056511593</v>
      </c>
      <c r="H3266" s="12">
        <v>18.331821760893355</v>
      </c>
      <c r="I3266" s="12">
        <v>20.364701944987171</v>
      </c>
      <c r="J3266" s="12">
        <v>7.9669885256466237</v>
      </c>
      <c r="K3266" s="12">
        <v>10.941723024815168</v>
      </c>
      <c r="L3266" s="12">
        <v>10.635142462450998</v>
      </c>
      <c r="M3266" s="12">
        <v>13.06544718262454</v>
      </c>
      <c r="N3266" s="12"/>
      <c r="O3266" s="12"/>
    </row>
    <row r="3267" spans="1:15" x14ac:dyDescent="0.35">
      <c r="A3267" s="11" t="str">
        <f t="shared" si="50"/>
        <v>DISTRIBUCION VOLUMEN X CRITERIO (kg ó litros)Bebidas Zumo+Leche&gt;500MIL</v>
      </c>
      <c r="B3267" s="11" t="s">
        <v>120</v>
      </c>
      <c r="C3267" s="11" t="s">
        <v>169</v>
      </c>
      <c r="D3267" s="11" t="s">
        <v>16</v>
      </c>
      <c r="E3267" s="12">
        <v>26.314480009913243</v>
      </c>
      <c r="F3267" s="12">
        <v>13.151063723845402</v>
      </c>
      <c r="G3267" s="12">
        <v>11.692653728956751</v>
      </c>
      <c r="H3267" s="12">
        <v>12.165791418834562</v>
      </c>
      <c r="I3267" s="12">
        <v>4.027407949468043</v>
      </c>
      <c r="J3267" s="12">
        <v>5.4631351255555263</v>
      </c>
      <c r="K3267" s="12">
        <v>2.6775563256417438</v>
      </c>
      <c r="L3267" s="12">
        <v>22.311626978725261</v>
      </c>
      <c r="M3267" s="12">
        <v>22.042243426784143</v>
      </c>
      <c r="N3267" s="12"/>
      <c r="O3267" s="12"/>
    </row>
    <row r="3268" spans="1:15" x14ac:dyDescent="0.35">
      <c r="A3268" s="11" t="str">
        <f t="shared" ref="A3268:A3331" si="51">B3268&amp;C3268&amp;D3268</f>
        <v>DISTRIBUCION VOLUMEN X CRITERIO (kg ó litros)Bebidas Zumo+LecheDE 15 A 19 AÑOS</v>
      </c>
      <c r="B3268" s="11" t="s">
        <v>120</v>
      </c>
      <c r="C3268" s="11" t="s">
        <v>169</v>
      </c>
      <c r="D3268" s="11" t="s">
        <v>39</v>
      </c>
      <c r="E3268" s="12">
        <v>7.5163766821003692</v>
      </c>
      <c r="F3268" s="12" t="s">
        <v>219</v>
      </c>
      <c r="G3268" s="12">
        <v>5.2911500711473058</v>
      </c>
      <c r="H3268" s="12">
        <v>17.643180093708672</v>
      </c>
      <c r="I3268" s="12">
        <v>5.8957102603836073</v>
      </c>
      <c r="J3268" s="12">
        <v>0.98187254669089996</v>
      </c>
      <c r="K3268" s="12" t="s">
        <v>219</v>
      </c>
      <c r="L3268" s="12">
        <v>6.2897620412484656</v>
      </c>
      <c r="M3268" s="12">
        <v>9.6927627948205117</v>
      </c>
      <c r="N3268" s="12"/>
      <c r="O3268" s="12"/>
    </row>
    <row r="3269" spans="1:15" x14ac:dyDescent="0.35">
      <c r="A3269" s="11" t="str">
        <f t="shared" si="51"/>
        <v>DISTRIBUCION VOLUMEN X CRITERIO (kg ó litros)Bebidas Zumo+LecheDE 20 A 24 AÑOS</v>
      </c>
      <c r="B3269" s="11" t="s">
        <v>120</v>
      </c>
      <c r="C3269" s="11" t="s">
        <v>169</v>
      </c>
      <c r="D3269" s="11" t="s">
        <v>40</v>
      </c>
      <c r="E3269" s="12">
        <v>7.7865844403037139</v>
      </c>
      <c r="F3269" s="12">
        <v>6.304450190080586</v>
      </c>
      <c r="G3269" s="12">
        <v>8.3423666026260577</v>
      </c>
      <c r="H3269" s="12">
        <v>10.219875428868662</v>
      </c>
      <c r="I3269" s="12">
        <v>5.9344243817111781</v>
      </c>
      <c r="J3269" s="12">
        <v>11.147267221910152</v>
      </c>
      <c r="K3269" s="12">
        <v>8.8865379119807333</v>
      </c>
      <c r="L3269" s="12">
        <v>12.403701486472849</v>
      </c>
      <c r="M3269" s="12">
        <v>6.4276764329488438</v>
      </c>
      <c r="N3269" s="12"/>
      <c r="O3269" s="12"/>
    </row>
    <row r="3270" spans="1:15" x14ac:dyDescent="0.35">
      <c r="A3270" s="11" t="str">
        <f t="shared" si="51"/>
        <v>DISTRIBUCION VOLUMEN X CRITERIO (kg ó litros)Bebidas Zumo+LecheDE 25 A 34 AÑOS</v>
      </c>
      <c r="B3270" s="11" t="s">
        <v>120</v>
      </c>
      <c r="C3270" s="11" t="s">
        <v>169</v>
      </c>
      <c r="D3270" s="11" t="s">
        <v>41</v>
      </c>
      <c r="E3270" s="12">
        <v>12.69064676657195</v>
      </c>
      <c r="F3270" s="12">
        <v>10.656819577146988</v>
      </c>
      <c r="G3270" s="12">
        <v>8.5714010664604032</v>
      </c>
      <c r="H3270" s="12">
        <v>10.796092613417855</v>
      </c>
      <c r="I3270" s="12">
        <v>15.443345663354854</v>
      </c>
      <c r="J3270" s="12">
        <v>3.4303012783051234</v>
      </c>
      <c r="K3270" s="12">
        <v>9.7541729412088074</v>
      </c>
      <c r="L3270" s="12">
        <v>6.555352629363723</v>
      </c>
      <c r="M3270" s="12">
        <v>5.7699047938838905</v>
      </c>
      <c r="N3270" s="12"/>
      <c r="O3270" s="12"/>
    </row>
    <row r="3271" spans="1:15" x14ac:dyDescent="0.35">
      <c r="A3271" s="11" t="str">
        <f t="shared" si="51"/>
        <v>DISTRIBUCION VOLUMEN X CRITERIO (kg ó litros)Bebidas Zumo+LecheDE 35 A 49 AÑOS</v>
      </c>
      <c r="B3271" s="11" t="s">
        <v>120</v>
      </c>
      <c r="C3271" s="11" t="s">
        <v>169</v>
      </c>
      <c r="D3271" s="11" t="s">
        <v>42</v>
      </c>
      <c r="E3271" s="12">
        <v>30.39643194219898</v>
      </c>
      <c r="F3271" s="12">
        <v>30.083363673635095</v>
      </c>
      <c r="G3271" s="12">
        <v>23.795608360637342</v>
      </c>
      <c r="H3271" s="12">
        <v>16.89453242773795</v>
      </c>
      <c r="I3271" s="12">
        <v>22.150068335801194</v>
      </c>
      <c r="J3271" s="12">
        <v>17.45658121364557</v>
      </c>
      <c r="K3271" s="12">
        <v>19.491358653711345</v>
      </c>
      <c r="L3271" s="12">
        <v>33.310934141839709</v>
      </c>
      <c r="M3271" s="12">
        <v>26.689442394500752</v>
      </c>
      <c r="N3271" s="12"/>
      <c r="O3271" s="12"/>
    </row>
    <row r="3272" spans="1:15" x14ac:dyDescent="0.35">
      <c r="A3272" s="11" t="str">
        <f t="shared" si="51"/>
        <v>DISTRIBUCION VOLUMEN X CRITERIO (kg ó litros)Bebidas Zumo+LecheDE 50 A 59 AÑOS</v>
      </c>
      <c r="B3272" s="11" t="s">
        <v>120</v>
      </c>
      <c r="C3272" s="11" t="s">
        <v>169</v>
      </c>
      <c r="D3272" s="11" t="s">
        <v>43</v>
      </c>
      <c r="E3272" s="12">
        <v>20.867011376234768</v>
      </c>
      <c r="F3272" s="12">
        <v>21.995204330564089</v>
      </c>
      <c r="G3272" s="12">
        <v>28.660539532951425</v>
      </c>
      <c r="H3272" s="12">
        <v>18.248108811790782</v>
      </c>
      <c r="I3272" s="12">
        <v>26.259369937308335</v>
      </c>
      <c r="J3272" s="12">
        <v>46.080168418501152</v>
      </c>
      <c r="K3272" s="12">
        <v>35.641598002489658</v>
      </c>
      <c r="L3272" s="12">
        <v>25.067030577337768</v>
      </c>
      <c r="M3272" s="12">
        <v>25.037490445584226</v>
      </c>
      <c r="N3272" s="12"/>
      <c r="O3272" s="12"/>
    </row>
    <row r="3273" spans="1:15" x14ac:dyDescent="0.35">
      <c r="A3273" s="11" t="str">
        <f t="shared" si="51"/>
        <v>DISTRIBUCION VOLUMEN X CRITERIO (kg ó litros)Bebidas Zumo+LecheDE 60 A 75 AÑOS</v>
      </c>
      <c r="B3273" s="11" t="s">
        <v>120</v>
      </c>
      <c r="C3273" s="11" t="s">
        <v>169</v>
      </c>
      <c r="D3273" s="11" t="s">
        <v>44</v>
      </c>
      <c r="E3273" s="12">
        <v>20.74295286950866</v>
      </c>
      <c r="F3273" s="12">
        <v>30.960135530235306</v>
      </c>
      <c r="G3273" s="12">
        <v>25.33893518131201</v>
      </c>
      <c r="H3273" s="12">
        <v>26.198207601399208</v>
      </c>
      <c r="I3273" s="12">
        <v>24.317085002387792</v>
      </c>
      <c r="J3273" s="12">
        <v>20.903803050698162</v>
      </c>
      <c r="K3273" s="12">
        <v>26.226316244324849</v>
      </c>
      <c r="L3273" s="12">
        <v>16.373225630970463</v>
      </c>
      <c r="M3273" s="12">
        <v>26.38272518594767</v>
      </c>
      <c r="N3273" s="12"/>
      <c r="O3273" s="12"/>
    </row>
    <row r="3274" spans="1:15" x14ac:dyDescent="0.35">
      <c r="A3274" s="11" t="str">
        <f t="shared" si="51"/>
        <v>DISTRIBUCION VOLUMEN X CRITERIO (kg ó litros)Bebidas Zumo+LecheALTA Y MEDIA ALTA</v>
      </c>
      <c r="B3274" s="11" t="s">
        <v>120</v>
      </c>
      <c r="C3274" s="11" t="s">
        <v>169</v>
      </c>
      <c r="D3274" s="11" t="s">
        <v>17</v>
      </c>
      <c r="E3274" s="12">
        <v>27.396949221309256</v>
      </c>
      <c r="F3274" s="12">
        <v>29.404099342433724</v>
      </c>
      <c r="G3274" s="12">
        <v>22.219475880003635</v>
      </c>
      <c r="H3274" s="12">
        <v>13.977261498852014</v>
      </c>
      <c r="I3274" s="12">
        <v>15.60262783708354</v>
      </c>
      <c r="J3274" s="12">
        <v>11.258122463294825</v>
      </c>
      <c r="K3274" s="12">
        <v>13.044127715582082</v>
      </c>
      <c r="L3274" s="12">
        <v>22.888378846048916</v>
      </c>
      <c r="M3274" s="12">
        <v>22.013019761699855</v>
      </c>
      <c r="N3274" s="12"/>
      <c r="O3274" s="12"/>
    </row>
    <row r="3275" spans="1:15" x14ac:dyDescent="0.35">
      <c r="A3275" s="11" t="str">
        <f t="shared" si="51"/>
        <v>DISTRIBUCION VOLUMEN X CRITERIO (kg ó litros)Bebidas Zumo+LecheMEDIA</v>
      </c>
      <c r="B3275" s="11" t="s">
        <v>120</v>
      </c>
      <c r="C3275" s="11" t="s">
        <v>169</v>
      </c>
      <c r="D3275" s="11" t="s">
        <v>18</v>
      </c>
      <c r="E3275" s="12">
        <v>36.654505102724933</v>
      </c>
      <c r="F3275" s="12">
        <v>43.440800475501042</v>
      </c>
      <c r="G3275" s="12">
        <v>41.388881112052573</v>
      </c>
      <c r="H3275" s="12">
        <v>37.26987260804119</v>
      </c>
      <c r="I3275" s="12">
        <v>31.993062983244069</v>
      </c>
      <c r="J3275" s="12">
        <v>20.363670779700737</v>
      </c>
      <c r="K3275" s="12">
        <v>22.44703272778138</v>
      </c>
      <c r="L3275" s="12">
        <v>27.084647115645915</v>
      </c>
      <c r="M3275" s="12">
        <v>28.784606034337827</v>
      </c>
      <c r="N3275" s="12"/>
      <c r="O3275" s="12"/>
    </row>
    <row r="3276" spans="1:15" x14ac:dyDescent="0.35">
      <c r="A3276" s="11" t="str">
        <f t="shared" si="51"/>
        <v>DISTRIBUCION VOLUMEN X CRITERIO (kg ó litros)Bebidas Zumo+LecheMEDIA BAJA</v>
      </c>
      <c r="B3276" s="11" t="s">
        <v>120</v>
      </c>
      <c r="C3276" s="11" t="s">
        <v>169</v>
      </c>
      <c r="D3276" s="11" t="s">
        <v>19</v>
      </c>
      <c r="E3276" s="12">
        <v>12.450317591871752</v>
      </c>
      <c r="F3276" s="12">
        <v>9.999558410531364</v>
      </c>
      <c r="G3276" s="12">
        <v>24.570476064832132</v>
      </c>
      <c r="H3276" s="12">
        <v>31.107880020992912</v>
      </c>
      <c r="I3276" s="12">
        <v>18.395512733775</v>
      </c>
      <c r="J3276" s="12">
        <v>17.141870103540072</v>
      </c>
      <c r="K3276" s="12">
        <v>27.115674826308489</v>
      </c>
      <c r="L3276" s="12">
        <v>24.447539596945692</v>
      </c>
      <c r="M3276" s="12">
        <v>26.258336308931966</v>
      </c>
      <c r="N3276" s="12"/>
      <c r="O3276" s="12"/>
    </row>
    <row r="3277" spans="1:15" x14ac:dyDescent="0.35">
      <c r="A3277" s="11" t="str">
        <f t="shared" si="51"/>
        <v>DISTRIBUCION VOLUMEN X CRITERIO (kg ó litros)Bebidas Zumo+LecheBAJA</v>
      </c>
      <c r="B3277" s="11" t="s">
        <v>120</v>
      </c>
      <c r="C3277" s="11" t="s">
        <v>169</v>
      </c>
      <c r="D3277" s="11" t="s">
        <v>20</v>
      </c>
      <c r="E3277" s="12">
        <v>23.498233631128077</v>
      </c>
      <c r="F3277" s="12">
        <v>17.155514253510113</v>
      </c>
      <c r="G3277" s="12">
        <v>11.821160259008478</v>
      </c>
      <c r="H3277" s="12">
        <v>17.64498049363355</v>
      </c>
      <c r="I3277" s="12">
        <v>34.008795344067551</v>
      </c>
      <c r="J3277" s="12">
        <v>51.236326224442351</v>
      </c>
      <c r="K3277" s="12">
        <v>37.393164503305734</v>
      </c>
      <c r="L3277" s="12">
        <v>25.579434339456515</v>
      </c>
      <c r="M3277" s="12">
        <v>22.944040735368858</v>
      </c>
      <c r="N3277" s="12"/>
      <c r="O3277" s="12"/>
    </row>
    <row r="3278" spans="1:15" x14ac:dyDescent="0.35">
      <c r="A3278" s="11" t="str">
        <f t="shared" si="51"/>
        <v>DISTRIBUCION VOLUMEN X CRITERIO (kg ó litros)Bebidas Zumo+LecheHOMBRE</v>
      </c>
      <c r="B3278" s="11" t="s">
        <v>120</v>
      </c>
      <c r="C3278" s="11" t="s">
        <v>169</v>
      </c>
      <c r="D3278" s="11" t="s">
        <v>21</v>
      </c>
      <c r="E3278" s="12">
        <v>48.835093754552098</v>
      </c>
      <c r="F3278" s="12">
        <v>27.960037506220665</v>
      </c>
      <c r="G3278" s="12">
        <v>35.465314340648668</v>
      </c>
      <c r="H3278" s="12">
        <v>30.527451300879036</v>
      </c>
      <c r="I3278" s="12">
        <v>53.964128909733766</v>
      </c>
      <c r="J3278" s="12">
        <v>58.952350507582587</v>
      </c>
      <c r="K3278" s="12">
        <v>61.024064416765391</v>
      </c>
      <c r="L3278" s="12">
        <v>38.208142039426995</v>
      </c>
      <c r="M3278" s="12">
        <v>39.213677479735786</v>
      </c>
      <c r="N3278" s="12"/>
      <c r="O3278" s="12"/>
    </row>
    <row r="3279" spans="1:15" x14ac:dyDescent="0.35">
      <c r="A3279" s="11" t="str">
        <f t="shared" si="51"/>
        <v>DISTRIBUCION VOLUMEN X CRITERIO (kg ó litros)Bebidas Zumo+LecheMUJER</v>
      </c>
      <c r="B3279" s="11" t="s">
        <v>120</v>
      </c>
      <c r="C3279" s="11" t="s">
        <v>169</v>
      </c>
      <c r="D3279" s="11" t="s">
        <v>22</v>
      </c>
      <c r="E3279" s="12">
        <v>51.164914202258991</v>
      </c>
      <c r="F3279" s="12">
        <v>72.039941806470694</v>
      </c>
      <c r="G3279" s="12">
        <v>64.534674410494745</v>
      </c>
      <c r="H3279" s="12">
        <v>69.47253738576579</v>
      </c>
      <c r="I3279" s="12">
        <v>46.035865738521302</v>
      </c>
      <c r="J3279" s="12">
        <v>41.047638838770304</v>
      </c>
      <c r="K3279" s="12">
        <v>38.975930617121399</v>
      </c>
      <c r="L3279" s="12">
        <v>61.791872518141169</v>
      </c>
      <c r="M3279" s="12">
        <v>60.786328300022831</v>
      </c>
      <c r="N3279" s="12"/>
      <c r="O3279" s="12"/>
    </row>
    <row r="3280" spans="1:15" x14ac:dyDescent="0.35">
      <c r="A3280" s="11" t="str">
        <f t="shared" si="51"/>
        <v>DISTRIBUCION VOLUMEN X CRITERIO (kg ó litros)RestoT.ESPAÑA</v>
      </c>
      <c r="B3280" s="11" t="s">
        <v>120</v>
      </c>
      <c r="C3280" s="11" t="s">
        <v>78</v>
      </c>
      <c r="D3280" s="11" t="s">
        <v>36</v>
      </c>
      <c r="E3280" s="12">
        <v>100</v>
      </c>
      <c r="F3280" s="12">
        <v>100</v>
      </c>
      <c r="G3280" s="12">
        <v>100</v>
      </c>
      <c r="H3280" s="12">
        <v>100</v>
      </c>
      <c r="I3280" s="12">
        <v>100</v>
      </c>
      <c r="J3280" s="12">
        <v>100</v>
      </c>
      <c r="K3280" s="12">
        <v>100</v>
      </c>
      <c r="L3280" s="12">
        <v>100</v>
      </c>
      <c r="M3280" s="12">
        <v>100</v>
      </c>
      <c r="N3280" s="12"/>
      <c r="O3280" s="12"/>
    </row>
    <row r="3281" spans="1:15" x14ac:dyDescent="0.35">
      <c r="A3281" s="11" t="str">
        <f t="shared" si="51"/>
        <v>DISTRIBUCION VOLUMEN X CRITERIO (kg ó litros)RestoBCN AM</v>
      </c>
      <c r="B3281" s="11" t="s">
        <v>120</v>
      </c>
      <c r="C3281" s="11" t="s">
        <v>78</v>
      </c>
      <c r="D3281" s="11" t="s">
        <v>1</v>
      </c>
      <c r="E3281" s="12">
        <v>5.3501749726318257</v>
      </c>
      <c r="F3281" s="12">
        <v>5.7160217419489729</v>
      </c>
      <c r="G3281" s="12">
        <v>5.1491704704853118</v>
      </c>
      <c r="H3281" s="12">
        <v>7.6327215378542608</v>
      </c>
      <c r="I3281" s="12">
        <v>10.288210980842516</v>
      </c>
      <c r="J3281" s="12">
        <v>10.613802105555029</v>
      </c>
      <c r="K3281" s="12">
        <v>12.792597572768244</v>
      </c>
      <c r="L3281" s="12">
        <v>7.5404683508788457</v>
      </c>
      <c r="M3281" s="12">
        <v>12.550405126162387</v>
      </c>
      <c r="N3281" s="12"/>
      <c r="O3281" s="12"/>
    </row>
    <row r="3282" spans="1:15" x14ac:dyDescent="0.35">
      <c r="A3282" s="11" t="str">
        <f t="shared" si="51"/>
        <v>DISTRIBUCION VOLUMEN X CRITERIO (kg ó litros)RestoREST.CAT ARAGON</v>
      </c>
      <c r="B3282" s="11" t="s">
        <v>120</v>
      </c>
      <c r="C3282" s="11" t="s">
        <v>78</v>
      </c>
      <c r="D3282" s="11" t="s">
        <v>2</v>
      </c>
      <c r="E3282" s="12">
        <v>12.212258755022802</v>
      </c>
      <c r="F3282" s="12">
        <v>15.931618825035729</v>
      </c>
      <c r="G3282" s="12">
        <v>12.715108766477654</v>
      </c>
      <c r="H3282" s="12">
        <v>6.5523165804258561</v>
      </c>
      <c r="I3282" s="12">
        <v>8.5912648623871899</v>
      </c>
      <c r="J3282" s="12">
        <v>12.581927757817912</v>
      </c>
      <c r="K3282" s="12">
        <v>9.1398784008797378</v>
      </c>
      <c r="L3282" s="12">
        <v>10.978648401748504</v>
      </c>
      <c r="M3282" s="12">
        <v>10.851908582117476</v>
      </c>
      <c r="N3282" s="12"/>
      <c r="O3282" s="12"/>
    </row>
    <row r="3283" spans="1:15" x14ac:dyDescent="0.35">
      <c r="A3283" s="11" t="str">
        <f t="shared" si="51"/>
        <v>DISTRIBUCION VOLUMEN X CRITERIO (kg ó litros)RestoLEVANTE</v>
      </c>
      <c r="B3283" s="11" t="s">
        <v>120</v>
      </c>
      <c r="C3283" s="11" t="s">
        <v>78</v>
      </c>
      <c r="D3283" s="11" t="s">
        <v>3</v>
      </c>
      <c r="E3283" s="12">
        <v>10.109542670096461</v>
      </c>
      <c r="F3283" s="12">
        <v>10.032791206691163</v>
      </c>
      <c r="G3283" s="12">
        <v>16.130484072815047</v>
      </c>
      <c r="H3283" s="12">
        <v>12.023523179859405</v>
      </c>
      <c r="I3283" s="12">
        <v>11.310357590800797</v>
      </c>
      <c r="J3283" s="12">
        <v>9.3823005041910132</v>
      </c>
      <c r="K3283" s="12">
        <v>12.311419309836301</v>
      </c>
      <c r="L3283" s="12">
        <v>12.157014065572735</v>
      </c>
      <c r="M3283" s="12">
        <v>9.1166639039520856</v>
      </c>
      <c r="N3283" s="12"/>
      <c r="O3283" s="12"/>
    </row>
    <row r="3284" spans="1:15" x14ac:dyDescent="0.35">
      <c r="A3284" s="11" t="str">
        <f t="shared" si="51"/>
        <v>DISTRIBUCION VOLUMEN X CRITERIO (kg ó litros)RestoANDALUCIA</v>
      </c>
      <c r="B3284" s="11" t="s">
        <v>120</v>
      </c>
      <c r="C3284" s="11" t="s">
        <v>78</v>
      </c>
      <c r="D3284" s="11" t="s">
        <v>4</v>
      </c>
      <c r="E3284" s="12">
        <v>29.15981585199275</v>
      </c>
      <c r="F3284" s="12">
        <v>27.477555088427764</v>
      </c>
      <c r="G3284" s="12">
        <v>28.202433717635461</v>
      </c>
      <c r="H3284" s="12">
        <v>28.531635260221478</v>
      </c>
      <c r="I3284" s="12">
        <v>26.614437491160146</v>
      </c>
      <c r="J3284" s="12">
        <v>27.967923521219063</v>
      </c>
      <c r="K3284" s="12">
        <v>26.031505698077233</v>
      </c>
      <c r="L3284" s="12">
        <v>30.874968277169788</v>
      </c>
      <c r="M3284" s="12">
        <v>22.402953484459633</v>
      </c>
      <c r="N3284" s="12"/>
      <c r="O3284" s="12"/>
    </row>
    <row r="3285" spans="1:15" x14ac:dyDescent="0.35">
      <c r="A3285" s="11" t="str">
        <f t="shared" si="51"/>
        <v>DISTRIBUCION VOLUMEN X CRITERIO (kg ó litros)RestoMDD AM</v>
      </c>
      <c r="B3285" s="11" t="s">
        <v>120</v>
      </c>
      <c r="C3285" s="11" t="s">
        <v>78</v>
      </c>
      <c r="D3285" s="11" t="s">
        <v>5</v>
      </c>
      <c r="E3285" s="12">
        <v>21.307233983884394</v>
      </c>
      <c r="F3285" s="12">
        <v>18.908246546038971</v>
      </c>
      <c r="G3285" s="12">
        <v>18.234014767450727</v>
      </c>
      <c r="H3285" s="12">
        <v>20.805980475163153</v>
      </c>
      <c r="I3285" s="12">
        <v>14.246223079809475</v>
      </c>
      <c r="J3285" s="12">
        <v>15.465271206714181</v>
      </c>
      <c r="K3285" s="12">
        <v>18.447114681749763</v>
      </c>
      <c r="L3285" s="12">
        <v>16.919237771845307</v>
      </c>
      <c r="M3285" s="12">
        <v>16.272926916700964</v>
      </c>
      <c r="N3285" s="12"/>
      <c r="O3285" s="12"/>
    </row>
    <row r="3286" spans="1:15" x14ac:dyDescent="0.35">
      <c r="A3286" s="11" t="str">
        <f t="shared" si="51"/>
        <v>DISTRIBUCION VOLUMEN X CRITERIO (kg ó litros)RestoRTO CENTRO</v>
      </c>
      <c r="B3286" s="11" t="s">
        <v>120</v>
      </c>
      <c r="C3286" s="11" t="s">
        <v>78</v>
      </c>
      <c r="D3286" s="11" t="s">
        <v>6</v>
      </c>
      <c r="E3286" s="12">
        <v>10.707552712816801</v>
      </c>
      <c r="F3286" s="12">
        <v>9.3914856181521742</v>
      </c>
      <c r="G3286" s="12">
        <v>10.044233342700897</v>
      </c>
      <c r="H3286" s="12">
        <v>10.972020130548859</v>
      </c>
      <c r="I3286" s="12">
        <v>9.6213953114561352</v>
      </c>
      <c r="J3286" s="12">
        <v>9.5547882761116689</v>
      </c>
      <c r="K3286" s="12">
        <v>8.1618711066069967</v>
      </c>
      <c r="L3286" s="12">
        <v>9.1151651205165027</v>
      </c>
      <c r="M3286" s="12">
        <v>6.3968414071391617</v>
      </c>
      <c r="N3286" s="12"/>
      <c r="O3286" s="12"/>
    </row>
    <row r="3287" spans="1:15" x14ac:dyDescent="0.35">
      <c r="A3287" s="11" t="str">
        <f t="shared" si="51"/>
        <v>DISTRIBUCION VOLUMEN X CRITERIO (kg ó litros)RestoNORTE-CENTRO</v>
      </c>
      <c r="B3287" s="11" t="s">
        <v>120</v>
      </c>
      <c r="C3287" s="11" t="s">
        <v>78</v>
      </c>
      <c r="D3287" s="11" t="s">
        <v>7</v>
      </c>
      <c r="E3287" s="12">
        <v>7.3650717457101598</v>
      </c>
      <c r="F3287" s="12">
        <v>6.7150491486754671</v>
      </c>
      <c r="G3287" s="12">
        <v>4.2184532705747326</v>
      </c>
      <c r="H3287" s="12">
        <v>6.4748122557870671</v>
      </c>
      <c r="I3287" s="12">
        <v>9.8602482198844577</v>
      </c>
      <c r="J3287" s="12">
        <v>5.8044267639983733</v>
      </c>
      <c r="K3287" s="12">
        <v>5.3102245299898261</v>
      </c>
      <c r="L3287" s="12">
        <v>6.1846790709259674</v>
      </c>
      <c r="M3287" s="12">
        <v>5.3115054590729276</v>
      </c>
      <c r="N3287" s="12"/>
      <c r="O3287" s="12"/>
    </row>
    <row r="3288" spans="1:15" x14ac:dyDescent="0.35">
      <c r="A3288" s="11" t="str">
        <f t="shared" si="51"/>
        <v>DISTRIBUCION VOLUMEN X CRITERIO (kg ó litros)RestoNOROESTE</v>
      </c>
      <c r="B3288" s="11" t="s">
        <v>120</v>
      </c>
      <c r="C3288" s="11" t="s">
        <v>78</v>
      </c>
      <c r="D3288" s="11" t="s">
        <v>8</v>
      </c>
      <c r="E3288" s="12">
        <v>3.788350707168969</v>
      </c>
      <c r="F3288" s="12">
        <v>5.827230533030364</v>
      </c>
      <c r="G3288" s="12">
        <v>5.3060995764589984</v>
      </c>
      <c r="H3288" s="12">
        <v>7.0069830877758505</v>
      </c>
      <c r="I3288" s="12">
        <v>9.4678562612837158</v>
      </c>
      <c r="J3288" s="12">
        <v>8.6295573527262004</v>
      </c>
      <c r="K3288" s="12">
        <v>7.8053867834627741</v>
      </c>
      <c r="L3288" s="12">
        <v>6.2298201251473166</v>
      </c>
      <c r="M3288" s="12">
        <v>17.096787499693296</v>
      </c>
      <c r="N3288" s="12"/>
      <c r="O3288" s="12"/>
    </row>
    <row r="3289" spans="1:15" x14ac:dyDescent="0.35">
      <c r="A3289" s="11" t="str">
        <f t="shared" si="51"/>
        <v>DISTRIBUCION VOLUMEN X CRITERIO (kg ó litros)Resto&lt;2MIL</v>
      </c>
      <c r="B3289" s="11" t="s">
        <v>120</v>
      </c>
      <c r="C3289" s="11" t="s">
        <v>78</v>
      </c>
      <c r="D3289" s="11" t="s">
        <v>9</v>
      </c>
      <c r="E3289" s="12">
        <v>7.5272669866060768</v>
      </c>
      <c r="F3289" s="12">
        <v>5.1293615748085974</v>
      </c>
      <c r="G3289" s="12">
        <v>5.1710511879957695</v>
      </c>
      <c r="H3289" s="12">
        <v>3.5415151845359683</v>
      </c>
      <c r="I3289" s="12">
        <v>3.6475850593717549</v>
      </c>
      <c r="J3289" s="12">
        <v>4.0153087697298826</v>
      </c>
      <c r="K3289" s="12">
        <v>2.1445133784977712</v>
      </c>
      <c r="L3289" s="12">
        <v>3.4205421482071592</v>
      </c>
      <c r="M3289" s="12">
        <v>2.1706554551874646</v>
      </c>
      <c r="N3289" s="12"/>
      <c r="O3289" s="12"/>
    </row>
    <row r="3290" spans="1:15" x14ac:dyDescent="0.35">
      <c r="A3290" s="11" t="str">
        <f t="shared" si="51"/>
        <v>DISTRIBUCION VOLUMEN X CRITERIO (kg ó litros)Resto2-5MIL</v>
      </c>
      <c r="B3290" s="11" t="s">
        <v>120</v>
      </c>
      <c r="C3290" s="11" t="s">
        <v>78</v>
      </c>
      <c r="D3290" s="11" t="s">
        <v>10</v>
      </c>
      <c r="E3290" s="12">
        <v>4.7886823264845777</v>
      </c>
      <c r="F3290" s="12">
        <v>3.167626366199825</v>
      </c>
      <c r="G3290" s="12">
        <v>4.406000564767405</v>
      </c>
      <c r="H3290" s="12">
        <v>4.3243786179326857</v>
      </c>
      <c r="I3290" s="12">
        <v>4.9494650099109547</v>
      </c>
      <c r="J3290" s="12">
        <v>6.6039709850099371</v>
      </c>
      <c r="K3290" s="12">
        <v>8.1493673736676868</v>
      </c>
      <c r="L3290" s="12">
        <v>7.7066449963719599</v>
      </c>
      <c r="M3290" s="12">
        <v>5.5939266585269083</v>
      </c>
      <c r="N3290" s="12"/>
      <c r="O3290" s="12"/>
    </row>
    <row r="3291" spans="1:15" x14ac:dyDescent="0.35">
      <c r="A3291" s="11" t="str">
        <f t="shared" si="51"/>
        <v>DISTRIBUCION VOLUMEN X CRITERIO (kg ó litros)Resto5-10MIL</v>
      </c>
      <c r="B3291" s="11" t="s">
        <v>120</v>
      </c>
      <c r="C3291" s="11" t="s">
        <v>78</v>
      </c>
      <c r="D3291" s="11" t="s">
        <v>11</v>
      </c>
      <c r="E3291" s="12">
        <v>8.6867158185529174</v>
      </c>
      <c r="F3291" s="12">
        <v>6.3707457351723322</v>
      </c>
      <c r="G3291" s="12">
        <v>8.9575275545538506</v>
      </c>
      <c r="H3291" s="12">
        <v>16.204820355166266</v>
      </c>
      <c r="I3291" s="12">
        <v>11.736871838432769</v>
      </c>
      <c r="J3291" s="12">
        <v>10.675937865727562</v>
      </c>
      <c r="K3291" s="12">
        <v>5.1482386371342486</v>
      </c>
      <c r="L3291" s="12">
        <v>11.390682307910284</v>
      </c>
      <c r="M3291" s="12">
        <v>8.1317213582443291</v>
      </c>
      <c r="N3291" s="12"/>
      <c r="O3291" s="12"/>
    </row>
    <row r="3292" spans="1:15" x14ac:dyDescent="0.35">
      <c r="A3292" s="11" t="str">
        <f t="shared" si="51"/>
        <v>DISTRIBUCION VOLUMEN X CRITERIO (kg ó litros)Resto10-30MIL</v>
      </c>
      <c r="B3292" s="11" t="s">
        <v>120</v>
      </c>
      <c r="C3292" s="11" t="s">
        <v>78</v>
      </c>
      <c r="D3292" s="11" t="s">
        <v>12</v>
      </c>
      <c r="E3292" s="12">
        <v>15.66914219792889</v>
      </c>
      <c r="F3292" s="12">
        <v>16.742535309483635</v>
      </c>
      <c r="G3292" s="12">
        <v>18.963869617103864</v>
      </c>
      <c r="H3292" s="12">
        <v>16.084125990212314</v>
      </c>
      <c r="I3292" s="12">
        <v>19.749119892360021</v>
      </c>
      <c r="J3292" s="12">
        <v>19.339212664027436</v>
      </c>
      <c r="K3292" s="12">
        <v>16.632940969352987</v>
      </c>
      <c r="L3292" s="12">
        <v>20.647478099750284</v>
      </c>
      <c r="M3292" s="12">
        <v>24.413504684599623</v>
      </c>
      <c r="N3292" s="12"/>
      <c r="O3292" s="12"/>
    </row>
    <row r="3293" spans="1:15" x14ac:dyDescent="0.35">
      <c r="A3293" s="11" t="str">
        <f t="shared" si="51"/>
        <v>DISTRIBUCION VOLUMEN X CRITERIO (kg ó litros)Resto30-100MIL</v>
      </c>
      <c r="B3293" s="11" t="s">
        <v>120</v>
      </c>
      <c r="C3293" s="11" t="s">
        <v>78</v>
      </c>
      <c r="D3293" s="11" t="s">
        <v>13</v>
      </c>
      <c r="E3293" s="12">
        <v>15.10291822335153</v>
      </c>
      <c r="F3293" s="12">
        <v>23.593658102969865</v>
      </c>
      <c r="G3293" s="12">
        <v>23.710739239373691</v>
      </c>
      <c r="H3293" s="12">
        <v>20.49346717946295</v>
      </c>
      <c r="I3293" s="12">
        <v>17.270774033248017</v>
      </c>
      <c r="J3293" s="12">
        <v>18.874869345316917</v>
      </c>
      <c r="K3293" s="12">
        <v>22.731705422484328</v>
      </c>
      <c r="L3293" s="12">
        <v>24.973147478469873</v>
      </c>
      <c r="M3293" s="12">
        <v>21.213768824812863</v>
      </c>
      <c r="N3293" s="12"/>
      <c r="O3293" s="12"/>
    </row>
    <row r="3294" spans="1:15" x14ac:dyDescent="0.35">
      <c r="A3294" s="11" t="str">
        <f t="shared" si="51"/>
        <v>DISTRIBUCION VOLUMEN X CRITERIO (kg ó litros)Resto100-200MIL</v>
      </c>
      <c r="B3294" s="11" t="s">
        <v>120</v>
      </c>
      <c r="C3294" s="11" t="s">
        <v>78</v>
      </c>
      <c r="D3294" s="11" t="s">
        <v>14</v>
      </c>
      <c r="E3294" s="12">
        <v>13.216997195005709</v>
      </c>
      <c r="F3294" s="12">
        <v>10.875280860115611</v>
      </c>
      <c r="G3294" s="12">
        <v>6.9326575441370535</v>
      </c>
      <c r="H3294" s="12">
        <v>9.2667224035294318</v>
      </c>
      <c r="I3294" s="12">
        <v>9.0457588616481548</v>
      </c>
      <c r="J3294" s="12">
        <v>7.8480132661697937</v>
      </c>
      <c r="K3294" s="12">
        <v>12.234125723327818</v>
      </c>
      <c r="L3294" s="12">
        <v>7.9011139242816668</v>
      </c>
      <c r="M3294" s="12">
        <v>10.248041397664936</v>
      </c>
      <c r="N3294" s="12"/>
      <c r="O3294" s="12"/>
    </row>
    <row r="3295" spans="1:15" x14ac:dyDescent="0.35">
      <c r="A3295" s="11" t="str">
        <f t="shared" si="51"/>
        <v>DISTRIBUCION VOLUMEN X CRITERIO (kg ó litros)Resto200-500MIL</v>
      </c>
      <c r="B3295" s="11" t="s">
        <v>120</v>
      </c>
      <c r="C3295" s="11" t="s">
        <v>78</v>
      </c>
      <c r="D3295" s="11" t="s">
        <v>15</v>
      </c>
      <c r="E3295" s="12">
        <v>17.844944498218041</v>
      </c>
      <c r="F3295" s="12">
        <v>12.735206306487992</v>
      </c>
      <c r="G3295" s="12">
        <v>13.116319342072606</v>
      </c>
      <c r="H3295" s="12">
        <v>13.907775953376561</v>
      </c>
      <c r="I3295" s="12">
        <v>20.892447199990151</v>
      </c>
      <c r="J3295" s="12">
        <v>15.444515909160886</v>
      </c>
      <c r="K3295" s="12">
        <v>15.924613254505918</v>
      </c>
      <c r="L3295" s="12">
        <v>10.289144089335434</v>
      </c>
      <c r="M3295" s="12">
        <v>14.051792824346036</v>
      </c>
      <c r="N3295" s="12"/>
      <c r="O3295" s="12"/>
    </row>
    <row r="3296" spans="1:15" x14ac:dyDescent="0.35">
      <c r="A3296" s="11" t="str">
        <f t="shared" si="51"/>
        <v>DISTRIBUCION VOLUMEN X CRITERIO (kg ó litros)Resto&gt;500MIL</v>
      </c>
      <c r="B3296" s="11" t="s">
        <v>120</v>
      </c>
      <c r="C3296" s="11" t="s">
        <v>78</v>
      </c>
      <c r="D3296" s="11" t="s">
        <v>16</v>
      </c>
      <c r="E3296" s="12">
        <v>17.163332608274555</v>
      </c>
      <c r="F3296" s="12">
        <v>21.385586166859795</v>
      </c>
      <c r="G3296" s="12">
        <v>18.741833993069967</v>
      </c>
      <c r="H3296" s="12">
        <v>16.177188157947256</v>
      </c>
      <c r="I3296" s="12">
        <v>12.707977874898454</v>
      </c>
      <c r="J3296" s="12">
        <v>17.198168324039063</v>
      </c>
      <c r="K3296" s="12">
        <v>17.034491132135436</v>
      </c>
      <c r="L3296" s="12">
        <v>13.671250892570946</v>
      </c>
      <c r="M3296" s="12">
        <v>14.176586803666403</v>
      </c>
      <c r="N3296" s="12"/>
      <c r="O3296" s="12"/>
    </row>
    <row r="3297" spans="1:15" x14ac:dyDescent="0.35">
      <c r="A3297" s="11" t="str">
        <f t="shared" si="51"/>
        <v>DISTRIBUCION VOLUMEN X CRITERIO (kg ó litros)RestoDE 15 A 19 AÑOS</v>
      </c>
      <c r="B3297" s="11" t="s">
        <v>120</v>
      </c>
      <c r="C3297" s="11" t="s">
        <v>78</v>
      </c>
      <c r="D3297" s="11" t="s">
        <v>39</v>
      </c>
      <c r="E3297" s="12">
        <v>14.593971499939807</v>
      </c>
      <c r="F3297" s="12">
        <v>7.5574687374512974</v>
      </c>
      <c r="G3297" s="12">
        <v>9.7192963891941151</v>
      </c>
      <c r="H3297" s="12">
        <v>9.1948904264021571</v>
      </c>
      <c r="I3297" s="12">
        <v>1.8247627638839934</v>
      </c>
      <c r="J3297" s="12">
        <v>5.623533610887133</v>
      </c>
      <c r="K3297" s="12">
        <v>5.2780892596111029</v>
      </c>
      <c r="L3297" s="12">
        <v>4.9078883855167312</v>
      </c>
      <c r="M3297" s="12">
        <v>7.3964309412815998</v>
      </c>
      <c r="N3297" s="12"/>
      <c r="O3297" s="12"/>
    </row>
    <row r="3298" spans="1:15" x14ac:dyDescent="0.35">
      <c r="A3298" s="11" t="str">
        <f t="shared" si="51"/>
        <v>DISTRIBUCION VOLUMEN X CRITERIO (kg ó litros)RestoDE 20 A 24 AÑOS</v>
      </c>
      <c r="B3298" s="11" t="s">
        <v>120</v>
      </c>
      <c r="C3298" s="11" t="s">
        <v>78</v>
      </c>
      <c r="D3298" s="11" t="s">
        <v>40</v>
      </c>
      <c r="E3298" s="12">
        <v>6.4082427347980424</v>
      </c>
      <c r="F3298" s="12">
        <v>6.9426565181341351</v>
      </c>
      <c r="G3298" s="12">
        <v>10.787500111978437</v>
      </c>
      <c r="H3298" s="12">
        <v>9.4689559568902038</v>
      </c>
      <c r="I3298" s="12">
        <v>8.1095973504700805</v>
      </c>
      <c r="J3298" s="12">
        <v>7.5632763739704929</v>
      </c>
      <c r="K3298" s="12">
        <v>9.3451342022411676</v>
      </c>
      <c r="L3298" s="12">
        <v>9.4549306294843749</v>
      </c>
      <c r="M3298" s="12">
        <v>7.541228461948922</v>
      </c>
      <c r="N3298" s="12"/>
      <c r="O3298" s="12"/>
    </row>
    <row r="3299" spans="1:15" x14ac:dyDescent="0.35">
      <c r="A3299" s="11" t="str">
        <f t="shared" si="51"/>
        <v>DISTRIBUCION VOLUMEN X CRITERIO (kg ó litros)RestoDE 25 A 34 AÑOS</v>
      </c>
      <c r="B3299" s="11" t="s">
        <v>120</v>
      </c>
      <c r="C3299" s="11" t="s">
        <v>78</v>
      </c>
      <c r="D3299" s="11" t="s">
        <v>41</v>
      </c>
      <c r="E3299" s="12">
        <v>13.189383433867654</v>
      </c>
      <c r="F3299" s="12">
        <v>12.553817684877055</v>
      </c>
      <c r="G3299" s="12">
        <v>16.049331382760972</v>
      </c>
      <c r="H3299" s="12">
        <v>21.2642307498142</v>
      </c>
      <c r="I3299" s="12">
        <v>17.629662038412764</v>
      </c>
      <c r="J3299" s="12">
        <v>15.904413224534512</v>
      </c>
      <c r="K3299" s="12">
        <v>19.949328516725526</v>
      </c>
      <c r="L3299" s="12">
        <v>16.679451803974494</v>
      </c>
      <c r="M3299" s="12">
        <v>14.806724851668104</v>
      </c>
      <c r="N3299" s="12"/>
      <c r="O3299" s="12"/>
    </row>
    <row r="3300" spans="1:15" x14ac:dyDescent="0.35">
      <c r="A3300" s="11" t="str">
        <f t="shared" si="51"/>
        <v>DISTRIBUCION VOLUMEN X CRITERIO (kg ó litros)RestoDE 35 A 49 AÑOS</v>
      </c>
      <c r="B3300" s="11" t="s">
        <v>120</v>
      </c>
      <c r="C3300" s="11" t="s">
        <v>78</v>
      </c>
      <c r="D3300" s="11" t="s">
        <v>42</v>
      </c>
      <c r="E3300" s="12">
        <v>33.695984013812293</v>
      </c>
      <c r="F3300" s="12">
        <v>33.529526461907899</v>
      </c>
      <c r="G3300" s="12">
        <v>28.056766698264457</v>
      </c>
      <c r="H3300" s="12">
        <v>32.358606416532169</v>
      </c>
      <c r="I3300" s="12">
        <v>32.491284256446484</v>
      </c>
      <c r="J3300" s="12">
        <v>28.563471400585705</v>
      </c>
      <c r="K3300" s="12">
        <v>32.428006968738735</v>
      </c>
      <c r="L3300" s="12">
        <v>32.750657705520346</v>
      </c>
      <c r="M3300" s="12">
        <v>32.646869728536686</v>
      </c>
      <c r="N3300" s="12"/>
      <c r="O3300" s="12"/>
    </row>
    <row r="3301" spans="1:15" x14ac:dyDescent="0.35">
      <c r="A3301" s="11" t="str">
        <f t="shared" si="51"/>
        <v>DISTRIBUCION VOLUMEN X CRITERIO (kg ó litros)RestoDE 50 A 59 AÑOS</v>
      </c>
      <c r="B3301" s="11" t="s">
        <v>120</v>
      </c>
      <c r="C3301" s="11" t="s">
        <v>78</v>
      </c>
      <c r="D3301" s="11" t="s">
        <v>43</v>
      </c>
      <c r="E3301" s="12">
        <v>20.099075438474991</v>
      </c>
      <c r="F3301" s="12">
        <v>21.177104165833029</v>
      </c>
      <c r="G3301" s="12">
        <v>24.014105695036605</v>
      </c>
      <c r="H3301" s="12">
        <v>17.989607418866246</v>
      </c>
      <c r="I3301" s="12">
        <v>22.313041124359017</v>
      </c>
      <c r="J3301" s="12">
        <v>26.282560035503366</v>
      </c>
      <c r="K3301" s="12">
        <v>20.633551093900561</v>
      </c>
      <c r="L3301" s="12">
        <v>21.431732654180884</v>
      </c>
      <c r="M3301" s="12">
        <v>26.243290779752471</v>
      </c>
      <c r="N3301" s="12"/>
      <c r="O3301" s="12"/>
    </row>
    <row r="3302" spans="1:15" x14ac:dyDescent="0.35">
      <c r="A3302" s="11" t="str">
        <f t="shared" si="51"/>
        <v>DISTRIBUCION VOLUMEN X CRITERIO (kg ó litros)RestoDE 60 A 75 AÑOS</v>
      </c>
      <c r="B3302" s="11" t="s">
        <v>120</v>
      </c>
      <c r="C3302" s="11" t="s">
        <v>78</v>
      </c>
      <c r="D3302" s="11" t="s">
        <v>44</v>
      </c>
      <c r="E3302" s="12">
        <v>12.013343350580389</v>
      </c>
      <c r="F3302" s="12">
        <v>18.239427132881534</v>
      </c>
      <c r="G3302" s="12">
        <v>11.373004281962707</v>
      </c>
      <c r="H3302" s="12">
        <v>9.7237120863226405</v>
      </c>
      <c r="I3302" s="12">
        <v>17.631654345779431</v>
      </c>
      <c r="J3302" s="12">
        <v>16.062743409504122</v>
      </c>
      <c r="K3302" s="12">
        <v>12.365885335191413</v>
      </c>
      <c r="L3302" s="12">
        <v>14.775339120059828</v>
      </c>
      <c r="M3302" s="12">
        <v>11.365454594391448</v>
      </c>
      <c r="N3302" s="12"/>
      <c r="O3302" s="12"/>
    </row>
    <row r="3303" spans="1:15" x14ac:dyDescent="0.35">
      <c r="A3303" s="11" t="str">
        <f t="shared" si="51"/>
        <v>DISTRIBUCION VOLUMEN X CRITERIO (kg ó litros)RestoALTA Y MEDIA ALTA</v>
      </c>
      <c r="B3303" s="11" t="s">
        <v>120</v>
      </c>
      <c r="C3303" s="11" t="s">
        <v>78</v>
      </c>
      <c r="D3303" s="11" t="s">
        <v>17</v>
      </c>
      <c r="E3303" s="12">
        <v>21.414696149678488</v>
      </c>
      <c r="F3303" s="12">
        <v>20.15299187676753</v>
      </c>
      <c r="G3303" s="12">
        <v>17.854578117543507</v>
      </c>
      <c r="H3303" s="12">
        <v>17.874286268048259</v>
      </c>
      <c r="I3303" s="12">
        <v>17.1793370036997</v>
      </c>
      <c r="J3303" s="12">
        <v>18.767091119954905</v>
      </c>
      <c r="K3303" s="12">
        <v>16.357054085916385</v>
      </c>
      <c r="L3303" s="12">
        <v>16.788210919617537</v>
      </c>
      <c r="M3303" s="12">
        <v>15.944124116239422</v>
      </c>
      <c r="N3303" s="12"/>
      <c r="O3303" s="12"/>
    </row>
    <row r="3304" spans="1:15" x14ac:dyDescent="0.35">
      <c r="A3304" s="11" t="str">
        <f t="shared" si="51"/>
        <v>DISTRIBUCION VOLUMEN X CRITERIO (kg ó litros)RestoMEDIA</v>
      </c>
      <c r="B3304" s="11" t="s">
        <v>120</v>
      </c>
      <c r="C3304" s="11" t="s">
        <v>78</v>
      </c>
      <c r="D3304" s="11" t="s">
        <v>18</v>
      </c>
      <c r="E3304" s="12">
        <v>29.794156176809288</v>
      </c>
      <c r="F3304" s="12">
        <v>31.280981822397973</v>
      </c>
      <c r="G3304" s="12">
        <v>33.020128630630602</v>
      </c>
      <c r="H3304" s="12">
        <v>36.704487197526291</v>
      </c>
      <c r="I3304" s="12">
        <v>30.911520657208179</v>
      </c>
      <c r="J3304" s="12">
        <v>32.314337120747197</v>
      </c>
      <c r="K3304" s="12">
        <v>35.101353162447559</v>
      </c>
      <c r="L3304" s="12">
        <v>32.571495637973392</v>
      </c>
      <c r="M3304" s="12">
        <v>35.036814265759674</v>
      </c>
      <c r="N3304" s="12"/>
      <c r="O3304" s="12"/>
    </row>
    <row r="3305" spans="1:15" x14ac:dyDescent="0.35">
      <c r="A3305" s="11" t="str">
        <f t="shared" si="51"/>
        <v>DISTRIBUCION VOLUMEN X CRITERIO (kg ó litros)RestoMEDIA BAJA</v>
      </c>
      <c r="B3305" s="11" t="s">
        <v>120</v>
      </c>
      <c r="C3305" s="11" t="s">
        <v>78</v>
      </c>
      <c r="D3305" s="11" t="s">
        <v>19</v>
      </c>
      <c r="E3305" s="12">
        <v>25.876856605703896</v>
      </c>
      <c r="F3305" s="12">
        <v>32.901109718215892</v>
      </c>
      <c r="G3305" s="12">
        <v>28.287386709319627</v>
      </c>
      <c r="H3305" s="12">
        <v>23.927906450373396</v>
      </c>
      <c r="I3305" s="12">
        <v>23.491223888428429</v>
      </c>
      <c r="J3305" s="12">
        <v>24.307775972815122</v>
      </c>
      <c r="K3305" s="12">
        <v>20.841128653554083</v>
      </c>
      <c r="L3305" s="12">
        <v>28.158625120625675</v>
      </c>
      <c r="M3305" s="12">
        <v>19.707612435558413</v>
      </c>
      <c r="N3305" s="12"/>
      <c r="O3305" s="12"/>
    </row>
    <row r="3306" spans="1:15" x14ac:dyDescent="0.35">
      <c r="A3306" s="11" t="str">
        <f t="shared" si="51"/>
        <v>DISTRIBUCION VOLUMEN X CRITERIO (kg ó litros)RestoBAJA</v>
      </c>
      <c r="B3306" s="11" t="s">
        <v>120</v>
      </c>
      <c r="C3306" s="11" t="s">
        <v>78</v>
      </c>
      <c r="D3306" s="11" t="s">
        <v>20</v>
      </c>
      <c r="E3306" s="12">
        <v>22.914293644367962</v>
      </c>
      <c r="F3306" s="12">
        <v>15.664915643387348</v>
      </c>
      <c r="G3306" s="12">
        <v>20.837904321899082</v>
      </c>
      <c r="H3306" s="12">
        <v>21.493317181664228</v>
      </c>
      <c r="I3306" s="12">
        <v>28.417910638045395</v>
      </c>
      <c r="J3306" s="12">
        <v>24.610791277425406</v>
      </c>
      <c r="K3306" s="12">
        <v>27.700456011034802</v>
      </c>
      <c r="L3306" s="12">
        <v>22.481669036791647</v>
      </c>
      <c r="M3306" s="12">
        <v>29.311447372849429</v>
      </c>
      <c r="N3306" s="12"/>
      <c r="O3306" s="12"/>
    </row>
    <row r="3307" spans="1:15" x14ac:dyDescent="0.35">
      <c r="A3307" s="11" t="str">
        <f t="shared" si="51"/>
        <v>DISTRIBUCION VOLUMEN X CRITERIO (kg ó litros)RestoHOMBRE</v>
      </c>
      <c r="B3307" s="11" t="s">
        <v>120</v>
      </c>
      <c r="C3307" s="11" t="s">
        <v>78</v>
      </c>
      <c r="D3307" s="11" t="s">
        <v>21</v>
      </c>
      <c r="E3307" s="12">
        <v>44.429050699177161</v>
      </c>
      <c r="F3307" s="12">
        <v>51.325528793027118</v>
      </c>
      <c r="G3307" s="12">
        <v>40.304212245752808</v>
      </c>
      <c r="H3307" s="12">
        <v>37.966532835594329</v>
      </c>
      <c r="I3307" s="12">
        <v>44.422805188258039</v>
      </c>
      <c r="J3307" s="12">
        <v>44.618604163908152</v>
      </c>
      <c r="K3307" s="12">
        <v>45.753271352782107</v>
      </c>
      <c r="L3307" s="12">
        <v>36.929224094643445</v>
      </c>
      <c r="M3307" s="12">
        <v>45.712930385227793</v>
      </c>
      <c r="N3307" s="12"/>
      <c r="O3307" s="12"/>
    </row>
    <row r="3308" spans="1:15" x14ac:dyDescent="0.35">
      <c r="A3308" s="11" t="str">
        <f t="shared" si="51"/>
        <v>DISTRIBUCION VOLUMEN X CRITERIO (kg ó litros)RestoMUJER</v>
      </c>
      <c r="B3308" s="11" t="s">
        <v>120</v>
      </c>
      <c r="C3308" s="11" t="s">
        <v>78</v>
      </c>
      <c r="D3308" s="11" t="s">
        <v>22</v>
      </c>
      <c r="E3308" s="12">
        <v>55.570946991017742</v>
      </c>
      <c r="F3308" s="12">
        <v>48.674472397704456</v>
      </c>
      <c r="G3308" s="12">
        <v>59.695787918580557</v>
      </c>
      <c r="H3308" s="12">
        <v>62.03346366303203</v>
      </c>
      <c r="I3308" s="12">
        <v>55.57718890715099</v>
      </c>
      <c r="J3308" s="12">
        <v>55.381388288310653</v>
      </c>
      <c r="K3308" s="12">
        <v>54.246724303118491</v>
      </c>
      <c r="L3308" s="12">
        <v>63.070778964348371</v>
      </c>
      <c r="M3308" s="12">
        <v>54.287062804426625</v>
      </c>
      <c r="N3308" s="12"/>
      <c r="O3308" s="12"/>
    </row>
    <row r="3309" spans="1:15" x14ac:dyDescent="0.35">
      <c r="A3309" s="11" t="str">
        <f t="shared" si="51"/>
        <v>CONSUMO PER CAPITA (kg ó litros por individuo)TOTAL BEBIDAST.ESPAÑA</v>
      </c>
      <c r="B3309" s="11" t="s">
        <v>121</v>
      </c>
      <c r="C3309" s="11" t="s">
        <v>122</v>
      </c>
      <c r="D3309" s="11" t="s">
        <v>36</v>
      </c>
      <c r="E3309" s="12">
        <v>13.823852838932506</v>
      </c>
      <c r="F3309" s="12">
        <v>24.559960011178102</v>
      </c>
      <c r="G3309" s="12">
        <v>14.489795398014058</v>
      </c>
      <c r="H3309" s="12">
        <v>12.994750034194061</v>
      </c>
      <c r="I3309" s="12">
        <v>15.652370750466709</v>
      </c>
      <c r="J3309" s="12">
        <v>24.205579840346804</v>
      </c>
      <c r="K3309" s="12">
        <v>14.321074716790218</v>
      </c>
      <c r="L3309" s="12">
        <v>13.08661655129813</v>
      </c>
      <c r="M3309" s="12">
        <v>14.922425649335956</v>
      </c>
      <c r="N3309" s="12"/>
      <c r="O3309" s="12"/>
    </row>
    <row r="3310" spans="1:15" x14ac:dyDescent="0.35">
      <c r="A3310" s="11" t="str">
        <f t="shared" si="51"/>
        <v>CONSUMO PER CAPITA (kg ó litros por individuo)TOTAL BEBIDASBCN AM</v>
      </c>
      <c r="B3310" s="11" t="s">
        <v>121</v>
      </c>
      <c r="C3310" s="11" t="s">
        <v>122</v>
      </c>
      <c r="D3310" s="11" t="s">
        <v>1</v>
      </c>
      <c r="E3310" s="12">
        <v>13.603053070329446</v>
      </c>
      <c r="F3310" s="12">
        <v>21.444944061985023</v>
      </c>
      <c r="G3310" s="12">
        <v>12.149400119408604</v>
      </c>
      <c r="H3310" s="12">
        <v>11.762646541779553</v>
      </c>
      <c r="I3310" s="12">
        <v>13.760451628414785</v>
      </c>
      <c r="J3310" s="12">
        <v>22.706877417601067</v>
      </c>
      <c r="K3310" s="12">
        <v>13.766265356592008</v>
      </c>
      <c r="L3310" s="12">
        <v>13.781204922556109</v>
      </c>
      <c r="M3310" s="12">
        <v>13.553335965176155</v>
      </c>
      <c r="N3310" s="12"/>
      <c r="O3310" s="12"/>
    </row>
    <row r="3311" spans="1:15" x14ac:dyDescent="0.35">
      <c r="A3311" s="11" t="str">
        <f t="shared" si="51"/>
        <v>CONSUMO PER CAPITA (kg ó litros por individuo)TOTAL BEBIDASREST.CAT ARAGON</v>
      </c>
      <c r="B3311" s="11" t="s">
        <v>121</v>
      </c>
      <c r="C3311" s="11" t="s">
        <v>122</v>
      </c>
      <c r="D3311" s="11" t="s">
        <v>2</v>
      </c>
      <c r="E3311" s="12">
        <v>12.891164521971268</v>
      </c>
      <c r="F3311" s="12">
        <v>23.481567319907267</v>
      </c>
      <c r="G3311" s="12">
        <v>13.654678081888632</v>
      </c>
      <c r="H3311" s="12">
        <v>12.538132828797877</v>
      </c>
      <c r="I3311" s="12">
        <v>14.703531051685871</v>
      </c>
      <c r="J3311" s="12">
        <v>23.129333798302625</v>
      </c>
      <c r="K3311" s="12">
        <v>12.762367772493388</v>
      </c>
      <c r="L3311" s="12">
        <v>12.599237860609216</v>
      </c>
      <c r="M3311" s="12">
        <v>14.937859777714046</v>
      </c>
      <c r="N3311" s="12"/>
      <c r="O3311" s="12"/>
    </row>
    <row r="3312" spans="1:15" x14ac:dyDescent="0.35">
      <c r="A3312" s="11" t="str">
        <f t="shared" si="51"/>
        <v>CONSUMO PER CAPITA (kg ó litros por individuo)TOTAL BEBIDASLEVANTE</v>
      </c>
      <c r="B3312" s="11" t="s">
        <v>121</v>
      </c>
      <c r="C3312" s="11" t="s">
        <v>122</v>
      </c>
      <c r="D3312" s="11" t="s">
        <v>3</v>
      </c>
      <c r="E3312" s="12">
        <v>13.025066540027391</v>
      </c>
      <c r="F3312" s="12">
        <v>25.328666974999788</v>
      </c>
      <c r="G3312" s="12">
        <v>15.049468984380519</v>
      </c>
      <c r="H3312" s="12">
        <v>12.707444908261227</v>
      </c>
      <c r="I3312" s="12">
        <v>14.54331447006377</v>
      </c>
      <c r="J3312" s="12">
        <v>23.020876243751054</v>
      </c>
      <c r="K3312" s="12">
        <v>13.868126813849347</v>
      </c>
      <c r="L3312" s="12">
        <v>12.345943560323338</v>
      </c>
      <c r="M3312" s="12">
        <v>13.196159858027858</v>
      </c>
      <c r="N3312" s="12"/>
      <c r="O3312" s="12"/>
    </row>
    <row r="3313" spans="1:15" x14ac:dyDescent="0.35">
      <c r="A3313" s="11" t="str">
        <f t="shared" si="51"/>
        <v>CONSUMO PER CAPITA (kg ó litros por individuo)TOTAL BEBIDASANDALUCIA</v>
      </c>
      <c r="B3313" s="11" t="s">
        <v>121</v>
      </c>
      <c r="C3313" s="11" t="s">
        <v>122</v>
      </c>
      <c r="D3313" s="11" t="s">
        <v>4</v>
      </c>
      <c r="E3313" s="12">
        <v>14.044980930146842</v>
      </c>
      <c r="F3313" s="12">
        <v>24.745192355517677</v>
      </c>
      <c r="G3313" s="12">
        <v>14.782171494771619</v>
      </c>
      <c r="H3313" s="12">
        <v>13.18690492033048</v>
      </c>
      <c r="I3313" s="12">
        <v>16.566295967306043</v>
      </c>
      <c r="J3313" s="12">
        <v>24.496418845909876</v>
      </c>
      <c r="K3313" s="12">
        <v>14.993170866041234</v>
      </c>
      <c r="L3313" s="12">
        <v>12.331200438151363</v>
      </c>
      <c r="M3313" s="12">
        <v>14.731455637102215</v>
      </c>
      <c r="N3313" s="12"/>
      <c r="O3313" s="12"/>
    </row>
    <row r="3314" spans="1:15" x14ac:dyDescent="0.35">
      <c r="A3314" s="11" t="str">
        <f t="shared" si="51"/>
        <v>CONSUMO PER CAPITA (kg ó litros por individuo)TOTAL BEBIDASMDD AM</v>
      </c>
      <c r="B3314" s="11" t="s">
        <v>121</v>
      </c>
      <c r="C3314" s="11" t="s">
        <v>122</v>
      </c>
      <c r="D3314" s="11" t="s">
        <v>5</v>
      </c>
      <c r="E3314" s="12">
        <v>13.56009541970278</v>
      </c>
      <c r="F3314" s="12">
        <v>24.290652554574184</v>
      </c>
      <c r="G3314" s="12">
        <v>14.549564214945638</v>
      </c>
      <c r="H3314" s="12">
        <v>13.117217630596915</v>
      </c>
      <c r="I3314" s="12">
        <v>15.8278495518101</v>
      </c>
      <c r="J3314" s="12">
        <v>24.94215231576603</v>
      </c>
      <c r="K3314" s="12">
        <v>13.716049383642408</v>
      </c>
      <c r="L3314" s="12">
        <v>12.967584628721429</v>
      </c>
      <c r="M3314" s="12">
        <v>15.002425424345585</v>
      </c>
      <c r="N3314" s="12"/>
      <c r="O3314" s="12"/>
    </row>
    <row r="3315" spans="1:15" x14ac:dyDescent="0.35">
      <c r="A3315" s="11" t="str">
        <f t="shared" si="51"/>
        <v>CONSUMO PER CAPITA (kg ó litros por individuo)TOTAL BEBIDASRTO CENTRO</v>
      </c>
      <c r="B3315" s="11" t="s">
        <v>121</v>
      </c>
      <c r="C3315" s="11" t="s">
        <v>122</v>
      </c>
      <c r="D3315" s="11" t="s">
        <v>6</v>
      </c>
      <c r="E3315" s="12">
        <v>15.068169598690734</v>
      </c>
      <c r="F3315" s="12">
        <v>27.020844698761461</v>
      </c>
      <c r="G3315" s="12">
        <v>15.098838488052374</v>
      </c>
      <c r="H3315" s="12">
        <v>13.331545942088132</v>
      </c>
      <c r="I3315" s="12">
        <v>15.496480071446891</v>
      </c>
      <c r="J3315" s="12">
        <v>24.143598488951667</v>
      </c>
      <c r="K3315" s="12">
        <v>14.382780468156062</v>
      </c>
      <c r="L3315" s="12">
        <v>11.623764175385761</v>
      </c>
      <c r="M3315" s="12">
        <v>13.63393961248978</v>
      </c>
      <c r="N3315" s="12"/>
      <c r="O3315" s="12"/>
    </row>
    <row r="3316" spans="1:15" x14ac:dyDescent="0.35">
      <c r="A3316" s="11" t="str">
        <f t="shared" si="51"/>
        <v>CONSUMO PER CAPITA (kg ó litros por individuo)TOTAL BEBIDASNORTE-CENTRO</v>
      </c>
      <c r="B3316" s="11" t="s">
        <v>121</v>
      </c>
      <c r="C3316" s="11" t="s">
        <v>122</v>
      </c>
      <c r="D3316" s="11" t="s">
        <v>7</v>
      </c>
      <c r="E3316" s="12">
        <v>13.235799549947956</v>
      </c>
      <c r="F3316" s="12">
        <v>23.366554900741232</v>
      </c>
      <c r="G3316" s="12">
        <v>13.913681169679879</v>
      </c>
      <c r="H3316" s="12">
        <v>12.816156491368208</v>
      </c>
      <c r="I3316" s="12">
        <v>16.134943432171273</v>
      </c>
      <c r="J3316" s="12">
        <v>25.089308405941715</v>
      </c>
      <c r="K3316" s="12">
        <v>15.139951035275413</v>
      </c>
      <c r="L3316" s="12">
        <v>14.006747727767838</v>
      </c>
      <c r="M3316" s="12">
        <v>14.412891549403117</v>
      </c>
      <c r="N3316" s="12"/>
      <c r="O3316" s="12"/>
    </row>
    <row r="3317" spans="1:15" x14ac:dyDescent="0.35">
      <c r="A3317" s="11" t="str">
        <f t="shared" si="51"/>
        <v>CONSUMO PER CAPITA (kg ó litros por individuo)TOTAL BEBIDASNOROESTE</v>
      </c>
      <c r="B3317" s="11" t="s">
        <v>121</v>
      </c>
      <c r="C3317" s="11" t="s">
        <v>122</v>
      </c>
      <c r="D3317" s="11" t="s">
        <v>8</v>
      </c>
      <c r="E3317" s="12">
        <v>15.941660352142383</v>
      </c>
      <c r="F3317" s="12">
        <v>26.663332405280865</v>
      </c>
      <c r="G3317" s="12">
        <v>16.346089712011111</v>
      </c>
      <c r="H3317" s="12">
        <v>14.627794502929017</v>
      </c>
      <c r="I3317" s="12">
        <v>18.202027649124268</v>
      </c>
      <c r="J3317" s="12">
        <v>26.712879034220531</v>
      </c>
      <c r="K3317" s="12">
        <v>16.391378850859425</v>
      </c>
      <c r="L3317" s="12">
        <v>16.842861527459196</v>
      </c>
      <c r="M3317" s="12">
        <v>21.497878328760976</v>
      </c>
      <c r="N3317" s="12"/>
      <c r="O3317" s="12"/>
    </row>
    <row r="3318" spans="1:15" x14ac:dyDescent="0.35">
      <c r="A3318" s="11" t="str">
        <f t="shared" si="51"/>
        <v>CONSUMO PER CAPITA (kg ó litros por individuo)TOTAL BEBIDAS&lt;2MIL</v>
      </c>
      <c r="B3318" s="11" t="s">
        <v>121</v>
      </c>
      <c r="C3318" s="11" t="s">
        <v>122</v>
      </c>
      <c r="D3318" s="11" t="s">
        <v>9</v>
      </c>
      <c r="E3318" s="12">
        <v>13.614428702280959</v>
      </c>
      <c r="F3318" s="12">
        <v>23.610161816077827</v>
      </c>
      <c r="G3318" s="12">
        <v>13.903828314464501</v>
      </c>
      <c r="H3318" s="12">
        <v>12.982497098547368</v>
      </c>
      <c r="I3318" s="12">
        <v>15.380894893904989</v>
      </c>
      <c r="J3318" s="12">
        <v>21.654491553129336</v>
      </c>
      <c r="K3318" s="12">
        <v>12.393070841499513</v>
      </c>
      <c r="L3318" s="12">
        <v>12.242440274290162</v>
      </c>
      <c r="M3318" s="12">
        <v>13.895423590614948</v>
      </c>
      <c r="N3318" s="12"/>
      <c r="O3318" s="12"/>
    </row>
    <row r="3319" spans="1:15" x14ac:dyDescent="0.35">
      <c r="A3319" s="11" t="str">
        <f t="shared" si="51"/>
        <v>CONSUMO PER CAPITA (kg ó litros por individuo)TOTAL BEBIDAS2-5MIL</v>
      </c>
      <c r="B3319" s="11" t="s">
        <v>121</v>
      </c>
      <c r="C3319" s="11" t="s">
        <v>122</v>
      </c>
      <c r="D3319" s="11" t="s">
        <v>10</v>
      </c>
      <c r="E3319" s="12">
        <v>9.4224718127402074</v>
      </c>
      <c r="F3319" s="12">
        <v>16.440969598921829</v>
      </c>
      <c r="G3319" s="12">
        <v>10.085644995656565</v>
      </c>
      <c r="H3319" s="12">
        <v>10.305148577106415</v>
      </c>
      <c r="I3319" s="12">
        <v>11.601565637600729</v>
      </c>
      <c r="J3319" s="12">
        <v>17.236076746501151</v>
      </c>
      <c r="K3319" s="12">
        <v>10.648213894097008</v>
      </c>
      <c r="L3319" s="12">
        <v>10.075635498630247</v>
      </c>
      <c r="M3319" s="12">
        <v>10.586693394362825</v>
      </c>
      <c r="N3319" s="12"/>
      <c r="O3319" s="12"/>
    </row>
    <row r="3320" spans="1:15" x14ac:dyDescent="0.35">
      <c r="A3320" s="11" t="str">
        <f t="shared" si="51"/>
        <v>CONSUMO PER CAPITA (kg ó litros por individuo)TOTAL BEBIDAS5-10MIL</v>
      </c>
      <c r="B3320" s="11" t="s">
        <v>121</v>
      </c>
      <c r="C3320" s="11" t="s">
        <v>122</v>
      </c>
      <c r="D3320" s="11" t="s">
        <v>11</v>
      </c>
      <c r="E3320" s="12">
        <v>13.076067376233805</v>
      </c>
      <c r="F3320" s="12">
        <v>26.223670284256144</v>
      </c>
      <c r="G3320" s="12">
        <v>13.884243501194398</v>
      </c>
      <c r="H3320" s="12">
        <v>12.292550603081581</v>
      </c>
      <c r="I3320" s="12">
        <v>16.598083878852531</v>
      </c>
      <c r="J3320" s="12">
        <v>25.266797488582746</v>
      </c>
      <c r="K3320" s="12">
        <v>13.638069048810777</v>
      </c>
      <c r="L3320" s="12">
        <v>11.85354980148939</v>
      </c>
      <c r="M3320" s="12">
        <v>16.109301646794574</v>
      </c>
      <c r="N3320" s="12"/>
      <c r="O3320" s="12"/>
    </row>
    <row r="3321" spans="1:15" x14ac:dyDescent="0.35">
      <c r="A3321" s="11" t="str">
        <f t="shared" si="51"/>
        <v>CONSUMO PER CAPITA (kg ó litros por individuo)TOTAL BEBIDAS10-30MIL</v>
      </c>
      <c r="B3321" s="11" t="s">
        <v>121</v>
      </c>
      <c r="C3321" s="11" t="s">
        <v>122</v>
      </c>
      <c r="D3321" s="11" t="s">
        <v>12</v>
      </c>
      <c r="E3321" s="12">
        <v>13.990556079825662</v>
      </c>
      <c r="F3321" s="12">
        <v>24.959177190533008</v>
      </c>
      <c r="G3321" s="12">
        <v>15.121426045603592</v>
      </c>
      <c r="H3321" s="12">
        <v>12.883058402611146</v>
      </c>
      <c r="I3321" s="12">
        <v>15.406849073596565</v>
      </c>
      <c r="J3321" s="12">
        <v>23.678515708125044</v>
      </c>
      <c r="K3321" s="12">
        <v>14.686044330070462</v>
      </c>
      <c r="L3321" s="12">
        <v>13.048581103195151</v>
      </c>
      <c r="M3321" s="12">
        <v>15.308434898145354</v>
      </c>
      <c r="N3321" s="12"/>
      <c r="O3321" s="12"/>
    </row>
    <row r="3322" spans="1:15" x14ac:dyDescent="0.35">
      <c r="A3322" s="11" t="str">
        <f t="shared" si="51"/>
        <v>CONSUMO PER CAPITA (kg ó litros por individuo)TOTAL BEBIDAS30-100MIL</v>
      </c>
      <c r="B3322" s="11" t="s">
        <v>121</v>
      </c>
      <c r="C3322" s="11" t="s">
        <v>122</v>
      </c>
      <c r="D3322" s="11" t="s">
        <v>13</v>
      </c>
      <c r="E3322" s="12">
        <v>13.799223368004752</v>
      </c>
      <c r="F3322" s="12">
        <v>24.018079058413367</v>
      </c>
      <c r="G3322" s="12">
        <v>14.385106454711089</v>
      </c>
      <c r="H3322" s="12">
        <v>12.564782798215726</v>
      </c>
      <c r="I3322" s="12">
        <v>15.165095923078599</v>
      </c>
      <c r="J3322" s="12">
        <v>22.977649657365198</v>
      </c>
      <c r="K3322" s="12">
        <v>13.684406563539808</v>
      </c>
      <c r="L3322" s="12">
        <v>12.148709876965947</v>
      </c>
      <c r="M3322" s="12">
        <v>13.796450136233405</v>
      </c>
      <c r="N3322" s="12"/>
      <c r="O3322" s="12"/>
    </row>
    <row r="3323" spans="1:15" x14ac:dyDescent="0.35">
      <c r="A3323" s="11" t="str">
        <f t="shared" si="51"/>
        <v>CONSUMO PER CAPITA (kg ó litros por individuo)TOTAL BEBIDAS100-200MIL</v>
      </c>
      <c r="B3323" s="11" t="s">
        <v>121</v>
      </c>
      <c r="C3323" s="11" t="s">
        <v>122</v>
      </c>
      <c r="D3323" s="11" t="s">
        <v>14</v>
      </c>
      <c r="E3323" s="12">
        <v>13.455149721656658</v>
      </c>
      <c r="F3323" s="12">
        <v>24.359215280848961</v>
      </c>
      <c r="G3323" s="12">
        <v>14.543822660909209</v>
      </c>
      <c r="H3323" s="12">
        <v>13.13304267986128</v>
      </c>
      <c r="I3323" s="12">
        <v>15.03170895118207</v>
      </c>
      <c r="J3323" s="12">
        <v>25.970177232918626</v>
      </c>
      <c r="K3323" s="12">
        <v>14.214550153944339</v>
      </c>
      <c r="L3323" s="12">
        <v>12.383011586382764</v>
      </c>
      <c r="M3323" s="12">
        <v>14.481080052569204</v>
      </c>
      <c r="N3323" s="12"/>
      <c r="O3323" s="12"/>
    </row>
    <row r="3324" spans="1:15" x14ac:dyDescent="0.35">
      <c r="A3324" s="11" t="str">
        <f t="shared" si="51"/>
        <v>CONSUMO PER CAPITA (kg ó litros por individuo)TOTAL BEBIDAS200-500MIL</v>
      </c>
      <c r="B3324" s="11" t="s">
        <v>121</v>
      </c>
      <c r="C3324" s="11" t="s">
        <v>122</v>
      </c>
      <c r="D3324" s="11" t="s">
        <v>15</v>
      </c>
      <c r="E3324" s="12">
        <v>14.259369093664587</v>
      </c>
      <c r="F3324" s="12">
        <v>25.645900618432638</v>
      </c>
      <c r="G3324" s="12">
        <v>14.146016400831355</v>
      </c>
      <c r="H3324" s="12">
        <v>13.48444555873934</v>
      </c>
      <c r="I3324" s="12">
        <v>16.816663090658345</v>
      </c>
      <c r="J3324" s="12">
        <v>25.235803188341116</v>
      </c>
      <c r="K3324" s="12">
        <v>15.243897782818438</v>
      </c>
      <c r="L3324" s="12">
        <v>14.795246214791723</v>
      </c>
      <c r="M3324" s="12">
        <v>15.890783815412254</v>
      </c>
      <c r="N3324" s="12"/>
      <c r="O3324" s="12"/>
    </row>
    <row r="3325" spans="1:15" x14ac:dyDescent="0.35">
      <c r="A3325" s="11" t="str">
        <f t="shared" si="51"/>
        <v>CONSUMO PER CAPITA (kg ó litros por individuo)TOTAL BEBIDAS&gt;500MIL</v>
      </c>
      <c r="B3325" s="11" t="s">
        <v>121</v>
      </c>
      <c r="C3325" s="11" t="s">
        <v>122</v>
      </c>
      <c r="D3325" s="11" t="s">
        <v>16</v>
      </c>
      <c r="E3325" s="12">
        <v>15.748900987507426</v>
      </c>
      <c r="F3325" s="12">
        <v>26.823492671692438</v>
      </c>
      <c r="G3325" s="12">
        <v>16.377349936456561</v>
      </c>
      <c r="H3325" s="12">
        <v>14.566461809734136</v>
      </c>
      <c r="I3325" s="12">
        <v>17.220323632451464</v>
      </c>
      <c r="J3325" s="12">
        <v>27.50675047366008</v>
      </c>
      <c r="K3325" s="12">
        <v>16.502637458899262</v>
      </c>
      <c r="L3325" s="12">
        <v>15.459889136828149</v>
      </c>
      <c r="M3325" s="12">
        <v>16.890159046425858</v>
      </c>
      <c r="N3325" s="12"/>
      <c r="O3325" s="12"/>
    </row>
    <row r="3326" spans="1:15" x14ac:dyDescent="0.35">
      <c r="A3326" s="11" t="str">
        <f t="shared" si="51"/>
        <v>CONSUMO PER CAPITA (kg ó litros por individuo)TOTAL BEBIDASDE 15 A 19 AÑOS</v>
      </c>
      <c r="B3326" s="11" t="s">
        <v>121</v>
      </c>
      <c r="C3326" s="11" t="s">
        <v>122</v>
      </c>
      <c r="D3326" s="11" t="s">
        <v>39</v>
      </c>
      <c r="E3326" s="12">
        <v>6.1346121036422847</v>
      </c>
      <c r="F3326" s="12">
        <v>9.6888835212137767</v>
      </c>
      <c r="G3326" s="12">
        <v>4.4070161010588613</v>
      </c>
      <c r="H3326" s="12">
        <v>4.4359350668257722</v>
      </c>
      <c r="I3326" s="12">
        <v>4.191218675398833</v>
      </c>
      <c r="J3326" s="12">
        <v>7.9113969944174665</v>
      </c>
      <c r="K3326" s="12">
        <v>3.4941188088999895</v>
      </c>
      <c r="L3326" s="12">
        <v>3.0713765161415099</v>
      </c>
      <c r="M3326" s="12">
        <v>3.1010184358082631</v>
      </c>
      <c r="N3326" s="12"/>
      <c r="O3326" s="12"/>
    </row>
    <row r="3327" spans="1:15" x14ac:dyDescent="0.35">
      <c r="A3327" s="11" t="str">
        <f t="shared" si="51"/>
        <v>CONSUMO PER CAPITA (kg ó litros por individuo)TOTAL BEBIDASDE 20 A 24 AÑOS</v>
      </c>
      <c r="B3327" s="11" t="s">
        <v>121</v>
      </c>
      <c r="C3327" s="11" t="s">
        <v>122</v>
      </c>
      <c r="D3327" s="11" t="s">
        <v>40</v>
      </c>
      <c r="E3327" s="12">
        <v>6.0192354750148285</v>
      </c>
      <c r="F3327" s="12">
        <v>9.7265986009966188</v>
      </c>
      <c r="G3327" s="12">
        <v>6.5189959811069205</v>
      </c>
      <c r="H3327" s="12">
        <v>5.4942406693328003</v>
      </c>
      <c r="I3327" s="12">
        <v>5.6431737222692711</v>
      </c>
      <c r="J3327" s="12">
        <v>7.8764552938814116</v>
      </c>
      <c r="K3327" s="12">
        <v>4.7773808498528281</v>
      </c>
      <c r="L3327" s="12">
        <v>5.0919687892096803</v>
      </c>
      <c r="M3327" s="12">
        <v>5.0343983140813195</v>
      </c>
      <c r="N3327" s="12"/>
      <c r="O3327" s="12"/>
    </row>
    <row r="3328" spans="1:15" x14ac:dyDescent="0.35">
      <c r="A3328" s="11" t="str">
        <f t="shared" si="51"/>
        <v>CONSUMO PER CAPITA (kg ó litros por individuo)TOTAL BEBIDASDE 25 A 34 AÑOS</v>
      </c>
      <c r="B3328" s="11" t="s">
        <v>121</v>
      </c>
      <c r="C3328" s="11" t="s">
        <v>122</v>
      </c>
      <c r="D3328" s="11" t="s">
        <v>41</v>
      </c>
      <c r="E3328" s="12">
        <v>8.3506853092733859</v>
      </c>
      <c r="F3328" s="12">
        <v>14.765428364648889</v>
      </c>
      <c r="G3328" s="12">
        <v>8.9701270219589926</v>
      </c>
      <c r="H3328" s="12">
        <v>7.0370021617500562</v>
      </c>
      <c r="I3328" s="12">
        <v>7.5140465492139104</v>
      </c>
      <c r="J3328" s="12">
        <v>12.319530210134893</v>
      </c>
      <c r="K3328" s="12">
        <v>7.8278665747472207</v>
      </c>
      <c r="L3328" s="12">
        <v>6.8265025023730832</v>
      </c>
      <c r="M3328" s="12">
        <v>7.9593038509520104</v>
      </c>
      <c r="N3328" s="12"/>
      <c r="O3328" s="12"/>
    </row>
    <row r="3329" spans="1:15" x14ac:dyDescent="0.35">
      <c r="A3329" s="11" t="str">
        <f t="shared" si="51"/>
        <v>CONSUMO PER CAPITA (kg ó litros por individuo)TOTAL BEBIDASDE 35 A 49 AÑOS</v>
      </c>
      <c r="B3329" s="11" t="s">
        <v>121</v>
      </c>
      <c r="C3329" s="11" t="s">
        <v>122</v>
      </c>
      <c r="D3329" s="11" t="s">
        <v>42</v>
      </c>
      <c r="E3329" s="12">
        <v>12.30428303995261</v>
      </c>
      <c r="F3329" s="12">
        <v>22.141015793914242</v>
      </c>
      <c r="G3329" s="12">
        <v>12.919698211354079</v>
      </c>
      <c r="H3329" s="12">
        <v>11.6447355254153</v>
      </c>
      <c r="I3329" s="12">
        <v>14.06572727912846</v>
      </c>
      <c r="J3329" s="12">
        <v>21.501778426665965</v>
      </c>
      <c r="K3329" s="12">
        <v>12.164584388933317</v>
      </c>
      <c r="L3329" s="12">
        <v>11.066771814402106</v>
      </c>
      <c r="M3329" s="12">
        <v>12.074658529634025</v>
      </c>
      <c r="N3329" s="12"/>
      <c r="O3329" s="12"/>
    </row>
    <row r="3330" spans="1:15" x14ac:dyDescent="0.35">
      <c r="A3330" s="11" t="str">
        <f t="shared" si="51"/>
        <v>CONSUMO PER CAPITA (kg ó litros por individuo)TOTAL BEBIDASDE 50 A 59 AÑOS</v>
      </c>
      <c r="B3330" s="11" t="s">
        <v>121</v>
      </c>
      <c r="C3330" s="11" t="s">
        <v>122</v>
      </c>
      <c r="D3330" s="11" t="s">
        <v>43</v>
      </c>
      <c r="E3330" s="12">
        <v>17.92894130672855</v>
      </c>
      <c r="F3330" s="12">
        <v>32.652236222108051</v>
      </c>
      <c r="G3330" s="12">
        <v>19.936885432880146</v>
      </c>
      <c r="H3330" s="12">
        <v>15.931023713730992</v>
      </c>
      <c r="I3330" s="12">
        <v>19.345152246782334</v>
      </c>
      <c r="J3330" s="12">
        <v>30.414222233981224</v>
      </c>
      <c r="K3330" s="12">
        <v>18.318804561444296</v>
      </c>
      <c r="L3330" s="12">
        <v>16.286436965849781</v>
      </c>
      <c r="M3330" s="12">
        <v>18.692559301314365</v>
      </c>
      <c r="N3330" s="12"/>
      <c r="O3330" s="12"/>
    </row>
    <row r="3331" spans="1:15" x14ac:dyDescent="0.35">
      <c r="A3331" s="11" t="str">
        <f t="shared" si="51"/>
        <v>CONSUMO PER CAPITA (kg ó litros por individuo)TOTAL BEBIDASDE 60 A 75 AÑOS</v>
      </c>
      <c r="B3331" s="11" t="s">
        <v>121</v>
      </c>
      <c r="C3331" s="11" t="s">
        <v>122</v>
      </c>
      <c r="D3331" s="11" t="s">
        <v>44</v>
      </c>
      <c r="E3331" s="12">
        <v>20.332995169735923</v>
      </c>
      <c r="F3331" s="12">
        <v>35.738023689713707</v>
      </c>
      <c r="G3331" s="12">
        <v>20.688431185012931</v>
      </c>
      <c r="H3331" s="12">
        <v>20.588195066881529</v>
      </c>
      <c r="I3331" s="12">
        <v>25.829007307082044</v>
      </c>
      <c r="J3331" s="12">
        <v>39.223346907650253</v>
      </c>
      <c r="K3331" s="12">
        <v>23.63589629234378</v>
      </c>
      <c r="L3331" s="12">
        <v>22.075244827840244</v>
      </c>
      <c r="M3331" s="12">
        <v>26.038292726563235</v>
      </c>
      <c r="N3331" s="12"/>
      <c r="O3331" s="12"/>
    </row>
    <row r="3332" spans="1:15" x14ac:dyDescent="0.35">
      <c r="A3332" s="11" t="str">
        <f t="shared" ref="A3332:A3395" si="52">B3332&amp;C3332&amp;D3332</f>
        <v>CONSUMO PER CAPITA (kg ó litros por individuo)TOTAL BEBIDASALTA Y MEDIA ALTA</v>
      </c>
      <c r="B3332" s="11" t="s">
        <v>121</v>
      </c>
      <c r="C3332" s="11" t="s">
        <v>122</v>
      </c>
      <c r="D3332" s="11" t="s">
        <v>17</v>
      </c>
      <c r="E3332" s="12">
        <v>17.588596682092707</v>
      </c>
      <c r="F3332" s="12">
        <v>33.44510850652955</v>
      </c>
      <c r="G3332" s="12">
        <v>18.73896844374541</v>
      </c>
      <c r="H3332" s="12">
        <v>15.743190854147414</v>
      </c>
      <c r="I3332" s="12">
        <v>19.870636100581311</v>
      </c>
      <c r="J3332" s="12">
        <v>29.811871188355532</v>
      </c>
      <c r="K3332" s="12">
        <v>17.635235267680596</v>
      </c>
      <c r="L3332" s="12">
        <v>15.425998667905139</v>
      </c>
      <c r="M3332" s="12">
        <v>18.202895968694083</v>
      </c>
      <c r="N3332" s="12"/>
      <c r="O3332" s="12"/>
    </row>
    <row r="3333" spans="1:15" x14ac:dyDescent="0.35">
      <c r="A3333" s="11" t="str">
        <f t="shared" si="52"/>
        <v>CONSUMO PER CAPITA (kg ó litros por individuo)TOTAL BEBIDASMEDIA</v>
      </c>
      <c r="B3333" s="11" t="s">
        <v>121</v>
      </c>
      <c r="C3333" s="11" t="s">
        <v>122</v>
      </c>
      <c r="D3333" s="11" t="s">
        <v>18</v>
      </c>
      <c r="E3333" s="12">
        <v>13.271058572295289</v>
      </c>
      <c r="F3333" s="12">
        <v>23.847599456915017</v>
      </c>
      <c r="G3333" s="12">
        <v>14.623798244560266</v>
      </c>
      <c r="H3333" s="12">
        <v>12.579143090926406</v>
      </c>
      <c r="I3333" s="12">
        <v>15.676525140739699</v>
      </c>
      <c r="J3333" s="12">
        <v>24.634534859994055</v>
      </c>
      <c r="K3333" s="12">
        <v>14.683695125034882</v>
      </c>
      <c r="L3333" s="12">
        <v>13.638409618930648</v>
      </c>
      <c r="M3333" s="12">
        <v>15.01545950675205</v>
      </c>
      <c r="N3333" s="12"/>
      <c r="O3333" s="12"/>
    </row>
    <row r="3334" spans="1:15" x14ac:dyDescent="0.35">
      <c r="A3334" s="11" t="str">
        <f t="shared" si="52"/>
        <v>CONSUMO PER CAPITA (kg ó litros por individuo)TOTAL BEBIDASMEDIA BAJA</v>
      </c>
      <c r="B3334" s="11" t="s">
        <v>121</v>
      </c>
      <c r="C3334" s="11" t="s">
        <v>122</v>
      </c>
      <c r="D3334" s="11" t="s">
        <v>19</v>
      </c>
      <c r="E3334" s="12">
        <v>12.72352400612613</v>
      </c>
      <c r="F3334" s="12">
        <v>21.248272657604261</v>
      </c>
      <c r="G3334" s="12">
        <v>12.479252028584931</v>
      </c>
      <c r="H3334" s="12">
        <v>12.79238198369012</v>
      </c>
      <c r="I3334" s="12">
        <v>14.360954469145916</v>
      </c>
      <c r="J3334" s="12">
        <v>22.616026181957295</v>
      </c>
      <c r="K3334" s="12">
        <v>13.13535976827105</v>
      </c>
      <c r="L3334" s="12">
        <v>12.092327176747997</v>
      </c>
      <c r="M3334" s="12">
        <v>14.306135277230853</v>
      </c>
      <c r="N3334" s="12"/>
      <c r="O3334" s="12"/>
    </row>
    <row r="3335" spans="1:15" x14ac:dyDescent="0.35">
      <c r="A3335" s="11" t="str">
        <f t="shared" si="52"/>
        <v>CONSUMO PER CAPITA (kg ó litros por individuo)TOTAL BEBIDASBAJA</v>
      </c>
      <c r="B3335" s="11" t="s">
        <v>121</v>
      </c>
      <c r="C3335" s="11" t="s">
        <v>122</v>
      </c>
      <c r="D3335" s="11" t="s">
        <v>20</v>
      </c>
      <c r="E3335" s="12">
        <v>12.071331482792569</v>
      </c>
      <c r="F3335" s="12">
        <v>20.432237890580421</v>
      </c>
      <c r="G3335" s="12">
        <v>12.280943490013726</v>
      </c>
      <c r="H3335" s="12">
        <v>10.933928459497603</v>
      </c>
      <c r="I3335" s="12">
        <v>12.700149343112843</v>
      </c>
      <c r="J3335" s="12">
        <v>19.423320749052792</v>
      </c>
      <c r="K3335" s="12">
        <v>11.636293536918494</v>
      </c>
      <c r="L3335" s="12">
        <v>10.90188897351927</v>
      </c>
      <c r="M3335" s="12">
        <v>11.928114152728417</v>
      </c>
      <c r="N3335" s="12"/>
      <c r="O3335" s="12"/>
    </row>
    <row r="3336" spans="1:15" x14ac:dyDescent="0.35">
      <c r="A3336" s="11" t="str">
        <f t="shared" si="52"/>
        <v>CONSUMO PER CAPITA (kg ó litros por individuo)TOTAL BEBIDASHOMBRE</v>
      </c>
      <c r="B3336" s="11" t="s">
        <v>121</v>
      </c>
      <c r="C3336" s="11" t="s">
        <v>122</v>
      </c>
      <c r="D3336" s="11" t="s">
        <v>21</v>
      </c>
      <c r="E3336" s="12">
        <v>16.201176081043929</v>
      </c>
      <c r="F3336" s="12">
        <v>28.122632304478838</v>
      </c>
      <c r="G3336" s="12">
        <v>17.26220078431891</v>
      </c>
      <c r="H3336" s="12">
        <v>15.529664674572469</v>
      </c>
      <c r="I3336" s="12">
        <v>18.650413674911071</v>
      </c>
      <c r="J3336" s="12">
        <v>28.045743925084977</v>
      </c>
      <c r="K3336" s="12">
        <v>16.758413715868247</v>
      </c>
      <c r="L3336" s="12">
        <v>15.282018402764118</v>
      </c>
      <c r="M3336" s="12">
        <v>17.491688896462215</v>
      </c>
      <c r="N3336" s="12"/>
      <c r="O3336" s="12"/>
    </row>
    <row r="3337" spans="1:15" x14ac:dyDescent="0.35">
      <c r="A3337" s="11" t="str">
        <f t="shared" si="52"/>
        <v>CONSUMO PER CAPITA (kg ó litros por individuo)TOTAL BEBIDASMUJER</v>
      </c>
      <c r="B3337" s="11" t="s">
        <v>121</v>
      </c>
      <c r="C3337" s="11" t="s">
        <v>122</v>
      </c>
      <c r="D3337" s="11" t="s">
        <v>22</v>
      </c>
      <c r="E3337" s="12">
        <v>11.482405257193678</v>
      </c>
      <c r="F3337" s="12">
        <v>21.051014920002192</v>
      </c>
      <c r="G3337" s="12">
        <v>11.759159961949473</v>
      </c>
      <c r="H3337" s="12">
        <v>10.496044343163803</v>
      </c>
      <c r="I3337" s="12">
        <v>12.697197522220595</v>
      </c>
      <c r="J3337" s="12">
        <v>20.42025238129732</v>
      </c>
      <c r="K3337" s="12">
        <v>11.91855765053846</v>
      </c>
      <c r="L3337" s="12">
        <v>10.926054943898766</v>
      </c>
      <c r="M3337" s="12">
        <v>12.393902056169866</v>
      </c>
      <c r="N3337" s="12"/>
      <c r="O3337" s="12"/>
    </row>
    <row r="3338" spans="1:15" x14ac:dyDescent="0.35">
      <c r="A3338" s="11" t="str">
        <f t="shared" si="52"/>
        <v>CONSUMO PER CAPITA (kg ó litros por individuo).Total Bebidas CalienteT.ESPAÑA</v>
      </c>
      <c r="B3338" s="11" t="s">
        <v>121</v>
      </c>
      <c r="C3338" s="11" t="s">
        <v>123</v>
      </c>
      <c r="D3338" s="11" t="s">
        <v>36</v>
      </c>
      <c r="E3338" s="12">
        <v>1.800945993060926</v>
      </c>
      <c r="F3338" s="12">
        <v>2.4107374575008671</v>
      </c>
      <c r="G3338" s="12">
        <v>2.0049589928013574</v>
      </c>
      <c r="H3338" s="12">
        <v>2.0236651870550886</v>
      </c>
      <c r="I3338" s="12">
        <v>1.8829773670355949</v>
      </c>
      <c r="J3338" s="12">
        <v>2.3325127602547808</v>
      </c>
      <c r="K3338" s="12">
        <v>1.9932062421457475</v>
      </c>
      <c r="L3338" s="12">
        <v>2.0212260235271051</v>
      </c>
      <c r="M3338" s="12">
        <v>1.8864934878372583</v>
      </c>
      <c r="N3338" s="12"/>
      <c r="O3338" s="12"/>
    </row>
    <row r="3339" spans="1:15" x14ac:dyDescent="0.35">
      <c r="A3339" s="11" t="str">
        <f t="shared" si="52"/>
        <v>CONSUMO PER CAPITA (kg ó litros por individuo).Total Bebidas CalienteBCN AM</v>
      </c>
      <c r="B3339" s="11" t="s">
        <v>121</v>
      </c>
      <c r="C3339" s="11" t="s">
        <v>123</v>
      </c>
      <c r="D3339" s="11" t="s">
        <v>1</v>
      </c>
      <c r="E3339" s="12">
        <v>1.9758929655175317</v>
      </c>
      <c r="F3339" s="12">
        <v>2.2852014884769569</v>
      </c>
      <c r="G3339" s="12">
        <v>2.1131291150553975</v>
      </c>
      <c r="H3339" s="12">
        <v>2.0871650933565316</v>
      </c>
      <c r="I3339" s="12">
        <v>1.8444170476885031</v>
      </c>
      <c r="J3339" s="12">
        <v>2.1649629413997813</v>
      </c>
      <c r="K3339" s="12">
        <v>1.826966986550105</v>
      </c>
      <c r="L3339" s="12">
        <v>2.0494061633809562</v>
      </c>
      <c r="M3339" s="12">
        <v>2.0006353085970803</v>
      </c>
      <c r="N3339" s="12"/>
      <c r="O3339" s="12"/>
    </row>
    <row r="3340" spans="1:15" x14ac:dyDescent="0.35">
      <c r="A3340" s="11" t="str">
        <f t="shared" si="52"/>
        <v>CONSUMO PER CAPITA (kg ó litros por individuo).Total Bebidas CalienteREST.CAT ARAGON</v>
      </c>
      <c r="B3340" s="11" t="s">
        <v>121</v>
      </c>
      <c r="C3340" s="11" t="s">
        <v>123</v>
      </c>
      <c r="D3340" s="11" t="s">
        <v>2</v>
      </c>
      <c r="E3340" s="12">
        <v>1.6820145044549892</v>
      </c>
      <c r="F3340" s="12">
        <v>2.1643459037068284</v>
      </c>
      <c r="G3340" s="12">
        <v>1.8580759236842797</v>
      </c>
      <c r="H3340" s="12">
        <v>1.96191224624177</v>
      </c>
      <c r="I3340" s="12">
        <v>1.8500220575254438</v>
      </c>
      <c r="J3340" s="12">
        <v>2.3571752792501104</v>
      </c>
      <c r="K3340" s="12">
        <v>2.0845153628424935</v>
      </c>
      <c r="L3340" s="12">
        <v>2.1154393868699701</v>
      </c>
      <c r="M3340" s="12">
        <v>1.9659216700842008</v>
      </c>
      <c r="N3340" s="12"/>
      <c r="O3340" s="12"/>
    </row>
    <row r="3341" spans="1:15" x14ac:dyDescent="0.35">
      <c r="A3341" s="11" t="str">
        <f t="shared" si="52"/>
        <v>CONSUMO PER CAPITA (kg ó litros por individuo).Total Bebidas CalienteLEVANTE</v>
      </c>
      <c r="B3341" s="11" t="s">
        <v>121</v>
      </c>
      <c r="C3341" s="11" t="s">
        <v>123</v>
      </c>
      <c r="D3341" s="11" t="s">
        <v>3</v>
      </c>
      <c r="E3341" s="12">
        <v>1.7722099752783393</v>
      </c>
      <c r="F3341" s="12">
        <v>2.1480097116078891</v>
      </c>
      <c r="G3341" s="12">
        <v>1.9184553785348244</v>
      </c>
      <c r="H3341" s="12">
        <v>1.9729722743238689</v>
      </c>
      <c r="I3341" s="12">
        <v>1.7247616782083925</v>
      </c>
      <c r="J3341" s="12">
        <v>2.2122072194514475</v>
      </c>
      <c r="K3341" s="12">
        <v>1.7763674259310442</v>
      </c>
      <c r="L3341" s="12">
        <v>1.815005894719957</v>
      </c>
      <c r="M3341" s="12">
        <v>1.5670169242416283</v>
      </c>
      <c r="N3341" s="12"/>
      <c r="O3341" s="12"/>
    </row>
    <row r="3342" spans="1:15" x14ac:dyDescent="0.35">
      <c r="A3342" s="11" t="str">
        <f t="shared" si="52"/>
        <v>CONSUMO PER CAPITA (kg ó litros por individuo).Total Bebidas CalienteANDALUCIA</v>
      </c>
      <c r="B3342" s="11" t="s">
        <v>121</v>
      </c>
      <c r="C3342" s="11" t="s">
        <v>123</v>
      </c>
      <c r="D3342" s="11" t="s">
        <v>4</v>
      </c>
      <c r="E3342" s="12">
        <v>1.6977781645712895</v>
      </c>
      <c r="F3342" s="12">
        <v>2.3156379126563573</v>
      </c>
      <c r="G3342" s="12">
        <v>1.856968725567929</v>
      </c>
      <c r="H3342" s="12">
        <v>1.7795731884820636</v>
      </c>
      <c r="I3342" s="12">
        <v>1.7791528385820219</v>
      </c>
      <c r="J3342" s="12">
        <v>2.3026528835951652</v>
      </c>
      <c r="K3342" s="12">
        <v>1.905117210128356</v>
      </c>
      <c r="L3342" s="12">
        <v>1.7984435016782419</v>
      </c>
      <c r="M3342" s="12">
        <v>1.6593097877346561</v>
      </c>
      <c r="N3342" s="12"/>
      <c r="O3342" s="12"/>
    </row>
    <row r="3343" spans="1:15" x14ac:dyDescent="0.35">
      <c r="A3343" s="11" t="str">
        <f t="shared" si="52"/>
        <v>CONSUMO PER CAPITA (kg ó litros por individuo).Total Bebidas CalienteMDD AM</v>
      </c>
      <c r="B3343" s="11" t="s">
        <v>121</v>
      </c>
      <c r="C3343" s="11" t="s">
        <v>123</v>
      </c>
      <c r="D3343" s="11" t="s">
        <v>5</v>
      </c>
      <c r="E3343" s="12">
        <v>1.3714076261472234</v>
      </c>
      <c r="F3343" s="12">
        <v>1.9980490954165173</v>
      </c>
      <c r="G3343" s="12">
        <v>1.7083333497164104</v>
      </c>
      <c r="H3343" s="12">
        <v>1.7248839889048249</v>
      </c>
      <c r="I3343" s="12">
        <v>1.5240554216369624</v>
      </c>
      <c r="J3343" s="12">
        <v>1.8181448332476802</v>
      </c>
      <c r="K3343" s="12">
        <v>1.6080016267370936</v>
      </c>
      <c r="L3343" s="12">
        <v>1.7043785455074107</v>
      </c>
      <c r="M3343" s="12">
        <v>1.6353855551591219</v>
      </c>
      <c r="N3343" s="12"/>
      <c r="O3343" s="12"/>
    </row>
    <row r="3344" spans="1:15" x14ac:dyDescent="0.35">
      <c r="A3344" s="11" t="str">
        <f t="shared" si="52"/>
        <v>CONSUMO PER CAPITA (kg ó litros por individuo).Total Bebidas CalienteRTO CENTRO</v>
      </c>
      <c r="B3344" s="11" t="s">
        <v>121</v>
      </c>
      <c r="C3344" s="11" t="s">
        <v>123</v>
      </c>
      <c r="D3344" s="11" t="s">
        <v>6</v>
      </c>
      <c r="E3344" s="12">
        <v>1.5697722224788762</v>
      </c>
      <c r="F3344" s="12">
        <v>2.1480197408493709</v>
      </c>
      <c r="G3344" s="12">
        <v>1.780964238812043</v>
      </c>
      <c r="H3344" s="12">
        <v>1.8187771949989553</v>
      </c>
      <c r="I3344" s="12">
        <v>1.5592556136084439</v>
      </c>
      <c r="J3344" s="12">
        <v>1.9177271364699688</v>
      </c>
      <c r="K3344" s="12">
        <v>1.6859390130184391</v>
      </c>
      <c r="L3344" s="12">
        <v>1.7086066638263877</v>
      </c>
      <c r="M3344" s="12">
        <v>1.7107942067401363</v>
      </c>
      <c r="N3344" s="12"/>
      <c r="O3344" s="12"/>
    </row>
    <row r="3345" spans="1:15" x14ac:dyDescent="0.35">
      <c r="A3345" s="11" t="str">
        <f t="shared" si="52"/>
        <v>CONSUMO PER CAPITA (kg ó litros por individuo).Total Bebidas CalienteNORTE-CENTRO</v>
      </c>
      <c r="B3345" s="11" t="s">
        <v>121</v>
      </c>
      <c r="C3345" s="11" t="s">
        <v>123</v>
      </c>
      <c r="D3345" s="11" t="s">
        <v>7</v>
      </c>
      <c r="E3345" s="12">
        <v>1.9928170128232938</v>
      </c>
      <c r="F3345" s="12">
        <v>2.8614027416258416</v>
      </c>
      <c r="G3345" s="12">
        <v>2.434073132780866</v>
      </c>
      <c r="H3345" s="12">
        <v>2.5075282037333784</v>
      </c>
      <c r="I3345" s="12">
        <v>2.4203000697543517</v>
      </c>
      <c r="J3345" s="12">
        <v>2.8219629183659172</v>
      </c>
      <c r="K3345" s="12">
        <v>2.4768916822190055</v>
      </c>
      <c r="L3345" s="12">
        <v>2.5222447148487137</v>
      </c>
      <c r="M3345" s="12">
        <v>2.3989823616813353</v>
      </c>
      <c r="N3345" s="12"/>
      <c r="O3345" s="12"/>
    </row>
    <row r="3346" spans="1:15" x14ac:dyDescent="0.35">
      <c r="A3346" s="11" t="str">
        <f t="shared" si="52"/>
        <v>CONSUMO PER CAPITA (kg ó litros por individuo).Total Bebidas CalienteNOROESTE</v>
      </c>
      <c r="B3346" s="11" t="s">
        <v>121</v>
      </c>
      <c r="C3346" s="11" t="s">
        <v>123</v>
      </c>
      <c r="D3346" s="11" t="s">
        <v>8</v>
      </c>
      <c r="E3346" s="12">
        <v>2.7461230458914296</v>
      </c>
      <c r="F3346" s="12">
        <v>3.9618061675152485</v>
      </c>
      <c r="G3346" s="12">
        <v>2.8088077636626037</v>
      </c>
      <c r="H3346" s="12">
        <v>2.8425587499445615</v>
      </c>
      <c r="I3346" s="12">
        <v>2.7919195270690969</v>
      </c>
      <c r="J3346" s="12">
        <v>3.4369475501028597</v>
      </c>
      <c r="K3346" s="12">
        <v>2.9966305301507878</v>
      </c>
      <c r="L3346" s="12">
        <v>3.0051978964743227</v>
      </c>
      <c r="M3346" s="12">
        <v>2.7540041612204544</v>
      </c>
      <c r="N3346" s="12"/>
      <c r="O3346" s="12"/>
    </row>
    <row r="3347" spans="1:15" x14ac:dyDescent="0.35">
      <c r="A3347" s="11" t="str">
        <f t="shared" si="52"/>
        <v>CONSUMO PER CAPITA (kg ó litros por individuo).Total Bebidas Caliente&lt;2MIL</v>
      </c>
      <c r="B3347" s="11" t="s">
        <v>121</v>
      </c>
      <c r="C3347" s="11" t="s">
        <v>123</v>
      </c>
      <c r="D3347" s="11" t="s">
        <v>9</v>
      </c>
      <c r="E3347" s="12">
        <v>1.3273594971615519</v>
      </c>
      <c r="F3347" s="12">
        <v>1.8492812572435366</v>
      </c>
      <c r="G3347" s="12">
        <v>1.5407976692626917</v>
      </c>
      <c r="H3347" s="12">
        <v>1.6246201421955098</v>
      </c>
      <c r="I3347" s="12">
        <v>1.5561194580096713</v>
      </c>
      <c r="J3347" s="12">
        <v>1.9314342717485717</v>
      </c>
      <c r="K3347" s="12">
        <v>1.6237266757975841</v>
      </c>
      <c r="L3347" s="12">
        <v>1.723550519795078</v>
      </c>
      <c r="M3347" s="12">
        <v>1.6147351978380182</v>
      </c>
      <c r="N3347" s="12"/>
      <c r="O3347" s="12"/>
    </row>
    <row r="3348" spans="1:15" x14ac:dyDescent="0.35">
      <c r="A3348" s="11" t="str">
        <f t="shared" si="52"/>
        <v>CONSUMO PER CAPITA (kg ó litros por individuo).Total Bebidas Caliente2-5MIL</v>
      </c>
      <c r="B3348" s="11" t="s">
        <v>121</v>
      </c>
      <c r="C3348" s="11" t="s">
        <v>123</v>
      </c>
      <c r="D3348" s="11" t="s">
        <v>10</v>
      </c>
      <c r="E3348" s="12">
        <v>1.3615121117467273</v>
      </c>
      <c r="F3348" s="12">
        <v>1.9337845658027393</v>
      </c>
      <c r="G3348" s="12">
        <v>1.490236000561366</v>
      </c>
      <c r="H3348" s="12">
        <v>1.4351813233505837</v>
      </c>
      <c r="I3348" s="12">
        <v>1.3859611488601331</v>
      </c>
      <c r="J3348" s="12">
        <v>1.6853528537045899</v>
      </c>
      <c r="K3348" s="12">
        <v>1.5027594678761154</v>
      </c>
      <c r="L3348" s="12">
        <v>1.4537473092025164</v>
      </c>
      <c r="M3348" s="12">
        <v>1.3682415943975983</v>
      </c>
      <c r="N3348" s="12"/>
      <c r="O3348" s="12"/>
    </row>
    <row r="3349" spans="1:15" x14ac:dyDescent="0.35">
      <c r="A3349" s="11" t="str">
        <f t="shared" si="52"/>
        <v>CONSUMO PER CAPITA (kg ó litros por individuo).Total Bebidas Caliente5-10MIL</v>
      </c>
      <c r="B3349" s="11" t="s">
        <v>121</v>
      </c>
      <c r="C3349" s="11" t="s">
        <v>123</v>
      </c>
      <c r="D3349" s="11" t="s">
        <v>11</v>
      </c>
      <c r="E3349" s="12">
        <v>1.7121946827215779</v>
      </c>
      <c r="F3349" s="12">
        <v>2.2693288974285624</v>
      </c>
      <c r="G3349" s="12">
        <v>2.0102561982920504</v>
      </c>
      <c r="H3349" s="12">
        <v>1.7401119610965179</v>
      </c>
      <c r="I3349" s="12">
        <v>1.720379374080601</v>
      </c>
      <c r="J3349" s="12">
        <v>2.1623395363629836</v>
      </c>
      <c r="K3349" s="12">
        <v>1.7658203545090223</v>
      </c>
      <c r="L3349" s="12">
        <v>1.7415425447643158</v>
      </c>
      <c r="M3349" s="12">
        <v>1.8211809480905155</v>
      </c>
      <c r="N3349" s="12"/>
      <c r="O3349" s="12"/>
    </row>
    <row r="3350" spans="1:15" x14ac:dyDescent="0.35">
      <c r="A3350" s="11" t="str">
        <f t="shared" si="52"/>
        <v>CONSUMO PER CAPITA (kg ó litros por individuo).Total Bebidas Caliente10-30MIL</v>
      </c>
      <c r="B3350" s="11" t="s">
        <v>121</v>
      </c>
      <c r="C3350" s="11" t="s">
        <v>123</v>
      </c>
      <c r="D3350" s="11" t="s">
        <v>12</v>
      </c>
      <c r="E3350" s="12">
        <v>1.9818027404452045</v>
      </c>
      <c r="F3350" s="12">
        <v>2.5254692679220354</v>
      </c>
      <c r="G3350" s="12">
        <v>1.9746327699430217</v>
      </c>
      <c r="H3350" s="12">
        <v>2.0565662770557562</v>
      </c>
      <c r="I3350" s="12">
        <v>1.9473831625183664</v>
      </c>
      <c r="J3350" s="12">
        <v>2.4388199814279816</v>
      </c>
      <c r="K3350" s="12">
        <v>2.131959239902292</v>
      </c>
      <c r="L3350" s="12">
        <v>1.9670092393248679</v>
      </c>
      <c r="M3350" s="12">
        <v>1.8337080583254777</v>
      </c>
      <c r="N3350" s="12"/>
      <c r="O3350" s="12"/>
    </row>
    <row r="3351" spans="1:15" x14ac:dyDescent="0.35">
      <c r="A3351" s="11" t="str">
        <f t="shared" si="52"/>
        <v>CONSUMO PER CAPITA (kg ó litros por individuo).Total Bebidas Caliente30-100MIL</v>
      </c>
      <c r="B3351" s="11" t="s">
        <v>121</v>
      </c>
      <c r="C3351" s="11" t="s">
        <v>123</v>
      </c>
      <c r="D3351" s="11" t="s">
        <v>13</v>
      </c>
      <c r="E3351" s="12">
        <v>1.8534164980113601</v>
      </c>
      <c r="F3351" s="12">
        <v>2.4540440147027915</v>
      </c>
      <c r="G3351" s="12">
        <v>2.1473138842389266</v>
      </c>
      <c r="H3351" s="12">
        <v>2.0775517844044873</v>
      </c>
      <c r="I3351" s="12">
        <v>2.0407768720044839</v>
      </c>
      <c r="J3351" s="12">
        <v>2.5994582685343093</v>
      </c>
      <c r="K3351" s="12">
        <v>2.223957173211998</v>
      </c>
      <c r="L3351" s="12">
        <v>2.2400338736381959</v>
      </c>
      <c r="M3351" s="12">
        <v>1.9954432563101969</v>
      </c>
      <c r="N3351" s="12"/>
      <c r="O3351" s="12"/>
    </row>
    <row r="3352" spans="1:15" x14ac:dyDescent="0.35">
      <c r="A3352" s="11" t="str">
        <f t="shared" si="52"/>
        <v>CONSUMO PER CAPITA (kg ó litros por individuo).Total Bebidas Caliente100-200MIL</v>
      </c>
      <c r="B3352" s="11" t="s">
        <v>121</v>
      </c>
      <c r="C3352" s="11" t="s">
        <v>123</v>
      </c>
      <c r="D3352" s="11" t="s">
        <v>14</v>
      </c>
      <c r="E3352" s="12">
        <v>1.8744318027060072</v>
      </c>
      <c r="F3352" s="12">
        <v>2.7077528356191789</v>
      </c>
      <c r="G3352" s="12">
        <v>2.2127698844481909</v>
      </c>
      <c r="H3352" s="12">
        <v>2.24401711494234</v>
      </c>
      <c r="I3352" s="12">
        <v>2.1430779521776251</v>
      </c>
      <c r="J3352" s="12">
        <v>2.5983537580287228</v>
      </c>
      <c r="K3352" s="12">
        <v>2.0546186088860177</v>
      </c>
      <c r="L3352" s="12">
        <v>2.1105423887869854</v>
      </c>
      <c r="M3352" s="12">
        <v>2.1183678103411201</v>
      </c>
      <c r="N3352" s="12"/>
      <c r="O3352" s="12"/>
    </row>
    <row r="3353" spans="1:15" x14ac:dyDescent="0.35">
      <c r="A3353" s="11" t="str">
        <f t="shared" si="52"/>
        <v>CONSUMO PER CAPITA (kg ó litros por individuo).Total Bebidas Caliente200-500MIL</v>
      </c>
      <c r="B3353" s="11" t="s">
        <v>121</v>
      </c>
      <c r="C3353" s="11" t="s">
        <v>123</v>
      </c>
      <c r="D3353" s="11" t="s">
        <v>15</v>
      </c>
      <c r="E3353" s="12">
        <v>1.8130282683082604</v>
      </c>
      <c r="F3353" s="12">
        <v>2.5702092118078941</v>
      </c>
      <c r="G3353" s="12">
        <v>2.1117195082703399</v>
      </c>
      <c r="H3353" s="12">
        <v>2.4617199491433359</v>
      </c>
      <c r="I3353" s="12">
        <v>2.0523027614181997</v>
      </c>
      <c r="J3353" s="12">
        <v>2.4454150683849449</v>
      </c>
      <c r="K3353" s="12">
        <v>2.0558500287473667</v>
      </c>
      <c r="L3353" s="12">
        <v>2.2096824896321721</v>
      </c>
      <c r="M3353" s="12">
        <v>1.9175872469822191</v>
      </c>
      <c r="N3353" s="12"/>
      <c r="O3353" s="12"/>
    </row>
    <row r="3354" spans="1:15" x14ac:dyDescent="0.35">
      <c r="A3354" s="11" t="str">
        <f t="shared" si="52"/>
        <v>CONSUMO PER CAPITA (kg ó litros por individuo).Total Bebidas Caliente&gt;500MIL</v>
      </c>
      <c r="B3354" s="11" t="s">
        <v>121</v>
      </c>
      <c r="C3354" s="11" t="s">
        <v>123</v>
      </c>
      <c r="D3354" s="11" t="s">
        <v>16</v>
      </c>
      <c r="E3354" s="12">
        <v>1.87268664234847</v>
      </c>
      <c r="F3354" s="12">
        <v>2.3935965010804408</v>
      </c>
      <c r="G3354" s="12">
        <v>2.0281332984519675</v>
      </c>
      <c r="H3354" s="12">
        <v>1.9783867874767407</v>
      </c>
      <c r="I3354" s="12">
        <v>1.7370694182890578</v>
      </c>
      <c r="J3354" s="12">
        <v>2.1415152732951288</v>
      </c>
      <c r="K3354" s="12">
        <v>1.9237664534574557</v>
      </c>
      <c r="L3354" s="12">
        <v>2.0922447996753974</v>
      </c>
      <c r="M3354" s="12">
        <v>1.9851679904433717</v>
      </c>
      <c r="N3354" s="12"/>
      <c r="O3354" s="12"/>
    </row>
    <row r="3355" spans="1:15" x14ac:dyDescent="0.35">
      <c r="A3355" s="11" t="str">
        <f t="shared" si="52"/>
        <v>CONSUMO PER CAPITA (kg ó litros por individuo).Total Bebidas CalienteDE 15 A 19 AÑOS</v>
      </c>
      <c r="B3355" s="11" t="s">
        <v>121</v>
      </c>
      <c r="C3355" s="11" t="s">
        <v>123</v>
      </c>
      <c r="D3355" s="11" t="s">
        <v>39</v>
      </c>
      <c r="E3355" s="12">
        <v>0.35067675724837</v>
      </c>
      <c r="F3355" s="12">
        <v>0.4211603835133032</v>
      </c>
      <c r="G3355" s="12">
        <v>0.41761147769686913</v>
      </c>
      <c r="H3355" s="12">
        <v>0.14611732473518166</v>
      </c>
      <c r="I3355" s="12">
        <v>0.16193872430149603</v>
      </c>
      <c r="J3355" s="12">
        <v>0.25736987039075226</v>
      </c>
      <c r="K3355" s="12">
        <v>0.21571140363243399</v>
      </c>
      <c r="L3355" s="12">
        <v>0.2612325811565418</v>
      </c>
      <c r="M3355" s="12">
        <v>0.19289671144680115</v>
      </c>
      <c r="N3355" s="12"/>
      <c r="O3355" s="12"/>
    </row>
    <row r="3356" spans="1:15" x14ac:dyDescent="0.35">
      <c r="A3356" s="11" t="str">
        <f t="shared" si="52"/>
        <v>CONSUMO PER CAPITA (kg ó litros por individuo).Total Bebidas CalienteDE 20 A 24 AÑOS</v>
      </c>
      <c r="B3356" s="11" t="s">
        <v>121</v>
      </c>
      <c r="C3356" s="11" t="s">
        <v>123</v>
      </c>
      <c r="D3356" s="11" t="s">
        <v>40</v>
      </c>
      <c r="E3356" s="12">
        <v>0.40984928082428285</v>
      </c>
      <c r="F3356" s="12">
        <v>0.47619405523441</v>
      </c>
      <c r="G3356" s="12">
        <v>0.41977705177076924</v>
      </c>
      <c r="H3356" s="12">
        <v>0.50982653689187452</v>
      </c>
      <c r="I3356" s="12">
        <v>0.44964454520246883</v>
      </c>
      <c r="J3356" s="12">
        <v>0.54917125044213089</v>
      </c>
      <c r="K3356" s="12">
        <v>0.48443507245017764</v>
      </c>
      <c r="L3356" s="12">
        <v>0.45961193300516873</v>
      </c>
      <c r="M3356" s="12">
        <v>0.44340048159955625</v>
      </c>
      <c r="N3356" s="12"/>
      <c r="O3356" s="12"/>
    </row>
    <row r="3357" spans="1:15" x14ac:dyDescent="0.35">
      <c r="A3357" s="11" t="str">
        <f t="shared" si="52"/>
        <v>CONSUMO PER CAPITA (kg ó litros por individuo).Total Bebidas CalienteDE 25 A 34 AÑOS</v>
      </c>
      <c r="B3357" s="11" t="s">
        <v>121</v>
      </c>
      <c r="C3357" s="11" t="s">
        <v>123</v>
      </c>
      <c r="D3357" s="11" t="s">
        <v>41</v>
      </c>
      <c r="E3357" s="12">
        <v>0.72256203393733798</v>
      </c>
      <c r="F3357" s="12">
        <v>1.0825560289067799</v>
      </c>
      <c r="G3357" s="12">
        <v>1.1339344151529698</v>
      </c>
      <c r="H3357" s="12">
        <v>0.91568912902951749</v>
      </c>
      <c r="I3357" s="12">
        <v>0.81030405591993471</v>
      </c>
      <c r="J3357" s="12">
        <v>1.0352620766459573</v>
      </c>
      <c r="K3357" s="12">
        <v>0.87806526058905154</v>
      </c>
      <c r="L3357" s="12">
        <v>0.84979909492683392</v>
      </c>
      <c r="M3357" s="12">
        <v>0.8303566672042384</v>
      </c>
      <c r="N3357" s="12"/>
      <c r="O3357" s="12"/>
    </row>
    <row r="3358" spans="1:15" x14ac:dyDescent="0.35">
      <c r="A3358" s="11" t="str">
        <f t="shared" si="52"/>
        <v>CONSUMO PER CAPITA (kg ó litros por individuo).Total Bebidas CalienteDE 35 A 49 AÑOS</v>
      </c>
      <c r="B3358" s="11" t="s">
        <v>121</v>
      </c>
      <c r="C3358" s="11" t="s">
        <v>123</v>
      </c>
      <c r="D3358" s="11" t="s">
        <v>42</v>
      </c>
      <c r="E3358" s="12">
        <v>1.7381519907488943</v>
      </c>
      <c r="F3358" s="12">
        <v>2.219002901216403</v>
      </c>
      <c r="G3358" s="12">
        <v>1.8820350353204205</v>
      </c>
      <c r="H3358" s="12">
        <v>1.9121299286078972</v>
      </c>
      <c r="I3358" s="12">
        <v>1.6470322375344575</v>
      </c>
      <c r="J3358" s="12">
        <v>2.0663721191947642</v>
      </c>
      <c r="K3358" s="12">
        <v>1.8484783221932219</v>
      </c>
      <c r="L3358" s="12">
        <v>1.8520387205335425</v>
      </c>
      <c r="M3358" s="12">
        <v>1.660439039731024</v>
      </c>
      <c r="N3358" s="12"/>
      <c r="O3358" s="12"/>
    </row>
    <row r="3359" spans="1:15" x14ac:dyDescent="0.35">
      <c r="A3359" s="11" t="str">
        <f t="shared" si="52"/>
        <v>CONSUMO PER CAPITA (kg ó litros por individuo).Total Bebidas CalienteDE 50 A 59 AÑOS</v>
      </c>
      <c r="B3359" s="11" t="s">
        <v>121</v>
      </c>
      <c r="C3359" s="11" t="s">
        <v>123</v>
      </c>
      <c r="D3359" s="11" t="s">
        <v>43</v>
      </c>
      <c r="E3359" s="12">
        <v>2.4315023382641505</v>
      </c>
      <c r="F3359" s="12">
        <v>3.2619678301360091</v>
      </c>
      <c r="G3359" s="12">
        <v>2.6804230885546367</v>
      </c>
      <c r="H3359" s="12">
        <v>2.6464295898684136</v>
      </c>
      <c r="I3359" s="12">
        <v>2.4899428923468458</v>
      </c>
      <c r="J3359" s="12">
        <v>3.0051246181916542</v>
      </c>
      <c r="K3359" s="12">
        <v>2.5859781102070043</v>
      </c>
      <c r="L3359" s="12">
        <v>2.5641435177094696</v>
      </c>
      <c r="M3359" s="12">
        <v>2.3923184185715249</v>
      </c>
      <c r="N3359" s="12"/>
      <c r="O3359" s="12"/>
    </row>
    <row r="3360" spans="1:15" x14ac:dyDescent="0.35">
      <c r="A3360" s="11" t="str">
        <f t="shared" si="52"/>
        <v>CONSUMO PER CAPITA (kg ó litros por individuo).Total Bebidas CalienteDE 60 A 75 AÑOS</v>
      </c>
      <c r="B3360" s="11" t="s">
        <v>121</v>
      </c>
      <c r="C3360" s="11" t="s">
        <v>123</v>
      </c>
      <c r="D3360" s="11" t="s">
        <v>44</v>
      </c>
      <c r="E3360" s="12">
        <v>2.8592582834990594</v>
      </c>
      <c r="F3360" s="12">
        <v>3.9273713017072533</v>
      </c>
      <c r="G3360" s="12">
        <v>3.0695698888749683</v>
      </c>
      <c r="H3360" s="12">
        <v>3.3080362341418472</v>
      </c>
      <c r="I3360" s="12">
        <v>3.2503768725232565</v>
      </c>
      <c r="J3360" s="12">
        <v>4.0270024086000964</v>
      </c>
      <c r="K3360" s="12">
        <v>3.3199689026345696</v>
      </c>
      <c r="L3360" s="12">
        <v>3.4756161917048729</v>
      </c>
      <c r="M3360" s="12">
        <v>3.3252478775809493</v>
      </c>
      <c r="N3360" s="12"/>
      <c r="O3360" s="12"/>
    </row>
    <row r="3361" spans="1:15" x14ac:dyDescent="0.35">
      <c r="A3361" s="11" t="str">
        <f t="shared" si="52"/>
        <v>CONSUMO PER CAPITA (kg ó litros por individuo).Total Bebidas CalienteALTA Y MEDIA ALTA</v>
      </c>
      <c r="B3361" s="11" t="s">
        <v>121</v>
      </c>
      <c r="C3361" s="11" t="s">
        <v>123</v>
      </c>
      <c r="D3361" s="11" t="s">
        <v>17</v>
      </c>
      <c r="E3361" s="12">
        <v>2.190290081823175</v>
      </c>
      <c r="F3361" s="12">
        <v>3.0103403234111821</v>
      </c>
      <c r="G3361" s="12">
        <v>2.530516235188299</v>
      </c>
      <c r="H3361" s="12">
        <v>2.3536002969112739</v>
      </c>
      <c r="I3361" s="12">
        <v>2.2203665971390505</v>
      </c>
      <c r="J3361" s="12">
        <v>2.6708537611179572</v>
      </c>
      <c r="K3361" s="12">
        <v>2.3630075298725548</v>
      </c>
      <c r="L3361" s="12">
        <v>2.316278777524067</v>
      </c>
      <c r="M3361" s="12">
        <v>2.2520995429860293</v>
      </c>
      <c r="N3361" s="12"/>
      <c r="O3361" s="12"/>
    </row>
    <row r="3362" spans="1:15" x14ac:dyDescent="0.35">
      <c r="A3362" s="11" t="str">
        <f t="shared" si="52"/>
        <v>CONSUMO PER CAPITA (kg ó litros por individuo).Total Bebidas CalienteMEDIA</v>
      </c>
      <c r="B3362" s="11" t="s">
        <v>121</v>
      </c>
      <c r="C3362" s="11" t="s">
        <v>123</v>
      </c>
      <c r="D3362" s="11" t="s">
        <v>18</v>
      </c>
      <c r="E3362" s="12">
        <v>1.7418079448856858</v>
      </c>
      <c r="F3362" s="12">
        <v>2.3663457427725532</v>
      </c>
      <c r="G3362" s="12">
        <v>1.9902266549166387</v>
      </c>
      <c r="H3362" s="12">
        <v>1.9376029288127652</v>
      </c>
      <c r="I3362" s="12">
        <v>1.8481623991060523</v>
      </c>
      <c r="J3362" s="12">
        <v>2.2699707497920527</v>
      </c>
      <c r="K3362" s="12">
        <v>1.9388288065069326</v>
      </c>
      <c r="L3362" s="12">
        <v>1.9730595583609853</v>
      </c>
      <c r="M3362" s="12">
        <v>1.8010233605271297</v>
      </c>
      <c r="N3362" s="12"/>
      <c r="O3362" s="12"/>
    </row>
    <row r="3363" spans="1:15" x14ac:dyDescent="0.35">
      <c r="A3363" s="11" t="str">
        <f t="shared" si="52"/>
        <v>CONSUMO PER CAPITA (kg ó litros por individuo).Total Bebidas CalienteMEDIA BAJA</v>
      </c>
      <c r="B3363" s="11" t="s">
        <v>121</v>
      </c>
      <c r="C3363" s="11" t="s">
        <v>123</v>
      </c>
      <c r="D3363" s="11" t="s">
        <v>19</v>
      </c>
      <c r="E3363" s="12">
        <v>1.7442220724431712</v>
      </c>
      <c r="F3363" s="12">
        <v>2.4149028343282404</v>
      </c>
      <c r="G3363" s="12">
        <v>2.0419208810691867</v>
      </c>
      <c r="H3363" s="12">
        <v>2.2746728353123293</v>
      </c>
      <c r="I3363" s="12">
        <v>2.0000768671225102</v>
      </c>
      <c r="J3363" s="12">
        <v>2.583717256238784</v>
      </c>
      <c r="K3363" s="12">
        <v>2.1438890977469951</v>
      </c>
      <c r="L3363" s="12">
        <v>2.2003915227608184</v>
      </c>
      <c r="M3363" s="12">
        <v>1.9554597367884328</v>
      </c>
      <c r="N3363" s="12"/>
      <c r="O3363" s="12"/>
    </row>
    <row r="3364" spans="1:15" x14ac:dyDescent="0.35">
      <c r="A3364" s="11" t="str">
        <f t="shared" si="52"/>
        <v>CONSUMO PER CAPITA (kg ó litros por individuo).Total Bebidas CalienteBAJA</v>
      </c>
      <c r="B3364" s="11" t="s">
        <v>121</v>
      </c>
      <c r="C3364" s="11" t="s">
        <v>123</v>
      </c>
      <c r="D3364" s="11" t="s">
        <v>20</v>
      </c>
      <c r="E3364" s="12">
        <v>1.5456571955081029</v>
      </c>
      <c r="F3364" s="12">
        <v>1.8163199114506152</v>
      </c>
      <c r="G3364" s="12">
        <v>1.3972937707227744</v>
      </c>
      <c r="H3364" s="12">
        <v>1.463770826662401</v>
      </c>
      <c r="I3364" s="12">
        <v>1.4108804822131287</v>
      </c>
      <c r="J3364" s="12">
        <v>1.723814126232432</v>
      </c>
      <c r="K3364" s="12">
        <v>1.4711827422560662</v>
      </c>
      <c r="L3364" s="12">
        <v>1.5331748522418944</v>
      </c>
      <c r="M3364" s="12">
        <v>1.5290138685440386</v>
      </c>
      <c r="N3364" s="12"/>
      <c r="O3364" s="12"/>
    </row>
    <row r="3365" spans="1:15" x14ac:dyDescent="0.35">
      <c r="A3365" s="11" t="str">
        <f t="shared" si="52"/>
        <v>CONSUMO PER CAPITA (kg ó litros por individuo).Total Bebidas CalienteHOMBRE</v>
      </c>
      <c r="B3365" s="11" t="s">
        <v>121</v>
      </c>
      <c r="C3365" s="11" t="s">
        <v>123</v>
      </c>
      <c r="D3365" s="11" t="s">
        <v>21</v>
      </c>
      <c r="E3365" s="12">
        <v>2.2866417784749045</v>
      </c>
      <c r="F3365" s="12">
        <v>3.0351495666199741</v>
      </c>
      <c r="G3365" s="12">
        <v>2.4847244220863853</v>
      </c>
      <c r="H3365" s="12">
        <v>2.50601333830567</v>
      </c>
      <c r="I3365" s="12">
        <v>2.3519719907589591</v>
      </c>
      <c r="J3365" s="12">
        <v>2.9388661298282894</v>
      </c>
      <c r="K3365" s="12">
        <v>2.3974501058092903</v>
      </c>
      <c r="L3365" s="12">
        <v>2.3971920690179864</v>
      </c>
      <c r="M3365" s="12">
        <v>2.2479212419281644</v>
      </c>
      <c r="N3365" s="12"/>
      <c r="O3365" s="12"/>
    </row>
    <row r="3366" spans="1:15" x14ac:dyDescent="0.35">
      <c r="A3366" s="11" t="str">
        <f t="shared" si="52"/>
        <v>CONSUMO PER CAPITA (kg ó litros por individuo).Total Bebidas CalienteMUJER</v>
      </c>
      <c r="B3366" s="11" t="s">
        <v>121</v>
      </c>
      <c r="C3366" s="11" t="s">
        <v>123</v>
      </c>
      <c r="D3366" s="11" t="s">
        <v>22</v>
      </c>
      <c r="E3366" s="12">
        <v>1.32258062710663</v>
      </c>
      <c r="F3366" s="12">
        <v>1.7957419096086327</v>
      </c>
      <c r="G3366" s="12">
        <v>1.5324208997949502</v>
      </c>
      <c r="H3366" s="12">
        <v>1.5482086992625554</v>
      </c>
      <c r="I3366" s="12">
        <v>1.4206890336891964</v>
      </c>
      <c r="J3366" s="12">
        <v>1.7348187492255704</v>
      </c>
      <c r="K3366" s="12">
        <v>1.5947372681103305</v>
      </c>
      <c r="L3366" s="12">
        <v>1.6512268350365638</v>
      </c>
      <c r="M3366" s="12">
        <v>1.5307974572520704</v>
      </c>
      <c r="N3366" s="12"/>
      <c r="O3366" s="12"/>
    </row>
    <row r="3367" spans="1:15" x14ac:dyDescent="0.35">
      <c r="A3367" s="11" t="str">
        <f t="shared" si="52"/>
        <v>CONSUMO PER CAPITA (kg ó litros por individuo)CafeT.ESPAÑA</v>
      </c>
      <c r="B3367" s="11" t="s">
        <v>121</v>
      </c>
      <c r="C3367" s="11" t="s">
        <v>124</v>
      </c>
      <c r="D3367" s="11" t="s">
        <v>36</v>
      </c>
      <c r="E3367" s="12">
        <v>0.44812370716800343</v>
      </c>
      <c r="F3367" s="12">
        <v>0.62266529202232679</v>
      </c>
      <c r="G3367" s="12">
        <v>0.46802513886278441</v>
      </c>
      <c r="H3367" s="12">
        <v>0.4735827929900272</v>
      </c>
      <c r="I3367" s="12">
        <v>0.47766257703842024</v>
      </c>
      <c r="J3367" s="12">
        <v>0.62375787689948003</v>
      </c>
      <c r="K3367" s="12">
        <v>0.47024883535441214</v>
      </c>
      <c r="L3367" s="12">
        <v>0.47355794911353788</v>
      </c>
      <c r="M3367" s="12">
        <v>0.46404172108937075</v>
      </c>
      <c r="N3367" s="12"/>
      <c r="O3367" s="12"/>
    </row>
    <row r="3368" spans="1:15" x14ac:dyDescent="0.35">
      <c r="A3368" s="11" t="str">
        <f t="shared" si="52"/>
        <v>CONSUMO PER CAPITA (kg ó litros por individuo)CafeBCN AM</v>
      </c>
      <c r="B3368" s="11" t="s">
        <v>121</v>
      </c>
      <c r="C3368" s="11" t="s">
        <v>124</v>
      </c>
      <c r="D3368" s="11" t="s">
        <v>1</v>
      </c>
      <c r="E3368" s="12">
        <v>0.52059222537980776</v>
      </c>
      <c r="F3368" s="12">
        <v>0.69370566510462139</v>
      </c>
      <c r="G3368" s="12">
        <v>0.54811831162558189</v>
      </c>
      <c r="H3368" s="12">
        <v>0.57814610056304372</v>
      </c>
      <c r="I3368" s="12">
        <v>0.54214807636630091</v>
      </c>
      <c r="J3368" s="12">
        <v>0.6454597313092868</v>
      </c>
      <c r="K3368" s="12">
        <v>0.4732574581089008</v>
      </c>
      <c r="L3368" s="12">
        <v>0.48965506853789759</v>
      </c>
      <c r="M3368" s="12">
        <v>0.49201934546776149</v>
      </c>
      <c r="N3368" s="12"/>
      <c r="O3368" s="12"/>
    </row>
    <row r="3369" spans="1:15" x14ac:dyDescent="0.35">
      <c r="A3369" s="11" t="str">
        <f t="shared" si="52"/>
        <v>CONSUMO PER CAPITA (kg ó litros por individuo)CafeREST.CAT ARAGON</v>
      </c>
      <c r="B3369" s="11" t="s">
        <v>121</v>
      </c>
      <c r="C3369" s="11" t="s">
        <v>124</v>
      </c>
      <c r="D3369" s="11" t="s">
        <v>2</v>
      </c>
      <c r="E3369" s="12">
        <v>0.74302843036568922</v>
      </c>
      <c r="F3369" s="12">
        <v>1.0096897968877079</v>
      </c>
      <c r="G3369" s="12">
        <v>0.76129337135319841</v>
      </c>
      <c r="H3369" s="12">
        <v>0.78704662043427398</v>
      </c>
      <c r="I3369" s="12">
        <v>0.78563264359070051</v>
      </c>
      <c r="J3369" s="12">
        <v>1.0357418728707313</v>
      </c>
      <c r="K3369" s="12">
        <v>0.79595889418742805</v>
      </c>
      <c r="L3369" s="12">
        <v>0.82727775703239448</v>
      </c>
      <c r="M3369" s="12">
        <v>0.8886729974833234</v>
      </c>
      <c r="N3369" s="12"/>
      <c r="O3369" s="12"/>
    </row>
    <row r="3370" spans="1:15" x14ac:dyDescent="0.35">
      <c r="A3370" s="11" t="str">
        <f t="shared" si="52"/>
        <v>CONSUMO PER CAPITA (kg ó litros por individuo)CafeLEVANTE</v>
      </c>
      <c r="B3370" s="11" t="s">
        <v>121</v>
      </c>
      <c r="C3370" s="11" t="s">
        <v>124</v>
      </c>
      <c r="D3370" s="11" t="s">
        <v>3</v>
      </c>
      <c r="E3370" s="12">
        <v>0.64709987865533025</v>
      </c>
      <c r="F3370" s="12">
        <v>0.80346769685884989</v>
      </c>
      <c r="G3370" s="12">
        <v>0.6428034841740693</v>
      </c>
      <c r="H3370" s="12">
        <v>0.62516394053973212</v>
      </c>
      <c r="I3370" s="12">
        <v>0.60963386705136668</v>
      </c>
      <c r="J3370" s="12">
        <v>0.93981214434080129</v>
      </c>
      <c r="K3370" s="12">
        <v>0.73365287083911779</v>
      </c>
      <c r="L3370" s="12">
        <v>0.73612436532848791</v>
      </c>
      <c r="M3370" s="12">
        <v>0.58257498180180822</v>
      </c>
      <c r="N3370" s="12"/>
      <c r="O3370" s="12"/>
    </row>
    <row r="3371" spans="1:15" x14ac:dyDescent="0.35">
      <c r="A3371" s="11" t="str">
        <f t="shared" si="52"/>
        <v>CONSUMO PER CAPITA (kg ó litros por individuo)CafeANDALUCIA</v>
      </c>
      <c r="B3371" s="11" t="s">
        <v>121</v>
      </c>
      <c r="C3371" s="11" t="s">
        <v>124</v>
      </c>
      <c r="D3371" s="11" t="s">
        <v>4</v>
      </c>
      <c r="E3371" s="12">
        <v>0.30318215005722671</v>
      </c>
      <c r="F3371" s="12">
        <v>0.46740915429674978</v>
      </c>
      <c r="G3371" s="12">
        <v>0.35378468820909587</v>
      </c>
      <c r="H3371" s="12">
        <v>0.34807855730604076</v>
      </c>
      <c r="I3371" s="12">
        <v>0.35157749421977613</v>
      </c>
      <c r="J3371" s="12">
        <v>0.42175110025839574</v>
      </c>
      <c r="K3371" s="12">
        <v>0.33911224472322443</v>
      </c>
      <c r="L3371" s="12">
        <v>0.31411372425174161</v>
      </c>
      <c r="M3371" s="12">
        <v>0.29408335711028172</v>
      </c>
      <c r="N3371" s="12"/>
      <c r="O3371" s="12"/>
    </row>
    <row r="3372" spans="1:15" x14ac:dyDescent="0.35">
      <c r="A3372" s="11" t="str">
        <f t="shared" si="52"/>
        <v>CONSUMO PER CAPITA (kg ó litros por individuo)CafeMDD AM</v>
      </c>
      <c r="B3372" s="11" t="s">
        <v>121</v>
      </c>
      <c r="C3372" s="11" t="s">
        <v>124</v>
      </c>
      <c r="D3372" s="11" t="s">
        <v>5</v>
      </c>
      <c r="E3372" s="12">
        <v>0.20112758628525954</v>
      </c>
      <c r="F3372" s="12">
        <v>0.31115125929223714</v>
      </c>
      <c r="G3372" s="12">
        <v>0.18102910314825538</v>
      </c>
      <c r="H3372" s="12">
        <v>0.17314162832584143</v>
      </c>
      <c r="I3372" s="12">
        <v>0.17398003849671498</v>
      </c>
      <c r="J3372" s="12">
        <v>0.24109783089772027</v>
      </c>
      <c r="K3372" s="12">
        <v>0.1759714865671968</v>
      </c>
      <c r="L3372" s="12">
        <v>0.17552001501406111</v>
      </c>
      <c r="M3372" s="12">
        <v>0.19220069182963792</v>
      </c>
      <c r="N3372" s="12"/>
      <c r="O3372" s="12"/>
    </row>
    <row r="3373" spans="1:15" x14ac:dyDescent="0.35">
      <c r="A3373" s="11" t="str">
        <f t="shared" si="52"/>
        <v>CONSUMO PER CAPITA (kg ó litros por individuo)CafeRTO CENTRO</v>
      </c>
      <c r="B3373" s="11" t="s">
        <v>121</v>
      </c>
      <c r="C3373" s="11" t="s">
        <v>124</v>
      </c>
      <c r="D3373" s="11" t="s">
        <v>6</v>
      </c>
      <c r="E3373" s="12">
        <v>0.34103912420677401</v>
      </c>
      <c r="F3373" s="12">
        <v>0.53191825205804621</v>
      </c>
      <c r="G3373" s="12">
        <v>0.34666851993306763</v>
      </c>
      <c r="H3373" s="12">
        <v>0.35400263243428581</v>
      </c>
      <c r="I3373" s="12">
        <v>0.33911792630376858</v>
      </c>
      <c r="J3373" s="12">
        <v>0.43437225651732286</v>
      </c>
      <c r="K3373" s="12">
        <v>0.3226205205641805</v>
      </c>
      <c r="L3373" s="12">
        <v>0.27249683478012587</v>
      </c>
      <c r="M3373" s="12">
        <v>0.38293432013312573</v>
      </c>
      <c r="N3373" s="12"/>
      <c r="O3373" s="12"/>
    </row>
    <row r="3374" spans="1:15" x14ac:dyDescent="0.35">
      <c r="A3374" s="11" t="str">
        <f t="shared" si="52"/>
        <v>CONSUMO PER CAPITA (kg ó litros por individuo)CafeNORTE-CENTRO</v>
      </c>
      <c r="B3374" s="11" t="s">
        <v>121</v>
      </c>
      <c r="C3374" s="11" t="s">
        <v>124</v>
      </c>
      <c r="D3374" s="11" t="s">
        <v>7</v>
      </c>
      <c r="E3374" s="12">
        <v>0.44122340614257138</v>
      </c>
      <c r="F3374" s="12">
        <v>0.64517184924091986</v>
      </c>
      <c r="G3374" s="12">
        <v>0.53009607432042716</v>
      </c>
      <c r="H3374" s="12">
        <v>0.53749181681770908</v>
      </c>
      <c r="I3374" s="12">
        <v>0.59583572279455133</v>
      </c>
      <c r="J3374" s="12">
        <v>0.7087116986902553</v>
      </c>
      <c r="K3374" s="12">
        <v>0.50617499303955826</v>
      </c>
      <c r="L3374" s="12">
        <v>0.57456479698836271</v>
      </c>
      <c r="M3374" s="12">
        <v>0.53339850069452532</v>
      </c>
      <c r="N3374" s="12"/>
      <c r="O3374" s="12"/>
    </row>
    <row r="3375" spans="1:15" x14ac:dyDescent="0.35">
      <c r="A3375" s="11" t="str">
        <f t="shared" si="52"/>
        <v>CONSUMO PER CAPITA (kg ó litros por individuo)CafeNOROESTE</v>
      </c>
      <c r="B3375" s="11" t="s">
        <v>121</v>
      </c>
      <c r="C3375" s="11" t="s">
        <v>124</v>
      </c>
      <c r="D3375" s="11" t="s">
        <v>8</v>
      </c>
      <c r="E3375" s="12">
        <v>0.4263449971781722</v>
      </c>
      <c r="F3375" s="12">
        <v>0.57389045628514745</v>
      </c>
      <c r="G3375" s="12">
        <v>0.41651050149112173</v>
      </c>
      <c r="H3375" s="12">
        <v>0.44664190316490648</v>
      </c>
      <c r="I3375" s="12">
        <v>0.50356340908784147</v>
      </c>
      <c r="J3375" s="12">
        <v>0.60683761742789866</v>
      </c>
      <c r="K3375" s="12">
        <v>0.40199877853283372</v>
      </c>
      <c r="L3375" s="12">
        <v>0.4054297385912955</v>
      </c>
      <c r="M3375" s="12">
        <v>0.42021167532384002</v>
      </c>
      <c r="N3375" s="12"/>
      <c r="O3375" s="12"/>
    </row>
    <row r="3376" spans="1:15" x14ac:dyDescent="0.35">
      <c r="A3376" s="11" t="str">
        <f t="shared" si="52"/>
        <v>CONSUMO PER CAPITA (kg ó litros por individuo)Cafe&lt;2MIL</v>
      </c>
      <c r="B3376" s="11" t="s">
        <v>121</v>
      </c>
      <c r="C3376" s="11" t="s">
        <v>124</v>
      </c>
      <c r="D3376" s="11" t="s">
        <v>9</v>
      </c>
      <c r="E3376" s="12">
        <v>0.441293756358346</v>
      </c>
      <c r="F3376" s="12">
        <v>0.5819441131786337</v>
      </c>
      <c r="G3376" s="12">
        <v>0.39279631743996202</v>
      </c>
      <c r="H3376" s="12">
        <v>0.36191529709854442</v>
      </c>
      <c r="I3376" s="12">
        <v>0.44590981261402285</v>
      </c>
      <c r="J3376" s="12">
        <v>0.58632333023021821</v>
      </c>
      <c r="K3376" s="12">
        <v>0.43255494974201042</v>
      </c>
      <c r="L3376" s="12">
        <v>0.49755667383524105</v>
      </c>
      <c r="M3376" s="12">
        <v>0.59304122972935214</v>
      </c>
      <c r="N3376" s="12"/>
      <c r="O3376" s="12"/>
    </row>
    <row r="3377" spans="1:15" x14ac:dyDescent="0.35">
      <c r="A3377" s="11" t="str">
        <f t="shared" si="52"/>
        <v>CONSUMO PER CAPITA (kg ó litros por individuo)Cafe2-5MIL</v>
      </c>
      <c r="B3377" s="11" t="s">
        <v>121</v>
      </c>
      <c r="C3377" s="11" t="s">
        <v>124</v>
      </c>
      <c r="D3377" s="11" t="s">
        <v>10</v>
      </c>
      <c r="E3377" s="12">
        <v>0.43919283599905601</v>
      </c>
      <c r="F3377" s="12">
        <v>0.59875502235664047</v>
      </c>
      <c r="G3377" s="12">
        <v>0.49392490411705642</v>
      </c>
      <c r="H3377" s="12">
        <v>0.50583217388115076</v>
      </c>
      <c r="I3377" s="12">
        <v>0.42990155416416553</v>
      </c>
      <c r="J3377" s="12">
        <v>0.52149020782599309</v>
      </c>
      <c r="K3377" s="12">
        <v>0.37452826035514475</v>
      </c>
      <c r="L3377" s="12">
        <v>0.42628534725899475</v>
      </c>
      <c r="M3377" s="12">
        <v>0.39287923773729255</v>
      </c>
      <c r="N3377" s="12"/>
      <c r="O3377" s="12"/>
    </row>
    <row r="3378" spans="1:15" x14ac:dyDescent="0.35">
      <c r="A3378" s="11" t="str">
        <f t="shared" si="52"/>
        <v>CONSUMO PER CAPITA (kg ó litros por individuo)Cafe5-10MIL</v>
      </c>
      <c r="B3378" s="11" t="s">
        <v>121</v>
      </c>
      <c r="C3378" s="11" t="s">
        <v>124</v>
      </c>
      <c r="D3378" s="11" t="s">
        <v>11</v>
      </c>
      <c r="E3378" s="12">
        <v>0.54594816690994286</v>
      </c>
      <c r="F3378" s="12">
        <v>0.68096111609930299</v>
      </c>
      <c r="G3378" s="12">
        <v>0.49572742135147596</v>
      </c>
      <c r="H3378" s="12">
        <v>0.5157540623516248</v>
      </c>
      <c r="I3378" s="12">
        <v>0.54501591279566597</v>
      </c>
      <c r="J3378" s="12">
        <v>0.66420290762358369</v>
      </c>
      <c r="K3378" s="12">
        <v>0.52221158307641469</v>
      </c>
      <c r="L3378" s="12">
        <v>0.44104394674128145</v>
      </c>
      <c r="M3378" s="12">
        <v>0.53082713795936853</v>
      </c>
      <c r="N3378" s="12"/>
      <c r="O3378" s="12"/>
    </row>
    <row r="3379" spans="1:15" x14ac:dyDescent="0.35">
      <c r="A3379" s="11" t="str">
        <f t="shared" si="52"/>
        <v>CONSUMO PER CAPITA (kg ó litros por individuo)Cafe10-30MIL</v>
      </c>
      <c r="B3379" s="11" t="s">
        <v>121</v>
      </c>
      <c r="C3379" s="11" t="s">
        <v>124</v>
      </c>
      <c r="D3379" s="11" t="s">
        <v>12</v>
      </c>
      <c r="E3379" s="12">
        <v>0.50103029839757629</v>
      </c>
      <c r="F3379" s="12">
        <v>0.68360527591200704</v>
      </c>
      <c r="G3379" s="12">
        <v>0.5230469916138285</v>
      </c>
      <c r="H3379" s="12">
        <v>0.53502239429207643</v>
      </c>
      <c r="I3379" s="12">
        <v>0.52670328571672098</v>
      </c>
      <c r="J3379" s="12">
        <v>0.65364084400992084</v>
      </c>
      <c r="K3379" s="12">
        <v>0.49669832845495587</v>
      </c>
      <c r="L3379" s="12">
        <v>0.46896800339191913</v>
      </c>
      <c r="M3379" s="12">
        <v>0.47138875657943813</v>
      </c>
      <c r="N3379" s="12"/>
      <c r="O3379" s="12"/>
    </row>
    <row r="3380" spans="1:15" x14ac:dyDescent="0.35">
      <c r="A3380" s="11" t="str">
        <f t="shared" si="52"/>
        <v>CONSUMO PER CAPITA (kg ó litros por individuo)Cafe30-100MIL</v>
      </c>
      <c r="B3380" s="11" t="s">
        <v>121</v>
      </c>
      <c r="C3380" s="11" t="s">
        <v>124</v>
      </c>
      <c r="D3380" s="11" t="s">
        <v>13</v>
      </c>
      <c r="E3380" s="12">
        <v>0.4240294768588096</v>
      </c>
      <c r="F3380" s="12">
        <v>0.63198131047889561</v>
      </c>
      <c r="G3380" s="12">
        <v>0.50100903972199384</v>
      </c>
      <c r="H3380" s="12">
        <v>0.50704295687554501</v>
      </c>
      <c r="I3380" s="12">
        <v>0.50156042312045179</v>
      </c>
      <c r="J3380" s="12">
        <v>0.73858600132642793</v>
      </c>
      <c r="K3380" s="12">
        <v>0.53723313590139432</v>
      </c>
      <c r="L3380" s="12">
        <v>0.5770032709608508</v>
      </c>
      <c r="M3380" s="12">
        <v>0.46592112954369169</v>
      </c>
      <c r="N3380" s="12"/>
      <c r="O3380" s="12"/>
    </row>
    <row r="3381" spans="1:15" x14ac:dyDescent="0.35">
      <c r="A3381" s="11" t="str">
        <f t="shared" si="52"/>
        <v>CONSUMO PER CAPITA (kg ó litros por individuo)Cafe100-200MIL</v>
      </c>
      <c r="B3381" s="11" t="s">
        <v>121</v>
      </c>
      <c r="C3381" s="11" t="s">
        <v>124</v>
      </c>
      <c r="D3381" s="11" t="s">
        <v>14</v>
      </c>
      <c r="E3381" s="12">
        <v>0.39957184927879674</v>
      </c>
      <c r="F3381" s="12">
        <v>0.57798771127287496</v>
      </c>
      <c r="G3381" s="12">
        <v>0.44413373175746218</v>
      </c>
      <c r="H3381" s="12">
        <v>0.50409343468138268</v>
      </c>
      <c r="I3381" s="12">
        <v>0.52542287043444136</v>
      </c>
      <c r="J3381" s="12">
        <v>0.65631599942709418</v>
      </c>
      <c r="K3381" s="12">
        <v>0.48065979158871341</v>
      </c>
      <c r="L3381" s="12">
        <v>0.49095949586955828</v>
      </c>
      <c r="M3381" s="12">
        <v>0.46178345567446327</v>
      </c>
      <c r="N3381" s="12"/>
      <c r="O3381" s="12"/>
    </row>
    <row r="3382" spans="1:15" x14ac:dyDescent="0.35">
      <c r="A3382" s="11" t="str">
        <f t="shared" si="52"/>
        <v>CONSUMO PER CAPITA (kg ó litros por individuo)Cafe200-500MIL</v>
      </c>
      <c r="B3382" s="11" t="s">
        <v>121</v>
      </c>
      <c r="C3382" s="11" t="s">
        <v>124</v>
      </c>
      <c r="D3382" s="11" t="s">
        <v>15</v>
      </c>
      <c r="E3382" s="12">
        <v>0.40944915809646221</v>
      </c>
      <c r="F3382" s="12">
        <v>0.57524171717164085</v>
      </c>
      <c r="G3382" s="12">
        <v>0.41639464831788342</v>
      </c>
      <c r="H3382" s="12">
        <v>0.39238915508452382</v>
      </c>
      <c r="I3382" s="12">
        <v>0.41672443449502561</v>
      </c>
      <c r="J3382" s="12">
        <v>0.57192435618883863</v>
      </c>
      <c r="K3382" s="12">
        <v>0.408313388076398</v>
      </c>
      <c r="L3382" s="12">
        <v>0.39858837259241792</v>
      </c>
      <c r="M3382" s="12">
        <v>0.40915944677151744</v>
      </c>
      <c r="N3382" s="12"/>
      <c r="O3382" s="12"/>
    </row>
    <row r="3383" spans="1:15" x14ac:dyDescent="0.35">
      <c r="A3383" s="11" t="str">
        <f t="shared" si="52"/>
        <v>CONSUMO PER CAPITA (kg ó litros por individuo)Cafe&gt;500MIL</v>
      </c>
      <c r="B3383" s="11" t="s">
        <v>121</v>
      </c>
      <c r="C3383" s="11" t="s">
        <v>124</v>
      </c>
      <c r="D3383" s="11" t="s">
        <v>16</v>
      </c>
      <c r="E3383" s="12">
        <v>0.43686785489871</v>
      </c>
      <c r="F3383" s="12">
        <v>0.604291079228918</v>
      </c>
      <c r="G3383" s="12">
        <v>0.42584013243187269</v>
      </c>
      <c r="H3383" s="12">
        <v>0.41716410461761261</v>
      </c>
      <c r="I3383" s="12">
        <v>0.4114917164826678</v>
      </c>
      <c r="J3383" s="12">
        <v>0.5102920298939414</v>
      </c>
      <c r="K3383" s="12">
        <v>0.42901848663718434</v>
      </c>
      <c r="L3383" s="12">
        <v>0.42776487169523769</v>
      </c>
      <c r="M3383" s="12">
        <v>0.44690301580633468</v>
      </c>
      <c r="N3383" s="12"/>
      <c r="O3383" s="12"/>
    </row>
    <row r="3384" spans="1:15" x14ac:dyDescent="0.35">
      <c r="A3384" s="11" t="str">
        <f t="shared" si="52"/>
        <v>CONSUMO PER CAPITA (kg ó litros por individuo)CafeDE 15 A 19 AÑOS</v>
      </c>
      <c r="B3384" s="11" t="s">
        <v>121</v>
      </c>
      <c r="C3384" s="11" t="s">
        <v>124</v>
      </c>
      <c r="D3384" s="11" t="s">
        <v>39</v>
      </c>
      <c r="E3384" s="12">
        <v>6.3359228611378826E-2</v>
      </c>
      <c r="F3384" s="12">
        <v>0.1056057648921295</v>
      </c>
      <c r="G3384" s="12">
        <v>7.8988887751256565E-2</v>
      </c>
      <c r="H3384" s="12">
        <v>1.5508750407992234E-2</v>
      </c>
      <c r="I3384" s="12">
        <v>4.9268045350758655E-2</v>
      </c>
      <c r="J3384" s="12">
        <v>2.6913924452137073E-2</v>
      </c>
      <c r="K3384" s="12">
        <v>2.6635627052191198E-2</v>
      </c>
      <c r="L3384" s="12">
        <v>2.2957136393188419E-2</v>
      </c>
      <c r="M3384" s="12">
        <v>1.6306882217691086E-2</v>
      </c>
      <c r="N3384" s="12"/>
      <c r="O3384" s="12"/>
    </row>
    <row r="3385" spans="1:15" x14ac:dyDescent="0.35">
      <c r="A3385" s="11" t="str">
        <f t="shared" si="52"/>
        <v>CONSUMO PER CAPITA (kg ó litros por individuo)CafeDE 20 A 24 AÑOS</v>
      </c>
      <c r="B3385" s="11" t="s">
        <v>121</v>
      </c>
      <c r="C3385" s="11" t="s">
        <v>124</v>
      </c>
      <c r="D3385" s="11" t="s">
        <v>40</v>
      </c>
      <c r="E3385" s="12">
        <v>5.9467917253130817E-2</v>
      </c>
      <c r="F3385" s="12">
        <v>9.0700886652435558E-2</v>
      </c>
      <c r="G3385" s="12">
        <v>6.6639225170213895E-2</v>
      </c>
      <c r="H3385" s="12">
        <v>7.7512257220214958E-2</v>
      </c>
      <c r="I3385" s="12">
        <v>6.6011265044296968E-2</v>
      </c>
      <c r="J3385" s="12">
        <v>0.10930061877877818</v>
      </c>
      <c r="K3385" s="12">
        <v>9.7272950398002059E-2</v>
      </c>
      <c r="L3385" s="12">
        <v>7.4626845121216714E-2</v>
      </c>
      <c r="M3385" s="12">
        <v>7.8182361490164276E-2</v>
      </c>
      <c r="N3385" s="12"/>
      <c r="O3385" s="12"/>
    </row>
    <row r="3386" spans="1:15" x14ac:dyDescent="0.35">
      <c r="A3386" s="11" t="str">
        <f t="shared" si="52"/>
        <v>CONSUMO PER CAPITA (kg ó litros por individuo)CafeDE 25 A 34 AÑOS</v>
      </c>
      <c r="B3386" s="11" t="s">
        <v>121</v>
      </c>
      <c r="C3386" s="11" t="s">
        <v>124</v>
      </c>
      <c r="D3386" s="11" t="s">
        <v>41</v>
      </c>
      <c r="E3386" s="12">
        <v>0.13756657401181191</v>
      </c>
      <c r="F3386" s="12">
        <v>0.19608640594729682</v>
      </c>
      <c r="G3386" s="12">
        <v>0.14952199532375635</v>
      </c>
      <c r="H3386" s="12">
        <v>0.14073889957061969</v>
      </c>
      <c r="I3386" s="12">
        <v>0.13107866644749772</v>
      </c>
      <c r="J3386" s="12">
        <v>0.19549734790281242</v>
      </c>
      <c r="K3386" s="12">
        <v>0.13636356662836868</v>
      </c>
      <c r="L3386" s="12">
        <v>0.11892792439381381</v>
      </c>
      <c r="M3386" s="12">
        <v>0.12742123734194216</v>
      </c>
      <c r="N3386" s="12"/>
      <c r="O3386" s="12"/>
    </row>
    <row r="3387" spans="1:15" x14ac:dyDescent="0.35">
      <c r="A3387" s="11" t="str">
        <f t="shared" si="52"/>
        <v>CONSUMO PER CAPITA (kg ó litros por individuo)CafeDE 35 A 49 AÑOS</v>
      </c>
      <c r="B3387" s="11" t="s">
        <v>121</v>
      </c>
      <c r="C3387" s="11" t="s">
        <v>124</v>
      </c>
      <c r="D3387" s="11" t="s">
        <v>42</v>
      </c>
      <c r="E3387" s="12">
        <v>0.41807747310547999</v>
      </c>
      <c r="F3387" s="12">
        <v>0.55969053452593065</v>
      </c>
      <c r="G3387" s="12">
        <v>0.41485639410296482</v>
      </c>
      <c r="H3387" s="12">
        <v>0.40774302565345366</v>
      </c>
      <c r="I3387" s="12">
        <v>0.3997382720945355</v>
      </c>
      <c r="J3387" s="12">
        <v>0.617951900544366</v>
      </c>
      <c r="K3387" s="12">
        <v>0.43985362440211717</v>
      </c>
      <c r="L3387" s="12">
        <v>0.47176588654857582</v>
      </c>
      <c r="M3387" s="12">
        <v>0.39860599771995503</v>
      </c>
      <c r="N3387" s="12"/>
      <c r="O3387" s="12"/>
    </row>
    <row r="3388" spans="1:15" x14ac:dyDescent="0.35">
      <c r="A3388" s="11" t="str">
        <f t="shared" si="52"/>
        <v>CONSUMO PER CAPITA (kg ó litros por individuo)CafeDE 50 A 59 AÑOS</v>
      </c>
      <c r="B3388" s="11" t="s">
        <v>121</v>
      </c>
      <c r="C3388" s="11" t="s">
        <v>124</v>
      </c>
      <c r="D3388" s="11" t="s">
        <v>43</v>
      </c>
      <c r="E3388" s="12">
        <v>0.65442204905868018</v>
      </c>
      <c r="F3388" s="12">
        <v>0.90983456017130593</v>
      </c>
      <c r="G3388" s="12">
        <v>0.69909617644296151</v>
      </c>
      <c r="H3388" s="12">
        <v>0.6444169248846553</v>
      </c>
      <c r="I3388" s="12">
        <v>0.67742620139070653</v>
      </c>
      <c r="J3388" s="12">
        <v>0.862432403412974</v>
      </c>
      <c r="K3388" s="12">
        <v>0.65202875546261962</v>
      </c>
      <c r="L3388" s="12">
        <v>0.59525723413683052</v>
      </c>
      <c r="M3388" s="12">
        <v>0.62025520250611221</v>
      </c>
      <c r="N3388" s="12"/>
      <c r="O3388" s="12"/>
    </row>
    <row r="3389" spans="1:15" x14ac:dyDescent="0.35">
      <c r="A3389" s="11" t="str">
        <f t="shared" si="52"/>
        <v>CONSUMO PER CAPITA (kg ó litros por individuo)CafeDE 60 A 75 AÑOS</v>
      </c>
      <c r="B3389" s="11" t="s">
        <v>121</v>
      </c>
      <c r="C3389" s="11" t="s">
        <v>124</v>
      </c>
      <c r="D3389" s="11" t="s">
        <v>44</v>
      </c>
      <c r="E3389" s="12">
        <v>0.73422406404145191</v>
      </c>
      <c r="F3389" s="12">
        <v>1.0375074513992268</v>
      </c>
      <c r="G3389" s="12">
        <v>0.77361397349198191</v>
      </c>
      <c r="H3389" s="12">
        <v>0.86696249320858065</v>
      </c>
      <c r="I3389" s="12">
        <v>0.86576123500572233</v>
      </c>
      <c r="J3389" s="12">
        <v>1.0149722898943623</v>
      </c>
      <c r="K3389" s="12">
        <v>0.7980469717886598</v>
      </c>
      <c r="L3389" s="12">
        <v>0.84256767614053374</v>
      </c>
      <c r="M3389" s="12">
        <v>0.86904663205363941</v>
      </c>
      <c r="N3389" s="12"/>
      <c r="O3389" s="12"/>
    </row>
    <row r="3390" spans="1:15" x14ac:dyDescent="0.35">
      <c r="A3390" s="11" t="str">
        <f t="shared" si="52"/>
        <v>CONSUMO PER CAPITA (kg ó litros por individuo)CafeALTA Y MEDIA ALTA</v>
      </c>
      <c r="B3390" s="11" t="s">
        <v>121</v>
      </c>
      <c r="C3390" s="11" t="s">
        <v>124</v>
      </c>
      <c r="D3390" s="11" t="s">
        <v>17</v>
      </c>
      <c r="E3390" s="12">
        <v>0.49442841530213572</v>
      </c>
      <c r="F3390" s="12">
        <v>0.69241641069347037</v>
      </c>
      <c r="G3390" s="12">
        <v>0.50860498551374511</v>
      </c>
      <c r="H3390" s="12">
        <v>0.58957832282602674</v>
      </c>
      <c r="I3390" s="12">
        <v>0.58699977938307935</v>
      </c>
      <c r="J3390" s="12">
        <v>0.69659497486694943</v>
      </c>
      <c r="K3390" s="12">
        <v>0.55449956720852878</v>
      </c>
      <c r="L3390" s="12">
        <v>0.52163589691332868</v>
      </c>
      <c r="M3390" s="12">
        <v>0.5486000012647384</v>
      </c>
      <c r="N3390" s="12"/>
      <c r="O3390" s="12"/>
    </row>
    <row r="3391" spans="1:15" x14ac:dyDescent="0.35">
      <c r="A3391" s="11" t="str">
        <f t="shared" si="52"/>
        <v>CONSUMO PER CAPITA (kg ó litros por individuo)CafeMEDIA</v>
      </c>
      <c r="B3391" s="11" t="s">
        <v>121</v>
      </c>
      <c r="C3391" s="11" t="s">
        <v>124</v>
      </c>
      <c r="D3391" s="11" t="s">
        <v>18</v>
      </c>
      <c r="E3391" s="12">
        <v>0.50171092529309436</v>
      </c>
      <c r="F3391" s="12">
        <v>0.7053710900872493</v>
      </c>
      <c r="G3391" s="12">
        <v>0.54838459179356203</v>
      </c>
      <c r="H3391" s="12">
        <v>0.51046532908058972</v>
      </c>
      <c r="I3391" s="12">
        <v>0.50172360536878624</v>
      </c>
      <c r="J3391" s="12">
        <v>0.64804024645528679</v>
      </c>
      <c r="K3391" s="12">
        <v>0.49553612783770645</v>
      </c>
      <c r="L3391" s="12">
        <v>0.51158508923674884</v>
      </c>
      <c r="M3391" s="12">
        <v>0.52164931054256458</v>
      </c>
      <c r="N3391" s="12"/>
      <c r="O3391" s="12"/>
    </row>
    <row r="3392" spans="1:15" x14ac:dyDescent="0.35">
      <c r="A3392" s="11" t="str">
        <f t="shared" si="52"/>
        <v>CONSUMO PER CAPITA (kg ó litros por individuo)CafeMEDIA BAJA</v>
      </c>
      <c r="B3392" s="11" t="s">
        <v>121</v>
      </c>
      <c r="C3392" s="11" t="s">
        <v>124</v>
      </c>
      <c r="D3392" s="11" t="s">
        <v>19</v>
      </c>
      <c r="E3392" s="12">
        <v>0.47804623801909396</v>
      </c>
      <c r="F3392" s="12">
        <v>0.65215052592872891</v>
      </c>
      <c r="G3392" s="12">
        <v>0.4735141734260902</v>
      </c>
      <c r="H3392" s="12">
        <v>0.50737270135693924</v>
      </c>
      <c r="I3392" s="12">
        <v>0.51426620488934804</v>
      </c>
      <c r="J3392" s="12">
        <v>0.75831948536603011</v>
      </c>
      <c r="K3392" s="12">
        <v>0.54312398087973324</v>
      </c>
      <c r="L3392" s="12">
        <v>0.52737303819252379</v>
      </c>
      <c r="M3392" s="12">
        <v>0.44873938842682543</v>
      </c>
      <c r="N3392" s="12"/>
      <c r="O3392" s="12"/>
    </row>
    <row r="3393" spans="1:15" x14ac:dyDescent="0.35">
      <c r="A3393" s="11" t="str">
        <f t="shared" si="52"/>
        <v>CONSUMO PER CAPITA (kg ó litros por individuo)CafeBAJA</v>
      </c>
      <c r="B3393" s="11" t="s">
        <v>121</v>
      </c>
      <c r="C3393" s="11" t="s">
        <v>124</v>
      </c>
      <c r="D3393" s="11" t="s">
        <v>20</v>
      </c>
      <c r="E3393" s="12">
        <v>0.26460016391823832</v>
      </c>
      <c r="F3393" s="12">
        <v>0.3641604024397273</v>
      </c>
      <c r="G3393" s="12">
        <v>0.27864288108300267</v>
      </c>
      <c r="H3393" s="12">
        <v>0.23611053851494199</v>
      </c>
      <c r="I3393" s="12">
        <v>0.26626700253005425</v>
      </c>
      <c r="J3393" s="12">
        <v>0.31923858697569318</v>
      </c>
      <c r="K3393" s="12">
        <v>0.23474299980666494</v>
      </c>
      <c r="L3393" s="12">
        <v>0.28239468388477185</v>
      </c>
      <c r="M3393" s="12">
        <v>0.29100059069468959</v>
      </c>
      <c r="N3393" s="12"/>
      <c r="O3393" s="12"/>
    </row>
    <row r="3394" spans="1:15" x14ac:dyDescent="0.35">
      <c r="A3394" s="11" t="str">
        <f t="shared" si="52"/>
        <v>CONSUMO PER CAPITA (kg ó litros por individuo)CafeHOMBRE</v>
      </c>
      <c r="B3394" s="11" t="s">
        <v>121</v>
      </c>
      <c r="C3394" s="11" t="s">
        <v>124</v>
      </c>
      <c r="D3394" s="11" t="s">
        <v>21</v>
      </c>
      <c r="E3394" s="12">
        <v>0.64196805598610407</v>
      </c>
      <c r="F3394" s="12">
        <v>0.86539584122316526</v>
      </c>
      <c r="G3394" s="12">
        <v>0.66836537162130893</v>
      </c>
      <c r="H3394" s="12">
        <v>0.67765324153776374</v>
      </c>
      <c r="I3394" s="12">
        <v>0.67713717280410135</v>
      </c>
      <c r="J3394" s="12">
        <v>0.87237312814820056</v>
      </c>
      <c r="K3394" s="12">
        <v>0.64933753223168755</v>
      </c>
      <c r="L3394" s="12">
        <v>0.65143454170957438</v>
      </c>
      <c r="M3394" s="12">
        <v>0.61379817997771025</v>
      </c>
      <c r="N3394" s="12"/>
      <c r="O3394" s="12"/>
    </row>
    <row r="3395" spans="1:15" x14ac:dyDescent="0.35">
      <c r="A3395" s="11" t="str">
        <f t="shared" si="52"/>
        <v>CONSUMO PER CAPITA (kg ó litros por individuo)CafeMUJER</v>
      </c>
      <c r="B3395" s="11" t="s">
        <v>121</v>
      </c>
      <c r="C3395" s="11" t="s">
        <v>124</v>
      </c>
      <c r="D3395" s="11" t="s">
        <v>22</v>
      </c>
      <c r="E3395" s="12">
        <v>0.25720523021624692</v>
      </c>
      <c r="F3395" s="12">
        <v>0.38359525524872651</v>
      </c>
      <c r="G3395" s="12">
        <v>0.27070327889127926</v>
      </c>
      <c r="H3395" s="12">
        <v>0.2724282523144958</v>
      </c>
      <c r="I3395" s="12">
        <v>0.28104069553179056</v>
      </c>
      <c r="J3395" s="12">
        <v>0.37869276328591156</v>
      </c>
      <c r="K3395" s="12">
        <v>0.29371812830638172</v>
      </c>
      <c r="L3395" s="12">
        <v>0.2985050160351328</v>
      </c>
      <c r="M3395" s="12">
        <v>0.31665975071401092</v>
      </c>
      <c r="N3395" s="12"/>
      <c r="O3395" s="12"/>
    </row>
    <row r="3396" spans="1:15" x14ac:dyDescent="0.35">
      <c r="A3396" s="11" t="str">
        <f t="shared" ref="A3396:A3459" si="53">B3396&amp;C3396&amp;D3396</f>
        <v>CONSUMO PER CAPITA (kg ó litros por individuo)Leche+bebidas vegetalesT.ESPAÑA</v>
      </c>
      <c r="B3396" s="11" t="s">
        <v>121</v>
      </c>
      <c r="C3396" s="11" t="s">
        <v>175</v>
      </c>
      <c r="D3396" s="11" t="s">
        <v>36</v>
      </c>
      <c r="E3396" s="12">
        <v>1.2405273162207497</v>
      </c>
      <c r="F3396" s="12">
        <v>1.6297210677834941</v>
      </c>
      <c r="G3396" s="12">
        <v>1.3582175745931457</v>
      </c>
      <c r="H3396" s="12">
        <v>1.3675160510240987</v>
      </c>
      <c r="I3396" s="12">
        <v>1.2625039866551804</v>
      </c>
      <c r="J3396" s="12">
        <v>1.5394556382713627</v>
      </c>
      <c r="K3396" s="12">
        <v>1.3257999949252626</v>
      </c>
      <c r="L3396" s="12">
        <v>1.3569374845399522</v>
      </c>
      <c r="M3396" s="12">
        <v>1.2855347873529124</v>
      </c>
      <c r="N3396" s="12"/>
      <c r="O3396" s="12"/>
    </row>
    <row r="3397" spans="1:15" x14ac:dyDescent="0.35">
      <c r="A3397" s="11" t="str">
        <f t="shared" si="53"/>
        <v>CONSUMO PER CAPITA (kg ó litros por individuo)Leche+bebidas vegetalesBCN AM</v>
      </c>
      <c r="B3397" s="11" t="s">
        <v>121</v>
      </c>
      <c r="C3397" s="11" t="s">
        <v>175</v>
      </c>
      <c r="D3397" s="11" t="s">
        <v>1</v>
      </c>
      <c r="E3397" s="12">
        <v>1.3173700329619129</v>
      </c>
      <c r="F3397" s="12">
        <v>1.4151859650280552</v>
      </c>
      <c r="G3397" s="12">
        <v>1.3607263590682772</v>
      </c>
      <c r="H3397" s="12">
        <v>1.2675959412169537</v>
      </c>
      <c r="I3397" s="12">
        <v>1.1504790995045466</v>
      </c>
      <c r="J3397" s="12">
        <v>1.3539173057620102</v>
      </c>
      <c r="K3397" s="12">
        <v>1.0888054985275599</v>
      </c>
      <c r="L3397" s="12">
        <v>1.3233883806378279</v>
      </c>
      <c r="M3397" s="12">
        <v>1.3712913241917319</v>
      </c>
      <c r="N3397" s="12"/>
      <c r="O3397" s="12"/>
    </row>
    <row r="3398" spans="1:15" x14ac:dyDescent="0.35">
      <c r="A3398" s="11" t="str">
        <f t="shared" si="53"/>
        <v>CONSUMO PER CAPITA (kg ó litros por individuo)Leche+bebidas vegetalesREST.CAT ARAGON</v>
      </c>
      <c r="B3398" s="11" t="s">
        <v>121</v>
      </c>
      <c r="C3398" s="11" t="s">
        <v>175</v>
      </c>
      <c r="D3398" s="11" t="s">
        <v>2</v>
      </c>
      <c r="E3398" s="12">
        <v>0.82815727205488032</v>
      </c>
      <c r="F3398" s="12">
        <v>1.0134211322462061</v>
      </c>
      <c r="G3398" s="12">
        <v>0.91260497538563046</v>
      </c>
      <c r="H3398" s="12">
        <v>0.99596772113184995</v>
      </c>
      <c r="I3398" s="12">
        <v>0.92619145542295123</v>
      </c>
      <c r="J3398" s="12">
        <v>1.1568893145126065</v>
      </c>
      <c r="K3398" s="12">
        <v>1.0570866910153958</v>
      </c>
      <c r="L3398" s="12">
        <v>1.0606084682240706</v>
      </c>
      <c r="M3398" s="12">
        <v>0.91457472189189593</v>
      </c>
      <c r="N3398" s="12"/>
      <c r="O3398" s="12"/>
    </row>
    <row r="3399" spans="1:15" x14ac:dyDescent="0.35">
      <c r="A3399" s="11" t="str">
        <f t="shared" si="53"/>
        <v>CONSUMO PER CAPITA (kg ó litros por individuo)Leche+bebidas vegetalesLEVANTE</v>
      </c>
      <c r="B3399" s="11" t="s">
        <v>121</v>
      </c>
      <c r="C3399" s="11" t="s">
        <v>175</v>
      </c>
      <c r="D3399" s="11" t="s">
        <v>3</v>
      </c>
      <c r="E3399" s="12">
        <v>1.0143487814238032</v>
      </c>
      <c r="F3399" s="12">
        <v>1.1862265270185526</v>
      </c>
      <c r="G3399" s="12">
        <v>1.0973310711626256</v>
      </c>
      <c r="H3399" s="12">
        <v>1.133564412300778</v>
      </c>
      <c r="I3399" s="12">
        <v>0.93354910330237506</v>
      </c>
      <c r="J3399" s="12">
        <v>1.0731352783500374</v>
      </c>
      <c r="K3399" s="12">
        <v>0.85845044609130916</v>
      </c>
      <c r="L3399" s="12">
        <v>0.88742416344589281</v>
      </c>
      <c r="M3399" s="12">
        <v>0.85739537975946933</v>
      </c>
      <c r="N3399" s="12"/>
      <c r="O3399" s="12"/>
    </row>
    <row r="3400" spans="1:15" x14ac:dyDescent="0.35">
      <c r="A3400" s="11" t="str">
        <f t="shared" si="53"/>
        <v>CONSUMO PER CAPITA (kg ó litros por individuo)Leche+bebidas vegetalesANDALUCIA</v>
      </c>
      <c r="B3400" s="11" t="s">
        <v>121</v>
      </c>
      <c r="C3400" s="11" t="s">
        <v>175</v>
      </c>
      <c r="D3400" s="11" t="s">
        <v>4</v>
      </c>
      <c r="E3400" s="12">
        <v>1.2799098308612014</v>
      </c>
      <c r="F3400" s="12">
        <v>1.6893573836798483</v>
      </c>
      <c r="G3400" s="12">
        <v>1.3312507814440089</v>
      </c>
      <c r="H3400" s="12">
        <v>1.2560220095541026</v>
      </c>
      <c r="I3400" s="12">
        <v>1.3031628052839659</v>
      </c>
      <c r="J3400" s="12">
        <v>1.7112774722388568</v>
      </c>
      <c r="K3400" s="12">
        <v>1.4042865589785363</v>
      </c>
      <c r="L3400" s="12">
        <v>1.3149524454834391</v>
      </c>
      <c r="M3400" s="12">
        <v>1.2536265459715976</v>
      </c>
      <c r="N3400" s="12"/>
      <c r="O3400" s="12"/>
    </row>
    <row r="3401" spans="1:15" x14ac:dyDescent="0.35">
      <c r="A3401" s="11" t="str">
        <f t="shared" si="53"/>
        <v>CONSUMO PER CAPITA (kg ó litros por individuo)Leche+bebidas vegetalesMDD AM</v>
      </c>
      <c r="B3401" s="11" t="s">
        <v>121</v>
      </c>
      <c r="C3401" s="11" t="s">
        <v>175</v>
      </c>
      <c r="D3401" s="11" t="s">
        <v>5</v>
      </c>
      <c r="E3401" s="12">
        <v>1.077774955527864</v>
      </c>
      <c r="F3401" s="12">
        <v>1.5711810252242044</v>
      </c>
      <c r="G3401" s="12">
        <v>1.373016589857418</v>
      </c>
      <c r="H3401" s="12">
        <v>1.3961352559015661</v>
      </c>
      <c r="I3401" s="12">
        <v>1.2301112529769569</v>
      </c>
      <c r="J3401" s="12">
        <v>1.4452635000056824</v>
      </c>
      <c r="K3401" s="12">
        <v>1.2339351029737298</v>
      </c>
      <c r="L3401" s="12">
        <v>1.3652703689845709</v>
      </c>
      <c r="M3401" s="12">
        <v>1.3076164918711788</v>
      </c>
      <c r="N3401" s="12"/>
      <c r="O3401" s="12"/>
    </row>
    <row r="3402" spans="1:15" x14ac:dyDescent="0.35">
      <c r="A3402" s="11" t="str">
        <f t="shared" si="53"/>
        <v>CONSUMO PER CAPITA (kg ó litros por individuo)Leche+bebidas vegetalesRTO CENTRO</v>
      </c>
      <c r="B3402" s="11" t="s">
        <v>121</v>
      </c>
      <c r="C3402" s="11" t="s">
        <v>175</v>
      </c>
      <c r="D3402" s="11" t="s">
        <v>6</v>
      </c>
      <c r="E3402" s="12">
        <v>1.1153156614656865</v>
      </c>
      <c r="F3402" s="12">
        <v>1.4560616669869739</v>
      </c>
      <c r="G3402" s="12">
        <v>1.2735417732923011</v>
      </c>
      <c r="H3402" s="12">
        <v>1.3398353693426468</v>
      </c>
      <c r="I3402" s="12">
        <v>1.1324597279052397</v>
      </c>
      <c r="J3402" s="12">
        <v>1.3922916367275295</v>
      </c>
      <c r="K3402" s="12">
        <v>1.2310695397710778</v>
      </c>
      <c r="L3402" s="12">
        <v>1.3273602692330915</v>
      </c>
      <c r="M3402" s="12">
        <v>1.2316622751187638</v>
      </c>
      <c r="N3402" s="12"/>
      <c r="O3402" s="12"/>
    </row>
    <row r="3403" spans="1:15" x14ac:dyDescent="0.35">
      <c r="A3403" s="11" t="str">
        <f t="shared" si="53"/>
        <v>CONSUMO PER CAPITA (kg ó litros por individuo)Leche+bebidas vegetalesNORTE-CENTRO</v>
      </c>
      <c r="B3403" s="11" t="s">
        <v>121</v>
      </c>
      <c r="C3403" s="11" t="s">
        <v>175</v>
      </c>
      <c r="D3403" s="11" t="s">
        <v>7</v>
      </c>
      <c r="E3403" s="12">
        <v>1.4431830149393348</v>
      </c>
      <c r="F3403" s="12">
        <v>2.0598604160207294</v>
      </c>
      <c r="G3403" s="12">
        <v>1.7537682900905025</v>
      </c>
      <c r="H3403" s="12">
        <v>1.7896608762307515</v>
      </c>
      <c r="I3403" s="12">
        <v>1.6860807513376939</v>
      </c>
      <c r="J3403" s="12">
        <v>1.9259596747754475</v>
      </c>
      <c r="K3403" s="12">
        <v>1.8087496553333067</v>
      </c>
      <c r="L3403" s="12">
        <v>1.7908357718909087</v>
      </c>
      <c r="M3403" s="12">
        <v>1.7301639578654642</v>
      </c>
      <c r="N3403" s="12"/>
      <c r="O3403" s="12"/>
    </row>
    <row r="3404" spans="1:15" x14ac:dyDescent="0.35">
      <c r="A3404" s="11" t="str">
        <f t="shared" si="53"/>
        <v>CONSUMO PER CAPITA (kg ó litros por individuo)Leche+bebidas vegetalesNOROESTE</v>
      </c>
      <c r="B3404" s="11" t="s">
        <v>121</v>
      </c>
      <c r="C3404" s="11" t="s">
        <v>175</v>
      </c>
      <c r="D3404" s="11" t="s">
        <v>8</v>
      </c>
      <c r="E3404" s="12">
        <v>2.2021758306852837</v>
      </c>
      <c r="F3404" s="12">
        <v>3.1612652325554853</v>
      </c>
      <c r="G3404" s="12">
        <v>2.1480431226464374</v>
      </c>
      <c r="H3404" s="12">
        <v>2.2042633062417853</v>
      </c>
      <c r="I3404" s="12">
        <v>2.0768232529927544</v>
      </c>
      <c r="J3404" s="12">
        <v>2.5829699438892386</v>
      </c>
      <c r="K3404" s="12">
        <v>2.313085974814896</v>
      </c>
      <c r="L3404" s="12">
        <v>2.3005866367607779</v>
      </c>
      <c r="M3404" s="12">
        <v>2.1136800420216222</v>
      </c>
      <c r="N3404" s="12"/>
      <c r="O3404" s="12"/>
    </row>
    <row r="3405" spans="1:15" x14ac:dyDescent="0.35">
      <c r="A3405" s="11" t="str">
        <f t="shared" si="53"/>
        <v>CONSUMO PER CAPITA (kg ó litros por individuo)Leche+bebidas vegetales&lt;2MIL</v>
      </c>
      <c r="B3405" s="11" t="s">
        <v>121</v>
      </c>
      <c r="C3405" s="11" t="s">
        <v>175</v>
      </c>
      <c r="D3405" s="11" t="s">
        <v>9</v>
      </c>
      <c r="E3405" s="12">
        <v>0.73093446856891042</v>
      </c>
      <c r="F3405" s="12">
        <v>1.048793261907158</v>
      </c>
      <c r="G3405" s="12">
        <v>0.98873925210932689</v>
      </c>
      <c r="H3405" s="12">
        <v>1.1155793989632932</v>
      </c>
      <c r="I3405" s="12">
        <v>1.0057263619410932</v>
      </c>
      <c r="J3405" s="12">
        <v>1.2012675245366364</v>
      </c>
      <c r="K3405" s="12">
        <v>1.0341502190545677</v>
      </c>
      <c r="L3405" s="12">
        <v>1.0706103659185104</v>
      </c>
      <c r="M3405" s="12">
        <v>0.92622122132181373</v>
      </c>
      <c r="N3405" s="12"/>
      <c r="O3405" s="12"/>
    </row>
    <row r="3406" spans="1:15" x14ac:dyDescent="0.35">
      <c r="A3406" s="11" t="str">
        <f t="shared" si="53"/>
        <v>CONSUMO PER CAPITA (kg ó litros por individuo)Leche+bebidas vegetales2-5MIL</v>
      </c>
      <c r="B3406" s="11" t="s">
        <v>121</v>
      </c>
      <c r="C3406" s="11" t="s">
        <v>175</v>
      </c>
      <c r="D3406" s="11" t="s">
        <v>10</v>
      </c>
      <c r="E3406" s="12">
        <v>0.84850121380165866</v>
      </c>
      <c r="F3406" s="12">
        <v>1.1613873545385109</v>
      </c>
      <c r="G3406" s="12">
        <v>0.86368802717319126</v>
      </c>
      <c r="H3406" s="12">
        <v>0.80925810114817309</v>
      </c>
      <c r="I3406" s="12">
        <v>0.82507802844546563</v>
      </c>
      <c r="J3406" s="12">
        <v>1.0151059018831681</v>
      </c>
      <c r="K3406" s="12">
        <v>0.9985166726265291</v>
      </c>
      <c r="L3406" s="12">
        <v>0.89409845390806697</v>
      </c>
      <c r="M3406" s="12">
        <v>0.86705772213828836</v>
      </c>
      <c r="N3406" s="12"/>
      <c r="O3406" s="12"/>
    </row>
    <row r="3407" spans="1:15" x14ac:dyDescent="0.35">
      <c r="A3407" s="11" t="str">
        <f t="shared" si="53"/>
        <v>CONSUMO PER CAPITA (kg ó litros por individuo)Leche+bebidas vegetales5-10MIL</v>
      </c>
      <c r="B3407" s="11" t="s">
        <v>121</v>
      </c>
      <c r="C3407" s="11" t="s">
        <v>175</v>
      </c>
      <c r="D3407" s="11" t="s">
        <v>11</v>
      </c>
      <c r="E3407" s="12">
        <v>1.0822556710260323</v>
      </c>
      <c r="F3407" s="12">
        <v>1.4826048740193953</v>
      </c>
      <c r="G3407" s="12">
        <v>1.3879675703373799</v>
      </c>
      <c r="H3407" s="12">
        <v>1.1064733007754834</v>
      </c>
      <c r="I3407" s="12">
        <v>1.0964735691354461</v>
      </c>
      <c r="J3407" s="12">
        <v>1.3785309517179478</v>
      </c>
      <c r="K3407" s="12">
        <v>1.1316009684704773</v>
      </c>
      <c r="L3407" s="12">
        <v>1.1781716816970209</v>
      </c>
      <c r="M3407" s="12">
        <v>1.1827611383086012</v>
      </c>
      <c r="N3407" s="12"/>
      <c r="O3407" s="12"/>
    </row>
    <row r="3408" spans="1:15" x14ac:dyDescent="0.35">
      <c r="A3408" s="11" t="str">
        <f t="shared" si="53"/>
        <v>CONSUMO PER CAPITA (kg ó litros por individuo)Leche+bebidas vegetales10-30MIL</v>
      </c>
      <c r="B3408" s="11" t="s">
        <v>121</v>
      </c>
      <c r="C3408" s="11" t="s">
        <v>175</v>
      </c>
      <c r="D3408" s="11" t="s">
        <v>12</v>
      </c>
      <c r="E3408" s="12">
        <v>1.3867283875117704</v>
      </c>
      <c r="F3408" s="12">
        <v>1.7003903002322729</v>
      </c>
      <c r="G3408" s="12">
        <v>1.3003533292501099</v>
      </c>
      <c r="H3408" s="12">
        <v>1.3684045384216232</v>
      </c>
      <c r="I3408" s="12">
        <v>1.290111685245652</v>
      </c>
      <c r="J3408" s="12">
        <v>1.6181181754871963</v>
      </c>
      <c r="K3408" s="12">
        <v>1.433763842838528</v>
      </c>
      <c r="L3408" s="12">
        <v>1.3183538722410584</v>
      </c>
      <c r="M3408" s="12">
        <v>1.2054621465494899</v>
      </c>
      <c r="N3408" s="12"/>
      <c r="O3408" s="12"/>
    </row>
    <row r="3409" spans="1:15" x14ac:dyDescent="0.35">
      <c r="A3409" s="11" t="str">
        <f t="shared" si="53"/>
        <v>CONSUMO PER CAPITA (kg ó litros por individuo)Leche+bebidas vegetales30-100MIL</v>
      </c>
      <c r="B3409" s="11" t="s">
        <v>121</v>
      </c>
      <c r="C3409" s="11" t="s">
        <v>175</v>
      </c>
      <c r="D3409" s="11" t="s">
        <v>13</v>
      </c>
      <c r="E3409" s="12">
        <v>1.3025147757273976</v>
      </c>
      <c r="F3409" s="12">
        <v>1.65549118797402</v>
      </c>
      <c r="G3409" s="12">
        <v>1.4378954358291549</v>
      </c>
      <c r="H3409" s="12">
        <v>1.3308271071411883</v>
      </c>
      <c r="I3409" s="12">
        <v>1.3662865389040753</v>
      </c>
      <c r="J3409" s="12">
        <v>1.6776264345179508</v>
      </c>
      <c r="K3409" s="12">
        <v>1.4483300094548817</v>
      </c>
      <c r="L3409" s="12">
        <v>1.430267746993962</v>
      </c>
      <c r="M3409" s="12">
        <v>1.3806038339761606</v>
      </c>
      <c r="N3409" s="12"/>
      <c r="O3409" s="12"/>
    </row>
    <row r="3410" spans="1:15" x14ac:dyDescent="0.35">
      <c r="A3410" s="11" t="str">
        <f t="shared" si="53"/>
        <v>CONSUMO PER CAPITA (kg ó litros por individuo)Leche+bebidas vegetales100-200MIL</v>
      </c>
      <c r="B3410" s="11" t="s">
        <v>121</v>
      </c>
      <c r="C3410" s="11" t="s">
        <v>175</v>
      </c>
      <c r="D3410" s="11" t="s">
        <v>14</v>
      </c>
      <c r="E3410" s="12">
        <v>1.3570317767395479</v>
      </c>
      <c r="F3410" s="12">
        <v>1.9420399538578141</v>
      </c>
      <c r="G3410" s="12">
        <v>1.5855057418426295</v>
      </c>
      <c r="H3410" s="12">
        <v>1.5453520437135684</v>
      </c>
      <c r="I3410" s="12">
        <v>1.450076253634788</v>
      </c>
      <c r="J3410" s="12">
        <v>1.7369612576249032</v>
      </c>
      <c r="K3410" s="12">
        <v>1.401341807703953</v>
      </c>
      <c r="L3410" s="12">
        <v>1.4791953174881045</v>
      </c>
      <c r="M3410" s="12">
        <v>1.5445609030277851</v>
      </c>
      <c r="N3410" s="12"/>
      <c r="O3410" s="12"/>
    </row>
    <row r="3411" spans="1:15" x14ac:dyDescent="0.35">
      <c r="A3411" s="11" t="str">
        <f t="shared" si="53"/>
        <v>CONSUMO PER CAPITA (kg ó litros por individuo)Leche+bebidas vegetales200-500MIL</v>
      </c>
      <c r="B3411" s="11" t="s">
        <v>121</v>
      </c>
      <c r="C3411" s="11" t="s">
        <v>175</v>
      </c>
      <c r="D3411" s="11" t="s">
        <v>15</v>
      </c>
      <c r="E3411" s="12">
        <v>1.2782873928062464</v>
      </c>
      <c r="F3411" s="12">
        <v>1.8252533350224935</v>
      </c>
      <c r="G3411" s="12">
        <v>1.4853325370023676</v>
      </c>
      <c r="H3411" s="12">
        <v>1.8697810652740512</v>
      </c>
      <c r="I3411" s="12">
        <v>1.4501624468227763</v>
      </c>
      <c r="J3411" s="12">
        <v>1.6831468114076999</v>
      </c>
      <c r="K3411" s="12">
        <v>1.4295798048485375</v>
      </c>
      <c r="L3411" s="12">
        <v>1.5800134828195036</v>
      </c>
      <c r="M3411" s="12">
        <v>1.347998508957073</v>
      </c>
      <c r="N3411" s="12"/>
      <c r="O3411" s="12"/>
    </row>
    <row r="3412" spans="1:15" x14ac:dyDescent="0.35">
      <c r="A3412" s="11" t="str">
        <f t="shared" si="53"/>
        <v>CONSUMO PER CAPITA (kg ó litros por individuo)Leche+bebidas vegetales&gt;500MIL</v>
      </c>
      <c r="B3412" s="11" t="s">
        <v>121</v>
      </c>
      <c r="C3412" s="11" t="s">
        <v>175</v>
      </c>
      <c r="D3412" s="11" t="s">
        <v>16</v>
      </c>
      <c r="E3412" s="12">
        <v>1.3199460100123963</v>
      </c>
      <c r="F3412" s="12">
        <v>1.6503581778216418</v>
      </c>
      <c r="G3412" s="12">
        <v>1.4050435628768032</v>
      </c>
      <c r="H3412" s="12">
        <v>1.3658723496480076</v>
      </c>
      <c r="I3412" s="12">
        <v>1.202380286833814</v>
      </c>
      <c r="J3412" s="12">
        <v>1.4718726944896539</v>
      </c>
      <c r="K3412" s="12">
        <v>1.2698490039535113</v>
      </c>
      <c r="L3412" s="12">
        <v>1.4431759180036265</v>
      </c>
      <c r="M3412" s="12">
        <v>1.3992022228214764</v>
      </c>
      <c r="N3412" s="12"/>
      <c r="O3412" s="12"/>
    </row>
    <row r="3413" spans="1:15" x14ac:dyDescent="0.35">
      <c r="A3413" s="11" t="str">
        <f t="shared" si="53"/>
        <v>CONSUMO PER CAPITA (kg ó litros por individuo)Leche+bebidas vegetalesDE 15 A 19 AÑOS</v>
      </c>
      <c r="B3413" s="11" t="s">
        <v>121</v>
      </c>
      <c r="C3413" s="11" t="s">
        <v>175</v>
      </c>
      <c r="D3413" s="11" t="s">
        <v>39</v>
      </c>
      <c r="E3413" s="12">
        <v>0.24791587185145383</v>
      </c>
      <c r="F3413" s="12">
        <v>0.25021652825103274</v>
      </c>
      <c r="G3413" s="12">
        <v>0.28891704346468072</v>
      </c>
      <c r="H3413" s="12">
        <v>8.9096821947627983E-2</v>
      </c>
      <c r="I3413" s="12">
        <v>7.9129292026857992E-2</v>
      </c>
      <c r="J3413" s="12">
        <v>0.20980193181356768</v>
      </c>
      <c r="K3413" s="12">
        <v>0.17797683506977682</v>
      </c>
      <c r="L3413" s="12">
        <v>0.22383263537136266</v>
      </c>
      <c r="M3413" s="12">
        <v>0.14633069082939101</v>
      </c>
      <c r="N3413" s="12"/>
      <c r="O3413" s="12"/>
    </row>
    <row r="3414" spans="1:15" x14ac:dyDescent="0.35">
      <c r="A3414" s="11" t="str">
        <f t="shared" si="53"/>
        <v>CONSUMO PER CAPITA (kg ó litros por individuo)Leche+bebidas vegetalesDE 20 A 24 AÑOS</v>
      </c>
      <c r="B3414" s="11" t="s">
        <v>121</v>
      </c>
      <c r="C3414" s="11" t="s">
        <v>175</v>
      </c>
      <c r="D3414" s="11" t="s">
        <v>40</v>
      </c>
      <c r="E3414" s="12">
        <v>0.31085299043164638</v>
      </c>
      <c r="F3414" s="12">
        <v>0.32921087565516255</v>
      </c>
      <c r="G3414" s="12">
        <v>0.27844055028030879</v>
      </c>
      <c r="H3414" s="12">
        <v>0.33708885529377897</v>
      </c>
      <c r="I3414" s="12">
        <v>0.32736163123938322</v>
      </c>
      <c r="J3414" s="12">
        <v>0.37048656367784544</v>
      </c>
      <c r="K3414" s="12">
        <v>0.3153665197595617</v>
      </c>
      <c r="L3414" s="12">
        <v>0.30779905123031914</v>
      </c>
      <c r="M3414" s="12">
        <v>0.32855614046978548</v>
      </c>
      <c r="N3414" s="12"/>
      <c r="O3414" s="12"/>
    </row>
    <row r="3415" spans="1:15" x14ac:dyDescent="0.35">
      <c r="A3415" s="11" t="str">
        <f t="shared" si="53"/>
        <v>CONSUMO PER CAPITA (kg ó litros por individuo)Leche+bebidas vegetalesDE 25 A 34 AÑOS</v>
      </c>
      <c r="B3415" s="11" t="s">
        <v>121</v>
      </c>
      <c r="C3415" s="11" t="s">
        <v>175</v>
      </c>
      <c r="D3415" s="11" t="s">
        <v>41</v>
      </c>
      <c r="E3415" s="12">
        <v>0.51658143312656968</v>
      </c>
      <c r="F3415" s="12">
        <v>0.79278222057975145</v>
      </c>
      <c r="G3415" s="12">
        <v>0.86363901686607059</v>
      </c>
      <c r="H3415" s="12">
        <v>0.65878976524136679</v>
      </c>
      <c r="I3415" s="12">
        <v>0.58884218302018299</v>
      </c>
      <c r="J3415" s="12">
        <v>0.69759077034928862</v>
      </c>
      <c r="K3415" s="12">
        <v>0.61162277085228245</v>
      </c>
      <c r="L3415" s="12">
        <v>0.6396355070793871</v>
      </c>
      <c r="M3415" s="12">
        <v>0.61125187187617258</v>
      </c>
      <c r="N3415" s="12"/>
      <c r="O3415" s="12"/>
    </row>
    <row r="3416" spans="1:15" x14ac:dyDescent="0.35">
      <c r="A3416" s="11" t="str">
        <f t="shared" si="53"/>
        <v>CONSUMO PER CAPITA (kg ó litros por individuo)Leche+bebidas vegetalesDE 35 A 49 AÑOS</v>
      </c>
      <c r="B3416" s="11" t="s">
        <v>121</v>
      </c>
      <c r="C3416" s="11" t="s">
        <v>175</v>
      </c>
      <c r="D3416" s="11" t="s">
        <v>42</v>
      </c>
      <c r="E3416" s="12">
        <v>1.2116299571982847</v>
      </c>
      <c r="F3416" s="12">
        <v>1.5128865185275888</v>
      </c>
      <c r="G3416" s="12">
        <v>1.2917837435600774</v>
      </c>
      <c r="H3416" s="12">
        <v>1.3496693260005028</v>
      </c>
      <c r="I3416" s="12">
        <v>1.1315064702723281</v>
      </c>
      <c r="J3416" s="12">
        <v>1.3205731937235503</v>
      </c>
      <c r="K3416" s="12">
        <v>1.2278901874745902</v>
      </c>
      <c r="L3416" s="12">
        <v>1.2112973957496378</v>
      </c>
      <c r="M3416" s="12">
        <v>1.1475418600410292</v>
      </c>
      <c r="N3416" s="12"/>
      <c r="O3416" s="12"/>
    </row>
    <row r="3417" spans="1:15" x14ac:dyDescent="0.35">
      <c r="A3417" s="11" t="str">
        <f t="shared" si="53"/>
        <v>CONSUMO PER CAPITA (kg ó litros por individuo)Leche+bebidas vegetalesDE 50 A 59 AÑOS</v>
      </c>
      <c r="B3417" s="11" t="s">
        <v>121</v>
      </c>
      <c r="C3417" s="11" t="s">
        <v>175</v>
      </c>
      <c r="D3417" s="11" t="s">
        <v>43</v>
      </c>
      <c r="E3417" s="12">
        <v>1.6237108957253013</v>
      </c>
      <c r="F3417" s="12">
        <v>2.1670503913655841</v>
      </c>
      <c r="G3417" s="12">
        <v>1.747943250204425</v>
      </c>
      <c r="H3417" s="12">
        <v>1.7591252498623819</v>
      </c>
      <c r="I3417" s="12">
        <v>1.6101826469543892</v>
      </c>
      <c r="J3417" s="12">
        <v>1.9534545160363297</v>
      </c>
      <c r="K3417" s="12">
        <v>1.703889634545743</v>
      </c>
      <c r="L3417" s="12">
        <v>1.7186919140784629</v>
      </c>
      <c r="M3417" s="12">
        <v>1.6149413646669637</v>
      </c>
      <c r="N3417" s="12"/>
      <c r="O3417" s="12"/>
    </row>
    <row r="3418" spans="1:15" x14ac:dyDescent="0.35">
      <c r="A3418" s="11" t="str">
        <f t="shared" si="53"/>
        <v>CONSUMO PER CAPITA (kg ó litros por individuo)Leche+bebidas vegetalesDE 60 A 75 AÑOS</v>
      </c>
      <c r="B3418" s="11" t="s">
        <v>121</v>
      </c>
      <c r="C3418" s="11" t="s">
        <v>175</v>
      </c>
      <c r="D3418" s="11" t="s">
        <v>44</v>
      </c>
      <c r="E3418" s="12">
        <v>1.9725320116371026</v>
      </c>
      <c r="F3418" s="12">
        <v>2.6402644424937391</v>
      </c>
      <c r="G3418" s="12">
        <v>2.0548563075954638</v>
      </c>
      <c r="H3418" s="12">
        <v>2.1665052711013586</v>
      </c>
      <c r="I3418" s="12">
        <v>2.1685185428107401</v>
      </c>
      <c r="J3418" s="12">
        <v>2.7166291487865983</v>
      </c>
      <c r="K3418" s="12">
        <v>2.1990969843803891</v>
      </c>
      <c r="L3418" s="12">
        <v>2.318686090913757</v>
      </c>
      <c r="M3418" s="12">
        <v>2.2186144633084606</v>
      </c>
      <c r="N3418" s="12"/>
      <c r="O3418" s="12"/>
    </row>
    <row r="3419" spans="1:15" x14ac:dyDescent="0.35">
      <c r="A3419" s="11" t="str">
        <f t="shared" si="53"/>
        <v>CONSUMO PER CAPITA (kg ó litros por individuo)Leche+bebidas vegetalesALTA Y MEDIA ALTA</v>
      </c>
      <c r="B3419" s="11" t="s">
        <v>121</v>
      </c>
      <c r="C3419" s="11" t="s">
        <v>175</v>
      </c>
      <c r="D3419" s="11" t="s">
        <v>17</v>
      </c>
      <c r="E3419" s="12">
        <v>1.5510234245468675</v>
      </c>
      <c r="F3419" s="12">
        <v>2.1420357488050468</v>
      </c>
      <c r="G3419" s="12">
        <v>1.7912253238902724</v>
      </c>
      <c r="H3419" s="12">
        <v>1.5688468197200889</v>
      </c>
      <c r="I3419" s="12">
        <v>1.5082277664195121</v>
      </c>
      <c r="J3419" s="12">
        <v>1.8279438115973177</v>
      </c>
      <c r="K3419" s="12">
        <v>1.6060245349264375</v>
      </c>
      <c r="L3419" s="12">
        <v>1.6164268271811837</v>
      </c>
      <c r="M3419" s="12">
        <v>1.5657338043480264</v>
      </c>
      <c r="N3419" s="12"/>
      <c r="O3419" s="12"/>
    </row>
    <row r="3420" spans="1:15" x14ac:dyDescent="0.35">
      <c r="A3420" s="11" t="str">
        <f t="shared" si="53"/>
        <v>CONSUMO PER CAPITA (kg ó litros por individuo)Leche+bebidas vegetalesMEDIA</v>
      </c>
      <c r="B3420" s="11" t="s">
        <v>121</v>
      </c>
      <c r="C3420" s="11" t="s">
        <v>175</v>
      </c>
      <c r="D3420" s="11" t="s">
        <v>18</v>
      </c>
      <c r="E3420" s="12">
        <v>1.1261675141348502</v>
      </c>
      <c r="F3420" s="12">
        <v>1.4999199985471441</v>
      </c>
      <c r="G3420" s="12">
        <v>1.2416965594941218</v>
      </c>
      <c r="H3420" s="12">
        <v>1.2289139627265693</v>
      </c>
      <c r="I3420" s="12">
        <v>1.1771505353521432</v>
      </c>
      <c r="J3420" s="12">
        <v>1.4469339722641701</v>
      </c>
      <c r="K3420" s="12">
        <v>1.2148526199040419</v>
      </c>
      <c r="L3420" s="12">
        <v>1.2578964451836925</v>
      </c>
      <c r="M3420" s="12">
        <v>1.1362850169345773</v>
      </c>
      <c r="N3420" s="12"/>
      <c r="O3420" s="12"/>
    </row>
    <row r="3421" spans="1:15" x14ac:dyDescent="0.35">
      <c r="A3421" s="11" t="str">
        <f t="shared" si="53"/>
        <v>CONSUMO PER CAPITA (kg ó litros por individuo)Leche+bebidas vegetalesMEDIA BAJA</v>
      </c>
      <c r="B3421" s="11" t="s">
        <v>121</v>
      </c>
      <c r="C3421" s="11" t="s">
        <v>175</v>
      </c>
      <c r="D3421" s="11" t="s">
        <v>19</v>
      </c>
      <c r="E3421" s="12">
        <v>1.1800098324680199</v>
      </c>
      <c r="F3421" s="12">
        <v>1.6160741316571192</v>
      </c>
      <c r="G3421" s="12">
        <v>1.4115495655234966</v>
      </c>
      <c r="H3421" s="12">
        <v>1.5818395956218734</v>
      </c>
      <c r="I3421" s="12">
        <v>1.3518832727551815</v>
      </c>
      <c r="J3421" s="12">
        <v>1.6522490757172446</v>
      </c>
      <c r="K3421" s="12">
        <v>1.4143539082767138</v>
      </c>
      <c r="L3421" s="12">
        <v>1.4698191978216872</v>
      </c>
      <c r="M3421" s="12">
        <v>1.3634460362498446</v>
      </c>
      <c r="N3421" s="12"/>
      <c r="O3421" s="12"/>
    </row>
    <row r="3422" spans="1:15" x14ac:dyDescent="0.35">
      <c r="A3422" s="11" t="str">
        <f t="shared" si="53"/>
        <v>CONSUMO PER CAPITA (kg ó litros por individuo)Leche+bebidas vegetalesBAJA</v>
      </c>
      <c r="B3422" s="11" t="s">
        <v>121</v>
      </c>
      <c r="C3422" s="11" t="s">
        <v>175</v>
      </c>
      <c r="D3422" s="11" t="s">
        <v>20</v>
      </c>
      <c r="E3422" s="12">
        <v>1.1723152985632685</v>
      </c>
      <c r="F3422" s="12">
        <v>1.3019819205659253</v>
      </c>
      <c r="G3422" s="12">
        <v>1.004386358753018</v>
      </c>
      <c r="H3422" s="12">
        <v>1.0897433241312153</v>
      </c>
      <c r="I3422" s="12">
        <v>1.0153568059674005</v>
      </c>
      <c r="J3422" s="12">
        <v>1.2247597781688464</v>
      </c>
      <c r="K3422" s="12">
        <v>1.0839486794073794</v>
      </c>
      <c r="L3422" s="12">
        <v>1.0850043062649881</v>
      </c>
      <c r="M3422" s="12">
        <v>1.121392779517141</v>
      </c>
      <c r="N3422" s="12"/>
      <c r="O3422" s="12"/>
    </row>
    <row r="3423" spans="1:15" x14ac:dyDescent="0.35">
      <c r="A3423" s="11" t="str">
        <f t="shared" si="53"/>
        <v>CONSUMO PER CAPITA (kg ó litros por individuo)Leche+bebidas vegetalesHOMBRE</v>
      </c>
      <c r="B3423" s="11" t="s">
        <v>121</v>
      </c>
      <c r="C3423" s="11" t="s">
        <v>175</v>
      </c>
      <c r="D3423" s="11" t="s">
        <v>21</v>
      </c>
      <c r="E3423" s="12">
        <v>1.5493284158619729</v>
      </c>
      <c r="F3423" s="12">
        <v>2.0245826157484292</v>
      </c>
      <c r="G3423" s="12">
        <v>1.6466134034875521</v>
      </c>
      <c r="H3423" s="12">
        <v>1.6608137911865322</v>
      </c>
      <c r="I3423" s="12">
        <v>1.542706126509348</v>
      </c>
      <c r="J3423" s="12">
        <v>1.9068433252149788</v>
      </c>
      <c r="K3423" s="12">
        <v>1.5720000040779136</v>
      </c>
      <c r="L3423" s="12">
        <v>1.5757207256895602</v>
      </c>
      <c r="M3423" s="12">
        <v>1.5093967997341295</v>
      </c>
      <c r="N3423" s="12"/>
      <c r="O3423" s="12"/>
    </row>
    <row r="3424" spans="1:15" x14ac:dyDescent="0.35">
      <c r="A3424" s="11" t="str">
        <f t="shared" si="53"/>
        <v>CONSUMO PER CAPITA (kg ó litros por individuo)Leche+bebidas vegetalesMUJER</v>
      </c>
      <c r="B3424" s="11" t="s">
        <v>121</v>
      </c>
      <c r="C3424" s="11" t="s">
        <v>175</v>
      </c>
      <c r="D3424" s="11" t="s">
        <v>22</v>
      </c>
      <c r="E3424" s="12">
        <v>0.93638745619991615</v>
      </c>
      <c r="F3424" s="12">
        <v>1.2408142624314209</v>
      </c>
      <c r="G3424" s="12">
        <v>1.0741667946717259</v>
      </c>
      <c r="H3424" s="12">
        <v>1.0784086692031902</v>
      </c>
      <c r="I3424" s="12">
        <v>0.98630789953652864</v>
      </c>
      <c r="J3424" s="12">
        <v>1.1773147951667282</v>
      </c>
      <c r="K3424" s="12">
        <v>1.0831172859656502</v>
      </c>
      <c r="L3424" s="12">
        <v>1.1416255348969948</v>
      </c>
      <c r="M3424" s="12">
        <v>1.0652222585412916</v>
      </c>
      <c r="N3424" s="12"/>
      <c r="O3424" s="12"/>
    </row>
    <row r="3425" spans="1:15" x14ac:dyDescent="0.35">
      <c r="A3425" s="11" t="str">
        <f t="shared" si="53"/>
        <v>CONSUMO PER CAPITA (kg ó litros por individuo)LecheT.ESPAÑA</v>
      </c>
      <c r="B3425" s="11" t="s">
        <v>121</v>
      </c>
      <c r="C3425" s="11" t="s">
        <v>125</v>
      </c>
      <c r="D3425" s="11" t="s">
        <v>36</v>
      </c>
      <c r="E3425" s="12">
        <v>1.1969867003682675</v>
      </c>
      <c r="F3425" s="12">
        <v>1.56871187923013</v>
      </c>
      <c r="G3425" s="12">
        <v>1.2955018880862545</v>
      </c>
      <c r="H3425" s="12">
        <v>1.2995259866630722</v>
      </c>
      <c r="I3425" s="12">
        <v>1.2018716903277105</v>
      </c>
      <c r="J3425" s="12">
        <v>1.4646577873408395</v>
      </c>
      <c r="K3425" s="12">
        <v>1.2528717533367206</v>
      </c>
      <c r="L3425" s="12">
        <v>1.2656171214989307</v>
      </c>
      <c r="M3425" s="12">
        <v>1.1925007246707877</v>
      </c>
      <c r="N3425" s="12"/>
      <c r="O3425" s="12"/>
    </row>
    <row r="3426" spans="1:15" x14ac:dyDescent="0.35">
      <c r="A3426" s="11" t="str">
        <f t="shared" si="53"/>
        <v>CONSUMO PER CAPITA (kg ó litros por individuo)LecheBCN AM</v>
      </c>
      <c r="B3426" s="11" t="s">
        <v>121</v>
      </c>
      <c r="C3426" s="11" t="s">
        <v>125</v>
      </c>
      <c r="D3426" s="11" t="s">
        <v>1</v>
      </c>
      <c r="E3426" s="12">
        <v>1.1517089556560478</v>
      </c>
      <c r="F3426" s="12">
        <v>1.2862447894623767</v>
      </c>
      <c r="G3426" s="12">
        <v>1.2597894658832984</v>
      </c>
      <c r="H3426" s="12">
        <v>1.1389915145720722</v>
      </c>
      <c r="I3426" s="12">
        <v>1.0735452456700136</v>
      </c>
      <c r="J3426" s="12">
        <v>1.2226326496155637</v>
      </c>
      <c r="K3426" s="12">
        <v>0.98423592105012025</v>
      </c>
      <c r="L3426" s="12">
        <v>1.1816423327496843</v>
      </c>
      <c r="M3426" s="12">
        <v>1.1702005577000345</v>
      </c>
      <c r="N3426" s="12"/>
      <c r="O3426" s="12"/>
    </row>
    <row r="3427" spans="1:15" x14ac:dyDescent="0.35">
      <c r="A3427" s="11" t="str">
        <f t="shared" si="53"/>
        <v>CONSUMO PER CAPITA (kg ó litros por individuo)LecheREST.CAT ARAGON</v>
      </c>
      <c r="B3427" s="11" t="s">
        <v>121</v>
      </c>
      <c r="C3427" s="11" t="s">
        <v>125</v>
      </c>
      <c r="D3427" s="11" t="s">
        <v>2</v>
      </c>
      <c r="E3427" s="12">
        <v>0.77428543143257389</v>
      </c>
      <c r="F3427" s="12">
        <v>0.93862052561842879</v>
      </c>
      <c r="G3427" s="12">
        <v>0.8300944325353119</v>
      </c>
      <c r="H3427" s="12">
        <v>0.8873032380122875</v>
      </c>
      <c r="I3427" s="12">
        <v>0.81904010647560543</v>
      </c>
      <c r="J3427" s="12">
        <v>1.0245733727763207</v>
      </c>
      <c r="K3427" s="12">
        <v>0.93252237805038229</v>
      </c>
      <c r="L3427" s="12">
        <v>0.92377760777587326</v>
      </c>
      <c r="M3427" s="12">
        <v>0.76695268483673584</v>
      </c>
      <c r="N3427" s="12"/>
      <c r="O3427" s="12"/>
    </row>
    <row r="3428" spans="1:15" x14ac:dyDescent="0.35">
      <c r="A3428" s="11" t="str">
        <f t="shared" si="53"/>
        <v>CONSUMO PER CAPITA (kg ó litros por individuo)LecheLEVANTE</v>
      </c>
      <c r="B3428" s="11" t="s">
        <v>121</v>
      </c>
      <c r="C3428" s="11" t="s">
        <v>125</v>
      </c>
      <c r="D3428" s="11" t="s">
        <v>3</v>
      </c>
      <c r="E3428" s="12">
        <v>0.9929260079765565</v>
      </c>
      <c r="F3428" s="12">
        <v>1.1550234098896206</v>
      </c>
      <c r="G3428" s="12">
        <v>1.0512546863551628</v>
      </c>
      <c r="H3428" s="12">
        <v>1.0800750157595009</v>
      </c>
      <c r="I3428" s="12">
        <v>0.89356875155567717</v>
      </c>
      <c r="J3428" s="12">
        <v>1.0025029599895245</v>
      </c>
      <c r="K3428" s="12">
        <v>0.80246335706612648</v>
      </c>
      <c r="L3428" s="12">
        <v>0.83993465610240248</v>
      </c>
      <c r="M3428" s="12">
        <v>0.79650799662942806</v>
      </c>
      <c r="N3428" s="12"/>
      <c r="O3428" s="12"/>
    </row>
    <row r="3429" spans="1:15" x14ac:dyDescent="0.35">
      <c r="A3429" s="11" t="str">
        <f t="shared" si="53"/>
        <v>CONSUMO PER CAPITA (kg ó litros por individuo)LecheANDALUCIA</v>
      </c>
      <c r="B3429" s="11" t="s">
        <v>121</v>
      </c>
      <c r="C3429" s="11" t="s">
        <v>125</v>
      </c>
      <c r="D3429" s="11" t="s">
        <v>4</v>
      </c>
      <c r="E3429" s="12">
        <v>1.2613522413470155</v>
      </c>
      <c r="F3429" s="12">
        <v>1.652296933162863</v>
      </c>
      <c r="G3429" s="12">
        <v>1.3079813198071755</v>
      </c>
      <c r="H3429" s="12">
        <v>1.2373419288364915</v>
      </c>
      <c r="I3429" s="12">
        <v>1.2759789546775804</v>
      </c>
      <c r="J3429" s="12">
        <v>1.6748569498986599</v>
      </c>
      <c r="K3429" s="12">
        <v>1.3773914328132546</v>
      </c>
      <c r="L3429" s="12">
        <v>1.2923628031828733</v>
      </c>
      <c r="M3429" s="12">
        <v>1.2166663566606857</v>
      </c>
      <c r="N3429" s="12"/>
      <c r="O3429" s="12"/>
    </row>
    <row r="3430" spans="1:15" x14ac:dyDescent="0.35">
      <c r="A3430" s="11" t="str">
        <f t="shared" si="53"/>
        <v>CONSUMO PER CAPITA (kg ó litros por individuo)LecheMDD AM</v>
      </c>
      <c r="B3430" s="11" t="s">
        <v>121</v>
      </c>
      <c r="C3430" s="11" t="s">
        <v>125</v>
      </c>
      <c r="D3430" s="11" t="s">
        <v>5</v>
      </c>
      <c r="E3430" s="12">
        <v>1.0497037099799538</v>
      </c>
      <c r="F3430" s="12">
        <v>1.5208614410795003</v>
      </c>
      <c r="G3430" s="12">
        <v>1.3139215704086258</v>
      </c>
      <c r="H3430" s="12">
        <v>1.3404697541407162</v>
      </c>
      <c r="I3430" s="12">
        <v>1.1808979202562238</v>
      </c>
      <c r="J3430" s="12">
        <v>1.3878582928787913</v>
      </c>
      <c r="K3430" s="12">
        <v>1.1770632817700468</v>
      </c>
      <c r="L3430" s="12">
        <v>1.2791800235282913</v>
      </c>
      <c r="M3430" s="12">
        <v>1.2423611809738657</v>
      </c>
      <c r="N3430" s="12"/>
      <c r="O3430" s="12"/>
    </row>
    <row r="3431" spans="1:15" x14ac:dyDescent="0.35">
      <c r="A3431" s="11" t="str">
        <f t="shared" si="53"/>
        <v>CONSUMO PER CAPITA (kg ó litros por individuo)LecheRTO CENTRO</v>
      </c>
      <c r="B3431" s="11" t="s">
        <v>121</v>
      </c>
      <c r="C3431" s="11" t="s">
        <v>125</v>
      </c>
      <c r="D3431" s="11" t="s">
        <v>6</v>
      </c>
      <c r="E3431" s="12">
        <v>1.1033447438291408</v>
      </c>
      <c r="F3431" s="12">
        <v>1.4369260290420358</v>
      </c>
      <c r="G3431" s="12">
        <v>1.2499657019633932</v>
      </c>
      <c r="H3431" s="12">
        <v>1.3159738859966803</v>
      </c>
      <c r="I3431" s="12">
        <v>1.1171158385529187</v>
      </c>
      <c r="J3431" s="12">
        <v>1.3718665140599373</v>
      </c>
      <c r="K3431" s="12">
        <v>1.2074785108390382</v>
      </c>
      <c r="L3431" s="12">
        <v>1.3036927440341124</v>
      </c>
      <c r="M3431" s="12">
        <v>1.206408870161306</v>
      </c>
      <c r="N3431" s="12"/>
      <c r="O3431" s="12"/>
    </row>
    <row r="3432" spans="1:15" x14ac:dyDescent="0.35">
      <c r="A3432" s="11" t="str">
        <f t="shared" si="53"/>
        <v>CONSUMO PER CAPITA (kg ó litros por individuo)LecheNORTE-CENTRO</v>
      </c>
      <c r="B3432" s="11" t="s">
        <v>121</v>
      </c>
      <c r="C3432" s="11" t="s">
        <v>125</v>
      </c>
      <c r="D3432" s="11" t="s">
        <v>7</v>
      </c>
      <c r="E3432" s="12">
        <v>1.38436213402898</v>
      </c>
      <c r="F3432" s="12">
        <v>1.9234880768166573</v>
      </c>
      <c r="G3432" s="12">
        <v>1.6155838202791553</v>
      </c>
      <c r="H3432" s="12">
        <v>1.6710026344062299</v>
      </c>
      <c r="I3432" s="12">
        <v>1.5498629829804276</v>
      </c>
      <c r="J3432" s="12">
        <v>1.8213750684061707</v>
      </c>
      <c r="K3432" s="12">
        <v>1.7141814535018547</v>
      </c>
      <c r="L3432" s="12">
        <v>1.6521433779880879</v>
      </c>
      <c r="M3432" s="12">
        <v>1.5851239998408431</v>
      </c>
      <c r="N3432" s="12"/>
      <c r="O3432" s="12"/>
    </row>
    <row r="3433" spans="1:15" x14ac:dyDescent="0.35">
      <c r="A3433" s="11" t="str">
        <f t="shared" si="53"/>
        <v>CONSUMO PER CAPITA (kg ó litros por individuo)LecheNOROESTE</v>
      </c>
      <c r="B3433" s="11" t="s">
        <v>121</v>
      </c>
      <c r="C3433" s="11" t="s">
        <v>125</v>
      </c>
      <c r="D3433" s="11" t="s">
        <v>8</v>
      </c>
      <c r="E3433" s="12">
        <v>2.1653963893536514</v>
      </c>
      <c r="F3433" s="12">
        <v>3.1038787757349304</v>
      </c>
      <c r="G3433" s="12">
        <v>2.0681281880352049</v>
      </c>
      <c r="H3433" s="12">
        <v>2.1097024284275525</v>
      </c>
      <c r="I3433" s="12">
        <v>2.0032466691765438</v>
      </c>
      <c r="J3433" s="12">
        <v>2.5039871371261655</v>
      </c>
      <c r="K3433" s="12">
        <v>2.1619210445252697</v>
      </c>
      <c r="L3433" s="12">
        <v>2.0654490385814852</v>
      </c>
      <c r="M3433" s="12">
        <v>1.9694682407063728</v>
      </c>
      <c r="N3433" s="12"/>
      <c r="O3433" s="12"/>
    </row>
    <row r="3434" spans="1:15" x14ac:dyDescent="0.35">
      <c r="A3434" s="11" t="str">
        <f t="shared" si="53"/>
        <v>CONSUMO PER CAPITA (kg ó litros por individuo)Leche&lt;2MIL</v>
      </c>
      <c r="B3434" s="11" t="s">
        <v>121</v>
      </c>
      <c r="C3434" s="11" t="s">
        <v>125</v>
      </c>
      <c r="D3434" s="11" t="s">
        <v>9</v>
      </c>
      <c r="E3434" s="12">
        <v>0.7151532722801629</v>
      </c>
      <c r="F3434" s="12">
        <v>1.0240022086391571</v>
      </c>
      <c r="G3434" s="12">
        <v>0.95761479543453476</v>
      </c>
      <c r="H3434" s="12">
        <v>1.0987744006082476</v>
      </c>
      <c r="I3434" s="12">
        <v>0.98597663241705213</v>
      </c>
      <c r="J3434" s="12">
        <v>1.1888589159566842</v>
      </c>
      <c r="K3434" s="12">
        <v>1.002667595366296</v>
      </c>
      <c r="L3434" s="12">
        <v>1.0317156724889398</v>
      </c>
      <c r="M3434" s="12">
        <v>0.89177074021818592</v>
      </c>
      <c r="N3434" s="12"/>
      <c r="O3434" s="12"/>
    </row>
    <row r="3435" spans="1:15" x14ac:dyDescent="0.35">
      <c r="A3435" s="11" t="str">
        <f t="shared" si="53"/>
        <v>CONSUMO PER CAPITA (kg ó litros por individuo)Leche2-5MIL</v>
      </c>
      <c r="B3435" s="11" t="s">
        <v>121</v>
      </c>
      <c r="C3435" s="11" t="s">
        <v>125</v>
      </c>
      <c r="D3435" s="11" t="s">
        <v>10</v>
      </c>
      <c r="E3435" s="12">
        <v>0.83602449752430386</v>
      </c>
      <c r="F3435" s="12">
        <v>1.1322039762162324</v>
      </c>
      <c r="G3435" s="12">
        <v>0.8423769939706135</v>
      </c>
      <c r="H3435" s="12">
        <v>0.77838926942110187</v>
      </c>
      <c r="I3435" s="12">
        <v>0.79364396941112914</v>
      </c>
      <c r="J3435" s="12">
        <v>0.97517170605821069</v>
      </c>
      <c r="K3435" s="12">
        <v>0.96968351863146462</v>
      </c>
      <c r="L3435" s="12">
        <v>0.87757456790929589</v>
      </c>
      <c r="M3435" s="12">
        <v>0.82393720882094246</v>
      </c>
      <c r="N3435" s="12"/>
      <c r="O3435" s="12"/>
    </row>
    <row r="3436" spans="1:15" x14ac:dyDescent="0.35">
      <c r="A3436" s="11" t="str">
        <f t="shared" si="53"/>
        <v>CONSUMO PER CAPITA (kg ó litros por individuo)Leche5-10MIL</v>
      </c>
      <c r="B3436" s="11" t="s">
        <v>121</v>
      </c>
      <c r="C3436" s="11" t="s">
        <v>125</v>
      </c>
      <c r="D3436" s="11" t="s">
        <v>11</v>
      </c>
      <c r="E3436" s="12">
        <v>1.0498950893099341</v>
      </c>
      <c r="F3436" s="12">
        <v>1.4251560995077994</v>
      </c>
      <c r="G3436" s="12">
        <v>1.2879696498661626</v>
      </c>
      <c r="H3436" s="12">
        <v>0.93266188364566593</v>
      </c>
      <c r="I3436" s="12">
        <v>0.96901535440196529</v>
      </c>
      <c r="J3436" s="12">
        <v>1.2295407940912413</v>
      </c>
      <c r="K3436" s="12">
        <v>0.9843766482590578</v>
      </c>
      <c r="L3436" s="12">
        <v>1.0647074954589164</v>
      </c>
      <c r="M3436" s="12">
        <v>1.0612905798633678</v>
      </c>
      <c r="N3436" s="12"/>
      <c r="O3436" s="12"/>
    </row>
    <row r="3437" spans="1:15" x14ac:dyDescent="0.35">
      <c r="A3437" s="11" t="str">
        <f t="shared" si="53"/>
        <v>CONSUMO PER CAPITA (kg ó litros por individuo)Leche10-30MIL</v>
      </c>
      <c r="B3437" s="11" t="s">
        <v>121</v>
      </c>
      <c r="C3437" s="11" t="s">
        <v>125</v>
      </c>
      <c r="D3437" s="11" t="s">
        <v>12</v>
      </c>
      <c r="E3437" s="12">
        <v>1.3445221933172984</v>
      </c>
      <c r="F3437" s="12">
        <v>1.6379335514010169</v>
      </c>
      <c r="G3437" s="12">
        <v>1.2503247942037894</v>
      </c>
      <c r="H3437" s="12">
        <v>1.3218908454684986</v>
      </c>
      <c r="I3437" s="12">
        <v>1.2564528757938254</v>
      </c>
      <c r="J3437" s="12">
        <v>1.5763868952703692</v>
      </c>
      <c r="K3437" s="12">
        <v>1.387255910064298</v>
      </c>
      <c r="L3437" s="12">
        <v>1.2555463884642257</v>
      </c>
      <c r="M3437" s="12">
        <v>1.1408415158598961</v>
      </c>
      <c r="N3437" s="12"/>
      <c r="O3437" s="12"/>
    </row>
    <row r="3438" spans="1:15" x14ac:dyDescent="0.35">
      <c r="A3438" s="11" t="str">
        <f t="shared" si="53"/>
        <v>CONSUMO PER CAPITA (kg ó litros por individuo)Leche30-100MIL</v>
      </c>
      <c r="B3438" s="11" t="s">
        <v>121</v>
      </c>
      <c r="C3438" s="11" t="s">
        <v>125</v>
      </c>
      <c r="D3438" s="11" t="s">
        <v>13</v>
      </c>
      <c r="E3438" s="12">
        <v>1.2396976430893136</v>
      </c>
      <c r="F3438" s="12">
        <v>1.5956450902569732</v>
      </c>
      <c r="G3438" s="12">
        <v>1.3888080509097034</v>
      </c>
      <c r="H3438" s="12">
        <v>1.2818305727632675</v>
      </c>
      <c r="I3438" s="12">
        <v>1.3098788871968461</v>
      </c>
      <c r="J3438" s="12">
        <v>1.5670801779853696</v>
      </c>
      <c r="K3438" s="12">
        <v>1.3532919156240577</v>
      </c>
      <c r="L3438" s="12">
        <v>1.3140599941690698</v>
      </c>
      <c r="M3438" s="12">
        <v>1.2436764917294982</v>
      </c>
      <c r="N3438" s="12"/>
      <c r="O3438" s="12"/>
    </row>
    <row r="3439" spans="1:15" x14ac:dyDescent="0.35">
      <c r="A3439" s="11" t="str">
        <f t="shared" si="53"/>
        <v>CONSUMO PER CAPITA (kg ó litros por individuo)Leche100-200MIL</v>
      </c>
      <c r="B3439" s="11" t="s">
        <v>121</v>
      </c>
      <c r="C3439" s="11" t="s">
        <v>125</v>
      </c>
      <c r="D3439" s="11" t="s">
        <v>14</v>
      </c>
      <c r="E3439" s="12">
        <v>1.303098663767039</v>
      </c>
      <c r="F3439" s="12">
        <v>1.8418554205205004</v>
      </c>
      <c r="G3439" s="12">
        <v>1.5048952912720031</v>
      </c>
      <c r="H3439" s="12">
        <v>1.4544980244832424</v>
      </c>
      <c r="I3439" s="12">
        <v>1.3483931012454122</v>
      </c>
      <c r="J3439" s="12">
        <v>1.644370919532816</v>
      </c>
      <c r="K3439" s="12">
        <v>1.3386874983229848</v>
      </c>
      <c r="L3439" s="12">
        <v>1.3819641383996613</v>
      </c>
      <c r="M3439" s="12">
        <v>1.431894603905201</v>
      </c>
      <c r="N3439" s="12"/>
      <c r="O3439" s="12"/>
    </row>
    <row r="3440" spans="1:15" x14ac:dyDescent="0.35">
      <c r="A3440" s="11" t="str">
        <f t="shared" si="53"/>
        <v>CONSUMO PER CAPITA (kg ó litros por individuo)Leche200-500MIL</v>
      </c>
      <c r="B3440" s="11" t="s">
        <v>121</v>
      </c>
      <c r="C3440" s="11" t="s">
        <v>125</v>
      </c>
      <c r="D3440" s="11" t="s">
        <v>15</v>
      </c>
      <c r="E3440" s="12">
        <v>1.2245807658524483</v>
      </c>
      <c r="F3440" s="12">
        <v>1.7447699062264632</v>
      </c>
      <c r="G3440" s="12">
        <v>1.3789174266804329</v>
      </c>
      <c r="H3440" s="12">
        <v>1.7613553122306653</v>
      </c>
      <c r="I3440" s="12">
        <v>1.3564887319867838</v>
      </c>
      <c r="J3440" s="12">
        <v>1.6067061865882222</v>
      </c>
      <c r="K3440" s="12">
        <v>1.3386736925626079</v>
      </c>
      <c r="L3440" s="12">
        <v>1.4199341375790404</v>
      </c>
      <c r="M3440" s="12">
        <v>1.2551131111319176</v>
      </c>
      <c r="N3440" s="12"/>
      <c r="O3440" s="12"/>
    </row>
    <row r="3441" spans="1:15" x14ac:dyDescent="0.35">
      <c r="A3441" s="11" t="str">
        <f t="shared" si="53"/>
        <v>CONSUMO PER CAPITA (kg ó litros por individuo)Leche&gt;500MIL</v>
      </c>
      <c r="B3441" s="11" t="s">
        <v>121</v>
      </c>
      <c r="C3441" s="11" t="s">
        <v>125</v>
      </c>
      <c r="D3441" s="11" t="s">
        <v>16</v>
      </c>
      <c r="E3441" s="12">
        <v>1.2842314378745123</v>
      </c>
      <c r="F3441" s="12">
        <v>1.6004053009611476</v>
      </c>
      <c r="G3441" s="12">
        <v>1.3462802070150219</v>
      </c>
      <c r="H3441" s="12">
        <v>1.3144529873073472</v>
      </c>
      <c r="I3441" s="12">
        <v>1.1631688639965538</v>
      </c>
      <c r="J3441" s="12">
        <v>1.4154302546378938</v>
      </c>
      <c r="K3441" s="12">
        <v>1.2055216669230879</v>
      </c>
      <c r="L3441" s="12">
        <v>1.3675043133658453</v>
      </c>
      <c r="M3441" s="12">
        <v>1.3123933139851058</v>
      </c>
      <c r="N3441" s="12"/>
      <c r="O3441" s="12"/>
    </row>
    <row r="3442" spans="1:15" x14ac:dyDescent="0.35">
      <c r="A3442" s="11" t="str">
        <f t="shared" si="53"/>
        <v>CONSUMO PER CAPITA (kg ó litros por individuo)LecheDE 15 A 19 AÑOS</v>
      </c>
      <c r="B3442" s="11" t="s">
        <v>121</v>
      </c>
      <c r="C3442" s="11" t="s">
        <v>125</v>
      </c>
      <c r="D3442" s="11" t="s">
        <v>39</v>
      </c>
      <c r="E3442" s="12">
        <v>0.21933449695367752</v>
      </c>
      <c r="F3442" s="12">
        <v>0.23954282271381408</v>
      </c>
      <c r="G3442" s="12">
        <v>0.2836289339229075</v>
      </c>
      <c r="H3442" s="12">
        <v>8.9096821947627983E-2</v>
      </c>
      <c r="I3442" s="12">
        <v>6.6331762805989777E-2</v>
      </c>
      <c r="J3442" s="12">
        <v>0.20980193181356768</v>
      </c>
      <c r="K3442" s="12">
        <v>0.17797683506977682</v>
      </c>
      <c r="L3442" s="12">
        <v>0.22383263537136266</v>
      </c>
      <c r="M3442" s="12">
        <v>0.14305014451376027</v>
      </c>
      <c r="N3442" s="12"/>
      <c r="O3442" s="12"/>
    </row>
    <row r="3443" spans="1:15" x14ac:dyDescent="0.35">
      <c r="A3443" s="11" t="str">
        <f t="shared" si="53"/>
        <v>CONSUMO PER CAPITA (kg ó litros por individuo)LecheDE 20 A 24 AÑOS</v>
      </c>
      <c r="B3443" s="11" t="s">
        <v>121</v>
      </c>
      <c r="C3443" s="11" t="s">
        <v>125</v>
      </c>
      <c r="D3443" s="11" t="s">
        <v>40</v>
      </c>
      <c r="E3443" s="12">
        <v>0.29217106658219583</v>
      </c>
      <c r="F3443" s="12">
        <v>0.31804600627343416</v>
      </c>
      <c r="G3443" s="12">
        <v>0.25486991178668728</v>
      </c>
      <c r="H3443" s="12">
        <v>0.32159601618933747</v>
      </c>
      <c r="I3443" s="12">
        <v>0.3125671463864696</v>
      </c>
      <c r="J3443" s="12">
        <v>0.33884330584200478</v>
      </c>
      <c r="K3443" s="12">
        <v>0.29054324893914624</v>
      </c>
      <c r="L3443" s="12">
        <v>0.29021388305439555</v>
      </c>
      <c r="M3443" s="12">
        <v>0.29916493175646003</v>
      </c>
      <c r="N3443" s="12"/>
      <c r="O3443" s="12"/>
    </row>
    <row r="3444" spans="1:15" x14ac:dyDescent="0.35">
      <c r="A3444" s="11" t="str">
        <f t="shared" si="53"/>
        <v>CONSUMO PER CAPITA (kg ó litros por individuo)LecheDE 25 A 34 AÑOS</v>
      </c>
      <c r="B3444" s="11" t="s">
        <v>121</v>
      </c>
      <c r="C3444" s="11" t="s">
        <v>125</v>
      </c>
      <c r="D3444" s="11" t="s">
        <v>41</v>
      </c>
      <c r="E3444" s="12">
        <v>0.48400253846695618</v>
      </c>
      <c r="F3444" s="12">
        <v>0.7317539257337724</v>
      </c>
      <c r="G3444" s="12">
        <v>0.78118930475169712</v>
      </c>
      <c r="H3444" s="12">
        <v>0.59589579602140208</v>
      </c>
      <c r="I3444" s="12">
        <v>0.53107743966789667</v>
      </c>
      <c r="J3444" s="12">
        <v>0.64708348659022208</v>
      </c>
      <c r="K3444" s="12">
        <v>0.55309824588694545</v>
      </c>
      <c r="L3444" s="12">
        <v>0.53277417503609159</v>
      </c>
      <c r="M3444" s="12">
        <v>0.51360758931541473</v>
      </c>
      <c r="N3444" s="12"/>
      <c r="O3444" s="12"/>
    </row>
    <row r="3445" spans="1:15" x14ac:dyDescent="0.35">
      <c r="A3445" s="11" t="str">
        <f t="shared" si="53"/>
        <v>CONSUMO PER CAPITA (kg ó litros por individuo)LecheDE 35 A 49 AÑOS</v>
      </c>
      <c r="B3445" s="11" t="s">
        <v>121</v>
      </c>
      <c r="C3445" s="11" t="s">
        <v>125</v>
      </c>
      <c r="D3445" s="11" t="s">
        <v>42</v>
      </c>
      <c r="E3445" s="12">
        <v>1.1753057873116475</v>
      </c>
      <c r="F3445" s="12">
        <v>1.4535916985051709</v>
      </c>
      <c r="G3445" s="12">
        <v>1.2329375128314308</v>
      </c>
      <c r="H3445" s="12">
        <v>1.290746425941667</v>
      </c>
      <c r="I3445" s="12">
        <v>1.0745379695677453</v>
      </c>
      <c r="J3445" s="12">
        <v>1.2400167564959839</v>
      </c>
      <c r="K3445" s="12">
        <v>1.1346724904435559</v>
      </c>
      <c r="L3445" s="12">
        <v>1.1218548173913727</v>
      </c>
      <c r="M3445" s="12">
        <v>1.0473219283753499</v>
      </c>
      <c r="N3445" s="12"/>
      <c r="O3445" s="12"/>
    </row>
    <row r="3446" spans="1:15" x14ac:dyDescent="0.35">
      <c r="A3446" s="11" t="str">
        <f t="shared" si="53"/>
        <v>CONSUMO PER CAPITA (kg ó litros por individuo)LecheDE 50 A 59 AÑOS</v>
      </c>
      <c r="B3446" s="11" t="s">
        <v>121</v>
      </c>
      <c r="C3446" s="11" t="s">
        <v>125</v>
      </c>
      <c r="D3446" s="11" t="s">
        <v>43</v>
      </c>
      <c r="E3446" s="12">
        <v>1.5656332033413576</v>
      </c>
      <c r="F3446" s="12">
        <v>2.0786881939446702</v>
      </c>
      <c r="G3446" s="12">
        <v>1.6481586969764508</v>
      </c>
      <c r="H3446" s="12">
        <v>1.6855206767297035</v>
      </c>
      <c r="I3446" s="12">
        <v>1.5337345033732095</v>
      </c>
      <c r="J3446" s="12">
        <v>1.8552993000640872</v>
      </c>
      <c r="K3446" s="12">
        <v>1.6234531333068034</v>
      </c>
      <c r="L3446" s="12">
        <v>1.6352167038388516</v>
      </c>
      <c r="M3446" s="12">
        <v>1.5017299540288616</v>
      </c>
      <c r="N3446" s="12"/>
      <c r="O3446" s="12"/>
    </row>
    <row r="3447" spans="1:15" x14ac:dyDescent="0.35">
      <c r="A3447" s="11" t="str">
        <f t="shared" si="53"/>
        <v>CONSUMO PER CAPITA (kg ó litros por individuo)LecheDE 60 A 75 AÑOS</v>
      </c>
      <c r="B3447" s="11" t="s">
        <v>121</v>
      </c>
      <c r="C3447" s="11" t="s">
        <v>125</v>
      </c>
      <c r="D3447" s="11" t="s">
        <v>44</v>
      </c>
      <c r="E3447" s="12">
        <v>1.9133024258980356</v>
      </c>
      <c r="F3447" s="12">
        <v>2.571338586932054</v>
      </c>
      <c r="G3447" s="12">
        <v>2.003353172934744</v>
      </c>
      <c r="H3447" s="12">
        <v>2.0531823105342428</v>
      </c>
      <c r="I3447" s="12">
        <v>2.0876645928087103</v>
      </c>
      <c r="J3447" s="12">
        <v>2.6198258077867425</v>
      </c>
      <c r="K3447" s="12">
        <v>2.1145289786230848</v>
      </c>
      <c r="L3447" s="12">
        <v>2.1789634804803906</v>
      </c>
      <c r="M3447" s="12">
        <v>2.1089598423718439</v>
      </c>
      <c r="N3447" s="12"/>
      <c r="O3447" s="12"/>
    </row>
    <row r="3448" spans="1:15" x14ac:dyDescent="0.35">
      <c r="A3448" s="11" t="str">
        <f t="shared" si="53"/>
        <v>CONSUMO PER CAPITA (kg ó litros por individuo)LecheALTA Y MEDIA ALTA</v>
      </c>
      <c r="B3448" s="11" t="s">
        <v>121</v>
      </c>
      <c r="C3448" s="11" t="s">
        <v>125</v>
      </c>
      <c r="D3448" s="11" t="s">
        <v>17</v>
      </c>
      <c r="E3448" s="12">
        <v>1.5169738283081504</v>
      </c>
      <c r="F3448" s="12">
        <v>2.0803800825157719</v>
      </c>
      <c r="G3448" s="12">
        <v>1.7308617320805646</v>
      </c>
      <c r="H3448" s="12">
        <v>1.5271464338360747</v>
      </c>
      <c r="I3448" s="12">
        <v>1.4560586239347324</v>
      </c>
      <c r="J3448" s="12">
        <v>1.7605835318778318</v>
      </c>
      <c r="K3448" s="12">
        <v>1.531430980350994</v>
      </c>
      <c r="L3448" s="12">
        <v>1.5330268387395931</v>
      </c>
      <c r="M3448" s="12">
        <v>1.4831587373514061</v>
      </c>
      <c r="N3448" s="12"/>
      <c r="O3448" s="12"/>
    </row>
    <row r="3449" spans="1:15" x14ac:dyDescent="0.35">
      <c r="A3449" s="11" t="str">
        <f t="shared" si="53"/>
        <v>CONSUMO PER CAPITA (kg ó litros por individuo)LecheMEDIA</v>
      </c>
      <c r="B3449" s="11" t="s">
        <v>121</v>
      </c>
      <c r="C3449" s="11" t="s">
        <v>125</v>
      </c>
      <c r="D3449" s="11" t="s">
        <v>18</v>
      </c>
      <c r="E3449" s="12">
        <v>1.0993844449808825</v>
      </c>
      <c r="F3449" s="12">
        <v>1.4447864827873862</v>
      </c>
      <c r="G3449" s="12">
        <v>1.1919304123634189</v>
      </c>
      <c r="H3449" s="12">
        <v>1.1690979412918787</v>
      </c>
      <c r="I3449" s="12">
        <v>1.1333310459253032</v>
      </c>
      <c r="J3449" s="12">
        <v>1.394011051270674</v>
      </c>
      <c r="K3449" s="12">
        <v>1.1663568915512561</v>
      </c>
      <c r="L3449" s="12">
        <v>1.2022301591995692</v>
      </c>
      <c r="M3449" s="12">
        <v>1.0717672582621316</v>
      </c>
      <c r="N3449" s="12"/>
      <c r="O3449" s="12"/>
    </row>
    <row r="3450" spans="1:15" x14ac:dyDescent="0.35">
      <c r="A3450" s="11" t="str">
        <f t="shared" si="53"/>
        <v>CONSUMO PER CAPITA (kg ó litros por individuo)LecheMEDIA BAJA</v>
      </c>
      <c r="B3450" s="11" t="s">
        <v>121</v>
      </c>
      <c r="C3450" s="11" t="s">
        <v>125</v>
      </c>
      <c r="D3450" s="11" t="s">
        <v>19</v>
      </c>
      <c r="E3450" s="12">
        <v>1.1349885436547422</v>
      </c>
      <c r="F3450" s="12">
        <v>1.5460454629048108</v>
      </c>
      <c r="G3450" s="12">
        <v>1.310670109002948</v>
      </c>
      <c r="H3450" s="12">
        <v>1.462775218643658</v>
      </c>
      <c r="I3450" s="12">
        <v>1.2375086673266509</v>
      </c>
      <c r="J3450" s="12">
        <v>1.5298523257919154</v>
      </c>
      <c r="K3450" s="12">
        <v>1.2933492479029756</v>
      </c>
      <c r="L3450" s="12">
        <v>1.3159382612982564</v>
      </c>
      <c r="M3450" s="12">
        <v>1.2276180635119738</v>
      </c>
      <c r="N3450" s="12"/>
      <c r="O3450" s="12"/>
    </row>
    <row r="3451" spans="1:15" x14ac:dyDescent="0.35">
      <c r="A3451" s="11" t="str">
        <f t="shared" si="53"/>
        <v>CONSUMO PER CAPITA (kg ó litros por individuo)LecheBAJA</v>
      </c>
      <c r="B3451" s="11" t="s">
        <v>121</v>
      </c>
      <c r="C3451" s="11" t="s">
        <v>125</v>
      </c>
      <c r="D3451" s="11" t="s">
        <v>20</v>
      </c>
      <c r="E3451" s="12">
        <v>1.0916346151389138</v>
      </c>
      <c r="F3451" s="12">
        <v>1.2439304755999652</v>
      </c>
      <c r="G3451" s="12">
        <v>0.9688100127388164</v>
      </c>
      <c r="H3451" s="12">
        <v>1.0480968330977363</v>
      </c>
      <c r="I3451" s="12">
        <v>0.98953836199114953</v>
      </c>
      <c r="J3451" s="12">
        <v>1.1690007347810474</v>
      </c>
      <c r="K3451" s="12">
        <v>1.0364688158590607</v>
      </c>
      <c r="L3451" s="12">
        <v>1.0090045070384157</v>
      </c>
      <c r="M3451" s="12">
        <v>1.0262165586541476</v>
      </c>
      <c r="N3451" s="12"/>
      <c r="O3451" s="12"/>
    </row>
    <row r="3452" spans="1:15" x14ac:dyDescent="0.35">
      <c r="A3452" s="11" t="str">
        <f t="shared" si="53"/>
        <v>CONSUMO PER CAPITA (kg ó litros por individuo)LecheHOMBRE</v>
      </c>
      <c r="B3452" s="11" t="s">
        <v>121</v>
      </c>
      <c r="C3452" s="11" t="s">
        <v>125</v>
      </c>
      <c r="D3452" s="11" t="s">
        <v>21</v>
      </c>
      <c r="E3452" s="12">
        <v>1.529007502955259</v>
      </c>
      <c r="F3452" s="12">
        <v>1.9860927824661925</v>
      </c>
      <c r="G3452" s="12">
        <v>1.6117877183955345</v>
      </c>
      <c r="H3452" s="12">
        <v>1.6112932788259902</v>
      </c>
      <c r="I3452" s="12">
        <v>1.4987383490305568</v>
      </c>
      <c r="J3452" s="12">
        <v>1.8640076892372885</v>
      </c>
      <c r="K3452" s="12">
        <v>1.5295525908389282</v>
      </c>
      <c r="L3452" s="12">
        <v>1.519127954300588</v>
      </c>
      <c r="M3452" s="12">
        <v>1.4616387704488685</v>
      </c>
      <c r="N3452" s="12"/>
      <c r="O3452" s="12"/>
    </row>
    <row r="3453" spans="1:15" x14ac:dyDescent="0.35">
      <c r="A3453" s="11" t="str">
        <f t="shared" si="53"/>
        <v>CONSUMO PER CAPITA (kg ó litros por individuo)LecheMUJER</v>
      </c>
      <c r="B3453" s="11" t="s">
        <v>121</v>
      </c>
      <c r="C3453" s="11" t="s">
        <v>125</v>
      </c>
      <c r="D3453" s="11" t="s">
        <v>22</v>
      </c>
      <c r="E3453" s="12">
        <v>0.86997756704290474</v>
      </c>
      <c r="F3453" s="12">
        <v>1.1576261647675721</v>
      </c>
      <c r="G3453" s="12">
        <v>0.98398095260177842</v>
      </c>
      <c r="H3453" s="12">
        <v>0.99221279317440869</v>
      </c>
      <c r="I3453" s="12">
        <v>0.90925016638157286</v>
      </c>
      <c r="J3453" s="12">
        <v>1.0710105697022139</v>
      </c>
      <c r="K3453" s="12">
        <v>0.98014275014835983</v>
      </c>
      <c r="L3453" s="12">
        <v>1.0161294829284453</v>
      </c>
      <c r="M3453" s="12">
        <v>0.92762937595334438</v>
      </c>
      <c r="N3453" s="12"/>
      <c r="O3453" s="12"/>
    </row>
    <row r="3454" spans="1:15" x14ac:dyDescent="0.35">
      <c r="A3454" s="11" t="str">
        <f t="shared" si="53"/>
        <v>CONSUMO PER CAPITA (kg ó litros por individuo)Leche SolaT.ESPAÑA</v>
      </c>
      <c r="B3454" s="11" t="s">
        <v>121</v>
      </c>
      <c r="C3454" s="11" t="s">
        <v>126</v>
      </c>
      <c r="D3454" s="11" t="s">
        <v>36</v>
      </c>
      <c r="E3454" s="12">
        <v>1.5624757567814064E-2</v>
      </c>
      <c r="F3454" s="12">
        <v>3.9049900680934453E-2</v>
      </c>
      <c r="G3454" s="12">
        <v>4.3187486414411898E-2</v>
      </c>
      <c r="H3454" s="12">
        <v>4.8062474671919125E-2</v>
      </c>
      <c r="I3454" s="12">
        <v>1.8485484108209622E-2</v>
      </c>
      <c r="J3454" s="12">
        <v>1.9273277141527562E-2</v>
      </c>
      <c r="K3454" s="12">
        <v>2.1315996642306219E-2</v>
      </c>
      <c r="L3454" s="12">
        <v>1.6560154005726468E-2</v>
      </c>
      <c r="M3454" s="12">
        <v>1.2666639224173234E-2</v>
      </c>
      <c r="N3454" s="12"/>
      <c r="O3454" s="12"/>
    </row>
    <row r="3455" spans="1:15" x14ac:dyDescent="0.35">
      <c r="A3455" s="11" t="str">
        <f t="shared" si="53"/>
        <v>CONSUMO PER CAPITA (kg ó litros por individuo)Leche SolaBCN AM</v>
      </c>
      <c r="B3455" s="11" t="s">
        <v>121</v>
      </c>
      <c r="C3455" s="11" t="s">
        <v>126</v>
      </c>
      <c r="D3455" s="11" t="s">
        <v>1</v>
      </c>
      <c r="E3455" s="12">
        <v>1.9683589699829088E-2</v>
      </c>
      <c r="F3455" s="12">
        <v>1.741590447118084E-2</v>
      </c>
      <c r="G3455" s="12">
        <v>1.1989853603813187E-2</v>
      </c>
      <c r="H3455" s="12">
        <v>1.4859420265638574E-2</v>
      </c>
      <c r="I3455" s="12">
        <v>5.0496779308200727E-3</v>
      </c>
      <c r="J3455" s="12">
        <v>9.9352213013898134E-3</v>
      </c>
      <c r="K3455" s="12">
        <v>9.5413725359523843E-3</v>
      </c>
      <c r="L3455" s="12">
        <v>2.3596427181777273E-3</v>
      </c>
      <c r="M3455" s="12">
        <v>3.6833388686827988E-3</v>
      </c>
      <c r="N3455" s="12"/>
      <c r="O3455" s="12"/>
    </row>
    <row r="3456" spans="1:15" x14ac:dyDescent="0.35">
      <c r="A3456" s="11" t="str">
        <f t="shared" si="53"/>
        <v>CONSUMO PER CAPITA (kg ó litros por individuo)Leche SolaREST.CAT ARAGON</v>
      </c>
      <c r="B3456" s="11" t="s">
        <v>121</v>
      </c>
      <c r="C3456" s="11" t="s">
        <v>126</v>
      </c>
      <c r="D3456" s="11" t="s">
        <v>2</v>
      </c>
      <c r="E3456" s="12">
        <v>1.1586830919567526E-2</v>
      </c>
      <c r="F3456" s="12">
        <v>2.5373380654163856E-2</v>
      </c>
      <c r="G3456" s="12">
        <v>8.6285011040089458E-3</v>
      </c>
      <c r="H3456" s="12">
        <v>1.2505204627835274E-2</v>
      </c>
      <c r="I3456" s="12">
        <v>1.3910313973166066E-2</v>
      </c>
      <c r="J3456" s="12">
        <v>1.5949180481395216E-2</v>
      </c>
      <c r="K3456" s="12">
        <v>2.8151931103946939E-2</v>
      </c>
      <c r="L3456" s="12">
        <v>3.429586400888706E-2</v>
      </c>
      <c r="M3456" s="12">
        <v>1.7632985995266148E-2</v>
      </c>
      <c r="N3456" s="12"/>
      <c r="O3456" s="12"/>
    </row>
    <row r="3457" spans="1:15" x14ac:dyDescent="0.35">
      <c r="A3457" s="11" t="str">
        <f t="shared" si="53"/>
        <v>CONSUMO PER CAPITA (kg ó litros por individuo)Leche SolaLEVANTE</v>
      </c>
      <c r="B3457" s="11" t="s">
        <v>121</v>
      </c>
      <c r="C3457" s="11" t="s">
        <v>126</v>
      </c>
      <c r="D3457" s="11" t="s">
        <v>3</v>
      </c>
      <c r="E3457" s="12">
        <v>2.2722756906746458E-3</v>
      </c>
      <c r="F3457" s="12">
        <v>0.1229852368742952</v>
      </c>
      <c r="G3457" s="12">
        <v>0.20930639468009551</v>
      </c>
      <c r="H3457" s="12">
        <v>0.24115118895924301</v>
      </c>
      <c r="I3457" s="12">
        <v>5.046453347446421E-2</v>
      </c>
      <c r="J3457" s="12">
        <v>5.3895416550193125E-3</v>
      </c>
      <c r="K3457" s="12">
        <v>2.8395070419082349E-3</v>
      </c>
      <c r="L3457" s="12">
        <v>7.5359868432844056E-3</v>
      </c>
      <c r="M3457" s="12">
        <v>3.7716682742864869E-3</v>
      </c>
      <c r="N3457" s="12"/>
      <c r="O3457" s="12"/>
    </row>
    <row r="3458" spans="1:15" x14ac:dyDescent="0.35">
      <c r="A3458" s="11" t="str">
        <f t="shared" si="53"/>
        <v>CONSUMO PER CAPITA (kg ó litros por individuo)Leche SolaANDALUCIA</v>
      </c>
      <c r="B3458" s="11" t="s">
        <v>121</v>
      </c>
      <c r="C3458" s="11" t="s">
        <v>126</v>
      </c>
      <c r="D3458" s="11" t="s">
        <v>4</v>
      </c>
      <c r="E3458" s="12">
        <v>3.2510137417765421E-2</v>
      </c>
      <c r="F3458" s="12">
        <v>2.4043636422201874E-2</v>
      </c>
      <c r="G3458" s="12">
        <v>1.7557092207615616E-2</v>
      </c>
      <c r="H3458" s="12">
        <v>1.4804288947638227E-2</v>
      </c>
      <c r="I3458" s="12">
        <v>1.2498974824146534E-2</v>
      </c>
      <c r="J3458" s="12">
        <v>3.8032717103333877E-2</v>
      </c>
      <c r="K3458" s="12">
        <v>3.2778162981154442E-2</v>
      </c>
      <c r="L3458" s="12">
        <v>1.6359366455220556E-2</v>
      </c>
      <c r="M3458" s="12">
        <v>8.2410325620208748E-3</v>
      </c>
      <c r="N3458" s="12"/>
      <c r="O3458" s="12"/>
    </row>
    <row r="3459" spans="1:15" x14ac:dyDescent="0.35">
      <c r="A3459" s="11" t="str">
        <f t="shared" si="53"/>
        <v>CONSUMO PER CAPITA (kg ó litros por individuo)Leche SolaMDD AM</v>
      </c>
      <c r="B3459" s="11" t="s">
        <v>121</v>
      </c>
      <c r="C3459" s="11" t="s">
        <v>126</v>
      </c>
      <c r="D3459" s="11" t="s">
        <v>5</v>
      </c>
      <c r="E3459" s="12">
        <v>6.6698335842847421E-3</v>
      </c>
      <c r="F3459" s="12">
        <v>2.9394631518982594E-2</v>
      </c>
      <c r="G3459" s="12">
        <v>8.9000349567718347E-3</v>
      </c>
      <c r="H3459" s="12">
        <v>1.1043801645657211E-2</v>
      </c>
      <c r="I3459" s="12">
        <v>1.2266160749046422E-2</v>
      </c>
      <c r="J3459" s="12">
        <v>9.1265806550666125E-3</v>
      </c>
      <c r="K3459" s="12">
        <v>1.9862525914245956E-2</v>
      </c>
      <c r="L3459" s="12">
        <v>1.894778633573636E-2</v>
      </c>
      <c r="M3459" s="12">
        <v>2.0437147995792486E-2</v>
      </c>
      <c r="N3459" s="12"/>
      <c r="O3459" s="12"/>
    </row>
    <row r="3460" spans="1:15" x14ac:dyDescent="0.35">
      <c r="A3460" s="11" t="str">
        <f t="shared" ref="A3460:A3523" si="54">B3460&amp;C3460&amp;D3460</f>
        <v>CONSUMO PER CAPITA (kg ó litros por individuo)Leche SolaRTO CENTRO</v>
      </c>
      <c r="B3460" s="11" t="s">
        <v>121</v>
      </c>
      <c r="C3460" s="11" t="s">
        <v>126</v>
      </c>
      <c r="D3460" s="11" t="s">
        <v>6</v>
      </c>
      <c r="E3460" s="12">
        <v>1.5209351456662893E-2</v>
      </c>
      <c r="F3460" s="12">
        <v>2.1983688215486033E-2</v>
      </c>
      <c r="G3460" s="12">
        <v>8.7888708087815529E-3</v>
      </c>
      <c r="H3460" s="12">
        <v>1.1510595721542251E-2</v>
      </c>
      <c r="I3460" s="12">
        <v>8.6013791500990332E-3</v>
      </c>
      <c r="J3460" s="12">
        <v>1.704550949034004E-2</v>
      </c>
      <c r="K3460" s="12">
        <v>2.2806161706970654E-2</v>
      </c>
      <c r="L3460" s="12">
        <v>1.1839375663890601E-2</v>
      </c>
      <c r="M3460" s="12">
        <v>1.6642627221784785E-2</v>
      </c>
      <c r="N3460" s="12"/>
      <c r="O3460" s="12"/>
    </row>
    <row r="3461" spans="1:15" x14ac:dyDescent="0.35">
      <c r="A3461" s="11" t="str">
        <f t="shared" si="54"/>
        <v>CONSUMO PER CAPITA (kg ó litros por individuo)Leche SolaNORTE-CENTRO</v>
      </c>
      <c r="B3461" s="11" t="s">
        <v>121</v>
      </c>
      <c r="C3461" s="11" t="s">
        <v>126</v>
      </c>
      <c r="D3461" s="11" t="s">
        <v>7</v>
      </c>
      <c r="E3461" s="12">
        <v>1.4178654969110459E-2</v>
      </c>
      <c r="F3461" s="12">
        <v>1.7215485477207412E-2</v>
      </c>
      <c r="G3461" s="12">
        <v>2.6602138201348595E-2</v>
      </c>
      <c r="H3461" s="12">
        <v>1.1785829453019368E-2</v>
      </c>
      <c r="I3461" s="12">
        <v>2.0291387428360782E-2</v>
      </c>
      <c r="J3461" s="12">
        <v>2.4259420580456305E-2</v>
      </c>
      <c r="K3461" s="12">
        <v>3.6376674473438564E-2</v>
      </c>
      <c r="L3461" s="12">
        <v>2.852676693225346E-2</v>
      </c>
      <c r="M3461" s="12">
        <v>1.8397785877777881E-2</v>
      </c>
      <c r="N3461" s="12"/>
      <c r="O3461" s="12"/>
    </row>
    <row r="3462" spans="1:15" x14ac:dyDescent="0.35">
      <c r="A3462" s="11" t="str">
        <f t="shared" si="54"/>
        <v>CONSUMO PER CAPITA (kg ó litros por individuo)Leche SolaNOROESTE</v>
      </c>
      <c r="B3462" s="11" t="s">
        <v>121</v>
      </c>
      <c r="C3462" s="11" t="s">
        <v>126</v>
      </c>
      <c r="D3462" s="11" t="s">
        <v>8</v>
      </c>
      <c r="E3462" s="12">
        <v>1.7190755467980247E-2</v>
      </c>
      <c r="F3462" s="12">
        <v>2.6902635788260715E-2</v>
      </c>
      <c r="G3462" s="12">
        <v>4.8273993578517643E-3</v>
      </c>
      <c r="H3462" s="12">
        <v>1.0652807053615015E-2</v>
      </c>
      <c r="I3462" s="12">
        <v>1.574526502417373E-2</v>
      </c>
      <c r="J3462" s="12">
        <v>2.7489955765847597E-2</v>
      </c>
      <c r="K3462" s="12">
        <v>1.4444681476278188E-2</v>
      </c>
      <c r="L3462" s="12">
        <v>1.067130244200158E-2</v>
      </c>
      <c r="M3462" s="12">
        <v>1.8452313989024E-2</v>
      </c>
      <c r="N3462" s="12"/>
      <c r="O3462" s="12"/>
    </row>
    <row r="3463" spans="1:15" x14ac:dyDescent="0.35">
      <c r="A3463" s="11" t="str">
        <f t="shared" si="54"/>
        <v>CONSUMO PER CAPITA (kg ó litros por individuo)Leche Sola&lt;2MIL</v>
      </c>
      <c r="B3463" s="11" t="s">
        <v>121</v>
      </c>
      <c r="C3463" s="11" t="s">
        <v>126</v>
      </c>
      <c r="D3463" s="11" t="s">
        <v>9</v>
      </c>
      <c r="E3463" s="12">
        <v>7.5596440584221949E-3</v>
      </c>
      <c r="F3463" s="12">
        <v>1.1172005583683595E-2</v>
      </c>
      <c r="G3463" s="12">
        <v>6.665730862807152E-3</v>
      </c>
      <c r="H3463" s="12">
        <v>1.6337018612495432E-3</v>
      </c>
      <c r="I3463" s="12" t="s">
        <v>219</v>
      </c>
      <c r="J3463" s="12">
        <v>1.256718633710825E-2</v>
      </c>
      <c r="K3463" s="12">
        <v>1.0749855495930966E-2</v>
      </c>
      <c r="L3463" s="12">
        <v>4.8588360766652419E-2</v>
      </c>
      <c r="M3463" s="12">
        <v>5.9212382918805186E-3</v>
      </c>
      <c r="N3463" s="12"/>
      <c r="O3463" s="12"/>
    </row>
    <row r="3464" spans="1:15" x14ac:dyDescent="0.35">
      <c r="A3464" s="11" t="str">
        <f t="shared" si="54"/>
        <v>CONSUMO PER CAPITA (kg ó litros por individuo)Leche Sola2-5MIL</v>
      </c>
      <c r="B3464" s="11" t="s">
        <v>121</v>
      </c>
      <c r="C3464" s="11" t="s">
        <v>126</v>
      </c>
      <c r="D3464" s="11" t="s">
        <v>10</v>
      </c>
      <c r="E3464" s="12">
        <v>9.6598066928977044E-3</v>
      </c>
      <c r="F3464" s="12">
        <v>1.788823697540011E-2</v>
      </c>
      <c r="G3464" s="12">
        <v>1.1619970488672993E-2</v>
      </c>
      <c r="H3464" s="12">
        <v>6.7280133718835445E-3</v>
      </c>
      <c r="I3464" s="12">
        <v>9.7540656937266049E-3</v>
      </c>
      <c r="J3464" s="12">
        <v>3.2802286977825529E-2</v>
      </c>
      <c r="K3464" s="12">
        <v>2.8011804667275032E-2</v>
      </c>
      <c r="L3464" s="12">
        <v>5.6494595644336664E-3</v>
      </c>
      <c r="M3464" s="12">
        <v>1.7025110325766776E-3</v>
      </c>
      <c r="N3464" s="12"/>
      <c r="O3464" s="12"/>
    </row>
    <row r="3465" spans="1:15" x14ac:dyDescent="0.35">
      <c r="A3465" s="11" t="str">
        <f t="shared" si="54"/>
        <v>CONSUMO PER CAPITA (kg ó litros por individuo)Leche Sola5-10MIL</v>
      </c>
      <c r="B3465" s="11" t="s">
        <v>121</v>
      </c>
      <c r="C3465" s="11" t="s">
        <v>126</v>
      </c>
      <c r="D3465" s="11" t="s">
        <v>11</v>
      </c>
      <c r="E3465" s="12">
        <v>1.0136437151993952E-2</v>
      </c>
      <c r="F3465" s="12">
        <v>0.21337010763425784</v>
      </c>
      <c r="G3465" s="12">
        <v>0.39832056250049497</v>
      </c>
      <c r="H3465" s="12">
        <v>1.1604650939920825E-2</v>
      </c>
      <c r="I3465" s="12">
        <v>2.0692784152983191E-2</v>
      </c>
      <c r="J3465" s="12">
        <v>2.5691689563193315E-2</v>
      </c>
      <c r="K3465" s="12">
        <v>7.6191883108857657E-3</v>
      </c>
      <c r="L3465" s="12">
        <v>1.7597870499640952E-2</v>
      </c>
      <c r="M3465" s="12">
        <v>1.4779451783330589E-2</v>
      </c>
      <c r="N3465" s="12"/>
      <c r="O3465" s="12"/>
    </row>
    <row r="3466" spans="1:15" x14ac:dyDescent="0.35">
      <c r="A3466" s="11" t="str">
        <f t="shared" si="54"/>
        <v>CONSUMO PER CAPITA (kg ó litros por individuo)Leche Sola10-30MIL</v>
      </c>
      <c r="B3466" s="11" t="s">
        <v>121</v>
      </c>
      <c r="C3466" s="11" t="s">
        <v>126</v>
      </c>
      <c r="D3466" s="11" t="s">
        <v>12</v>
      </c>
      <c r="E3466" s="12">
        <v>8.4964818624600966E-3</v>
      </c>
      <c r="F3466" s="12">
        <v>1.1067703909441258E-2</v>
      </c>
      <c r="G3466" s="12">
        <v>4.3720297718992957E-3</v>
      </c>
      <c r="H3466" s="12">
        <v>6.2591884750424669E-3</v>
      </c>
      <c r="I3466" s="12">
        <v>1.0494784456994373E-2</v>
      </c>
      <c r="J3466" s="12">
        <v>1.5950156642520072E-2</v>
      </c>
      <c r="K3466" s="12">
        <v>2.2141987791449668E-2</v>
      </c>
      <c r="L3466" s="12">
        <v>1.7877024614430116E-2</v>
      </c>
      <c r="M3466" s="12">
        <v>1.1499207317852212E-2</v>
      </c>
      <c r="N3466" s="12"/>
      <c r="O3466" s="12"/>
    </row>
    <row r="3467" spans="1:15" x14ac:dyDescent="0.35">
      <c r="A3467" s="11" t="str">
        <f t="shared" si="54"/>
        <v>CONSUMO PER CAPITA (kg ó litros por individuo)Leche Sola30-100MIL</v>
      </c>
      <c r="B3467" s="11" t="s">
        <v>121</v>
      </c>
      <c r="C3467" s="11" t="s">
        <v>126</v>
      </c>
      <c r="D3467" s="11" t="s">
        <v>13</v>
      </c>
      <c r="E3467" s="12">
        <v>1.9869802138548675E-2</v>
      </c>
      <c r="F3467" s="12">
        <v>3.0087049560050295E-2</v>
      </c>
      <c r="G3467" s="12">
        <v>1.4955768435130452E-2</v>
      </c>
      <c r="H3467" s="12">
        <v>1.4085306309710419E-2</v>
      </c>
      <c r="I3467" s="12">
        <v>1.1654989442948849E-2</v>
      </c>
      <c r="J3467" s="12">
        <v>1.5926054091300438E-2</v>
      </c>
      <c r="K3467" s="12">
        <v>3.4622086836685044E-2</v>
      </c>
      <c r="L3467" s="12">
        <v>9.2659772151168045E-3</v>
      </c>
      <c r="M3467" s="12">
        <v>2.0985929582966072E-2</v>
      </c>
      <c r="N3467" s="12"/>
      <c r="O3467" s="12"/>
    </row>
    <row r="3468" spans="1:15" x14ac:dyDescent="0.35">
      <c r="A3468" s="11" t="str">
        <f t="shared" si="54"/>
        <v>CONSUMO PER CAPITA (kg ó litros por individuo)Leche Sola100-200MIL</v>
      </c>
      <c r="B3468" s="11" t="s">
        <v>121</v>
      </c>
      <c r="C3468" s="11" t="s">
        <v>126</v>
      </c>
      <c r="D3468" s="11" t="s">
        <v>14</v>
      </c>
      <c r="E3468" s="12">
        <v>3.0197531858627117E-2</v>
      </c>
      <c r="F3468" s="12">
        <v>3.7801057250518612E-2</v>
      </c>
      <c r="G3468" s="12">
        <v>1.8787256380197539E-2</v>
      </c>
      <c r="H3468" s="12">
        <v>2.5794848607886615E-2</v>
      </c>
      <c r="I3468" s="12">
        <v>1.1052527397745185E-2</v>
      </c>
      <c r="J3468" s="12">
        <v>3.2889164716813885E-2</v>
      </c>
      <c r="K3468" s="12">
        <v>3.1190854909588544E-2</v>
      </c>
      <c r="L3468" s="12">
        <v>1.3226987242776657E-2</v>
      </c>
      <c r="M3468" s="12">
        <v>9.740919090479019E-3</v>
      </c>
      <c r="N3468" s="12"/>
      <c r="O3468" s="12"/>
    </row>
    <row r="3469" spans="1:15" x14ac:dyDescent="0.35">
      <c r="A3469" s="11" t="str">
        <f t="shared" si="54"/>
        <v>CONSUMO PER CAPITA (kg ó litros por individuo)Leche Sola200-500MIL</v>
      </c>
      <c r="B3469" s="11" t="s">
        <v>121</v>
      </c>
      <c r="C3469" s="11" t="s">
        <v>126</v>
      </c>
      <c r="D3469" s="11" t="s">
        <v>15</v>
      </c>
      <c r="E3469" s="12">
        <v>7.0723542006760915E-3</v>
      </c>
      <c r="F3469" s="12">
        <v>1.8478068868950426E-2</v>
      </c>
      <c r="G3469" s="12">
        <v>1.1165281095291021E-2</v>
      </c>
      <c r="H3469" s="12">
        <v>0.29664807507130142</v>
      </c>
      <c r="I3469" s="12">
        <v>7.0883247164267055E-2</v>
      </c>
      <c r="J3469" s="12">
        <v>1.7776858328904018E-2</v>
      </c>
      <c r="K3469" s="12">
        <v>1.0531711706956656E-2</v>
      </c>
      <c r="L3469" s="12">
        <v>1.4266008638482935E-2</v>
      </c>
      <c r="M3469" s="12">
        <v>7.5206154389626488E-3</v>
      </c>
      <c r="N3469" s="12"/>
      <c r="O3469" s="12"/>
    </row>
    <row r="3470" spans="1:15" x14ac:dyDescent="0.35">
      <c r="A3470" s="11" t="str">
        <f t="shared" si="54"/>
        <v>CONSUMO PER CAPITA (kg ó litros por individuo)Leche Sola&gt;500MIL</v>
      </c>
      <c r="B3470" s="11" t="s">
        <v>121</v>
      </c>
      <c r="C3470" s="11" t="s">
        <v>126</v>
      </c>
      <c r="D3470" s="11" t="s">
        <v>16</v>
      </c>
      <c r="E3470" s="12">
        <v>2.3416838932597127E-2</v>
      </c>
      <c r="F3470" s="12">
        <v>3.0126805267725539E-2</v>
      </c>
      <c r="G3470" s="12">
        <v>1.1023613933300654E-2</v>
      </c>
      <c r="H3470" s="12">
        <v>1.2439442899641459E-2</v>
      </c>
      <c r="I3470" s="12">
        <v>9.7274124318084011E-3</v>
      </c>
      <c r="J3470" s="12">
        <v>1.3716533976412711E-2</v>
      </c>
      <c r="K3470" s="12">
        <v>1.4545944485176638E-2</v>
      </c>
      <c r="L3470" s="12">
        <v>2.0010074270516071E-2</v>
      </c>
      <c r="M3470" s="12">
        <v>1.5370229384337089E-2</v>
      </c>
      <c r="N3470" s="12"/>
      <c r="O3470" s="12"/>
    </row>
    <row r="3471" spans="1:15" x14ac:dyDescent="0.35">
      <c r="A3471" s="11" t="str">
        <f t="shared" si="54"/>
        <v>CONSUMO PER CAPITA (kg ó litros por individuo)Leche SolaDE 15 A 19 AÑOS</v>
      </c>
      <c r="B3471" s="11" t="s">
        <v>121</v>
      </c>
      <c r="C3471" s="11" t="s">
        <v>126</v>
      </c>
      <c r="D3471" s="11" t="s">
        <v>39</v>
      </c>
      <c r="E3471" s="12">
        <v>4.5647045257751012E-2</v>
      </c>
      <c r="F3471" s="12">
        <v>1.7307294519586399E-3</v>
      </c>
      <c r="G3471" s="12">
        <v>3.639721112824199E-3</v>
      </c>
      <c r="H3471" s="12" t="s">
        <v>219</v>
      </c>
      <c r="I3471" s="12">
        <v>1.7804381135022025E-3</v>
      </c>
      <c r="J3471" s="12">
        <v>4.020190639818377E-3</v>
      </c>
      <c r="K3471" s="12">
        <v>4.8801068321648062E-3</v>
      </c>
      <c r="L3471" s="12">
        <v>1.1151045727115266E-2</v>
      </c>
      <c r="M3471" s="12" t="s">
        <v>219</v>
      </c>
      <c r="N3471" s="12"/>
      <c r="O3471" s="12"/>
    </row>
    <row r="3472" spans="1:15" x14ac:dyDescent="0.35">
      <c r="A3472" s="11" t="str">
        <f t="shared" si="54"/>
        <v>CONSUMO PER CAPITA (kg ó litros por individuo)Leche SolaDE 20 A 24 AÑOS</v>
      </c>
      <c r="B3472" s="11" t="s">
        <v>121</v>
      </c>
      <c r="C3472" s="11" t="s">
        <v>126</v>
      </c>
      <c r="D3472" s="11" t="s">
        <v>40</v>
      </c>
      <c r="E3472" s="12">
        <v>7.6400787558392755E-3</v>
      </c>
      <c r="F3472" s="12">
        <v>7.3038212971763422E-4</v>
      </c>
      <c r="G3472" s="12">
        <v>2.0536884247131008E-3</v>
      </c>
      <c r="H3472" s="12">
        <v>2.0316034596858483E-3</v>
      </c>
      <c r="I3472" s="12">
        <v>1.0260797500332606E-3</v>
      </c>
      <c r="J3472" s="12">
        <v>1.8879213896905861E-3</v>
      </c>
      <c r="K3472" s="12">
        <v>1.2050256137259055E-2</v>
      </c>
      <c r="L3472" s="12">
        <v>3.3028084511607846E-2</v>
      </c>
      <c r="M3472" s="12">
        <v>5.2330539839222593E-3</v>
      </c>
      <c r="N3472" s="12"/>
      <c r="O3472" s="12"/>
    </row>
    <row r="3473" spans="1:15" x14ac:dyDescent="0.35">
      <c r="A3473" s="11" t="str">
        <f t="shared" si="54"/>
        <v>CONSUMO PER CAPITA (kg ó litros por individuo)Leche SolaDE 25 A 34 AÑOS</v>
      </c>
      <c r="B3473" s="11" t="s">
        <v>121</v>
      </c>
      <c r="C3473" s="11" t="s">
        <v>126</v>
      </c>
      <c r="D3473" s="11" t="s">
        <v>41</v>
      </c>
      <c r="E3473" s="12">
        <v>3.4097747360402656E-3</v>
      </c>
      <c r="F3473" s="12">
        <v>0.12448929375811935</v>
      </c>
      <c r="G3473" s="12">
        <v>0.22374274924391757</v>
      </c>
      <c r="H3473" s="12">
        <v>6.5261403700626478E-3</v>
      </c>
      <c r="I3473" s="12">
        <v>9.042011386624511E-3</v>
      </c>
      <c r="J3473" s="12">
        <v>9.6535511016949457E-3</v>
      </c>
      <c r="K3473" s="12">
        <v>1.0004456523276889E-2</v>
      </c>
      <c r="L3473" s="12">
        <v>6.2607728109319669E-3</v>
      </c>
      <c r="M3473" s="12">
        <v>1.2703949076779578E-2</v>
      </c>
      <c r="N3473" s="12"/>
      <c r="O3473" s="12"/>
    </row>
    <row r="3474" spans="1:15" x14ac:dyDescent="0.35">
      <c r="A3474" s="11" t="str">
        <f t="shared" si="54"/>
        <v>CONSUMO PER CAPITA (kg ó litros por individuo)Leche SolaDE 35 A 49 AÑOS</v>
      </c>
      <c r="B3474" s="11" t="s">
        <v>121</v>
      </c>
      <c r="C3474" s="11" t="s">
        <v>126</v>
      </c>
      <c r="D3474" s="11" t="s">
        <v>42</v>
      </c>
      <c r="E3474" s="12">
        <v>1.118877772086095E-2</v>
      </c>
      <c r="F3474" s="12">
        <v>2.0673322084935046E-2</v>
      </c>
      <c r="G3474" s="12">
        <v>1.3101467605197641E-2</v>
      </c>
      <c r="H3474" s="12">
        <v>0.13453003270932715</v>
      </c>
      <c r="I3474" s="12">
        <v>3.4538662816714659E-2</v>
      </c>
      <c r="J3474" s="12">
        <v>2.2450599979470257E-2</v>
      </c>
      <c r="K3474" s="12">
        <v>1.2813162855763453E-2</v>
      </c>
      <c r="L3474" s="12">
        <v>1.5296359504791768E-2</v>
      </c>
      <c r="M3474" s="12">
        <v>1.0243671992458495E-2</v>
      </c>
      <c r="N3474" s="12"/>
      <c r="O3474" s="12"/>
    </row>
    <row r="3475" spans="1:15" x14ac:dyDescent="0.35">
      <c r="A3475" s="11" t="str">
        <f t="shared" si="54"/>
        <v>CONSUMO PER CAPITA (kg ó litros por individuo)Leche SolaDE 50 A 59 AÑOS</v>
      </c>
      <c r="B3475" s="11" t="s">
        <v>121</v>
      </c>
      <c r="C3475" s="11" t="s">
        <v>126</v>
      </c>
      <c r="D3475" s="11" t="s">
        <v>43</v>
      </c>
      <c r="E3475" s="12">
        <v>3.2063194383618959E-2</v>
      </c>
      <c r="F3475" s="12">
        <v>3.2368137800642689E-2</v>
      </c>
      <c r="G3475" s="12">
        <v>1.0328740551086301E-2</v>
      </c>
      <c r="H3475" s="12">
        <v>8.5044140021560879E-3</v>
      </c>
      <c r="I3475" s="12">
        <v>1.3513841508692883E-2</v>
      </c>
      <c r="J3475" s="12">
        <v>1.5094935357012489E-2</v>
      </c>
      <c r="K3475" s="12">
        <v>2.0465593405334097E-2</v>
      </c>
      <c r="L3475" s="12">
        <v>1.440934019667099E-2</v>
      </c>
      <c r="M3475" s="12">
        <v>1.2976425480646352E-2</v>
      </c>
      <c r="N3475" s="12"/>
      <c r="O3475" s="12"/>
    </row>
    <row r="3476" spans="1:15" x14ac:dyDescent="0.35">
      <c r="A3476" s="11" t="str">
        <f t="shared" si="54"/>
        <v>CONSUMO PER CAPITA (kg ó litros por individuo)Leche SolaDE 60 A 75 AÑOS</v>
      </c>
      <c r="B3476" s="11" t="s">
        <v>121</v>
      </c>
      <c r="C3476" s="11" t="s">
        <v>126</v>
      </c>
      <c r="D3476" s="11" t="s">
        <v>44</v>
      </c>
      <c r="E3476" s="12">
        <v>8.4705272477064199E-3</v>
      </c>
      <c r="F3476" s="12">
        <v>3.7215283427083017E-2</v>
      </c>
      <c r="G3476" s="12">
        <v>2.0629219174816495E-2</v>
      </c>
      <c r="H3476" s="12">
        <v>2.3528383182555967E-2</v>
      </c>
      <c r="I3476" s="12">
        <v>1.7818377094435078E-2</v>
      </c>
      <c r="J3476" s="12">
        <v>3.4249260757512889E-2</v>
      </c>
      <c r="K3476" s="12">
        <v>4.7617356873828898E-2</v>
      </c>
      <c r="L3476" s="12">
        <v>2.3142746459240027E-2</v>
      </c>
      <c r="M3476" s="12">
        <v>2.1421983324175092E-2</v>
      </c>
      <c r="N3476" s="12"/>
      <c r="O3476" s="12"/>
    </row>
    <row r="3477" spans="1:15" x14ac:dyDescent="0.35">
      <c r="A3477" s="11" t="str">
        <f t="shared" si="54"/>
        <v>CONSUMO PER CAPITA (kg ó litros por individuo)Leche SolaALTA Y MEDIA ALTA</v>
      </c>
      <c r="B3477" s="11" t="s">
        <v>121</v>
      </c>
      <c r="C3477" s="11" t="s">
        <v>126</v>
      </c>
      <c r="D3477" s="11" t="s">
        <v>17</v>
      </c>
      <c r="E3477" s="12">
        <v>9.9802338285285702E-3</v>
      </c>
      <c r="F3477" s="12">
        <v>9.723577602730045E-2</v>
      </c>
      <c r="G3477" s="12">
        <v>0.15365717349376079</v>
      </c>
      <c r="H3477" s="12">
        <v>8.8699936291217023E-3</v>
      </c>
      <c r="I3477" s="12">
        <v>1.0676956114828835E-2</v>
      </c>
      <c r="J3477" s="12">
        <v>1.2871970032993249E-2</v>
      </c>
      <c r="K3477" s="12">
        <v>1.0121961435747695E-2</v>
      </c>
      <c r="L3477" s="12">
        <v>6.8407081741847812E-3</v>
      </c>
      <c r="M3477" s="12">
        <v>1.3551532634348664E-2</v>
      </c>
      <c r="N3477" s="12"/>
      <c r="O3477" s="12"/>
    </row>
    <row r="3478" spans="1:15" x14ac:dyDescent="0.35">
      <c r="A3478" s="11" t="str">
        <f t="shared" si="54"/>
        <v>CONSUMO PER CAPITA (kg ó litros por individuo)Leche SolaMEDIA</v>
      </c>
      <c r="B3478" s="11" t="s">
        <v>121</v>
      </c>
      <c r="C3478" s="11" t="s">
        <v>126</v>
      </c>
      <c r="D3478" s="11" t="s">
        <v>18</v>
      </c>
      <c r="E3478" s="12">
        <v>8.3489578197420648E-3</v>
      </c>
      <c r="F3478" s="12">
        <v>1.4940777407050868E-2</v>
      </c>
      <c r="G3478" s="12">
        <v>1.0710603197839438E-2</v>
      </c>
      <c r="H3478" s="12">
        <v>9.2727462148724689E-3</v>
      </c>
      <c r="I3478" s="12">
        <v>1.1470517698387027E-2</v>
      </c>
      <c r="J3478" s="12">
        <v>1.6343545448661689E-2</v>
      </c>
      <c r="K3478" s="12">
        <v>1.507779743525838E-2</v>
      </c>
      <c r="L3478" s="12">
        <v>1.8404658576316967E-2</v>
      </c>
      <c r="M3478" s="12">
        <v>1.214218624100735E-2</v>
      </c>
      <c r="N3478" s="12"/>
      <c r="O3478" s="12"/>
    </row>
    <row r="3479" spans="1:15" x14ac:dyDescent="0.35">
      <c r="A3479" s="11" t="str">
        <f t="shared" si="54"/>
        <v>CONSUMO PER CAPITA (kg ó litros por individuo)Leche SolaMEDIA BAJA</v>
      </c>
      <c r="B3479" s="11" t="s">
        <v>121</v>
      </c>
      <c r="C3479" s="11" t="s">
        <v>126</v>
      </c>
      <c r="D3479" s="11" t="s">
        <v>19</v>
      </c>
      <c r="E3479" s="12">
        <v>1.7594566751015849E-2</v>
      </c>
      <c r="F3479" s="12">
        <v>2.3476055876684214E-2</v>
      </c>
      <c r="G3479" s="12">
        <v>1.7512013725431697E-2</v>
      </c>
      <c r="H3479" s="12">
        <v>0.15080154066672596</v>
      </c>
      <c r="I3479" s="12">
        <v>3.9710917158902105E-2</v>
      </c>
      <c r="J3479" s="12">
        <v>2.4519382452805782E-2</v>
      </c>
      <c r="K3479" s="12">
        <v>3.0298598382677608E-2</v>
      </c>
      <c r="L3479" s="12">
        <v>1.0492712580525447E-2</v>
      </c>
      <c r="M3479" s="12">
        <v>9.5926553739924467E-3</v>
      </c>
      <c r="N3479" s="12"/>
      <c r="O3479" s="12"/>
    </row>
    <row r="3480" spans="1:15" x14ac:dyDescent="0.35">
      <c r="A3480" s="11" t="str">
        <f t="shared" si="54"/>
        <v>CONSUMO PER CAPITA (kg ó litros por individuo)Leche SolaBAJA</v>
      </c>
      <c r="B3480" s="11" t="s">
        <v>121</v>
      </c>
      <c r="C3480" s="11" t="s">
        <v>126</v>
      </c>
      <c r="D3480" s="11" t="s">
        <v>20</v>
      </c>
      <c r="E3480" s="12">
        <v>3.1645959049254234E-2</v>
      </c>
      <c r="F3480" s="12">
        <v>3.6880051588832154E-2</v>
      </c>
      <c r="G3480" s="12">
        <v>1.0937273288872472E-2</v>
      </c>
      <c r="H3480" s="12">
        <v>1.8065927348189025E-2</v>
      </c>
      <c r="I3480" s="12">
        <v>1.0310038804168031E-2</v>
      </c>
      <c r="J3480" s="12">
        <v>2.4238473813228724E-2</v>
      </c>
      <c r="K3480" s="12">
        <v>3.2175859095163482E-2</v>
      </c>
      <c r="L3480" s="12">
        <v>3.2422163875761488E-2</v>
      </c>
      <c r="M3480" s="12">
        <v>1.6792892624046193E-2</v>
      </c>
      <c r="N3480" s="12"/>
      <c r="O3480" s="12"/>
    </row>
    <row r="3481" spans="1:15" x14ac:dyDescent="0.35">
      <c r="A3481" s="11" t="str">
        <f t="shared" si="54"/>
        <v>CONSUMO PER CAPITA (kg ó litros por individuo)Leche SolaHOMBRE</v>
      </c>
      <c r="B3481" s="11" t="s">
        <v>121</v>
      </c>
      <c r="C3481" s="11" t="s">
        <v>126</v>
      </c>
      <c r="D3481" s="11" t="s">
        <v>21</v>
      </c>
      <c r="E3481" s="12">
        <v>1.3384203842457273E-2</v>
      </c>
      <c r="F3481" s="12">
        <v>5.8196638480601325E-2</v>
      </c>
      <c r="G3481" s="12">
        <v>7.6901978428075127E-2</v>
      </c>
      <c r="H3481" s="12">
        <v>8.5033862275853786E-2</v>
      </c>
      <c r="I3481" s="12">
        <v>2.6995931457788815E-2</v>
      </c>
      <c r="J3481" s="12">
        <v>2.2577925607462503E-2</v>
      </c>
      <c r="K3481" s="12">
        <v>2.8225651052536237E-2</v>
      </c>
      <c r="L3481" s="12">
        <v>1.5094934335099685E-2</v>
      </c>
      <c r="M3481" s="12">
        <v>1.3635841977684729E-2</v>
      </c>
      <c r="N3481" s="12"/>
      <c r="O3481" s="12"/>
    </row>
    <row r="3482" spans="1:15" x14ac:dyDescent="0.35">
      <c r="A3482" s="11" t="str">
        <f t="shared" si="54"/>
        <v>CONSUMO PER CAPITA (kg ó litros por individuo)Leche SolaMUJER</v>
      </c>
      <c r="B3482" s="11" t="s">
        <v>121</v>
      </c>
      <c r="C3482" s="11" t="s">
        <v>126</v>
      </c>
      <c r="D3482" s="11" t="s">
        <v>22</v>
      </c>
      <c r="E3482" s="12">
        <v>1.783148937859667E-2</v>
      </c>
      <c r="F3482" s="12">
        <v>2.0191977575496702E-2</v>
      </c>
      <c r="G3482" s="12">
        <v>9.9808428226989439E-3</v>
      </c>
      <c r="H3482" s="12">
        <v>1.1619315125816061E-2</v>
      </c>
      <c r="I3482" s="12">
        <v>1.0096743782852104E-2</v>
      </c>
      <c r="J3482" s="12">
        <v>1.6015832033993673E-2</v>
      </c>
      <c r="K3482" s="12">
        <v>1.4505030517798955E-2</v>
      </c>
      <c r="L3482" s="12">
        <v>1.8002112496632E-2</v>
      </c>
      <c r="M3482" s="12">
        <v>1.1712815700726461E-2</v>
      </c>
      <c r="N3482" s="12"/>
      <c r="O3482" s="12"/>
    </row>
    <row r="3483" spans="1:15" x14ac:dyDescent="0.35">
      <c r="A3483" s="11" t="str">
        <f t="shared" si="54"/>
        <v>CONSUMO PER CAPITA (kg ó litros por individuo)Leche Con CacaoT.ESPAÑA</v>
      </c>
      <c r="B3483" s="11" t="s">
        <v>121</v>
      </c>
      <c r="C3483" s="11" t="s">
        <v>127</v>
      </c>
      <c r="D3483" s="11" t="s">
        <v>36</v>
      </c>
      <c r="E3483" s="12">
        <v>5.8206882497071885E-2</v>
      </c>
      <c r="F3483" s="12">
        <v>8.942190616423519E-2</v>
      </c>
      <c r="G3483" s="12">
        <v>7.4425052903013086E-2</v>
      </c>
      <c r="H3483" s="12">
        <v>6.495008144853999E-2</v>
      </c>
      <c r="I3483" s="12">
        <v>5.7702852847356607E-2</v>
      </c>
      <c r="J3483" s="12">
        <v>8.1142735133590646E-2</v>
      </c>
      <c r="K3483" s="12">
        <v>6.4840976592199923E-2</v>
      </c>
      <c r="L3483" s="12">
        <v>6.3396258605179237E-2</v>
      </c>
      <c r="M3483" s="12">
        <v>5.4714361350766252E-2</v>
      </c>
      <c r="N3483" s="12"/>
      <c r="O3483" s="12"/>
    </row>
    <row r="3484" spans="1:15" x14ac:dyDescent="0.35">
      <c r="A3484" s="11" t="str">
        <f t="shared" si="54"/>
        <v>CONSUMO PER CAPITA (kg ó litros por individuo)Leche Con CacaoBCN AM</v>
      </c>
      <c r="B3484" s="11" t="s">
        <v>121</v>
      </c>
      <c r="C3484" s="11" t="s">
        <v>127</v>
      </c>
      <c r="D3484" s="11" t="s">
        <v>1</v>
      </c>
      <c r="E3484" s="12">
        <v>5.4065732302109332E-3</v>
      </c>
      <c r="F3484" s="12">
        <v>5.8183083459161962E-3</v>
      </c>
      <c r="G3484" s="12">
        <v>3.4874442137479457E-3</v>
      </c>
      <c r="H3484" s="12">
        <v>2.158110114314465E-3</v>
      </c>
      <c r="I3484" s="12">
        <v>1.3358571185071331E-3</v>
      </c>
      <c r="J3484" s="12">
        <v>1.9805334568317331E-3</v>
      </c>
      <c r="K3484" s="12">
        <v>8.5296579540079659E-3</v>
      </c>
      <c r="L3484" s="12">
        <v>6.4684058580493867E-3</v>
      </c>
      <c r="M3484" s="12">
        <v>5.8609064074872175E-3</v>
      </c>
      <c r="N3484" s="12"/>
      <c r="O3484" s="12"/>
    </row>
    <row r="3485" spans="1:15" x14ac:dyDescent="0.35">
      <c r="A3485" s="11" t="str">
        <f t="shared" si="54"/>
        <v>CONSUMO PER CAPITA (kg ó litros por individuo)Leche Con CacaoREST.CAT ARAGON</v>
      </c>
      <c r="B3485" s="11" t="s">
        <v>121</v>
      </c>
      <c r="C3485" s="11" t="s">
        <v>127</v>
      </c>
      <c r="D3485" s="11" t="s">
        <v>2</v>
      </c>
      <c r="E3485" s="12">
        <v>2.038535334698487E-3</v>
      </c>
      <c r="F3485" s="12">
        <v>5.1110613589418694E-3</v>
      </c>
      <c r="G3485" s="12">
        <v>4.2253481232711332E-3</v>
      </c>
      <c r="H3485" s="12">
        <v>4.1377149965568108E-3</v>
      </c>
      <c r="I3485" s="12">
        <v>3.509295322565993E-3</v>
      </c>
      <c r="J3485" s="12">
        <v>6.0105967895137079E-3</v>
      </c>
      <c r="K3485" s="12">
        <v>4.2399210559711737E-3</v>
      </c>
      <c r="L3485" s="12">
        <v>7.3811574487639801E-3</v>
      </c>
      <c r="M3485" s="12">
        <v>2.3378318629133487E-3</v>
      </c>
      <c r="N3485" s="12"/>
      <c r="O3485" s="12"/>
    </row>
    <row r="3486" spans="1:15" x14ac:dyDescent="0.35">
      <c r="A3486" s="11" t="str">
        <f t="shared" si="54"/>
        <v>CONSUMO PER CAPITA (kg ó litros por individuo)Leche Con CacaoLEVANTE</v>
      </c>
      <c r="B3486" s="11" t="s">
        <v>121</v>
      </c>
      <c r="C3486" s="11" t="s">
        <v>127</v>
      </c>
      <c r="D3486" s="11" t="s">
        <v>3</v>
      </c>
      <c r="E3486" s="12">
        <v>2.143677397053537E-2</v>
      </c>
      <c r="F3486" s="12">
        <v>3.0560357537181903E-2</v>
      </c>
      <c r="G3486" s="12">
        <v>4.2728415609657525E-2</v>
      </c>
      <c r="H3486" s="12">
        <v>2.7755858901682768E-2</v>
      </c>
      <c r="I3486" s="12">
        <v>2.6141977138509524E-2</v>
      </c>
      <c r="J3486" s="12">
        <v>4.4457651719676972E-2</v>
      </c>
      <c r="K3486" s="12">
        <v>2.9042349827616363E-2</v>
      </c>
      <c r="L3486" s="12">
        <v>2.4085491431798976E-2</v>
      </c>
      <c r="M3486" s="12">
        <v>1.4037114280672751E-2</v>
      </c>
      <c r="N3486" s="12"/>
      <c r="O3486" s="12"/>
    </row>
    <row r="3487" spans="1:15" x14ac:dyDescent="0.35">
      <c r="A3487" s="11" t="str">
        <f t="shared" si="54"/>
        <v>CONSUMO PER CAPITA (kg ó litros por individuo)Leche Con CacaoANDALUCIA</v>
      </c>
      <c r="B3487" s="11" t="s">
        <v>121</v>
      </c>
      <c r="C3487" s="11" t="s">
        <v>127</v>
      </c>
      <c r="D3487" s="11" t="s">
        <v>4</v>
      </c>
      <c r="E3487" s="12">
        <v>0.10884491426290328</v>
      </c>
      <c r="F3487" s="12">
        <v>0.14891224978073225</v>
      </c>
      <c r="G3487" s="12">
        <v>0.10686544718673291</v>
      </c>
      <c r="H3487" s="12">
        <v>9.279064582971297E-2</v>
      </c>
      <c r="I3487" s="12">
        <v>9.2497008572866371E-2</v>
      </c>
      <c r="J3487" s="12">
        <v>0.13927823939703279</v>
      </c>
      <c r="K3487" s="12">
        <v>9.7956267423868204E-2</v>
      </c>
      <c r="L3487" s="12">
        <v>9.9396676561596439E-2</v>
      </c>
      <c r="M3487" s="12">
        <v>9.5290186115262326E-2</v>
      </c>
      <c r="N3487" s="12"/>
      <c r="O3487" s="12"/>
    </row>
    <row r="3488" spans="1:15" x14ac:dyDescent="0.35">
      <c r="A3488" s="11" t="str">
        <f t="shared" si="54"/>
        <v>CONSUMO PER CAPITA (kg ó litros por individuo)Leche Con CacaoMDD AM</v>
      </c>
      <c r="B3488" s="11" t="s">
        <v>121</v>
      </c>
      <c r="C3488" s="11" t="s">
        <v>127</v>
      </c>
      <c r="D3488" s="11" t="s">
        <v>5</v>
      </c>
      <c r="E3488" s="12">
        <v>0.14155181987072971</v>
      </c>
      <c r="F3488" s="12">
        <v>0.18490173975000618</v>
      </c>
      <c r="G3488" s="12">
        <v>0.16276544180792613</v>
      </c>
      <c r="H3488" s="12">
        <v>0.11460320113986285</v>
      </c>
      <c r="I3488" s="12">
        <v>0.1278897468363816</v>
      </c>
      <c r="J3488" s="12">
        <v>0.14855709413888285</v>
      </c>
      <c r="K3488" s="12">
        <v>0.12036462462483109</v>
      </c>
      <c r="L3488" s="12">
        <v>0.10450772429334627</v>
      </c>
      <c r="M3488" s="12">
        <v>0.11259061221825561</v>
      </c>
      <c r="N3488" s="12"/>
      <c r="O3488" s="12"/>
    </row>
    <row r="3489" spans="1:15" x14ac:dyDescent="0.35">
      <c r="A3489" s="11" t="str">
        <f t="shared" si="54"/>
        <v>CONSUMO PER CAPITA (kg ó litros por individuo)Leche Con CacaoRTO CENTRO</v>
      </c>
      <c r="B3489" s="11" t="s">
        <v>121</v>
      </c>
      <c r="C3489" s="11" t="s">
        <v>127</v>
      </c>
      <c r="D3489" s="11" t="s">
        <v>6</v>
      </c>
      <c r="E3489" s="12">
        <v>2.8539723889637009E-2</v>
      </c>
      <c r="F3489" s="12">
        <v>5.6522343939230245E-2</v>
      </c>
      <c r="G3489" s="12">
        <v>6.335938803385821E-2</v>
      </c>
      <c r="H3489" s="12">
        <v>7.034340181378837E-2</v>
      </c>
      <c r="I3489" s="12">
        <v>3.6579733581721417E-2</v>
      </c>
      <c r="J3489" s="12">
        <v>5.6123390087943682E-2</v>
      </c>
      <c r="K3489" s="12">
        <v>4.6367568757420832E-2</v>
      </c>
      <c r="L3489" s="12">
        <v>4.9909023069439118E-2</v>
      </c>
      <c r="M3489" s="12">
        <v>2.638079139773673E-2</v>
      </c>
      <c r="N3489" s="12"/>
      <c r="O3489" s="12"/>
    </row>
    <row r="3490" spans="1:15" x14ac:dyDescent="0.35">
      <c r="A3490" s="11" t="str">
        <f t="shared" si="54"/>
        <v>CONSUMO PER CAPITA (kg ó litros por individuo)Leche Con CacaoNORTE-CENTRO</v>
      </c>
      <c r="B3490" s="11" t="s">
        <v>121</v>
      </c>
      <c r="C3490" s="11" t="s">
        <v>127</v>
      </c>
      <c r="D3490" s="11" t="s">
        <v>7</v>
      </c>
      <c r="E3490" s="12">
        <v>5.0543012324327043E-2</v>
      </c>
      <c r="F3490" s="12">
        <v>0.11444517805185461</v>
      </c>
      <c r="G3490" s="12">
        <v>8.1376623281660454E-2</v>
      </c>
      <c r="H3490" s="12">
        <v>0.10137903794883257</v>
      </c>
      <c r="I3490" s="12">
        <v>7.860799717593131E-2</v>
      </c>
      <c r="J3490" s="12">
        <v>0.10324932251757829</v>
      </c>
      <c r="K3490" s="12">
        <v>0.10593733668089785</v>
      </c>
      <c r="L3490" s="12">
        <v>0.11945874705310747</v>
      </c>
      <c r="M3490" s="12">
        <v>6.567300057240176E-2</v>
      </c>
      <c r="N3490" s="12"/>
      <c r="O3490" s="12"/>
    </row>
    <row r="3491" spans="1:15" x14ac:dyDescent="0.35">
      <c r="A3491" s="11" t="str">
        <f t="shared" si="54"/>
        <v>CONSUMO PER CAPITA (kg ó litros por individuo)Leche Con CacaoNOROESTE</v>
      </c>
      <c r="B3491" s="11" t="s">
        <v>121</v>
      </c>
      <c r="C3491" s="11" t="s">
        <v>127</v>
      </c>
      <c r="D3491" s="11" t="s">
        <v>8</v>
      </c>
      <c r="E3491" s="12">
        <v>5.5439680106639806E-2</v>
      </c>
      <c r="F3491" s="12">
        <v>0.12745350956673993</v>
      </c>
      <c r="G3491" s="12">
        <v>0.10081349957639085</v>
      </c>
      <c r="H3491" s="12">
        <v>0.10063717155222573</v>
      </c>
      <c r="I3491" s="12">
        <v>6.4841671662839537E-2</v>
      </c>
      <c r="J3491" s="12">
        <v>0.10520038529532594</v>
      </c>
      <c r="K3491" s="12">
        <v>9.0538277745532664E-2</v>
      </c>
      <c r="L3491" s="12">
        <v>8.4995442550116304E-2</v>
      </c>
      <c r="M3491" s="12">
        <v>9.165127214273372E-2</v>
      </c>
      <c r="N3491" s="12"/>
      <c r="O3491" s="12"/>
    </row>
    <row r="3492" spans="1:15" x14ac:dyDescent="0.35">
      <c r="A3492" s="11" t="str">
        <f t="shared" si="54"/>
        <v>CONSUMO PER CAPITA (kg ó litros por individuo)Leche Con Cacao&lt;2MIL</v>
      </c>
      <c r="B3492" s="11" t="s">
        <v>121</v>
      </c>
      <c r="C3492" s="11" t="s">
        <v>127</v>
      </c>
      <c r="D3492" s="11" t="s">
        <v>9</v>
      </c>
      <c r="E3492" s="12">
        <v>9.3081070267301887E-3</v>
      </c>
      <c r="F3492" s="12">
        <v>2.2038445260016786E-2</v>
      </c>
      <c r="G3492" s="12">
        <v>5.1343367984097429E-2</v>
      </c>
      <c r="H3492" s="12">
        <v>7.992498442490685E-2</v>
      </c>
      <c r="I3492" s="12">
        <v>3.2398145908179632E-2</v>
      </c>
      <c r="J3492" s="12">
        <v>2.452884152241299E-2</v>
      </c>
      <c r="K3492" s="12">
        <v>2.022683774100708E-2</v>
      </c>
      <c r="L3492" s="12">
        <v>5.0022603983988397E-2</v>
      </c>
      <c r="M3492" s="12">
        <v>2.3391422718892097E-2</v>
      </c>
      <c r="N3492" s="12"/>
      <c r="O3492" s="12"/>
    </row>
    <row r="3493" spans="1:15" x14ac:dyDescent="0.35">
      <c r="A3493" s="11" t="str">
        <f t="shared" si="54"/>
        <v>CONSUMO PER CAPITA (kg ó litros por individuo)Leche Con Cacao2-5MIL</v>
      </c>
      <c r="B3493" s="11" t="s">
        <v>121</v>
      </c>
      <c r="C3493" s="11" t="s">
        <v>127</v>
      </c>
      <c r="D3493" s="11" t="s">
        <v>10</v>
      </c>
      <c r="E3493" s="12">
        <v>1.331660137586667E-2</v>
      </c>
      <c r="F3493" s="12">
        <v>3.8128670176003618E-2</v>
      </c>
      <c r="G3493" s="12">
        <v>1.6409421062107413E-2</v>
      </c>
      <c r="H3493" s="12">
        <v>3.7221588762981546E-2</v>
      </c>
      <c r="I3493" s="12">
        <v>5.1536412453802471E-2</v>
      </c>
      <c r="J3493" s="12">
        <v>8.4001462772576349E-2</v>
      </c>
      <c r="K3493" s="12">
        <v>7.7033206818229297E-2</v>
      </c>
      <c r="L3493" s="12">
        <v>6.097938692724876E-2</v>
      </c>
      <c r="M3493" s="12">
        <v>3.2464363750712828E-2</v>
      </c>
      <c r="N3493" s="12"/>
      <c r="O3493" s="12"/>
    </row>
    <row r="3494" spans="1:15" x14ac:dyDescent="0.35">
      <c r="A3494" s="11" t="str">
        <f t="shared" si="54"/>
        <v>CONSUMO PER CAPITA (kg ó litros por individuo)Leche Con Cacao5-10MIL</v>
      </c>
      <c r="B3494" s="11" t="s">
        <v>121</v>
      </c>
      <c r="C3494" s="11" t="s">
        <v>127</v>
      </c>
      <c r="D3494" s="11" t="s">
        <v>11</v>
      </c>
      <c r="E3494" s="12">
        <v>2.5767952117166659E-2</v>
      </c>
      <c r="F3494" s="12">
        <v>4.1999461832327688E-2</v>
      </c>
      <c r="G3494" s="12">
        <v>6.1172152693042735E-2</v>
      </c>
      <c r="H3494" s="12">
        <v>4.3209197949086897E-2</v>
      </c>
      <c r="I3494" s="12">
        <v>3.6195536313116755E-2</v>
      </c>
      <c r="J3494" s="12">
        <v>7.9927514007913883E-2</v>
      </c>
      <c r="K3494" s="12">
        <v>5.5900484551924465E-2</v>
      </c>
      <c r="L3494" s="12">
        <v>5.0499403556782015E-2</v>
      </c>
      <c r="M3494" s="12">
        <v>4.3533312689455768E-2</v>
      </c>
      <c r="N3494" s="12"/>
      <c r="O3494" s="12"/>
    </row>
    <row r="3495" spans="1:15" x14ac:dyDescent="0.35">
      <c r="A3495" s="11" t="str">
        <f t="shared" si="54"/>
        <v>CONSUMO PER CAPITA (kg ó litros por individuo)Leche Con Cacao10-30MIL</v>
      </c>
      <c r="B3495" s="11" t="s">
        <v>121</v>
      </c>
      <c r="C3495" s="11" t="s">
        <v>127</v>
      </c>
      <c r="D3495" s="11" t="s">
        <v>12</v>
      </c>
      <c r="E3495" s="12">
        <v>3.9557148124469685E-2</v>
      </c>
      <c r="F3495" s="12">
        <v>6.6218401236159588E-2</v>
      </c>
      <c r="G3495" s="12">
        <v>4.1067662836045432E-2</v>
      </c>
      <c r="H3495" s="12">
        <v>5.6673815632827029E-2</v>
      </c>
      <c r="I3495" s="12">
        <v>4.2615158911480273E-2</v>
      </c>
      <c r="J3495" s="12">
        <v>8.0240761207742539E-2</v>
      </c>
      <c r="K3495" s="12">
        <v>5.9919987914248567E-2</v>
      </c>
      <c r="L3495" s="12">
        <v>6.2365509615508047E-2</v>
      </c>
      <c r="M3495" s="12">
        <v>4.3547168874321723E-2</v>
      </c>
      <c r="N3495" s="12"/>
      <c r="O3495" s="12"/>
    </row>
    <row r="3496" spans="1:15" x14ac:dyDescent="0.35">
      <c r="A3496" s="11" t="str">
        <f t="shared" si="54"/>
        <v>CONSUMO PER CAPITA (kg ó litros por individuo)Leche Con Cacao30-100MIL</v>
      </c>
      <c r="B3496" s="11" t="s">
        <v>121</v>
      </c>
      <c r="C3496" s="11" t="s">
        <v>127</v>
      </c>
      <c r="D3496" s="11" t="s">
        <v>13</v>
      </c>
      <c r="E3496" s="12">
        <v>9.0485055296295872E-2</v>
      </c>
      <c r="F3496" s="12">
        <v>0.10628293914849181</v>
      </c>
      <c r="G3496" s="12">
        <v>9.0179482329611968E-2</v>
      </c>
      <c r="H3496" s="12">
        <v>5.9816897450915903E-2</v>
      </c>
      <c r="I3496" s="12">
        <v>5.5381778241988637E-2</v>
      </c>
      <c r="J3496" s="12">
        <v>9.1157686998625462E-2</v>
      </c>
      <c r="K3496" s="12">
        <v>6.6534494310488759E-2</v>
      </c>
      <c r="L3496" s="12">
        <v>6.846637949979148E-2</v>
      </c>
      <c r="M3496" s="12">
        <v>6.6145549528031339E-2</v>
      </c>
      <c r="N3496" s="12"/>
      <c r="O3496" s="12"/>
    </row>
    <row r="3497" spans="1:15" x14ac:dyDescent="0.35">
      <c r="A3497" s="11" t="str">
        <f t="shared" si="54"/>
        <v>CONSUMO PER CAPITA (kg ó litros por individuo)Leche Con Cacao100-200MIL</v>
      </c>
      <c r="B3497" s="11" t="s">
        <v>121</v>
      </c>
      <c r="C3497" s="11" t="s">
        <v>127</v>
      </c>
      <c r="D3497" s="11" t="s">
        <v>14</v>
      </c>
      <c r="E3497" s="12">
        <v>4.6000120440983207E-2</v>
      </c>
      <c r="F3497" s="12">
        <v>6.846873149275122E-2</v>
      </c>
      <c r="G3497" s="12">
        <v>7.0275456732710781E-2</v>
      </c>
      <c r="H3497" s="12">
        <v>5.1244565106870289E-2</v>
      </c>
      <c r="I3497" s="12">
        <v>7.213050702569003E-2</v>
      </c>
      <c r="J3497" s="12">
        <v>4.5937938460918148E-2</v>
      </c>
      <c r="K3497" s="12">
        <v>3.9701691241948521E-2</v>
      </c>
      <c r="L3497" s="12">
        <v>4.4388832990247845E-2</v>
      </c>
      <c r="M3497" s="12">
        <v>2.2857271563553976E-2</v>
      </c>
      <c r="N3497" s="12"/>
      <c r="O3497" s="12"/>
    </row>
    <row r="3498" spans="1:15" x14ac:dyDescent="0.35">
      <c r="A3498" s="11" t="str">
        <f t="shared" si="54"/>
        <v>CONSUMO PER CAPITA (kg ó litros por individuo)Leche Con Cacao200-500MIL</v>
      </c>
      <c r="B3498" s="11" t="s">
        <v>121</v>
      </c>
      <c r="C3498" s="11" t="s">
        <v>127</v>
      </c>
      <c r="D3498" s="11" t="s">
        <v>15</v>
      </c>
      <c r="E3498" s="12">
        <v>5.5111024227848179E-2</v>
      </c>
      <c r="F3498" s="12">
        <v>0.13287683810517001</v>
      </c>
      <c r="G3498" s="12">
        <v>9.0321556421641552E-2</v>
      </c>
      <c r="H3498" s="12">
        <v>8.287904545688822E-2</v>
      </c>
      <c r="I3498" s="12">
        <v>6.450972059700967E-2</v>
      </c>
      <c r="J3498" s="12">
        <v>7.4304950732759417E-2</v>
      </c>
      <c r="K3498" s="12">
        <v>6.8957708405667756E-2</v>
      </c>
      <c r="L3498" s="12">
        <v>5.2057760458722999E-2</v>
      </c>
      <c r="M3498" s="12">
        <v>5.7770945059491693E-2</v>
      </c>
      <c r="N3498" s="12"/>
      <c r="O3498" s="12"/>
    </row>
    <row r="3499" spans="1:15" x14ac:dyDescent="0.35">
      <c r="A3499" s="11" t="str">
        <f t="shared" si="54"/>
        <v>CONSUMO PER CAPITA (kg ó litros por individuo)Leche Con Cacao&gt;500MIL</v>
      </c>
      <c r="B3499" s="11" t="s">
        <v>121</v>
      </c>
      <c r="C3499" s="11" t="s">
        <v>127</v>
      </c>
      <c r="D3499" s="11" t="s">
        <v>16</v>
      </c>
      <c r="E3499" s="12">
        <v>9.9501742885401173E-2</v>
      </c>
      <c r="F3499" s="12">
        <v>0.14097840636461897</v>
      </c>
      <c r="G3499" s="12">
        <v>0.11923798756174879</v>
      </c>
      <c r="H3499" s="12">
        <v>9.0734437646539823E-2</v>
      </c>
      <c r="I3499" s="12">
        <v>8.435207884550272E-2</v>
      </c>
      <c r="J3499" s="12">
        <v>0.11560301077440829</v>
      </c>
      <c r="K3499" s="12">
        <v>9.5117723843633428E-2</v>
      </c>
      <c r="L3499" s="12">
        <v>8.9958927336504596E-2</v>
      </c>
      <c r="M3499" s="12">
        <v>9.5019438093266129E-2</v>
      </c>
      <c r="N3499" s="12"/>
      <c r="O3499" s="12"/>
    </row>
    <row r="3500" spans="1:15" x14ac:dyDescent="0.35">
      <c r="A3500" s="11" t="str">
        <f t="shared" si="54"/>
        <v>CONSUMO PER CAPITA (kg ó litros por individuo)Leche Con CacaoDE 15 A 19 AÑOS</v>
      </c>
      <c r="B3500" s="11" t="s">
        <v>121</v>
      </c>
      <c r="C3500" s="11" t="s">
        <v>127</v>
      </c>
      <c r="D3500" s="11" t="s">
        <v>39</v>
      </c>
      <c r="E3500" s="12">
        <v>6.892926804659129E-3</v>
      </c>
      <c r="F3500" s="12">
        <v>4.5669044139661497E-2</v>
      </c>
      <c r="G3500" s="12">
        <v>9.0773566493960525E-3</v>
      </c>
      <c r="H3500" s="12">
        <v>5.829847758592345E-2</v>
      </c>
      <c r="I3500" s="12">
        <v>9.991758507884238E-3</v>
      </c>
      <c r="J3500" s="12">
        <v>5.0110712828081772E-2</v>
      </c>
      <c r="K3500" s="12">
        <v>4.483274705463984E-2</v>
      </c>
      <c r="L3500" s="12">
        <v>5.5085152535545613E-3</v>
      </c>
      <c r="M3500" s="12">
        <v>5.7817904348292717E-3</v>
      </c>
      <c r="N3500" s="12"/>
      <c r="O3500" s="12"/>
    </row>
    <row r="3501" spans="1:15" x14ac:dyDescent="0.35">
      <c r="A3501" s="11" t="str">
        <f t="shared" si="54"/>
        <v>CONSUMO PER CAPITA (kg ó litros por individuo)Leche Con CacaoDE 20 A 24 AÑOS</v>
      </c>
      <c r="B3501" s="11" t="s">
        <v>121</v>
      </c>
      <c r="C3501" s="11" t="s">
        <v>127</v>
      </c>
      <c r="D3501" s="11" t="s">
        <v>40</v>
      </c>
      <c r="E3501" s="12">
        <v>2.1860659290480162E-2</v>
      </c>
      <c r="F3501" s="12">
        <v>1.5368668743498367E-2</v>
      </c>
      <c r="G3501" s="12">
        <v>3.8079505096314852E-2</v>
      </c>
      <c r="H3501" s="12">
        <v>2.4137697781164535E-2</v>
      </c>
      <c r="I3501" s="12">
        <v>2.474449210410282E-2</v>
      </c>
      <c r="J3501" s="12">
        <v>3.7642424714684333E-2</v>
      </c>
      <c r="K3501" s="12">
        <v>3.3680317054617576E-2</v>
      </c>
      <c r="L3501" s="12">
        <v>5.091223223904464E-2</v>
      </c>
      <c r="M3501" s="12">
        <v>1.4786656986446911E-2</v>
      </c>
      <c r="N3501" s="12"/>
      <c r="O3501" s="12"/>
    </row>
    <row r="3502" spans="1:15" x14ac:dyDescent="0.35">
      <c r="A3502" s="11" t="str">
        <f t="shared" si="54"/>
        <v>CONSUMO PER CAPITA (kg ó litros por individuo)Leche Con CacaoDE 25 A 34 AÑOS</v>
      </c>
      <c r="B3502" s="11" t="s">
        <v>121</v>
      </c>
      <c r="C3502" s="11" t="s">
        <v>127</v>
      </c>
      <c r="D3502" s="11" t="s">
        <v>41</v>
      </c>
      <c r="E3502" s="12">
        <v>2.1821636265060868E-2</v>
      </c>
      <c r="F3502" s="12">
        <v>2.8120106589252746E-2</v>
      </c>
      <c r="G3502" s="12">
        <v>3.5635486323945718E-2</v>
      </c>
      <c r="H3502" s="12">
        <v>2.5667057737753938E-2</v>
      </c>
      <c r="I3502" s="12">
        <v>2.1920783304561556E-2</v>
      </c>
      <c r="J3502" s="12">
        <v>2.4239591695997185E-2</v>
      </c>
      <c r="K3502" s="12">
        <v>2.8784862747333932E-2</v>
      </c>
      <c r="L3502" s="12">
        <v>2.6311906211920054E-2</v>
      </c>
      <c r="M3502" s="12">
        <v>1.765628631450708E-2</v>
      </c>
      <c r="N3502" s="12"/>
      <c r="O3502" s="12"/>
    </row>
    <row r="3503" spans="1:15" x14ac:dyDescent="0.35">
      <c r="A3503" s="11" t="str">
        <f t="shared" si="54"/>
        <v>CONSUMO PER CAPITA (kg ó litros por individuo)Leche Con CacaoDE 35 A 49 AÑOS</v>
      </c>
      <c r="B3503" s="11" t="s">
        <v>121</v>
      </c>
      <c r="C3503" s="11" t="s">
        <v>127</v>
      </c>
      <c r="D3503" s="11" t="s">
        <v>42</v>
      </c>
      <c r="E3503" s="12">
        <v>3.9967789479052399E-2</v>
      </c>
      <c r="F3503" s="12">
        <v>7.2631600816764841E-2</v>
      </c>
      <c r="G3503" s="12">
        <v>6.7300856403877021E-2</v>
      </c>
      <c r="H3503" s="12">
        <v>6.8000874552494969E-2</v>
      </c>
      <c r="I3503" s="12">
        <v>4.7351881237276933E-2</v>
      </c>
      <c r="J3503" s="12">
        <v>6.7241793000497874E-2</v>
      </c>
      <c r="K3503" s="12">
        <v>5.9104211348403941E-2</v>
      </c>
      <c r="L3503" s="12">
        <v>5.8928017210905972E-2</v>
      </c>
      <c r="M3503" s="12">
        <v>4.1168469058362502E-2</v>
      </c>
      <c r="N3503" s="12"/>
      <c r="O3503" s="12"/>
    </row>
    <row r="3504" spans="1:15" x14ac:dyDescent="0.35">
      <c r="A3504" s="11" t="str">
        <f t="shared" si="54"/>
        <v>CONSUMO PER CAPITA (kg ó litros por individuo)Leche Con CacaoDE 50 A 59 AÑOS</v>
      </c>
      <c r="B3504" s="11" t="s">
        <v>121</v>
      </c>
      <c r="C3504" s="11" t="s">
        <v>127</v>
      </c>
      <c r="D3504" s="11" t="s">
        <v>43</v>
      </c>
      <c r="E3504" s="12">
        <v>3.328025434057718E-2</v>
      </c>
      <c r="F3504" s="12">
        <v>7.8320877968797387E-2</v>
      </c>
      <c r="G3504" s="12">
        <v>5.166518460631922E-2</v>
      </c>
      <c r="H3504" s="12">
        <v>5.0283790640199839E-2</v>
      </c>
      <c r="I3504" s="12">
        <v>5.6446598064112001E-2</v>
      </c>
      <c r="J3504" s="12">
        <v>8.3583504363005809E-2</v>
      </c>
      <c r="K3504" s="12">
        <v>5.7915132883875314E-2</v>
      </c>
      <c r="L3504" s="12">
        <v>6.0390270207685968E-2</v>
      </c>
      <c r="M3504" s="12">
        <v>5.1203624222381873E-2</v>
      </c>
      <c r="N3504" s="12"/>
      <c r="O3504" s="12"/>
    </row>
    <row r="3505" spans="1:15" x14ac:dyDescent="0.35">
      <c r="A3505" s="11" t="str">
        <f t="shared" si="54"/>
        <v>CONSUMO PER CAPITA (kg ó litros por individuo)Leche Con CacaoDE 60 A 75 AÑOS</v>
      </c>
      <c r="B3505" s="11" t="s">
        <v>121</v>
      </c>
      <c r="C3505" s="11" t="s">
        <v>127</v>
      </c>
      <c r="D3505" s="11" t="s">
        <v>44</v>
      </c>
      <c r="E3505" s="12">
        <v>0.15335187565853572</v>
      </c>
      <c r="F3505" s="12">
        <v>0.19518763844765549</v>
      </c>
      <c r="G3505" s="12">
        <v>0.15847600183676758</v>
      </c>
      <c r="H3505" s="12">
        <v>0.11168119510607603</v>
      </c>
      <c r="I3505" s="12">
        <v>0.1179748010537448</v>
      </c>
      <c r="J3505" s="12">
        <v>0.15394665348221176</v>
      </c>
      <c r="K3505" s="12">
        <v>0.11547387764375316</v>
      </c>
      <c r="L3505" s="12">
        <v>0.11549435271181142</v>
      </c>
      <c r="M3505" s="12">
        <v>0.12421211489024285</v>
      </c>
      <c r="N3505" s="12"/>
      <c r="O3505" s="12"/>
    </row>
    <row r="3506" spans="1:15" x14ac:dyDescent="0.35">
      <c r="A3506" s="11" t="str">
        <f t="shared" si="54"/>
        <v>CONSUMO PER CAPITA (kg ó litros por individuo)Leche Con CacaoALTA Y MEDIA ALTA</v>
      </c>
      <c r="B3506" s="11" t="s">
        <v>121</v>
      </c>
      <c r="C3506" s="11" t="s">
        <v>127</v>
      </c>
      <c r="D3506" s="11" t="s">
        <v>17</v>
      </c>
      <c r="E3506" s="12">
        <v>3.9082115527629045E-2</v>
      </c>
      <c r="F3506" s="12">
        <v>8.6805465414100072E-2</v>
      </c>
      <c r="G3506" s="12">
        <v>7.6924096356250415E-2</v>
      </c>
      <c r="H3506" s="12">
        <v>5.957226366772668E-2</v>
      </c>
      <c r="I3506" s="12">
        <v>5.8833640693666284E-2</v>
      </c>
      <c r="J3506" s="12">
        <v>6.464522505704981E-2</v>
      </c>
      <c r="K3506" s="12">
        <v>5.0656072537964766E-2</v>
      </c>
      <c r="L3506" s="12">
        <v>3.6620694029529409E-2</v>
      </c>
      <c r="M3506" s="12">
        <v>3.3680922636753444E-2</v>
      </c>
      <c r="N3506" s="12"/>
      <c r="O3506" s="12"/>
    </row>
    <row r="3507" spans="1:15" x14ac:dyDescent="0.35">
      <c r="A3507" s="11" t="str">
        <f t="shared" si="54"/>
        <v>CONSUMO PER CAPITA (kg ó litros por individuo)Leche Con CacaoMEDIA</v>
      </c>
      <c r="B3507" s="11" t="s">
        <v>121</v>
      </c>
      <c r="C3507" s="11" t="s">
        <v>127</v>
      </c>
      <c r="D3507" s="11" t="s">
        <v>18</v>
      </c>
      <c r="E3507" s="12">
        <v>5.0813558401580312E-2</v>
      </c>
      <c r="F3507" s="12">
        <v>8.4773772687335658E-2</v>
      </c>
      <c r="G3507" s="12">
        <v>6.5933979221254629E-2</v>
      </c>
      <c r="H3507" s="12">
        <v>5.2679756962775701E-2</v>
      </c>
      <c r="I3507" s="12">
        <v>5.7269409927038356E-2</v>
      </c>
      <c r="J3507" s="12">
        <v>9.6527084338035585E-2</v>
      </c>
      <c r="K3507" s="12">
        <v>6.5067782311393804E-2</v>
      </c>
      <c r="L3507" s="12">
        <v>4.5331582600491395E-2</v>
      </c>
      <c r="M3507" s="12">
        <v>3.744592544591225E-2</v>
      </c>
      <c r="N3507" s="12"/>
      <c r="O3507" s="12"/>
    </row>
    <row r="3508" spans="1:15" x14ac:dyDescent="0.35">
      <c r="A3508" s="11" t="str">
        <f t="shared" si="54"/>
        <v>CONSUMO PER CAPITA (kg ó litros por individuo)Leche Con CacaoMEDIA BAJA</v>
      </c>
      <c r="B3508" s="11" t="s">
        <v>121</v>
      </c>
      <c r="C3508" s="11" t="s">
        <v>127</v>
      </c>
      <c r="D3508" s="11" t="s">
        <v>19</v>
      </c>
      <c r="E3508" s="12">
        <v>2.7436077690338859E-2</v>
      </c>
      <c r="F3508" s="12">
        <v>5.0838246961634824E-2</v>
      </c>
      <c r="G3508" s="12">
        <v>4.2146028029043166E-2</v>
      </c>
      <c r="H3508" s="12">
        <v>9.1081892691446092E-2</v>
      </c>
      <c r="I3508" s="12">
        <v>7.5290350728401373E-2</v>
      </c>
      <c r="J3508" s="12">
        <v>0.11042725157470884</v>
      </c>
      <c r="K3508" s="12">
        <v>8.054740107358975E-2</v>
      </c>
      <c r="L3508" s="12">
        <v>0.11057469072415781</v>
      </c>
      <c r="M3508" s="12">
        <v>0.10905853714658514</v>
      </c>
      <c r="N3508" s="12"/>
      <c r="O3508" s="12"/>
    </row>
    <row r="3509" spans="1:15" x14ac:dyDescent="0.35">
      <c r="A3509" s="11" t="str">
        <f t="shared" si="54"/>
        <v>CONSUMO PER CAPITA (kg ó litros por individuo)Leche Con CacaoBAJA</v>
      </c>
      <c r="B3509" s="11" t="s">
        <v>121</v>
      </c>
      <c r="C3509" s="11" t="s">
        <v>127</v>
      </c>
      <c r="D3509" s="11" t="s">
        <v>20</v>
      </c>
      <c r="E3509" s="12">
        <v>0.13383136046623859</v>
      </c>
      <c r="F3509" s="12">
        <v>0.1527221783285525</v>
      </c>
      <c r="G3509" s="12">
        <v>0.12995120669423507</v>
      </c>
      <c r="H3509" s="12">
        <v>5.6338998194954526E-2</v>
      </c>
      <c r="I3509" s="12">
        <v>3.3364404467524977E-2</v>
      </c>
      <c r="J3509" s="12">
        <v>3.3473798092454321E-2</v>
      </c>
      <c r="K3509" s="12">
        <v>5.8865799709704091E-2</v>
      </c>
      <c r="L3509" s="12">
        <v>5.985719581036298E-2</v>
      </c>
      <c r="M3509" s="12">
        <v>3.3508517591026687E-2</v>
      </c>
      <c r="N3509" s="12"/>
      <c r="O3509" s="12"/>
    </row>
    <row r="3510" spans="1:15" x14ac:dyDescent="0.35">
      <c r="A3510" s="11" t="str">
        <f t="shared" si="54"/>
        <v>CONSUMO PER CAPITA (kg ó litros por individuo)Leche Con CacaoHOMBRE</v>
      </c>
      <c r="B3510" s="11" t="s">
        <v>121</v>
      </c>
      <c r="C3510" s="11" t="s">
        <v>127</v>
      </c>
      <c r="D3510" s="11" t="s">
        <v>21</v>
      </c>
      <c r="E3510" s="12">
        <v>7.7105966017473659E-2</v>
      </c>
      <c r="F3510" s="12">
        <v>0.12695860501705303</v>
      </c>
      <c r="G3510" s="12">
        <v>9.6563268917068193E-2</v>
      </c>
      <c r="H3510" s="12">
        <v>8.6707551079777914E-2</v>
      </c>
      <c r="I3510" s="12">
        <v>8.3891956173233528E-2</v>
      </c>
      <c r="J3510" s="12">
        <v>0.11828393793103446</v>
      </c>
      <c r="K3510" s="12">
        <v>8.2260029815552707E-2</v>
      </c>
      <c r="L3510" s="12">
        <v>8.3906256257866116E-2</v>
      </c>
      <c r="M3510" s="12">
        <v>8.1741628764539026E-2</v>
      </c>
      <c r="N3510" s="12"/>
      <c r="O3510" s="12"/>
    </row>
    <row r="3511" spans="1:15" x14ac:dyDescent="0.35">
      <c r="A3511" s="11" t="str">
        <f t="shared" si="54"/>
        <v>CONSUMO PER CAPITA (kg ó litros por individuo)Leche Con CacaoMUJER</v>
      </c>
      <c r="B3511" s="11" t="s">
        <v>121</v>
      </c>
      <c r="C3511" s="11" t="s">
        <v>127</v>
      </c>
      <c r="D3511" s="11" t="s">
        <v>22</v>
      </c>
      <c r="E3511" s="12">
        <v>3.9593013557562111E-2</v>
      </c>
      <c r="F3511" s="12">
        <v>5.2451487045960983E-2</v>
      </c>
      <c r="G3511" s="12">
        <v>5.2620362851003279E-2</v>
      </c>
      <c r="H3511" s="12">
        <v>4.3503490793263343E-2</v>
      </c>
      <c r="I3511" s="12">
        <v>3.1888272560267085E-2</v>
      </c>
      <c r="J3511" s="12">
        <v>4.4531962484001264E-2</v>
      </c>
      <c r="K3511" s="12">
        <v>4.7670747972668834E-2</v>
      </c>
      <c r="L3511" s="12">
        <v>4.3211792656613734E-2</v>
      </c>
      <c r="M3511" s="12">
        <v>2.8115656875715291E-2</v>
      </c>
      <c r="N3511" s="12"/>
      <c r="O3511" s="12"/>
    </row>
    <row r="3512" spans="1:15" x14ac:dyDescent="0.35">
      <c r="A3512" s="11" t="str">
        <f t="shared" si="54"/>
        <v>CONSUMO PER CAPITA (kg ó litros por individuo)Leche Con CafeT.ESPAÑA</v>
      </c>
      <c r="B3512" s="11" t="s">
        <v>121</v>
      </c>
      <c r="C3512" s="11" t="s">
        <v>128</v>
      </c>
      <c r="D3512" s="11" t="s">
        <v>36</v>
      </c>
      <c r="E3512" s="12">
        <v>1.1231549624459352</v>
      </c>
      <c r="F3512" s="12">
        <v>1.4402396774882784</v>
      </c>
      <c r="G3512" s="12">
        <v>1.1778893477084178</v>
      </c>
      <c r="H3512" s="12">
        <v>1.186513400420715</v>
      </c>
      <c r="I3512" s="12">
        <v>1.125683240769207</v>
      </c>
      <c r="J3512" s="12">
        <v>1.3642416494856078</v>
      </c>
      <c r="K3512" s="12">
        <v>1.1667144907298397</v>
      </c>
      <c r="L3512" s="12">
        <v>1.1856608309148511</v>
      </c>
      <c r="M3512" s="12">
        <v>1.1251192750771197</v>
      </c>
      <c r="N3512" s="12"/>
      <c r="O3512" s="12"/>
    </row>
    <row r="3513" spans="1:15" x14ac:dyDescent="0.35">
      <c r="A3513" s="11" t="str">
        <f t="shared" si="54"/>
        <v>CONSUMO PER CAPITA (kg ó litros por individuo)Leche Con CafeBCN AM</v>
      </c>
      <c r="B3513" s="11" t="s">
        <v>121</v>
      </c>
      <c r="C3513" s="11" t="s">
        <v>128</v>
      </c>
      <c r="D3513" s="11" t="s">
        <v>1</v>
      </c>
      <c r="E3513" s="12">
        <v>1.1266183214889658</v>
      </c>
      <c r="F3513" s="12">
        <v>1.2630111330613096</v>
      </c>
      <c r="G3513" s="12">
        <v>1.2443125771133228</v>
      </c>
      <c r="H3513" s="12">
        <v>1.1219741555714915</v>
      </c>
      <c r="I3513" s="12">
        <v>1.0671597333480165</v>
      </c>
      <c r="J3513" s="12">
        <v>1.2107163992898389</v>
      </c>
      <c r="K3513" s="12">
        <v>0.9661651760936012</v>
      </c>
      <c r="L3513" s="12">
        <v>1.1728142190077049</v>
      </c>
      <c r="M3513" s="12">
        <v>1.1606561655898004</v>
      </c>
      <c r="N3513" s="12"/>
      <c r="O3513" s="12"/>
    </row>
    <row r="3514" spans="1:15" x14ac:dyDescent="0.35">
      <c r="A3514" s="11" t="str">
        <f t="shared" si="54"/>
        <v>CONSUMO PER CAPITA (kg ó litros por individuo)Leche Con CafeREST.CAT ARAGON</v>
      </c>
      <c r="B3514" s="11" t="s">
        <v>121</v>
      </c>
      <c r="C3514" s="11" t="s">
        <v>128</v>
      </c>
      <c r="D3514" s="11" t="s">
        <v>2</v>
      </c>
      <c r="E3514" s="12">
        <v>0.76066028607699587</v>
      </c>
      <c r="F3514" s="12">
        <v>0.90813576134999274</v>
      </c>
      <c r="G3514" s="12">
        <v>0.81724054624656794</v>
      </c>
      <c r="H3514" s="12">
        <v>0.87066038538746304</v>
      </c>
      <c r="I3514" s="12">
        <v>0.80162045379396474</v>
      </c>
      <c r="J3514" s="12">
        <v>1.0026137797991621</v>
      </c>
      <c r="K3514" s="12">
        <v>0.90013062215234541</v>
      </c>
      <c r="L3514" s="12">
        <v>0.88210078987126084</v>
      </c>
      <c r="M3514" s="12">
        <v>0.74698215136333901</v>
      </c>
      <c r="N3514" s="12"/>
      <c r="O3514" s="12"/>
    </row>
    <row r="3515" spans="1:15" x14ac:dyDescent="0.35">
      <c r="A3515" s="11" t="str">
        <f t="shared" si="54"/>
        <v>CONSUMO PER CAPITA (kg ó litros por individuo)Leche Con CafeLEVANTE</v>
      </c>
      <c r="B3515" s="11" t="s">
        <v>121</v>
      </c>
      <c r="C3515" s="11" t="s">
        <v>128</v>
      </c>
      <c r="D3515" s="11" t="s">
        <v>3</v>
      </c>
      <c r="E3515" s="12">
        <v>0.96921721717646769</v>
      </c>
      <c r="F3515" s="12">
        <v>1.001477708726495</v>
      </c>
      <c r="G3515" s="12">
        <v>0.79921968423669598</v>
      </c>
      <c r="H3515" s="12">
        <v>0.81116810945956908</v>
      </c>
      <c r="I3515" s="12">
        <v>0.81696215443523668</v>
      </c>
      <c r="J3515" s="12">
        <v>0.95265572327163195</v>
      </c>
      <c r="K3515" s="12">
        <v>0.7705815755629124</v>
      </c>
      <c r="L3515" s="12">
        <v>0.8083131363944499</v>
      </c>
      <c r="M3515" s="12">
        <v>0.77869909263204551</v>
      </c>
      <c r="N3515" s="12"/>
      <c r="O3515" s="12"/>
    </row>
    <row r="3516" spans="1:15" x14ac:dyDescent="0.35">
      <c r="A3516" s="11" t="str">
        <f t="shared" si="54"/>
        <v>CONSUMO PER CAPITA (kg ó litros por individuo)Leche Con CafeANDALUCIA</v>
      </c>
      <c r="B3516" s="11" t="s">
        <v>121</v>
      </c>
      <c r="C3516" s="11" t="s">
        <v>128</v>
      </c>
      <c r="D3516" s="11" t="s">
        <v>4</v>
      </c>
      <c r="E3516" s="12">
        <v>1.1199973136532226</v>
      </c>
      <c r="F3516" s="12">
        <v>1.4793410678525662</v>
      </c>
      <c r="G3516" s="12">
        <v>1.1835586144681314</v>
      </c>
      <c r="H3516" s="12">
        <v>1.1297471674397537</v>
      </c>
      <c r="I3516" s="12">
        <v>1.1709829050971117</v>
      </c>
      <c r="J3516" s="12">
        <v>1.4975462629899374</v>
      </c>
      <c r="K3516" s="12">
        <v>1.2466568342587978</v>
      </c>
      <c r="L3516" s="12">
        <v>1.1766067319904108</v>
      </c>
      <c r="M3516" s="12">
        <v>1.1131350665185158</v>
      </c>
      <c r="N3516" s="12"/>
      <c r="O3516" s="12"/>
    </row>
    <row r="3517" spans="1:15" x14ac:dyDescent="0.35">
      <c r="A3517" s="11" t="str">
        <f t="shared" si="54"/>
        <v>CONSUMO PER CAPITA (kg ó litros por individuo)Leche Con CafeMDD AM</v>
      </c>
      <c r="B3517" s="11" t="s">
        <v>121</v>
      </c>
      <c r="C3517" s="11" t="s">
        <v>128</v>
      </c>
      <c r="D3517" s="11" t="s">
        <v>5</v>
      </c>
      <c r="E3517" s="12">
        <v>0.90148177237839777</v>
      </c>
      <c r="F3517" s="12">
        <v>1.3065644992722807</v>
      </c>
      <c r="G3517" s="12">
        <v>1.1422557828715267</v>
      </c>
      <c r="H3517" s="12">
        <v>1.2148223823599271</v>
      </c>
      <c r="I3517" s="12">
        <v>1.0407416390119701</v>
      </c>
      <c r="J3517" s="12">
        <v>1.2301747947034669</v>
      </c>
      <c r="K3517" s="12">
        <v>1.0368358076956332</v>
      </c>
      <c r="L3517" s="12">
        <v>1.1557246648729818</v>
      </c>
      <c r="M3517" s="12">
        <v>1.1093333214901218</v>
      </c>
      <c r="N3517" s="12"/>
      <c r="O3517" s="12"/>
    </row>
    <row r="3518" spans="1:15" x14ac:dyDescent="0.35">
      <c r="A3518" s="11" t="str">
        <f t="shared" si="54"/>
        <v>CONSUMO PER CAPITA (kg ó litros por individuo)Leche Con CafeRTO CENTRO</v>
      </c>
      <c r="B3518" s="11" t="s">
        <v>121</v>
      </c>
      <c r="C3518" s="11" t="s">
        <v>128</v>
      </c>
      <c r="D3518" s="11" t="s">
        <v>6</v>
      </c>
      <c r="E3518" s="12">
        <v>1.0595956360165255</v>
      </c>
      <c r="F3518" s="12">
        <v>1.3584206123983793</v>
      </c>
      <c r="G3518" s="12">
        <v>1.1778172854108924</v>
      </c>
      <c r="H3518" s="12">
        <v>1.2341200277008564</v>
      </c>
      <c r="I3518" s="12">
        <v>1.0719349811303158</v>
      </c>
      <c r="J3518" s="12">
        <v>1.2986978217503136</v>
      </c>
      <c r="K3518" s="12">
        <v>1.1383041510417204</v>
      </c>
      <c r="L3518" s="12">
        <v>1.2419448976912644</v>
      </c>
      <c r="M3518" s="12">
        <v>1.1633849930474569</v>
      </c>
      <c r="N3518" s="12"/>
      <c r="O3518" s="12"/>
    </row>
    <row r="3519" spans="1:15" x14ac:dyDescent="0.35">
      <c r="A3519" s="11" t="str">
        <f t="shared" si="54"/>
        <v>CONSUMO PER CAPITA (kg ó litros por individuo)Leche Con CafeNORTE-CENTRO</v>
      </c>
      <c r="B3519" s="11" t="s">
        <v>121</v>
      </c>
      <c r="C3519" s="11" t="s">
        <v>128</v>
      </c>
      <c r="D3519" s="11" t="s">
        <v>7</v>
      </c>
      <c r="E3519" s="12">
        <v>1.3196406819068449</v>
      </c>
      <c r="F3519" s="12">
        <v>1.7918272053368933</v>
      </c>
      <c r="G3519" s="12">
        <v>1.50760519756336</v>
      </c>
      <c r="H3519" s="12">
        <v>1.557837677076785</v>
      </c>
      <c r="I3519" s="12">
        <v>1.4509631228304707</v>
      </c>
      <c r="J3519" s="12">
        <v>1.6938668267706156</v>
      </c>
      <c r="K3519" s="12">
        <v>1.5718673809598656</v>
      </c>
      <c r="L3519" s="12">
        <v>1.504158161641818</v>
      </c>
      <c r="M3519" s="12">
        <v>1.501053480405462</v>
      </c>
      <c r="N3519" s="12"/>
      <c r="O3519" s="12"/>
    </row>
    <row r="3520" spans="1:15" x14ac:dyDescent="0.35">
      <c r="A3520" s="11" t="str">
        <f t="shared" si="54"/>
        <v>CONSUMO PER CAPITA (kg ó litros por individuo)Leche Con CafeNOROESTE</v>
      </c>
      <c r="B3520" s="11" t="s">
        <v>121</v>
      </c>
      <c r="C3520" s="11" t="s">
        <v>128</v>
      </c>
      <c r="D3520" s="11" t="s">
        <v>8</v>
      </c>
      <c r="E3520" s="12">
        <v>2.0927668485753261</v>
      </c>
      <c r="F3520" s="12">
        <v>2.9495227090193437</v>
      </c>
      <c r="G3520" s="12">
        <v>1.9624872060072607</v>
      </c>
      <c r="H3520" s="12">
        <v>1.9984124472357196</v>
      </c>
      <c r="I3520" s="12">
        <v>1.922660394571772</v>
      </c>
      <c r="J3520" s="12">
        <v>2.3712981954931678</v>
      </c>
      <c r="K3520" s="12">
        <v>2.0569376725453923</v>
      </c>
      <c r="L3520" s="12">
        <v>1.969781910008557</v>
      </c>
      <c r="M3520" s="12">
        <v>1.8593651652721819</v>
      </c>
      <c r="N3520" s="12"/>
      <c r="O3520" s="12"/>
    </row>
    <row r="3521" spans="1:15" x14ac:dyDescent="0.35">
      <c r="A3521" s="11" t="str">
        <f t="shared" si="54"/>
        <v>CONSUMO PER CAPITA (kg ó litros por individuo)Leche Con Cafe&lt;2MIL</v>
      </c>
      <c r="B3521" s="11" t="s">
        <v>121</v>
      </c>
      <c r="C3521" s="11" t="s">
        <v>128</v>
      </c>
      <c r="D3521" s="11" t="s">
        <v>9</v>
      </c>
      <c r="E3521" s="12">
        <v>0.698285582780799</v>
      </c>
      <c r="F3521" s="12">
        <v>0.99079134370045641</v>
      </c>
      <c r="G3521" s="12">
        <v>0.8996056159786201</v>
      </c>
      <c r="H3521" s="12">
        <v>1.0172156501937739</v>
      </c>
      <c r="I3521" s="12">
        <v>0.95357845362457827</v>
      </c>
      <c r="J3521" s="12">
        <v>1.151763106666144</v>
      </c>
      <c r="K3521" s="12">
        <v>0.97169159219483481</v>
      </c>
      <c r="L3521" s="12">
        <v>0.93310463161645529</v>
      </c>
      <c r="M3521" s="12">
        <v>0.86245814919170771</v>
      </c>
      <c r="N3521" s="12"/>
      <c r="O3521" s="12"/>
    </row>
    <row r="3522" spans="1:15" x14ac:dyDescent="0.35">
      <c r="A3522" s="11" t="str">
        <f t="shared" si="54"/>
        <v>CONSUMO PER CAPITA (kg ó litros por individuo)Leche Con Cafe2-5MIL</v>
      </c>
      <c r="B3522" s="11" t="s">
        <v>121</v>
      </c>
      <c r="C3522" s="11" t="s">
        <v>128</v>
      </c>
      <c r="D3522" s="11" t="s">
        <v>10</v>
      </c>
      <c r="E3522" s="12">
        <v>0.81304797854368682</v>
      </c>
      <c r="F3522" s="12">
        <v>1.0761870914156384</v>
      </c>
      <c r="G3522" s="12">
        <v>0.81434744828175043</v>
      </c>
      <c r="H3522" s="12">
        <v>0.73443921221698605</v>
      </c>
      <c r="I3522" s="12">
        <v>0.73235355175550876</v>
      </c>
      <c r="J3522" s="12">
        <v>0.85836864573804217</v>
      </c>
      <c r="K3522" s="12">
        <v>0.86463838999827602</v>
      </c>
      <c r="L3522" s="12">
        <v>0.81094560542252536</v>
      </c>
      <c r="M3522" s="12">
        <v>0.78977016518885867</v>
      </c>
      <c r="N3522" s="12"/>
      <c r="O3522" s="12"/>
    </row>
    <row r="3523" spans="1:15" x14ac:dyDescent="0.35">
      <c r="A3523" s="11" t="str">
        <f t="shared" si="54"/>
        <v>CONSUMO PER CAPITA (kg ó litros por individuo)Leche Con Cafe5-10MIL</v>
      </c>
      <c r="B3523" s="11" t="s">
        <v>121</v>
      </c>
      <c r="C3523" s="11" t="s">
        <v>128</v>
      </c>
      <c r="D3523" s="11" t="s">
        <v>11</v>
      </c>
      <c r="E3523" s="12">
        <v>1.0139906840579984</v>
      </c>
      <c r="F3523" s="12">
        <v>1.1697860066169197</v>
      </c>
      <c r="G3523" s="12">
        <v>0.82847683328992927</v>
      </c>
      <c r="H3523" s="12">
        <v>0.87784807035556545</v>
      </c>
      <c r="I3523" s="12">
        <v>0.9121273386158395</v>
      </c>
      <c r="J3523" s="12">
        <v>1.1239219055186747</v>
      </c>
      <c r="K3523" s="12">
        <v>0.9208569480953932</v>
      </c>
      <c r="L3523" s="12">
        <v>0.99661043215485934</v>
      </c>
      <c r="M3523" s="12">
        <v>1.0029780818902456</v>
      </c>
      <c r="N3523" s="12"/>
      <c r="O3523" s="12"/>
    </row>
    <row r="3524" spans="1:15" x14ac:dyDescent="0.35">
      <c r="A3524" s="11" t="str">
        <f t="shared" ref="A3524:A3587" si="55">B3524&amp;C3524&amp;D3524</f>
        <v>CONSUMO PER CAPITA (kg ó litros por individuo)Leche Con Cafe10-30MIL</v>
      </c>
      <c r="B3524" s="11" t="s">
        <v>121</v>
      </c>
      <c r="C3524" s="11" t="s">
        <v>128</v>
      </c>
      <c r="D3524" s="11" t="s">
        <v>12</v>
      </c>
      <c r="E3524" s="12">
        <v>1.2964683729575428</v>
      </c>
      <c r="F3524" s="12">
        <v>1.5606474124976295</v>
      </c>
      <c r="G3524" s="12">
        <v>1.2048849730825786</v>
      </c>
      <c r="H3524" s="12">
        <v>1.2589578575097917</v>
      </c>
      <c r="I3524" s="12">
        <v>1.2033428276043079</v>
      </c>
      <c r="J3524" s="12">
        <v>1.4801958861338163</v>
      </c>
      <c r="K3524" s="12">
        <v>1.3051938008942512</v>
      </c>
      <c r="L3524" s="12">
        <v>1.1753035523345847</v>
      </c>
      <c r="M3524" s="12">
        <v>1.0857952322924824</v>
      </c>
      <c r="N3524" s="12"/>
      <c r="O3524" s="12"/>
    </row>
    <row r="3525" spans="1:15" x14ac:dyDescent="0.35">
      <c r="A3525" s="11" t="str">
        <f t="shared" si="55"/>
        <v>CONSUMO PER CAPITA (kg ó litros por individuo)Leche Con Cafe30-100MIL</v>
      </c>
      <c r="B3525" s="11" t="s">
        <v>121</v>
      </c>
      <c r="C3525" s="11" t="s">
        <v>128</v>
      </c>
      <c r="D3525" s="11" t="s">
        <v>13</v>
      </c>
      <c r="E3525" s="12">
        <v>1.1293430283128156</v>
      </c>
      <c r="F3525" s="12">
        <v>1.459274954702366</v>
      </c>
      <c r="G3525" s="12">
        <v>1.2836731246573165</v>
      </c>
      <c r="H3525" s="12">
        <v>1.2079282754120759</v>
      </c>
      <c r="I3525" s="12">
        <v>1.2428423478039179</v>
      </c>
      <c r="J3525" s="12">
        <v>1.4599962900613102</v>
      </c>
      <c r="K3525" s="12">
        <v>1.2521354075566906</v>
      </c>
      <c r="L3525" s="12">
        <v>1.2363278964475559</v>
      </c>
      <c r="M3525" s="12">
        <v>1.1565451675337439</v>
      </c>
      <c r="N3525" s="12"/>
      <c r="O3525" s="12"/>
    </row>
    <row r="3526" spans="1:15" x14ac:dyDescent="0.35">
      <c r="A3526" s="11" t="str">
        <f t="shared" si="55"/>
        <v>CONSUMO PER CAPITA (kg ó litros por individuo)Leche Con Cafe100-200MIL</v>
      </c>
      <c r="B3526" s="11" t="s">
        <v>121</v>
      </c>
      <c r="C3526" s="11" t="s">
        <v>128</v>
      </c>
      <c r="D3526" s="11" t="s">
        <v>14</v>
      </c>
      <c r="E3526" s="12">
        <v>1.2269010742732831</v>
      </c>
      <c r="F3526" s="12">
        <v>1.7355860970086909</v>
      </c>
      <c r="G3526" s="12">
        <v>1.4158327792736849</v>
      </c>
      <c r="H3526" s="12">
        <v>1.3774584248635928</v>
      </c>
      <c r="I3526" s="12">
        <v>1.26521050173403</v>
      </c>
      <c r="J3526" s="12">
        <v>1.5655441520181528</v>
      </c>
      <c r="K3526" s="12">
        <v>1.2677948500060816</v>
      </c>
      <c r="L3526" s="12">
        <v>1.3243484579817724</v>
      </c>
      <c r="M3526" s="12">
        <v>1.3992961853717891</v>
      </c>
      <c r="N3526" s="12"/>
      <c r="O3526" s="12"/>
    </row>
    <row r="3527" spans="1:15" x14ac:dyDescent="0.35">
      <c r="A3527" s="11" t="str">
        <f t="shared" si="55"/>
        <v>CONSUMO PER CAPITA (kg ó litros por individuo)Leche Con Cafe200-500MIL</v>
      </c>
      <c r="B3527" s="11" t="s">
        <v>121</v>
      </c>
      <c r="C3527" s="11" t="s">
        <v>128</v>
      </c>
      <c r="D3527" s="11" t="s">
        <v>15</v>
      </c>
      <c r="E3527" s="12">
        <v>1.1623973012296924</v>
      </c>
      <c r="F3527" s="12">
        <v>1.5934147257294329</v>
      </c>
      <c r="G3527" s="12">
        <v>1.2774303933686264</v>
      </c>
      <c r="H3527" s="12">
        <v>1.3818283055309932</v>
      </c>
      <c r="I3527" s="12">
        <v>1.2210960788418934</v>
      </c>
      <c r="J3527" s="12">
        <v>1.5146243314542402</v>
      </c>
      <c r="K3527" s="12">
        <v>1.2591844506030987</v>
      </c>
      <c r="L3527" s="12">
        <v>1.3536103721171582</v>
      </c>
      <c r="M3527" s="12">
        <v>1.1898214022896691</v>
      </c>
      <c r="N3527" s="12"/>
      <c r="O3527" s="12"/>
    </row>
    <row r="3528" spans="1:15" x14ac:dyDescent="0.35">
      <c r="A3528" s="11" t="str">
        <f t="shared" si="55"/>
        <v>CONSUMO PER CAPITA (kg ó litros por individuo)Leche Con Cafe&gt;500MIL</v>
      </c>
      <c r="B3528" s="11" t="s">
        <v>121</v>
      </c>
      <c r="C3528" s="11" t="s">
        <v>128</v>
      </c>
      <c r="D3528" s="11" t="s">
        <v>16</v>
      </c>
      <c r="E3528" s="12">
        <v>1.1613129358338568</v>
      </c>
      <c r="F3528" s="12">
        <v>1.4292999057598226</v>
      </c>
      <c r="G3528" s="12">
        <v>1.2160187245463929</v>
      </c>
      <c r="H3528" s="12">
        <v>1.2112788987653209</v>
      </c>
      <c r="I3528" s="12">
        <v>1.0690891284036874</v>
      </c>
      <c r="J3528" s="12">
        <v>1.2861106424949122</v>
      </c>
      <c r="K3528" s="12">
        <v>1.0958583147412368</v>
      </c>
      <c r="L3528" s="12">
        <v>1.2575352282136569</v>
      </c>
      <c r="M3528" s="12">
        <v>1.2020033757004058</v>
      </c>
      <c r="N3528" s="12"/>
      <c r="O3528" s="12"/>
    </row>
    <row r="3529" spans="1:15" x14ac:dyDescent="0.35">
      <c r="A3529" s="11" t="str">
        <f t="shared" si="55"/>
        <v>CONSUMO PER CAPITA (kg ó litros por individuo)Leche Con CafeDE 15 A 19 AÑOS</v>
      </c>
      <c r="B3529" s="11" t="s">
        <v>121</v>
      </c>
      <c r="C3529" s="11" t="s">
        <v>128</v>
      </c>
      <c r="D3529" s="11" t="s">
        <v>39</v>
      </c>
      <c r="E3529" s="12">
        <v>0.16679453622394641</v>
      </c>
      <c r="F3529" s="12">
        <v>0.19214305650600649</v>
      </c>
      <c r="G3529" s="12">
        <v>0.27091194223564913</v>
      </c>
      <c r="H3529" s="12">
        <v>3.0798367115193109E-2</v>
      </c>
      <c r="I3529" s="12">
        <v>5.4559586043309585E-2</v>
      </c>
      <c r="J3529" s="12">
        <v>0.15567098127672807</v>
      </c>
      <c r="K3529" s="12">
        <v>0.12826399626795282</v>
      </c>
      <c r="L3529" s="12">
        <v>0.20717305839929512</v>
      </c>
      <c r="M3529" s="12">
        <v>0.13726827136225439</v>
      </c>
      <c r="N3529" s="12"/>
      <c r="O3529" s="12"/>
    </row>
    <row r="3530" spans="1:15" x14ac:dyDescent="0.35">
      <c r="A3530" s="11" t="str">
        <f t="shared" si="55"/>
        <v>CONSUMO PER CAPITA (kg ó litros por individuo)Leche Con CafeDE 20 A 24 AÑOS</v>
      </c>
      <c r="B3530" s="11" t="s">
        <v>121</v>
      </c>
      <c r="C3530" s="11" t="s">
        <v>128</v>
      </c>
      <c r="D3530" s="11" t="s">
        <v>40</v>
      </c>
      <c r="E3530" s="12">
        <v>0.26267033464866302</v>
      </c>
      <c r="F3530" s="12">
        <v>0.30194685900967588</v>
      </c>
      <c r="G3530" s="12">
        <v>0.21473677297693733</v>
      </c>
      <c r="H3530" s="12">
        <v>0.29542665231864207</v>
      </c>
      <c r="I3530" s="12">
        <v>0.28679660994772482</v>
      </c>
      <c r="J3530" s="12">
        <v>0.29931297802543783</v>
      </c>
      <c r="K3530" s="12">
        <v>0.24481268181227114</v>
      </c>
      <c r="L3530" s="12">
        <v>0.20627351078119671</v>
      </c>
      <c r="M3530" s="12">
        <v>0.27914517941100947</v>
      </c>
      <c r="N3530" s="12"/>
      <c r="O3530" s="12"/>
    </row>
    <row r="3531" spans="1:15" x14ac:dyDescent="0.35">
      <c r="A3531" s="11" t="str">
        <f t="shared" si="55"/>
        <v>CONSUMO PER CAPITA (kg ó litros por individuo)Leche Con CafeDE 25 A 34 AÑOS</v>
      </c>
      <c r="B3531" s="11" t="s">
        <v>121</v>
      </c>
      <c r="C3531" s="11" t="s">
        <v>128</v>
      </c>
      <c r="D3531" s="11" t="s">
        <v>41</v>
      </c>
      <c r="E3531" s="12">
        <v>0.45877121350012406</v>
      </c>
      <c r="F3531" s="12">
        <v>0.57914461343643675</v>
      </c>
      <c r="G3531" s="12">
        <v>0.52181092114274452</v>
      </c>
      <c r="H3531" s="12">
        <v>0.56370246622579367</v>
      </c>
      <c r="I3531" s="12">
        <v>0.50011450349648368</v>
      </c>
      <c r="J3531" s="12">
        <v>0.61319042078567565</v>
      </c>
      <c r="K3531" s="12">
        <v>0.51430887348453558</v>
      </c>
      <c r="L3531" s="12">
        <v>0.50020153574191062</v>
      </c>
      <c r="M3531" s="12">
        <v>0.48324729549948608</v>
      </c>
      <c r="N3531" s="12"/>
      <c r="O3531" s="12"/>
    </row>
    <row r="3532" spans="1:15" x14ac:dyDescent="0.35">
      <c r="A3532" s="11" t="str">
        <f t="shared" si="55"/>
        <v>CONSUMO PER CAPITA (kg ó litros por individuo)Leche Con CafeDE 35 A 49 AÑOS</v>
      </c>
      <c r="B3532" s="11" t="s">
        <v>121</v>
      </c>
      <c r="C3532" s="11" t="s">
        <v>128</v>
      </c>
      <c r="D3532" s="11" t="s">
        <v>42</v>
      </c>
      <c r="E3532" s="12">
        <v>1.1241492872962893</v>
      </c>
      <c r="F3532" s="12">
        <v>1.3602868911406656</v>
      </c>
      <c r="G3532" s="12">
        <v>1.152535156221915</v>
      </c>
      <c r="H3532" s="12">
        <v>1.088215481736901</v>
      </c>
      <c r="I3532" s="12">
        <v>0.99264760178502975</v>
      </c>
      <c r="J3532" s="12">
        <v>1.1503243092964113</v>
      </c>
      <c r="K3532" s="12">
        <v>1.0627552174094295</v>
      </c>
      <c r="L3532" s="12">
        <v>1.0476304358966959</v>
      </c>
      <c r="M3532" s="12">
        <v>0.99590982477810319</v>
      </c>
      <c r="N3532" s="12"/>
      <c r="O3532" s="12"/>
    </row>
    <row r="3533" spans="1:15" x14ac:dyDescent="0.35">
      <c r="A3533" s="11" t="str">
        <f t="shared" si="55"/>
        <v>CONSUMO PER CAPITA (kg ó litros por individuo)Leche Con CafeDE 50 A 59 AÑOS</v>
      </c>
      <c r="B3533" s="11" t="s">
        <v>121</v>
      </c>
      <c r="C3533" s="11" t="s">
        <v>128</v>
      </c>
      <c r="D3533" s="11" t="s">
        <v>43</v>
      </c>
      <c r="E3533" s="12">
        <v>1.5002894740030281</v>
      </c>
      <c r="F3533" s="12">
        <v>1.9679991816669138</v>
      </c>
      <c r="G3533" s="12">
        <v>1.5861647469325846</v>
      </c>
      <c r="H3533" s="12">
        <v>1.626732464988677</v>
      </c>
      <c r="I3533" s="12">
        <v>1.4637740461930728</v>
      </c>
      <c r="J3533" s="12">
        <v>1.7566210019440336</v>
      </c>
      <c r="K3533" s="12">
        <v>1.5450721372905554</v>
      </c>
      <c r="L3533" s="12">
        <v>1.5604171747717723</v>
      </c>
      <c r="M3533" s="12">
        <v>1.4375500101440031</v>
      </c>
      <c r="N3533" s="12"/>
      <c r="O3533" s="12"/>
    </row>
    <row r="3534" spans="1:15" x14ac:dyDescent="0.35">
      <c r="A3534" s="11" t="str">
        <f t="shared" si="55"/>
        <v>CONSUMO PER CAPITA (kg ó litros por individuo)Leche Con CafeDE 60 A 75 AÑOS</v>
      </c>
      <c r="B3534" s="11" t="s">
        <v>121</v>
      </c>
      <c r="C3534" s="11" t="s">
        <v>128</v>
      </c>
      <c r="D3534" s="11" t="s">
        <v>44</v>
      </c>
      <c r="E3534" s="12">
        <v>1.7514802023330363</v>
      </c>
      <c r="F3534" s="12">
        <v>2.3389358084810232</v>
      </c>
      <c r="G3534" s="12">
        <v>1.8242478893992546</v>
      </c>
      <c r="H3534" s="12">
        <v>1.9179727361084851</v>
      </c>
      <c r="I3534" s="12">
        <v>1.9518709835909902</v>
      </c>
      <c r="J3534" s="12">
        <v>2.4316298652381394</v>
      </c>
      <c r="K3534" s="12">
        <v>1.9514377214993592</v>
      </c>
      <c r="L3534" s="12">
        <v>2.040326110059151</v>
      </c>
      <c r="M3534" s="12">
        <v>1.9633258071188859</v>
      </c>
      <c r="N3534" s="12"/>
      <c r="O3534" s="12"/>
    </row>
    <row r="3535" spans="1:15" x14ac:dyDescent="0.35">
      <c r="A3535" s="11" t="str">
        <f t="shared" si="55"/>
        <v>CONSUMO PER CAPITA (kg ó litros por individuo)Leche Con CafeALTA Y MEDIA ALTA</v>
      </c>
      <c r="B3535" s="11" t="s">
        <v>121</v>
      </c>
      <c r="C3535" s="11" t="s">
        <v>128</v>
      </c>
      <c r="D3535" s="11" t="s">
        <v>17</v>
      </c>
      <c r="E3535" s="12">
        <v>1.4679112453730927</v>
      </c>
      <c r="F3535" s="12">
        <v>1.8963390411920975</v>
      </c>
      <c r="G3535" s="12">
        <v>1.5002803715256907</v>
      </c>
      <c r="H3535" s="12">
        <v>1.4587042166250714</v>
      </c>
      <c r="I3535" s="12">
        <v>1.3865478235291266</v>
      </c>
      <c r="J3535" s="12">
        <v>1.6830664687936969</v>
      </c>
      <c r="K3535" s="12">
        <v>1.470652766563338</v>
      </c>
      <c r="L3535" s="12">
        <v>1.4895655488411002</v>
      </c>
      <c r="M3535" s="12">
        <v>1.4359261939414301</v>
      </c>
      <c r="N3535" s="12"/>
      <c r="O3535" s="12"/>
    </row>
    <row r="3536" spans="1:15" x14ac:dyDescent="0.35">
      <c r="A3536" s="11" t="str">
        <f t="shared" si="55"/>
        <v>CONSUMO PER CAPITA (kg ó litros por individuo)Leche Con CafeMEDIA</v>
      </c>
      <c r="B3536" s="11" t="s">
        <v>121</v>
      </c>
      <c r="C3536" s="11" t="s">
        <v>128</v>
      </c>
      <c r="D3536" s="11" t="s">
        <v>18</v>
      </c>
      <c r="E3536" s="12">
        <v>1.0402217228890269</v>
      </c>
      <c r="F3536" s="12">
        <v>1.3450720678301753</v>
      </c>
      <c r="G3536" s="12">
        <v>1.1152856685173296</v>
      </c>
      <c r="H3536" s="12">
        <v>1.1071452325938342</v>
      </c>
      <c r="I3536" s="12">
        <v>1.0645911805644326</v>
      </c>
      <c r="J3536" s="12">
        <v>1.2811404257210597</v>
      </c>
      <c r="K3536" s="12">
        <v>1.0862113300508502</v>
      </c>
      <c r="L3536" s="12">
        <v>1.1384940027831385</v>
      </c>
      <c r="M3536" s="12">
        <v>1.0221790131181927</v>
      </c>
      <c r="N3536" s="12"/>
      <c r="O3536" s="12"/>
    </row>
    <row r="3537" spans="1:15" x14ac:dyDescent="0.35">
      <c r="A3537" s="11" t="str">
        <f t="shared" si="55"/>
        <v>CONSUMO PER CAPITA (kg ó litros por individuo)Leche Con CafeMEDIA BAJA</v>
      </c>
      <c r="B3537" s="11" t="s">
        <v>121</v>
      </c>
      <c r="C3537" s="11" t="s">
        <v>128</v>
      </c>
      <c r="D3537" s="11" t="s">
        <v>19</v>
      </c>
      <c r="E3537" s="12">
        <v>1.0899577321223324</v>
      </c>
      <c r="F3537" s="12">
        <v>1.4717312767924469</v>
      </c>
      <c r="G3537" s="12">
        <v>1.251011860628755</v>
      </c>
      <c r="H3537" s="12">
        <v>1.2208917085525994</v>
      </c>
      <c r="I3537" s="12">
        <v>1.1225071802713793</v>
      </c>
      <c r="J3537" s="12">
        <v>1.3949058798822933</v>
      </c>
      <c r="K3537" s="12">
        <v>1.1825032437053347</v>
      </c>
      <c r="L3537" s="12">
        <v>1.1948709314192638</v>
      </c>
      <c r="M3537" s="12">
        <v>1.1089669286887054</v>
      </c>
      <c r="N3537" s="12"/>
      <c r="O3537" s="12"/>
    </row>
    <row r="3538" spans="1:15" x14ac:dyDescent="0.35">
      <c r="A3538" s="11" t="str">
        <f t="shared" si="55"/>
        <v>CONSUMO PER CAPITA (kg ó litros por individuo)Leche Con CafeBAJA</v>
      </c>
      <c r="B3538" s="11" t="s">
        <v>121</v>
      </c>
      <c r="C3538" s="11" t="s">
        <v>128</v>
      </c>
      <c r="D3538" s="11" t="s">
        <v>20</v>
      </c>
      <c r="E3538" s="12">
        <v>0.92615712978689613</v>
      </c>
      <c r="F3538" s="12">
        <v>1.0543285162604741</v>
      </c>
      <c r="G3538" s="12">
        <v>0.82792151703605044</v>
      </c>
      <c r="H3538" s="12">
        <v>0.97369223834034602</v>
      </c>
      <c r="I3538" s="12">
        <v>0.94586374835332143</v>
      </c>
      <c r="J3538" s="12">
        <v>1.1112881899731428</v>
      </c>
      <c r="K3538" s="12">
        <v>0.94542736826530993</v>
      </c>
      <c r="L3538" s="12">
        <v>0.91672517621588989</v>
      </c>
      <c r="M3538" s="12">
        <v>0.97591509668147514</v>
      </c>
      <c r="N3538" s="12"/>
      <c r="O3538" s="12"/>
    </row>
    <row r="3539" spans="1:15" x14ac:dyDescent="0.35">
      <c r="A3539" s="11" t="str">
        <f t="shared" si="55"/>
        <v>CONSUMO PER CAPITA (kg ó litros por individuo)Leche Con CafeHOMBRE</v>
      </c>
      <c r="B3539" s="11" t="s">
        <v>121</v>
      </c>
      <c r="C3539" s="11" t="s">
        <v>128</v>
      </c>
      <c r="D3539" s="11" t="s">
        <v>21</v>
      </c>
      <c r="E3539" s="12">
        <v>1.4385173713928709</v>
      </c>
      <c r="F3539" s="12">
        <v>1.8009375939426071</v>
      </c>
      <c r="G3539" s="12">
        <v>1.4383225514545368</v>
      </c>
      <c r="H3539" s="12">
        <v>1.4395518497900357</v>
      </c>
      <c r="I3539" s="12">
        <v>1.3878504556294915</v>
      </c>
      <c r="J3539" s="12">
        <v>1.7231457906018162</v>
      </c>
      <c r="K3539" s="12">
        <v>1.419066834583796</v>
      </c>
      <c r="L3539" s="12">
        <v>1.4201267014453725</v>
      </c>
      <c r="M3539" s="12">
        <v>1.366261386308141</v>
      </c>
      <c r="N3539" s="12"/>
      <c r="O3539" s="12"/>
    </row>
    <row r="3540" spans="1:15" x14ac:dyDescent="0.35">
      <c r="A3540" s="11" t="str">
        <f t="shared" si="55"/>
        <v>CONSUMO PER CAPITA (kg ó litros por individuo)Leche Con CafeMUJER</v>
      </c>
      <c r="B3540" s="11" t="s">
        <v>121</v>
      </c>
      <c r="C3540" s="11" t="s">
        <v>128</v>
      </c>
      <c r="D3540" s="11" t="s">
        <v>22</v>
      </c>
      <c r="E3540" s="12">
        <v>0.81255319461439635</v>
      </c>
      <c r="F3540" s="12">
        <v>1.0849826449196101</v>
      </c>
      <c r="G3540" s="12">
        <v>0.92137982494590809</v>
      </c>
      <c r="H3540" s="12">
        <v>0.93709004268625973</v>
      </c>
      <c r="I3540" s="12">
        <v>0.86726507070010161</v>
      </c>
      <c r="J3540" s="12">
        <v>1.0104626973064017</v>
      </c>
      <c r="K3540" s="12">
        <v>0.91796692954879577</v>
      </c>
      <c r="L3540" s="12">
        <v>0.95491559877215226</v>
      </c>
      <c r="M3540" s="12">
        <v>0.88780101037156967</v>
      </c>
      <c r="N3540" s="12"/>
      <c r="O3540" s="12"/>
    </row>
    <row r="3541" spans="1:15" x14ac:dyDescent="0.35">
      <c r="A3541" s="11" t="str">
        <f t="shared" si="55"/>
        <v>CONSUMO PER CAPITA (kg ó litros por individuo)Bebidas VegetalesT.ESPAÑA</v>
      </c>
      <c r="B3541" s="11" t="s">
        <v>121</v>
      </c>
      <c r="C3541" s="11" t="s">
        <v>176</v>
      </c>
      <c r="D3541" s="11" t="s">
        <v>36</v>
      </c>
      <c r="E3541" s="12">
        <v>4.3540547577054112E-2</v>
      </c>
      <c r="F3541" s="12">
        <v>6.1008911896322987E-2</v>
      </c>
      <c r="G3541" s="12">
        <v>6.2715841855281132E-2</v>
      </c>
      <c r="H3541" s="12">
        <v>6.7990028254675733E-2</v>
      </c>
      <c r="I3541" s="12">
        <v>6.063181221694789E-2</v>
      </c>
      <c r="J3541" s="12">
        <v>7.4798184321183153E-2</v>
      </c>
      <c r="K3541" s="12">
        <v>7.2928667845234302E-2</v>
      </c>
      <c r="L3541" s="12">
        <v>9.1320187693692531E-2</v>
      </c>
      <c r="M3541" s="12">
        <v>9.3034413802230431E-2</v>
      </c>
      <c r="N3541" s="12"/>
      <c r="O3541" s="12"/>
    </row>
    <row r="3542" spans="1:15" x14ac:dyDescent="0.35">
      <c r="A3542" s="11" t="str">
        <f t="shared" si="55"/>
        <v>CONSUMO PER CAPITA (kg ó litros por individuo)Bebidas VegetalesBCN AM</v>
      </c>
      <c r="B3542" s="11" t="s">
        <v>121</v>
      </c>
      <c r="C3542" s="11" t="s">
        <v>176</v>
      </c>
      <c r="D3542" s="11" t="s">
        <v>1</v>
      </c>
      <c r="E3542" s="12">
        <v>0.16566174544418463</v>
      </c>
      <c r="F3542" s="12">
        <v>0.1289410877301751</v>
      </c>
      <c r="G3542" s="12">
        <v>0.10093647325354535</v>
      </c>
      <c r="H3542" s="12">
        <v>0.12860480909998973</v>
      </c>
      <c r="I3542" s="12">
        <v>7.6933605341433037E-2</v>
      </c>
      <c r="J3542" s="12">
        <v>0.13128476435642625</v>
      </c>
      <c r="K3542" s="12">
        <v>0.10456940598301329</v>
      </c>
      <c r="L3542" s="12">
        <v>0.14174616856099681</v>
      </c>
      <c r="M3542" s="12">
        <v>0.20109091487001446</v>
      </c>
      <c r="N3542" s="12"/>
      <c r="O3542" s="12"/>
    </row>
    <row r="3543" spans="1:15" x14ac:dyDescent="0.35">
      <c r="A3543" s="11" t="str">
        <f t="shared" si="55"/>
        <v>CONSUMO PER CAPITA (kg ó litros por individuo)Bebidas VegetalesREST.CAT ARAGON</v>
      </c>
      <c r="B3543" s="11" t="s">
        <v>121</v>
      </c>
      <c r="C3543" s="11" t="s">
        <v>176</v>
      </c>
      <c r="D3543" s="11" t="s">
        <v>2</v>
      </c>
      <c r="E3543" s="12">
        <v>5.3871557851548096E-2</v>
      </c>
      <c r="F3543" s="12">
        <v>7.4800942532428791E-2</v>
      </c>
      <c r="G3543" s="12">
        <v>8.2510726164958498E-2</v>
      </c>
      <c r="H3543" s="12">
        <v>0.10866450942983726</v>
      </c>
      <c r="I3543" s="12">
        <v>0.10715143334815247</v>
      </c>
      <c r="J3543" s="12">
        <v>0.13231575592310418</v>
      </c>
      <c r="K3543" s="12">
        <v>0.12456433311928221</v>
      </c>
      <c r="L3543" s="12">
        <v>0.1368307562229987</v>
      </c>
      <c r="M3543" s="12">
        <v>0.1476218689736907</v>
      </c>
      <c r="N3543" s="12"/>
      <c r="O3543" s="12"/>
    </row>
    <row r="3544" spans="1:15" x14ac:dyDescent="0.35">
      <c r="A3544" s="11" t="str">
        <f t="shared" si="55"/>
        <v>CONSUMO PER CAPITA (kg ó litros por individuo)Bebidas VegetalesLEVANTE</v>
      </c>
      <c r="B3544" s="11" t="s">
        <v>121</v>
      </c>
      <c r="C3544" s="11" t="s">
        <v>176</v>
      </c>
      <c r="D3544" s="11" t="s">
        <v>3</v>
      </c>
      <c r="E3544" s="12">
        <v>2.1422798147668076E-2</v>
      </c>
      <c r="F3544" s="12">
        <v>3.1203221651494438E-2</v>
      </c>
      <c r="G3544" s="12">
        <v>4.6076529412067031E-2</v>
      </c>
      <c r="H3544" s="12">
        <v>5.3489443142227221E-2</v>
      </c>
      <c r="I3544" s="12">
        <v>3.9980257718516356E-2</v>
      </c>
      <c r="J3544" s="12">
        <v>7.0632322248382992E-2</v>
      </c>
      <c r="K3544" s="12">
        <v>5.5986898431238774E-2</v>
      </c>
      <c r="L3544" s="12">
        <v>4.7489390126778754E-2</v>
      </c>
      <c r="M3544" s="12">
        <v>6.0887592762172107E-2</v>
      </c>
      <c r="N3544" s="12"/>
      <c r="O3544" s="12"/>
    </row>
    <row r="3545" spans="1:15" x14ac:dyDescent="0.35">
      <c r="A3545" s="11" t="str">
        <f t="shared" si="55"/>
        <v>CONSUMO PER CAPITA (kg ó litros por individuo)Bebidas VegetalesANDALUCIA</v>
      </c>
      <c r="B3545" s="11" t="s">
        <v>121</v>
      </c>
      <c r="C3545" s="11" t="s">
        <v>176</v>
      </c>
      <c r="D3545" s="11" t="s">
        <v>4</v>
      </c>
      <c r="E3545" s="12">
        <v>1.8557622051427015E-2</v>
      </c>
      <c r="F3545" s="12">
        <v>3.7060729416208985E-2</v>
      </c>
      <c r="G3545" s="12">
        <v>2.3269411270227171E-2</v>
      </c>
      <c r="H3545" s="12">
        <v>1.8679969881038924E-2</v>
      </c>
      <c r="I3545" s="12">
        <v>2.7183714915339736E-2</v>
      </c>
      <c r="J3545" s="12">
        <v>3.6420412642635888E-2</v>
      </c>
      <c r="K3545" s="12">
        <v>2.6895061859875724E-2</v>
      </c>
      <c r="L3545" s="12">
        <v>2.2589654114678673E-2</v>
      </c>
      <c r="M3545" s="12">
        <v>3.6960435144107968E-2</v>
      </c>
      <c r="N3545" s="12"/>
      <c r="O3545" s="12"/>
    </row>
    <row r="3546" spans="1:15" x14ac:dyDescent="0.35">
      <c r="A3546" s="11" t="str">
        <f t="shared" si="55"/>
        <v>CONSUMO PER CAPITA (kg ó litros por individuo)Bebidas VegetalesMDD AM</v>
      </c>
      <c r="B3546" s="11" t="s">
        <v>121</v>
      </c>
      <c r="C3546" s="11" t="s">
        <v>176</v>
      </c>
      <c r="D3546" s="11" t="s">
        <v>5</v>
      </c>
      <c r="E3546" s="12">
        <v>2.8071385493512374E-2</v>
      </c>
      <c r="F3546" s="12">
        <v>5.0320033288627088E-2</v>
      </c>
      <c r="G3546" s="12">
        <v>5.9095050926660848E-2</v>
      </c>
      <c r="H3546" s="12">
        <v>5.5665618212553412E-2</v>
      </c>
      <c r="I3546" s="12">
        <v>4.9213392119875084E-2</v>
      </c>
      <c r="J3546" s="12">
        <v>5.7404982485577079E-2</v>
      </c>
      <c r="K3546" s="12">
        <v>5.6871791258374521E-2</v>
      </c>
      <c r="L3546" s="12">
        <v>8.6090247622505875E-2</v>
      </c>
      <c r="M3546" s="12">
        <v>6.5255474517504755E-2</v>
      </c>
      <c r="N3546" s="12"/>
      <c r="O3546" s="12"/>
    </row>
    <row r="3547" spans="1:15" x14ac:dyDescent="0.35">
      <c r="A3547" s="11" t="str">
        <f t="shared" si="55"/>
        <v>CONSUMO PER CAPITA (kg ó litros por individuo)Bebidas VegetalesRTO CENTRO</v>
      </c>
      <c r="B3547" s="11" t="s">
        <v>121</v>
      </c>
      <c r="C3547" s="11" t="s">
        <v>176</v>
      </c>
      <c r="D3547" s="11" t="s">
        <v>6</v>
      </c>
      <c r="E3547" s="12">
        <v>1.1970457566780985E-2</v>
      </c>
      <c r="F3547" s="12">
        <v>1.9135055549398712E-2</v>
      </c>
      <c r="G3547" s="12">
        <v>2.357566879900146E-2</v>
      </c>
      <c r="H3547" s="12">
        <v>2.3861599333358279E-2</v>
      </c>
      <c r="I3547" s="12">
        <v>1.5343898545604612E-2</v>
      </c>
      <c r="J3547" s="12">
        <v>2.0425470081882075E-2</v>
      </c>
      <c r="K3547" s="12">
        <v>2.3591029436301734E-2</v>
      </c>
      <c r="L3547" s="12">
        <v>2.3667041319317149E-2</v>
      </c>
      <c r="M3547" s="12">
        <v>2.5253571915169037E-2</v>
      </c>
      <c r="N3547" s="12"/>
      <c r="O3547" s="12"/>
    </row>
    <row r="3548" spans="1:15" x14ac:dyDescent="0.35">
      <c r="A3548" s="11" t="str">
        <f t="shared" si="55"/>
        <v>CONSUMO PER CAPITA (kg ó litros por individuo)Bebidas VegetalesNORTE-CENTRO</v>
      </c>
      <c r="B3548" s="11" t="s">
        <v>121</v>
      </c>
      <c r="C3548" s="11" t="s">
        <v>176</v>
      </c>
      <c r="D3548" s="11" t="s">
        <v>7</v>
      </c>
      <c r="E3548" s="12">
        <v>5.8820905781345981E-2</v>
      </c>
      <c r="F3548" s="12">
        <v>0.13637293702831912</v>
      </c>
      <c r="G3548" s="12">
        <v>0.13818394603838857</v>
      </c>
      <c r="H3548" s="12">
        <v>0.11865894511328533</v>
      </c>
      <c r="I3548" s="12">
        <v>0.136217884113186</v>
      </c>
      <c r="J3548" s="12">
        <v>0.10458448114780371</v>
      </c>
      <c r="K3548" s="12">
        <v>9.4568318955729216E-2</v>
      </c>
      <c r="L3548" s="12">
        <v>0.13869200697434253</v>
      </c>
      <c r="M3548" s="12">
        <v>0.14503989608204279</v>
      </c>
      <c r="N3548" s="12"/>
      <c r="O3548" s="12"/>
    </row>
    <row r="3549" spans="1:15" x14ac:dyDescent="0.35">
      <c r="A3549" s="11" t="str">
        <f t="shared" si="55"/>
        <v>CONSUMO PER CAPITA (kg ó litros por individuo)Bebidas VegetalesNOROESTE</v>
      </c>
      <c r="B3549" s="11" t="s">
        <v>121</v>
      </c>
      <c r="C3549" s="11" t="s">
        <v>176</v>
      </c>
      <c r="D3549" s="11" t="s">
        <v>8</v>
      </c>
      <c r="E3549" s="12">
        <v>3.6778845870271304E-2</v>
      </c>
      <c r="F3549" s="12">
        <v>5.7386443482257021E-2</v>
      </c>
      <c r="G3549" s="12">
        <v>7.9914588642698736E-2</v>
      </c>
      <c r="H3549" s="12">
        <v>9.4560594970826375E-2</v>
      </c>
      <c r="I3549" s="12">
        <v>7.3576251107819429E-2</v>
      </c>
      <c r="J3549" s="12">
        <v>7.8981867698535935E-2</v>
      </c>
      <c r="K3549" s="12">
        <v>0.15116474197704316</v>
      </c>
      <c r="L3549" s="12">
        <v>0.23513727892365466</v>
      </c>
      <c r="M3549" s="12">
        <v>0.14421138173991949</v>
      </c>
      <c r="N3549" s="12"/>
      <c r="O3549" s="12"/>
    </row>
    <row r="3550" spans="1:15" x14ac:dyDescent="0.35">
      <c r="A3550" s="11" t="str">
        <f t="shared" si="55"/>
        <v>CONSUMO PER CAPITA (kg ó litros por individuo)Bebidas Vegetales&lt;2MIL</v>
      </c>
      <c r="B3550" s="11" t="s">
        <v>121</v>
      </c>
      <c r="C3550" s="11" t="s">
        <v>176</v>
      </c>
      <c r="D3550" s="11" t="s">
        <v>9</v>
      </c>
      <c r="E3550" s="12">
        <v>1.5781085779359782E-2</v>
      </c>
      <c r="F3550" s="12">
        <v>2.4791078772421624E-2</v>
      </c>
      <c r="G3550" s="12">
        <v>3.11243408164995E-2</v>
      </c>
      <c r="H3550" s="12">
        <v>1.6804919754988018E-2</v>
      </c>
      <c r="I3550" s="12">
        <v>1.9749917136509743E-2</v>
      </c>
      <c r="J3550" s="12">
        <v>1.2408716369721524E-2</v>
      </c>
      <c r="K3550" s="12">
        <v>3.1482065555345662E-2</v>
      </c>
      <c r="L3550" s="12">
        <v>3.8894620990592578E-2</v>
      </c>
      <c r="M3550" s="12">
        <v>3.4450327931422636E-2</v>
      </c>
      <c r="N3550" s="12"/>
      <c r="O3550" s="12"/>
    </row>
    <row r="3551" spans="1:15" x14ac:dyDescent="0.35">
      <c r="A3551" s="11" t="str">
        <f t="shared" si="55"/>
        <v>CONSUMO PER CAPITA (kg ó litros por individuo)Bebidas Vegetales2-5MIL</v>
      </c>
      <c r="B3551" s="11" t="s">
        <v>121</v>
      </c>
      <c r="C3551" s="11" t="s">
        <v>176</v>
      </c>
      <c r="D3551" s="11" t="s">
        <v>10</v>
      </c>
      <c r="E3551" s="12">
        <v>1.2477249095887448E-2</v>
      </c>
      <c r="F3551" s="12">
        <v>2.9183131119433055E-2</v>
      </c>
      <c r="G3551" s="12">
        <v>2.1311177779690958E-2</v>
      </c>
      <c r="H3551" s="12">
        <v>3.0869147793366802E-2</v>
      </c>
      <c r="I3551" s="12">
        <v>3.1433977465441354E-2</v>
      </c>
      <c r="J3551" s="12">
        <v>3.9934081620540823E-2</v>
      </c>
      <c r="K3551" s="12">
        <v>2.8833612704281187E-2</v>
      </c>
      <c r="L3551" s="12">
        <v>1.6523714285931617E-2</v>
      </c>
      <c r="M3551" s="12">
        <v>4.3121055694502378E-2</v>
      </c>
      <c r="N3551" s="12"/>
      <c r="O3551" s="12"/>
    </row>
    <row r="3552" spans="1:15" x14ac:dyDescent="0.35">
      <c r="A3552" s="11" t="str">
        <f t="shared" si="55"/>
        <v>CONSUMO PER CAPITA (kg ó litros por individuo)Bebidas Vegetales5-10MIL</v>
      </c>
      <c r="B3552" s="11" t="s">
        <v>121</v>
      </c>
      <c r="C3552" s="11" t="s">
        <v>176</v>
      </c>
      <c r="D3552" s="11" t="s">
        <v>11</v>
      </c>
      <c r="E3552" s="12">
        <v>3.2360893175757646E-2</v>
      </c>
      <c r="F3552" s="12">
        <v>5.7449516697426033E-2</v>
      </c>
      <c r="G3552" s="12">
        <v>9.9997777776475824E-2</v>
      </c>
      <c r="H3552" s="12">
        <v>0.17381164430379756</v>
      </c>
      <c r="I3552" s="12">
        <v>0.12745790410792252</v>
      </c>
      <c r="J3552" s="12">
        <v>0.1489898411901952</v>
      </c>
      <c r="K3552" s="12">
        <v>0.14722461487395741</v>
      </c>
      <c r="L3552" s="12">
        <v>0.11346383963741245</v>
      </c>
      <c r="M3552" s="12">
        <v>0.12147050243329764</v>
      </c>
      <c r="N3552" s="12"/>
      <c r="O3552" s="12"/>
    </row>
    <row r="3553" spans="1:15" x14ac:dyDescent="0.35">
      <c r="A3553" s="11" t="str">
        <f t="shared" si="55"/>
        <v>CONSUMO PER CAPITA (kg ó litros por individuo)Bebidas Vegetales10-30MIL</v>
      </c>
      <c r="B3553" s="11" t="s">
        <v>121</v>
      </c>
      <c r="C3553" s="11" t="s">
        <v>176</v>
      </c>
      <c r="D3553" s="11" t="s">
        <v>12</v>
      </c>
      <c r="E3553" s="12">
        <v>4.2206216929716343E-2</v>
      </c>
      <c r="F3553" s="12">
        <v>6.2456997799449937E-2</v>
      </c>
      <c r="G3553" s="12">
        <v>5.0028809728317067E-2</v>
      </c>
      <c r="H3553" s="12">
        <v>4.6513646236311525E-2</v>
      </c>
      <c r="I3553" s="12">
        <v>3.3659077918635809E-2</v>
      </c>
      <c r="J3553" s="12">
        <v>4.1731398824279259E-2</v>
      </c>
      <c r="K3553" s="12">
        <v>4.6508023364750704E-2</v>
      </c>
      <c r="L3553" s="12">
        <v>6.2807562269296943E-2</v>
      </c>
      <c r="M3553" s="12">
        <v>6.4620509262383885E-2</v>
      </c>
      <c r="N3553" s="12"/>
      <c r="O3553" s="12"/>
    </row>
    <row r="3554" spans="1:15" x14ac:dyDescent="0.35">
      <c r="A3554" s="11" t="str">
        <f t="shared" si="55"/>
        <v>CONSUMO PER CAPITA (kg ó litros por individuo)Bebidas Vegetales30-100MIL</v>
      </c>
      <c r="B3554" s="11" t="s">
        <v>121</v>
      </c>
      <c r="C3554" s="11" t="s">
        <v>176</v>
      </c>
      <c r="D3554" s="11" t="s">
        <v>13</v>
      </c>
      <c r="E3554" s="12">
        <v>6.281693504622439E-2</v>
      </c>
      <c r="F3554" s="12">
        <v>5.9846211455478422E-2</v>
      </c>
      <c r="G3554" s="12">
        <v>4.9087102246443887E-2</v>
      </c>
      <c r="H3554" s="12">
        <v>4.8996705196641462E-2</v>
      </c>
      <c r="I3554" s="12">
        <v>5.6407322725654026E-2</v>
      </c>
      <c r="J3554" s="12">
        <v>0.11054603320733671</v>
      </c>
      <c r="K3554" s="12">
        <v>9.5037756570718487E-2</v>
      </c>
      <c r="L3554" s="12">
        <v>0.11620765296926304</v>
      </c>
      <c r="M3554" s="12">
        <v>0.13692729778073107</v>
      </c>
      <c r="N3554" s="12"/>
      <c r="O3554" s="12"/>
    </row>
    <row r="3555" spans="1:15" x14ac:dyDescent="0.35">
      <c r="A3555" s="11" t="str">
        <f t="shared" si="55"/>
        <v>CONSUMO PER CAPITA (kg ó litros por individuo)Bebidas Vegetales100-200MIL</v>
      </c>
      <c r="B3555" s="11" t="s">
        <v>121</v>
      </c>
      <c r="C3555" s="11" t="s">
        <v>176</v>
      </c>
      <c r="D3555" s="11" t="s">
        <v>14</v>
      </c>
      <c r="E3555" s="12">
        <v>5.3932951645309458E-2</v>
      </c>
      <c r="F3555" s="12">
        <v>0.10018492614499709</v>
      </c>
      <c r="G3555" s="12">
        <v>8.0610101340055432E-2</v>
      </c>
      <c r="H3555" s="12">
        <v>9.0854438484539682E-2</v>
      </c>
      <c r="I3555" s="12">
        <v>0.10168272509377171</v>
      </c>
      <c r="J3555" s="12">
        <v>9.2589631601509237E-2</v>
      </c>
      <c r="K3555" s="12">
        <v>6.2654577911148576E-2</v>
      </c>
      <c r="L3555" s="12">
        <v>9.72312754688201E-2</v>
      </c>
      <c r="M3555" s="12">
        <v>0.11266642277930772</v>
      </c>
      <c r="N3555" s="12"/>
      <c r="O3555" s="12"/>
    </row>
    <row r="3556" spans="1:15" x14ac:dyDescent="0.35">
      <c r="A3556" s="11" t="str">
        <f t="shared" si="55"/>
        <v>CONSUMO PER CAPITA (kg ó litros por individuo)Bebidas Vegetales200-500MIL</v>
      </c>
      <c r="B3556" s="11" t="s">
        <v>121</v>
      </c>
      <c r="C3556" s="11" t="s">
        <v>176</v>
      </c>
      <c r="D3556" s="11" t="s">
        <v>15</v>
      </c>
      <c r="E3556" s="12">
        <v>5.3706407812109745E-2</v>
      </c>
      <c r="F3556" s="12">
        <v>8.0483857596986466E-2</v>
      </c>
      <c r="G3556" s="12">
        <v>0.10641542926942191</v>
      </c>
      <c r="H3556" s="12">
        <v>0.10842589745903716</v>
      </c>
      <c r="I3556" s="12">
        <v>9.3673471960112345E-2</v>
      </c>
      <c r="J3556" s="12">
        <v>7.6440467789393812E-2</v>
      </c>
      <c r="K3556" s="12">
        <v>9.0905962823360137E-2</v>
      </c>
      <c r="L3556" s="12">
        <v>0.16007950504040394</v>
      </c>
      <c r="M3556" s="12">
        <v>9.2885333348440902E-2</v>
      </c>
      <c r="N3556" s="12"/>
      <c r="O3556" s="12"/>
    </row>
    <row r="3557" spans="1:15" x14ac:dyDescent="0.35">
      <c r="A3557" s="11" t="str">
        <f t="shared" si="55"/>
        <v>CONSUMO PER CAPITA (kg ó litros por individuo)Bebidas Vegetales&gt;500MIL</v>
      </c>
      <c r="B3557" s="11" t="s">
        <v>121</v>
      </c>
      <c r="C3557" s="11" t="s">
        <v>176</v>
      </c>
      <c r="D3557" s="11" t="s">
        <v>16</v>
      </c>
      <c r="E3557" s="12">
        <v>3.5714357701294046E-2</v>
      </c>
      <c r="F3557" s="12">
        <v>4.9952911684066605E-2</v>
      </c>
      <c r="G3557" s="12">
        <v>5.8763313670517979E-2</v>
      </c>
      <c r="H3557" s="12">
        <v>5.1419228416648671E-2</v>
      </c>
      <c r="I3557" s="12">
        <v>3.9211739626076908E-2</v>
      </c>
      <c r="J3557" s="12">
        <v>5.6442726839484716E-2</v>
      </c>
      <c r="K3557" s="12">
        <v>6.4327270655200289E-2</v>
      </c>
      <c r="L3557" s="12">
        <v>7.5671611829414287E-2</v>
      </c>
      <c r="M3557" s="12">
        <v>8.6809148440055189E-2</v>
      </c>
      <c r="N3557" s="12"/>
      <c r="O3557" s="12"/>
    </row>
    <row r="3558" spans="1:15" x14ac:dyDescent="0.35">
      <c r="A3558" s="11" t="str">
        <f t="shared" si="55"/>
        <v>CONSUMO PER CAPITA (kg ó litros por individuo)Bebidas VegetalesDE 15 A 19 AÑOS</v>
      </c>
      <c r="B3558" s="11" t="s">
        <v>121</v>
      </c>
      <c r="C3558" s="11" t="s">
        <v>176</v>
      </c>
      <c r="D3558" s="11" t="s">
        <v>39</v>
      </c>
      <c r="E3558" s="12">
        <v>2.8581372527878634E-2</v>
      </c>
      <c r="F3558" s="12">
        <v>1.0673730301248487E-2</v>
      </c>
      <c r="G3558" s="12">
        <v>5.2880328686491906E-3</v>
      </c>
      <c r="H3558" s="12" t="s">
        <v>219</v>
      </c>
      <c r="I3558" s="12">
        <v>1.2797510917193998E-2</v>
      </c>
      <c r="J3558" s="12" t="s">
        <v>219</v>
      </c>
      <c r="K3558" s="12" t="s">
        <v>219</v>
      </c>
      <c r="L3558" s="12" t="s">
        <v>219</v>
      </c>
      <c r="M3558" s="12">
        <v>3.2806063642061459E-3</v>
      </c>
      <c r="N3558" s="12"/>
      <c r="O3558" s="12"/>
    </row>
    <row r="3559" spans="1:15" x14ac:dyDescent="0.35">
      <c r="A3559" s="11" t="str">
        <f t="shared" si="55"/>
        <v>CONSUMO PER CAPITA (kg ó litros por individuo)Bebidas VegetalesDE 20 A 24 AÑOS</v>
      </c>
      <c r="B3559" s="11" t="s">
        <v>121</v>
      </c>
      <c r="C3559" s="11" t="s">
        <v>176</v>
      </c>
      <c r="D3559" s="11" t="s">
        <v>40</v>
      </c>
      <c r="E3559" s="12">
        <v>1.8681973581980982E-2</v>
      </c>
      <c r="F3559" s="12">
        <v>1.1164932106158756E-2</v>
      </c>
      <c r="G3559" s="12">
        <v>2.3570617642801266E-2</v>
      </c>
      <c r="H3559" s="12">
        <v>1.5492862977922957E-2</v>
      </c>
      <c r="I3559" s="12">
        <v>1.4794436580849021E-2</v>
      </c>
      <c r="J3559" s="12">
        <v>3.1643194051169117E-2</v>
      </c>
      <c r="K3559" s="12">
        <v>2.4823251734408493E-2</v>
      </c>
      <c r="L3559" s="12">
        <v>1.7585185828993054E-2</v>
      </c>
      <c r="M3559" s="12">
        <v>2.9391194402683486E-2</v>
      </c>
      <c r="N3559" s="12"/>
      <c r="O3559" s="12"/>
    </row>
    <row r="3560" spans="1:15" x14ac:dyDescent="0.35">
      <c r="A3560" s="11" t="str">
        <f t="shared" si="55"/>
        <v>CONSUMO PER CAPITA (kg ó litros por individuo)Bebidas VegetalesDE 25 A 34 AÑOS</v>
      </c>
      <c r="B3560" s="11" t="s">
        <v>121</v>
      </c>
      <c r="C3560" s="11" t="s">
        <v>176</v>
      </c>
      <c r="D3560" s="11" t="s">
        <v>41</v>
      </c>
      <c r="E3560" s="12">
        <v>3.2578852624791516E-2</v>
      </c>
      <c r="F3560" s="12">
        <v>6.1028276695253438E-2</v>
      </c>
      <c r="G3560" s="12">
        <v>8.2449986945242262E-2</v>
      </c>
      <c r="H3560" s="12">
        <v>6.289396951124715E-2</v>
      </c>
      <c r="I3560" s="12">
        <v>5.7764743008814123E-2</v>
      </c>
      <c r="J3560" s="12">
        <v>5.050705499507193E-2</v>
      </c>
      <c r="K3560" s="12">
        <v>5.8524591674988788E-2</v>
      </c>
      <c r="L3560" s="12">
        <v>0.10686131530711555</v>
      </c>
      <c r="M3560" s="12">
        <v>9.7644454169384567E-2</v>
      </c>
      <c r="N3560" s="12"/>
      <c r="O3560" s="12"/>
    </row>
    <row r="3561" spans="1:15" x14ac:dyDescent="0.35">
      <c r="A3561" s="11" t="str">
        <f t="shared" si="55"/>
        <v>CONSUMO PER CAPITA (kg ó litros por individuo)Bebidas VegetalesDE 35 A 49 AÑOS</v>
      </c>
      <c r="B3561" s="11" t="s">
        <v>121</v>
      </c>
      <c r="C3561" s="11" t="s">
        <v>176</v>
      </c>
      <c r="D3561" s="11" t="s">
        <v>42</v>
      </c>
      <c r="E3561" s="12">
        <v>3.6324262160974792E-2</v>
      </c>
      <c r="F3561" s="12">
        <v>5.929471759415491E-2</v>
      </c>
      <c r="G3561" s="12">
        <v>5.8846368741900558E-2</v>
      </c>
      <c r="H3561" s="12">
        <v>5.8922704823570773E-2</v>
      </c>
      <c r="I3561" s="12">
        <v>5.6968379336797687E-2</v>
      </c>
      <c r="J3561" s="12">
        <v>8.0556472344739755E-2</v>
      </c>
      <c r="K3561" s="12">
        <v>9.3217489821119451E-2</v>
      </c>
      <c r="L3561" s="12">
        <v>8.9442560077412747E-2</v>
      </c>
      <c r="M3561" s="12">
        <v>0.10021995761333838</v>
      </c>
      <c r="N3561" s="12"/>
      <c r="O3561" s="12"/>
    </row>
    <row r="3562" spans="1:15" x14ac:dyDescent="0.35">
      <c r="A3562" s="11" t="str">
        <f t="shared" si="55"/>
        <v>CONSUMO PER CAPITA (kg ó litros por individuo)Bebidas VegetalesDE 50 A 59 AÑOS</v>
      </c>
      <c r="B3562" s="11" t="s">
        <v>121</v>
      </c>
      <c r="C3562" s="11" t="s">
        <v>176</v>
      </c>
      <c r="D3562" s="11" t="s">
        <v>43</v>
      </c>
      <c r="E3562" s="12">
        <v>5.8077817381796071E-2</v>
      </c>
      <c r="F3562" s="12">
        <v>8.8362125203849035E-2</v>
      </c>
      <c r="G3562" s="12">
        <v>9.9784594595623388E-2</v>
      </c>
      <c r="H3562" s="12">
        <v>7.3604529924012244E-2</v>
      </c>
      <c r="I3562" s="12">
        <v>7.6447665233452311E-2</v>
      </c>
      <c r="J3562" s="12">
        <v>9.8154928878943143E-2</v>
      </c>
      <c r="K3562" s="12">
        <v>8.0436880981361647E-2</v>
      </c>
      <c r="L3562" s="12">
        <v>8.3474948219178849E-2</v>
      </c>
      <c r="M3562" s="12">
        <v>0.11321141678106075</v>
      </c>
      <c r="N3562" s="12"/>
      <c r="O3562" s="12"/>
    </row>
    <row r="3563" spans="1:15" x14ac:dyDescent="0.35">
      <c r="A3563" s="11" t="str">
        <f t="shared" si="55"/>
        <v>CONSUMO PER CAPITA (kg ó litros por individuo)Bebidas VegetalesDE 60 A 75 AÑOS</v>
      </c>
      <c r="B3563" s="11" t="s">
        <v>121</v>
      </c>
      <c r="C3563" s="11" t="s">
        <v>176</v>
      </c>
      <c r="D3563" s="11" t="s">
        <v>44</v>
      </c>
      <c r="E3563" s="12">
        <v>5.9229524634756218E-2</v>
      </c>
      <c r="F3563" s="12">
        <v>6.8926161150879101E-2</v>
      </c>
      <c r="G3563" s="12">
        <v>5.1502997766934157E-2</v>
      </c>
      <c r="H3563" s="12">
        <v>0.11332326357457705</v>
      </c>
      <c r="I3563" s="12">
        <v>8.085407533334131E-2</v>
      </c>
      <c r="J3563" s="12">
        <v>9.6803504785614475E-2</v>
      </c>
      <c r="K3563" s="12">
        <v>8.4568220716875309E-2</v>
      </c>
      <c r="L3563" s="12">
        <v>0.13972318647851326</v>
      </c>
      <c r="M3563" s="12">
        <v>0.10965458075865374</v>
      </c>
      <c r="N3563" s="12"/>
      <c r="O3563" s="12"/>
    </row>
    <row r="3564" spans="1:15" x14ac:dyDescent="0.35">
      <c r="A3564" s="11" t="str">
        <f t="shared" si="55"/>
        <v>CONSUMO PER CAPITA (kg ó litros por individuo)Bebidas VegetalesALTA Y MEDIA ALTA</v>
      </c>
      <c r="B3564" s="11" t="s">
        <v>121</v>
      </c>
      <c r="C3564" s="11" t="s">
        <v>176</v>
      </c>
      <c r="D3564" s="11" t="s">
        <v>17</v>
      </c>
      <c r="E3564" s="12">
        <v>3.4049839630398739E-2</v>
      </c>
      <c r="F3564" s="12">
        <v>6.1655217400870051E-2</v>
      </c>
      <c r="G3564" s="12">
        <v>6.0363278579394088E-2</v>
      </c>
      <c r="H3564" s="12">
        <v>4.1700491359569929E-2</v>
      </c>
      <c r="I3564" s="12">
        <v>5.2169387745770651E-2</v>
      </c>
      <c r="J3564" s="12">
        <v>6.736004924021248E-2</v>
      </c>
      <c r="K3564" s="12">
        <v>7.4593475484059049E-2</v>
      </c>
      <c r="L3564" s="12">
        <v>8.3399815186775542E-2</v>
      </c>
      <c r="M3564" s="12">
        <v>8.2575200700402918E-2</v>
      </c>
      <c r="N3564" s="12"/>
      <c r="O3564" s="12"/>
    </row>
    <row r="3565" spans="1:15" x14ac:dyDescent="0.35">
      <c r="A3565" s="11" t="str">
        <f t="shared" si="55"/>
        <v>CONSUMO PER CAPITA (kg ó litros por individuo)Bebidas VegetalesMEDIA</v>
      </c>
      <c r="B3565" s="11" t="s">
        <v>121</v>
      </c>
      <c r="C3565" s="11" t="s">
        <v>176</v>
      </c>
      <c r="D3565" s="11" t="s">
        <v>18</v>
      </c>
      <c r="E3565" s="12">
        <v>2.6783248860321841E-2</v>
      </c>
      <c r="F3565" s="12">
        <v>5.5133331405000409E-2</v>
      </c>
      <c r="G3565" s="12">
        <v>4.9766181210121142E-2</v>
      </c>
      <c r="H3565" s="12">
        <v>5.9816179796347325E-2</v>
      </c>
      <c r="I3565" s="12">
        <v>4.3819501352991203E-2</v>
      </c>
      <c r="J3565" s="12">
        <v>5.2922805030204245E-2</v>
      </c>
      <c r="K3565" s="12">
        <v>4.8495808163767667E-2</v>
      </c>
      <c r="L3565" s="12">
        <v>5.5666136780290448E-2</v>
      </c>
      <c r="M3565" s="12">
        <v>6.4517832512772363E-2</v>
      </c>
      <c r="N3565" s="12"/>
      <c r="O3565" s="12"/>
    </row>
    <row r="3566" spans="1:15" x14ac:dyDescent="0.35">
      <c r="A3566" s="11" t="str">
        <f t="shared" si="55"/>
        <v>CONSUMO PER CAPITA (kg ó litros por individuo)Bebidas VegetalesMEDIA BAJA</v>
      </c>
      <c r="B3566" s="11" t="s">
        <v>121</v>
      </c>
      <c r="C3566" s="11" t="s">
        <v>176</v>
      </c>
      <c r="D3566" s="11" t="s">
        <v>19</v>
      </c>
      <c r="E3566" s="12">
        <v>4.5021116106139125E-2</v>
      </c>
      <c r="F3566" s="12">
        <v>7.0028393190002314E-2</v>
      </c>
      <c r="G3566" s="12">
        <v>0.10087966862424796</v>
      </c>
      <c r="H3566" s="12">
        <v>0.11906428220197338</v>
      </c>
      <c r="I3566" s="12">
        <v>0.1143746963769677</v>
      </c>
      <c r="J3566" s="12">
        <v>0.12239674697335573</v>
      </c>
      <c r="K3566" s="12">
        <v>0.12100488475419381</v>
      </c>
      <c r="L3566" s="12">
        <v>0.15388111241119676</v>
      </c>
      <c r="M3566" s="12">
        <v>0.13582811569968842</v>
      </c>
      <c r="N3566" s="12"/>
      <c r="O3566" s="12"/>
    </row>
    <row r="3567" spans="1:15" x14ac:dyDescent="0.35">
      <c r="A3567" s="11" t="str">
        <f t="shared" si="55"/>
        <v>CONSUMO PER CAPITA (kg ó litros por individuo)Bebidas VegetalesBAJA</v>
      </c>
      <c r="B3567" s="11" t="s">
        <v>121</v>
      </c>
      <c r="C3567" s="11" t="s">
        <v>176</v>
      </c>
      <c r="D3567" s="11" t="s">
        <v>20</v>
      </c>
      <c r="E3567" s="12">
        <v>8.0680961030640236E-2</v>
      </c>
      <c r="F3567" s="12">
        <v>5.8051615382647401E-2</v>
      </c>
      <c r="G3567" s="12">
        <v>3.5576390640573129E-2</v>
      </c>
      <c r="H3567" s="12">
        <v>4.1646270639081127E-2</v>
      </c>
      <c r="I3567" s="12">
        <v>2.5818636329333979E-2</v>
      </c>
      <c r="J3567" s="12">
        <v>5.5759243156350967E-2</v>
      </c>
      <c r="K3567" s="12">
        <v>4.7479809843992339E-2</v>
      </c>
      <c r="L3567" s="12">
        <v>7.5999612719425277E-2</v>
      </c>
      <c r="M3567" s="12">
        <v>9.5176140266350948E-2</v>
      </c>
      <c r="N3567" s="12"/>
      <c r="O3567" s="12"/>
    </row>
    <row r="3568" spans="1:15" x14ac:dyDescent="0.35">
      <c r="A3568" s="11" t="str">
        <f t="shared" si="55"/>
        <v>CONSUMO PER CAPITA (kg ó litros por individuo)Bebidas VegetalesHOMBRE</v>
      </c>
      <c r="B3568" s="11" t="s">
        <v>121</v>
      </c>
      <c r="C3568" s="11" t="s">
        <v>176</v>
      </c>
      <c r="D3568" s="11" t="s">
        <v>21</v>
      </c>
      <c r="E3568" s="12">
        <v>2.0320803567564865E-2</v>
      </c>
      <c r="F3568" s="12">
        <v>3.8489954379071566E-2</v>
      </c>
      <c r="G3568" s="12">
        <v>3.4825592743057222E-2</v>
      </c>
      <c r="H3568" s="12">
        <v>4.9520384444320831E-2</v>
      </c>
      <c r="I3568" s="12">
        <v>4.3967639163094652E-2</v>
      </c>
      <c r="J3568" s="12">
        <v>4.2835717475530617E-2</v>
      </c>
      <c r="K3568" s="12">
        <v>4.2447418795734923E-2</v>
      </c>
      <c r="L3568" s="12">
        <v>5.65927481725996E-2</v>
      </c>
      <c r="M3568" s="12">
        <v>4.7758167175916917E-2</v>
      </c>
      <c r="N3568" s="12"/>
      <c r="O3568" s="12"/>
    </row>
    <row r="3569" spans="1:15" x14ac:dyDescent="0.35">
      <c r="A3569" s="11" t="str">
        <f t="shared" si="55"/>
        <v>CONSUMO PER CAPITA (kg ó litros por individuo)Bebidas VegetalesMUJER</v>
      </c>
      <c r="B3569" s="11" t="s">
        <v>121</v>
      </c>
      <c r="C3569" s="11" t="s">
        <v>176</v>
      </c>
      <c r="D3569" s="11" t="s">
        <v>22</v>
      </c>
      <c r="E3569" s="12">
        <v>6.6409871324064632E-2</v>
      </c>
      <c r="F3569" s="12">
        <v>8.3188277570454619E-2</v>
      </c>
      <c r="G3569" s="12">
        <v>9.0185905333845212E-2</v>
      </c>
      <c r="H3569" s="12">
        <v>8.6195746244643018E-2</v>
      </c>
      <c r="I3569" s="12">
        <v>7.7057679452031055E-2</v>
      </c>
      <c r="J3569" s="12">
        <v>0.1063041583595024</v>
      </c>
      <c r="K3569" s="12">
        <v>0.10297454510111045</v>
      </c>
      <c r="L3569" s="12">
        <v>0.12549645460784947</v>
      </c>
      <c r="M3569" s="12">
        <v>0.13759277540918258</v>
      </c>
      <c r="N3569" s="12"/>
      <c r="O3569" s="12"/>
    </row>
    <row r="3570" spans="1:15" x14ac:dyDescent="0.35">
      <c r="A3570" s="11" t="str">
        <f t="shared" si="55"/>
        <v>CONSUMO PER CAPITA (kg ó litros por individuo)InfusionesT.ESPAÑA</v>
      </c>
      <c r="B3570" s="11" t="s">
        <v>121</v>
      </c>
      <c r="C3570" s="11" t="s">
        <v>129</v>
      </c>
      <c r="D3570" s="11" t="s">
        <v>36</v>
      </c>
      <c r="E3570" s="12">
        <v>7.5844668245992841E-2</v>
      </c>
      <c r="F3570" s="12">
        <v>0.10684971375323006</v>
      </c>
      <c r="G3570" s="12">
        <v>9.6187530525573411E-2</v>
      </c>
      <c r="H3570" s="12">
        <v>9.5348329368686577E-2</v>
      </c>
      <c r="I3570" s="12">
        <v>9.3132356461757729E-2</v>
      </c>
      <c r="J3570" s="12">
        <v>0.10507260499102825</v>
      </c>
      <c r="K3570" s="12">
        <v>9.7750732679218272E-2</v>
      </c>
      <c r="L3570" s="12">
        <v>0.1021886114832682</v>
      </c>
      <c r="M3570" s="12">
        <v>8.3438598255554927E-2</v>
      </c>
      <c r="N3570" s="12"/>
      <c r="O3570" s="12"/>
    </row>
    <row r="3571" spans="1:15" x14ac:dyDescent="0.35">
      <c r="A3571" s="11" t="str">
        <f t="shared" si="55"/>
        <v>CONSUMO PER CAPITA (kg ó litros por individuo)InfusionesBCN AM</v>
      </c>
      <c r="B3571" s="11" t="s">
        <v>121</v>
      </c>
      <c r="C3571" s="11" t="s">
        <v>129</v>
      </c>
      <c r="D3571" s="11" t="s">
        <v>1</v>
      </c>
      <c r="E3571" s="12">
        <v>0.1010672929788235</v>
      </c>
      <c r="F3571" s="12">
        <v>0.13121663185852581</v>
      </c>
      <c r="G3571" s="12">
        <v>0.10537912447353878</v>
      </c>
      <c r="H3571" s="12">
        <v>0.12779804532906253</v>
      </c>
      <c r="I3571" s="12">
        <v>9.0829778121838414E-2</v>
      </c>
      <c r="J3571" s="12">
        <v>9.9344373706776401E-2</v>
      </c>
      <c r="K3571" s="12">
        <v>0.15117773538484655</v>
      </c>
      <c r="L3571" s="12">
        <v>0.12921479140101982</v>
      </c>
      <c r="M3571" s="12">
        <v>7.7954657550859174E-2</v>
      </c>
      <c r="N3571" s="12"/>
      <c r="O3571" s="12"/>
    </row>
    <row r="3572" spans="1:15" x14ac:dyDescent="0.35">
      <c r="A3572" s="11" t="str">
        <f t="shared" si="55"/>
        <v>CONSUMO PER CAPITA (kg ó litros por individuo)InfusionesREST.CAT ARAGON</v>
      </c>
      <c r="B3572" s="11" t="s">
        <v>121</v>
      </c>
      <c r="C3572" s="11" t="s">
        <v>129</v>
      </c>
      <c r="D3572" s="11" t="s">
        <v>2</v>
      </c>
      <c r="E3572" s="12">
        <v>6.967172026876306E-2</v>
      </c>
      <c r="F3572" s="12">
        <v>8.7124170499672429E-2</v>
      </c>
      <c r="G3572" s="12">
        <v>0.10227421083213183</v>
      </c>
      <c r="H3572" s="12">
        <v>0.10225677370776259</v>
      </c>
      <c r="I3572" s="12">
        <v>8.971291997800937E-2</v>
      </c>
      <c r="J3572" s="12">
        <v>9.5988559767476264E-2</v>
      </c>
      <c r="K3572" s="12">
        <v>0.10522007460945157</v>
      </c>
      <c r="L3572" s="12">
        <v>0.10917113963358736</v>
      </c>
      <c r="M3572" s="12">
        <v>9.0423413864963609E-2</v>
      </c>
      <c r="N3572" s="12"/>
      <c r="O3572" s="12"/>
    </row>
    <row r="3573" spans="1:15" x14ac:dyDescent="0.35">
      <c r="A3573" s="11" t="str">
        <f t="shared" si="55"/>
        <v>CONSUMO PER CAPITA (kg ó litros por individuo)InfusionesLEVANTE</v>
      </c>
      <c r="B3573" s="11" t="s">
        <v>121</v>
      </c>
      <c r="C3573" s="11" t="s">
        <v>129</v>
      </c>
      <c r="D3573" s="11" t="s">
        <v>3</v>
      </c>
      <c r="E3573" s="12">
        <v>6.4416300279639002E-2</v>
      </c>
      <c r="F3573" s="12">
        <v>0.11061266112241915</v>
      </c>
      <c r="G3573" s="12">
        <v>9.1151074188876482E-2</v>
      </c>
      <c r="H3573" s="12">
        <v>0.10003437189412982</v>
      </c>
      <c r="I3573" s="12">
        <v>0.11785223548990766</v>
      </c>
      <c r="J3573" s="12">
        <v>0.12976826130609245</v>
      </c>
      <c r="K3573" s="12">
        <v>8.9698311242363896E-2</v>
      </c>
      <c r="L3573" s="12">
        <v>0.10008108697603108</v>
      </c>
      <c r="M3573" s="12">
        <v>8.3457359180807628E-2</v>
      </c>
      <c r="N3573" s="12"/>
      <c r="O3573" s="12"/>
    </row>
    <row r="3574" spans="1:15" x14ac:dyDescent="0.35">
      <c r="A3574" s="11" t="str">
        <f t="shared" si="55"/>
        <v>CONSUMO PER CAPITA (kg ó litros por individuo)InfusionesANDALUCIA</v>
      </c>
      <c r="B3574" s="11" t="s">
        <v>121</v>
      </c>
      <c r="C3574" s="11" t="s">
        <v>129</v>
      </c>
      <c r="D3574" s="11" t="s">
        <v>4</v>
      </c>
      <c r="E3574" s="12">
        <v>7.8361199180075392E-2</v>
      </c>
      <c r="F3574" s="12">
        <v>9.5983274537289512E-2</v>
      </c>
      <c r="G3574" s="12">
        <v>8.2916534396920163E-2</v>
      </c>
      <c r="H3574" s="12">
        <v>7.7729908586117613E-2</v>
      </c>
      <c r="I3574" s="12">
        <v>7.1466282843138482E-2</v>
      </c>
      <c r="J3574" s="12">
        <v>0.10092374297499004</v>
      </c>
      <c r="K3574" s="12">
        <v>8.5433795984894575E-2</v>
      </c>
      <c r="L3574" s="12">
        <v>0.10246247522209004</v>
      </c>
      <c r="M3574" s="12">
        <v>6.7367229152599586E-2</v>
      </c>
      <c r="N3574" s="12"/>
      <c r="O3574" s="12"/>
    </row>
    <row r="3575" spans="1:15" x14ac:dyDescent="0.35">
      <c r="A3575" s="11" t="str">
        <f t="shared" si="55"/>
        <v>CONSUMO PER CAPITA (kg ó litros por individuo)InfusionesMDD AM</v>
      </c>
      <c r="B3575" s="11" t="s">
        <v>121</v>
      </c>
      <c r="C3575" s="11" t="s">
        <v>129</v>
      </c>
      <c r="D3575" s="11" t="s">
        <v>5</v>
      </c>
      <c r="E3575" s="12">
        <v>5.814783439572322E-2</v>
      </c>
      <c r="F3575" s="12">
        <v>7.9243791805609753E-2</v>
      </c>
      <c r="G3575" s="12">
        <v>8.0849653690333687E-2</v>
      </c>
      <c r="H3575" s="12">
        <v>8.7670410682998162E-2</v>
      </c>
      <c r="I3575" s="12">
        <v>7.6965783434294541E-2</v>
      </c>
      <c r="J3575" s="12">
        <v>8.88739988856804E-2</v>
      </c>
      <c r="K3575" s="12">
        <v>0.10790230011507528</v>
      </c>
      <c r="L3575" s="12">
        <v>8.7066939357440129E-2</v>
      </c>
      <c r="M3575" s="12">
        <v>9.2547595643099695E-2</v>
      </c>
      <c r="N3575" s="12"/>
      <c r="O3575" s="12"/>
    </row>
    <row r="3576" spans="1:15" x14ac:dyDescent="0.35">
      <c r="A3576" s="11" t="str">
        <f t="shared" si="55"/>
        <v>CONSUMO PER CAPITA (kg ó litros por individuo)InfusionesRTO CENTRO</v>
      </c>
      <c r="B3576" s="11" t="s">
        <v>121</v>
      </c>
      <c r="C3576" s="11" t="s">
        <v>129</v>
      </c>
      <c r="D3576" s="11" t="s">
        <v>6</v>
      </c>
      <c r="E3576" s="12">
        <v>7.6772894418235094E-2</v>
      </c>
      <c r="F3576" s="12">
        <v>0.10798740622699744</v>
      </c>
      <c r="G3576" s="12">
        <v>7.3573230513948581E-2</v>
      </c>
      <c r="H3576" s="12">
        <v>5.3595991836859085E-2</v>
      </c>
      <c r="I3576" s="12">
        <v>4.4633913203070252E-2</v>
      </c>
      <c r="J3576" s="12">
        <v>3.6980119649955775E-2</v>
      </c>
      <c r="K3576" s="12">
        <v>4.3604223967487296E-2</v>
      </c>
      <c r="L3576" s="12">
        <v>4.1753650810631003E-2</v>
      </c>
      <c r="M3576" s="12">
        <v>3.7634869789516641E-2</v>
      </c>
      <c r="N3576" s="12"/>
      <c r="O3576" s="12"/>
    </row>
    <row r="3577" spans="1:15" x14ac:dyDescent="0.35">
      <c r="A3577" s="11" t="str">
        <f t="shared" si="55"/>
        <v>CONSUMO PER CAPITA (kg ó litros por individuo)InfusionesNORTE-CENTRO</v>
      </c>
      <c r="B3577" s="11" t="s">
        <v>121</v>
      </c>
      <c r="C3577" s="11" t="s">
        <v>129</v>
      </c>
      <c r="D3577" s="11" t="s">
        <v>7</v>
      </c>
      <c r="E3577" s="12">
        <v>7.9146763475279464E-2</v>
      </c>
      <c r="F3577" s="12">
        <v>0.11094285464783155</v>
      </c>
      <c r="G3577" s="12">
        <v>0.10525043744587573</v>
      </c>
      <c r="H3577" s="12">
        <v>0.10421364292761987</v>
      </c>
      <c r="I3577" s="12">
        <v>0.10948448573826981</v>
      </c>
      <c r="J3577" s="12">
        <v>0.11844408233397338</v>
      </c>
      <c r="K3577" s="12">
        <v>8.4649047873172595E-2</v>
      </c>
      <c r="L3577" s="12">
        <v>9.2192942198236913E-2</v>
      </c>
      <c r="M3577" s="12">
        <v>8.5618567344845242E-2</v>
      </c>
      <c r="N3577" s="12"/>
      <c r="O3577" s="12"/>
    </row>
    <row r="3578" spans="1:15" x14ac:dyDescent="0.35">
      <c r="A3578" s="11" t="str">
        <f t="shared" si="55"/>
        <v>CONSUMO PER CAPITA (kg ó litros por individuo)InfusionesNOROESTE</v>
      </c>
      <c r="B3578" s="11" t="s">
        <v>121</v>
      </c>
      <c r="C3578" s="11" t="s">
        <v>129</v>
      </c>
      <c r="D3578" s="11" t="s">
        <v>8</v>
      </c>
      <c r="E3578" s="12">
        <v>9.437861544193632E-2</v>
      </c>
      <c r="F3578" s="12">
        <v>0.16343032042982625</v>
      </c>
      <c r="G3578" s="12">
        <v>0.15278395696169164</v>
      </c>
      <c r="H3578" s="12">
        <v>0.12928806215140945</v>
      </c>
      <c r="I3578" s="12">
        <v>0.16475510040320721</v>
      </c>
      <c r="J3578" s="12">
        <v>0.17258024578221534</v>
      </c>
      <c r="K3578" s="12">
        <v>0.12777260338349591</v>
      </c>
      <c r="L3578" s="12">
        <v>0.16377066625980716</v>
      </c>
      <c r="M3578" s="12">
        <v>0.14786533880903929</v>
      </c>
      <c r="N3578" s="12"/>
      <c r="O3578" s="12"/>
    </row>
    <row r="3579" spans="1:15" x14ac:dyDescent="0.35">
      <c r="A3579" s="11" t="str">
        <f t="shared" si="55"/>
        <v>CONSUMO PER CAPITA (kg ó litros por individuo)Infusiones&lt;2MIL</v>
      </c>
      <c r="B3579" s="11" t="s">
        <v>121</v>
      </c>
      <c r="C3579" s="11" t="s">
        <v>129</v>
      </c>
      <c r="D3579" s="11" t="s">
        <v>9</v>
      </c>
      <c r="E3579" s="12">
        <v>0.11955826053635457</v>
      </c>
      <c r="F3579" s="12">
        <v>0.15385692366685796</v>
      </c>
      <c r="G3579" s="12">
        <v>8.183199431325916E-2</v>
      </c>
      <c r="H3579" s="12">
        <v>6.2514833123480856E-2</v>
      </c>
      <c r="I3579" s="12">
        <v>4.3302585982435193E-2</v>
      </c>
      <c r="J3579" s="12">
        <v>8.1429107060372527E-2</v>
      </c>
      <c r="K3579" s="12">
        <v>9.6070489796003883E-2</v>
      </c>
      <c r="L3579" s="12">
        <v>6.0663806763676442E-2</v>
      </c>
      <c r="M3579" s="12">
        <v>5.3525586857719611E-2</v>
      </c>
      <c r="N3579" s="12"/>
      <c r="O3579" s="12"/>
    </row>
    <row r="3580" spans="1:15" x14ac:dyDescent="0.35">
      <c r="A3580" s="11" t="str">
        <f t="shared" si="55"/>
        <v>CONSUMO PER CAPITA (kg ó litros por individuo)Infusiones2-5MIL</v>
      </c>
      <c r="B3580" s="11" t="s">
        <v>121</v>
      </c>
      <c r="C3580" s="11" t="s">
        <v>129</v>
      </c>
      <c r="D3580" s="11" t="s">
        <v>10</v>
      </c>
      <c r="E3580" s="12">
        <v>4.7122217738250552E-2</v>
      </c>
      <c r="F3580" s="12">
        <v>0.14269615330589544</v>
      </c>
      <c r="G3580" s="12">
        <v>6.4015090350122331E-2</v>
      </c>
      <c r="H3580" s="12">
        <v>5.2295451402456956E-2</v>
      </c>
      <c r="I3580" s="12">
        <v>9.3533175959952433E-2</v>
      </c>
      <c r="J3580" s="12">
        <v>0.10601986753259035</v>
      </c>
      <c r="K3580" s="12">
        <v>6.3142218043160905E-2</v>
      </c>
      <c r="L3580" s="12">
        <v>7.5250176008518618E-2</v>
      </c>
      <c r="M3580" s="12">
        <v>8.1990802657755421E-2</v>
      </c>
      <c r="N3580" s="12"/>
      <c r="O3580" s="12"/>
    </row>
    <row r="3581" spans="1:15" x14ac:dyDescent="0.35">
      <c r="A3581" s="11" t="str">
        <f t="shared" si="55"/>
        <v>CONSUMO PER CAPITA (kg ó litros por individuo)Infusiones5-10MIL</v>
      </c>
      <c r="B3581" s="11" t="s">
        <v>121</v>
      </c>
      <c r="C3581" s="11" t="s">
        <v>129</v>
      </c>
      <c r="D3581" s="11" t="s">
        <v>11</v>
      </c>
      <c r="E3581" s="12">
        <v>5.1183775688112762E-2</v>
      </c>
      <c r="F3581" s="12">
        <v>5.6965346566667144E-2</v>
      </c>
      <c r="G3581" s="12">
        <v>8.9373348521285173E-2</v>
      </c>
      <c r="H3581" s="12">
        <v>7.124233813159403E-2</v>
      </c>
      <c r="I3581" s="12">
        <v>5.9234218196617332E-2</v>
      </c>
      <c r="J3581" s="12">
        <v>5.8032892171157514E-2</v>
      </c>
      <c r="K3581" s="12">
        <v>4.6408805548889834E-2</v>
      </c>
      <c r="L3581" s="12">
        <v>6.8587976682662824E-2</v>
      </c>
      <c r="M3581" s="12">
        <v>7.3642795281096768E-2</v>
      </c>
      <c r="N3581" s="12"/>
      <c r="O3581" s="12"/>
    </row>
    <row r="3582" spans="1:15" x14ac:dyDescent="0.35">
      <c r="A3582" s="11" t="str">
        <f t="shared" si="55"/>
        <v>CONSUMO PER CAPITA (kg ó litros por individuo)Infusiones10-30MIL</v>
      </c>
      <c r="B3582" s="11" t="s">
        <v>121</v>
      </c>
      <c r="C3582" s="11" t="s">
        <v>129</v>
      </c>
      <c r="D3582" s="11" t="s">
        <v>12</v>
      </c>
      <c r="E3582" s="12">
        <v>6.7651934832873281E-2</v>
      </c>
      <c r="F3582" s="12">
        <v>9.9988003802687436E-2</v>
      </c>
      <c r="G3582" s="12">
        <v>8.6029163523971414E-2</v>
      </c>
      <c r="H3582" s="12">
        <v>8.520631783269153E-2</v>
      </c>
      <c r="I3582" s="12">
        <v>8.3007160373129218E-2</v>
      </c>
      <c r="J3582" s="12">
        <v>0.1093740908795514</v>
      </c>
      <c r="K3582" s="12">
        <v>9.8292636147565282E-2</v>
      </c>
      <c r="L3582" s="12">
        <v>0.10742985092206249</v>
      </c>
      <c r="M3582" s="12">
        <v>9.8727107516357118E-2</v>
      </c>
      <c r="N3582" s="12"/>
      <c r="O3582" s="12"/>
    </row>
    <row r="3583" spans="1:15" x14ac:dyDescent="0.35">
      <c r="A3583" s="11" t="str">
        <f t="shared" si="55"/>
        <v>CONSUMO PER CAPITA (kg ó litros por individuo)Infusiones30-100MIL</v>
      </c>
      <c r="B3583" s="11" t="s">
        <v>121</v>
      </c>
      <c r="C3583" s="11" t="s">
        <v>129</v>
      </c>
      <c r="D3583" s="11" t="s">
        <v>13</v>
      </c>
      <c r="E3583" s="12">
        <v>7.7041401116221445E-2</v>
      </c>
      <c r="F3583" s="12">
        <v>0.10548020865154921</v>
      </c>
      <c r="G3583" s="12">
        <v>0.10395021629472349</v>
      </c>
      <c r="H3583" s="12">
        <v>0.1128130371344199</v>
      </c>
      <c r="I3583" s="12">
        <v>0.1084287005715921</v>
      </c>
      <c r="J3583" s="12">
        <v>0.10082489657681916</v>
      </c>
      <c r="K3583" s="12">
        <v>0.10047044522469452</v>
      </c>
      <c r="L3583" s="12">
        <v>0.12504701596078452</v>
      </c>
      <c r="M3583" s="12">
        <v>7.3920982792640394E-2</v>
      </c>
      <c r="N3583" s="12"/>
      <c r="O3583" s="12"/>
    </row>
    <row r="3584" spans="1:15" x14ac:dyDescent="0.35">
      <c r="A3584" s="11" t="str">
        <f t="shared" si="55"/>
        <v>CONSUMO PER CAPITA (kg ó litros por individuo)Infusiones100-200MIL</v>
      </c>
      <c r="B3584" s="11" t="s">
        <v>121</v>
      </c>
      <c r="C3584" s="11" t="s">
        <v>129</v>
      </c>
      <c r="D3584" s="11" t="s">
        <v>14</v>
      </c>
      <c r="E3584" s="12">
        <v>7.748008655239777E-2</v>
      </c>
      <c r="F3584" s="12">
        <v>9.4435428641806804E-2</v>
      </c>
      <c r="G3584" s="12">
        <v>9.5132447625205979E-2</v>
      </c>
      <c r="H3584" s="12">
        <v>0.1003651799119558</v>
      </c>
      <c r="I3584" s="12">
        <v>9.9822806027731054E-2</v>
      </c>
      <c r="J3584" s="12">
        <v>0.11226840387946077</v>
      </c>
      <c r="K3584" s="12">
        <v>9.1291377086868894E-2</v>
      </c>
      <c r="L3584" s="12">
        <v>6.230292880167719E-2</v>
      </c>
      <c r="M3584" s="12">
        <v>6.117155680825883E-2</v>
      </c>
      <c r="N3584" s="12"/>
      <c r="O3584" s="12"/>
    </row>
    <row r="3585" spans="1:15" x14ac:dyDescent="0.35">
      <c r="A3585" s="11" t="str">
        <f t="shared" si="55"/>
        <v>CONSUMO PER CAPITA (kg ó litros por individuo)Infusiones200-500MIL</v>
      </c>
      <c r="B3585" s="11" t="s">
        <v>121</v>
      </c>
      <c r="C3585" s="11" t="s">
        <v>129</v>
      </c>
      <c r="D3585" s="11" t="s">
        <v>15</v>
      </c>
      <c r="E3585" s="12">
        <v>9.3719047842564088E-2</v>
      </c>
      <c r="F3585" s="12">
        <v>0.12745086228003344</v>
      </c>
      <c r="G3585" s="12">
        <v>0.12196412948508324</v>
      </c>
      <c r="H3585" s="12">
        <v>0.1127596336560162</v>
      </c>
      <c r="I3585" s="12">
        <v>0.13640549682881342</v>
      </c>
      <c r="J3585" s="12">
        <v>0.12449015320016954</v>
      </c>
      <c r="K3585" s="12">
        <v>0.10839885969484694</v>
      </c>
      <c r="L3585" s="12">
        <v>0.12752935370968047</v>
      </c>
      <c r="M3585" s="12">
        <v>0.100173716604175</v>
      </c>
      <c r="N3585" s="12"/>
      <c r="O3585" s="12"/>
    </row>
    <row r="3586" spans="1:15" x14ac:dyDescent="0.35">
      <c r="A3586" s="11" t="str">
        <f t="shared" si="55"/>
        <v>CONSUMO PER CAPITA (kg ó litros por individuo)Infusiones&gt;500MIL</v>
      </c>
      <c r="B3586" s="11" t="s">
        <v>121</v>
      </c>
      <c r="C3586" s="11" t="s">
        <v>129</v>
      </c>
      <c r="D3586" s="11" t="s">
        <v>16</v>
      </c>
      <c r="E3586" s="12">
        <v>7.7381698860999187E-2</v>
      </c>
      <c r="F3586" s="12">
        <v>0.10136925622271716</v>
      </c>
      <c r="G3586" s="12">
        <v>0.10043007779974045</v>
      </c>
      <c r="H3586" s="12">
        <v>0.10983879321300273</v>
      </c>
      <c r="I3586" s="12">
        <v>8.3717361271675089E-2</v>
      </c>
      <c r="J3586" s="12">
        <v>0.11730553745254724</v>
      </c>
      <c r="K3586" s="12">
        <v>0.12873036876930755</v>
      </c>
      <c r="L3586" s="12">
        <v>0.11618610114533147</v>
      </c>
      <c r="M3586" s="12">
        <v>9.5024468513644517E-2</v>
      </c>
      <c r="N3586" s="12"/>
      <c r="O3586" s="12"/>
    </row>
    <row r="3587" spans="1:15" x14ac:dyDescent="0.35">
      <c r="A3587" s="11" t="str">
        <f t="shared" si="55"/>
        <v>CONSUMO PER CAPITA (kg ó litros por individuo)InfusionesDE 15 A 19 AÑOS</v>
      </c>
      <c r="B3587" s="11" t="s">
        <v>121</v>
      </c>
      <c r="C3587" s="11" t="s">
        <v>129</v>
      </c>
      <c r="D3587" s="11" t="s">
        <v>39</v>
      </c>
      <c r="E3587" s="12">
        <v>2.8518214749931117E-2</v>
      </c>
      <c r="F3587" s="12">
        <v>3.7898614980831642E-2</v>
      </c>
      <c r="G3587" s="12">
        <v>3.5611684590282126E-2</v>
      </c>
      <c r="H3587" s="12">
        <v>7.8486383503135592E-3</v>
      </c>
      <c r="I3587" s="12">
        <v>4.3674859915804418E-3</v>
      </c>
      <c r="J3587" s="12">
        <v>2.818996541994241E-3</v>
      </c>
      <c r="K3587" s="12">
        <v>1.5363093326513067E-3</v>
      </c>
      <c r="L3587" s="12" t="s">
        <v>219</v>
      </c>
      <c r="M3587" s="12">
        <v>2.6827496360659082E-3</v>
      </c>
      <c r="N3587" s="12"/>
      <c r="O3587" s="12"/>
    </row>
    <row r="3588" spans="1:15" x14ac:dyDescent="0.35">
      <c r="A3588" s="11" t="str">
        <f t="shared" ref="A3588:A3651" si="56">B3588&amp;C3588&amp;D3588</f>
        <v>CONSUMO PER CAPITA (kg ó litros por individuo)InfusionesDE 20 A 24 AÑOS</v>
      </c>
      <c r="B3588" s="11" t="s">
        <v>121</v>
      </c>
      <c r="C3588" s="11" t="s">
        <v>129</v>
      </c>
      <c r="D3588" s="11" t="s">
        <v>40</v>
      </c>
      <c r="E3588" s="12">
        <v>1.946346415223784E-2</v>
      </c>
      <c r="F3588" s="12">
        <v>2.8598948177801484E-2</v>
      </c>
      <c r="G3588" s="12">
        <v>2.7030418792629844E-2</v>
      </c>
      <c r="H3588" s="12">
        <v>4.4341162617680459E-2</v>
      </c>
      <c r="I3588" s="12">
        <v>4.0105548761399136E-2</v>
      </c>
      <c r="J3588" s="12">
        <v>4.1114835181057845E-2</v>
      </c>
      <c r="K3588" s="12">
        <v>2.214629779050695E-2</v>
      </c>
      <c r="L3588" s="12">
        <v>4.6192764847101539E-2</v>
      </c>
      <c r="M3588" s="12">
        <v>2.5395765248331408E-2</v>
      </c>
      <c r="N3588" s="12"/>
      <c r="O3588" s="12"/>
    </row>
    <row r="3589" spans="1:15" x14ac:dyDescent="0.35">
      <c r="A3589" s="11" t="str">
        <f t="shared" si="56"/>
        <v>CONSUMO PER CAPITA (kg ó litros por individuo)InfusionesDE 25 A 34 AÑOS</v>
      </c>
      <c r="B3589" s="11" t="s">
        <v>121</v>
      </c>
      <c r="C3589" s="11" t="s">
        <v>129</v>
      </c>
      <c r="D3589" s="11" t="s">
        <v>41</v>
      </c>
      <c r="E3589" s="12">
        <v>5.1263498753470416E-2</v>
      </c>
      <c r="F3589" s="12">
        <v>7.1636649450529971E-2</v>
      </c>
      <c r="G3589" s="12">
        <v>7.5183376835294191E-2</v>
      </c>
      <c r="H3589" s="12">
        <v>7.2010267585359028E-2</v>
      </c>
      <c r="I3589" s="12">
        <v>6.6407253332358016E-2</v>
      </c>
      <c r="J3589" s="12">
        <v>0.10306108998684733</v>
      </c>
      <c r="K3589" s="12">
        <v>6.8490635493558785E-2</v>
      </c>
      <c r="L3589" s="12">
        <v>5.2688981765716174E-2</v>
      </c>
      <c r="M3589" s="12">
        <v>5.540021335579115E-2</v>
      </c>
      <c r="N3589" s="12"/>
      <c r="O3589" s="12"/>
    </row>
    <row r="3590" spans="1:15" x14ac:dyDescent="0.35">
      <c r="A3590" s="11" t="str">
        <f t="shared" si="56"/>
        <v>CONSUMO PER CAPITA (kg ó litros por individuo)InfusionesDE 35 A 49 AÑOS</v>
      </c>
      <c r="B3590" s="11" t="s">
        <v>121</v>
      </c>
      <c r="C3590" s="11" t="s">
        <v>129</v>
      </c>
      <c r="D3590" s="11" t="s">
        <v>42</v>
      </c>
      <c r="E3590" s="12">
        <v>7.523815860836533E-2</v>
      </c>
      <c r="F3590" s="12">
        <v>9.4308680031063144E-2</v>
      </c>
      <c r="G3590" s="12">
        <v>8.2936979161332858E-2</v>
      </c>
      <c r="H3590" s="12">
        <v>8.504125301246053E-2</v>
      </c>
      <c r="I3590" s="12">
        <v>7.6069611942921653E-2</v>
      </c>
      <c r="J3590" s="12">
        <v>7.8547694361691053E-2</v>
      </c>
      <c r="K3590" s="12">
        <v>8.657387879550367E-2</v>
      </c>
      <c r="L3590" s="12">
        <v>9.378023395097039E-2</v>
      </c>
      <c r="M3590" s="12">
        <v>7.435998301144818E-2</v>
      </c>
      <c r="N3590" s="12"/>
      <c r="O3590" s="12"/>
    </row>
    <row r="3591" spans="1:15" x14ac:dyDescent="0.35">
      <c r="A3591" s="11" t="str">
        <f t="shared" si="56"/>
        <v>CONSUMO PER CAPITA (kg ó litros por individuo)InfusionesDE 50 A 59 AÑOS</v>
      </c>
      <c r="B3591" s="11" t="s">
        <v>121</v>
      </c>
      <c r="C3591" s="11" t="s">
        <v>129</v>
      </c>
      <c r="D3591" s="11" t="s">
        <v>43</v>
      </c>
      <c r="E3591" s="12">
        <v>0.10200498900971912</v>
      </c>
      <c r="F3591" s="12">
        <v>0.12477498473058386</v>
      </c>
      <c r="G3591" s="12">
        <v>0.12347043155283043</v>
      </c>
      <c r="H3591" s="12">
        <v>0.13098019540111416</v>
      </c>
      <c r="I3591" s="12">
        <v>0.13868079452618051</v>
      </c>
      <c r="J3591" s="12">
        <v>0.12187877918548444</v>
      </c>
      <c r="K3591" s="12">
        <v>0.12802749451988568</v>
      </c>
      <c r="L3591" s="12">
        <v>0.14094004131283791</v>
      </c>
      <c r="M3591" s="12">
        <v>0.10525211952428065</v>
      </c>
      <c r="N3591" s="12"/>
      <c r="O3591" s="12"/>
    </row>
    <row r="3592" spans="1:15" x14ac:dyDescent="0.35">
      <c r="A3592" s="11" t="str">
        <f t="shared" si="56"/>
        <v>CONSUMO PER CAPITA (kg ó litros por individuo)InfusionesDE 60 A 75 AÑOS</v>
      </c>
      <c r="B3592" s="11" t="s">
        <v>121</v>
      </c>
      <c r="C3592" s="11" t="s">
        <v>129</v>
      </c>
      <c r="D3592" s="11" t="s">
        <v>44</v>
      </c>
      <c r="E3592" s="12">
        <v>0.10000847699198237</v>
      </c>
      <c r="F3592" s="12">
        <v>0.17373697276345554</v>
      </c>
      <c r="G3592" s="12">
        <v>0.14169660304780918</v>
      </c>
      <c r="H3592" s="12">
        <v>0.13298773272529371</v>
      </c>
      <c r="I3592" s="12">
        <v>0.13398908634829021</v>
      </c>
      <c r="J3592" s="12">
        <v>0.17489982867108653</v>
      </c>
      <c r="K3592" s="12">
        <v>0.15447754356022372</v>
      </c>
      <c r="L3592" s="12">
        <v>0.15695230094583698</v>
      </c>
      <c r="M3592" s="12">
        <v>0.13488628503940933</v>
      </c>
      <c r="N3592" s="12"/>
      <c r="O3592" s="12"/>
    </row>
    <row r="3593" spans="1:15" x14ac:dyDescent="0.35">
      <c r="A3593" s="11" t="str">
        <f t="shared" si="56"/>
        <v>CONSUMO PER CAPITA (kg ó litros por individuo)InfusionesALTA Y MEDIA ALTA</v>
      </c>
      <c r="B3593" s="11" t="s">
        <v>121</v>
      </c>
      <c r="C3593" s="11" t="s">
        <v>129</v>
      </c>
      <c r="D3593" s="11" t="s">
        <v>17</v>
      </c>
      <c r="E3593" s="12">
        <v>9.1870215008013525E-2</v>
      </c>
      <c r="F3593" s="12">
        <v>0.11922699094880675</v>
      </c>
      <c r="G3593" s="12">
        <v>0.13042341456962181</v>
      </c>
      <c r="H3593" s="12">
        <v>0.1049353517738626</v>
      </c>
      <c r="I3593" s="12">
        <v>8.7654022782256938E-2</v>
      </c>
      <c r="J3593" s="12">
        <v>9.5497689285550233E-2</v>
      </c>
      <c r="K3593" s="12">
        <v>9.5689403667478773E-2</v>
      </c>
      <c r="L3593" s="12">
        <v>8.8079361207763732E-2</v>
      </c>
      <c r="M3593" s="12">
        <v>7.4848408212936896E-2</v>
      </c>
      <c r="N3593" s="12"/>
      <c r="O3593" s="12"/>
    </row>
    <row r="3594" spans="1:15" x14ac:dyDescent="0.35">
      <c r="A3594" s="11" t="str">
        <f t="shared" si="56"/>
        <v>CONSUMO PER CAPITA (kg ó litros por individuo)InfusionesMEDIA</v>
      </c>
      <c r="B3594" s="11" t="s">
        <v>121</v>
      </c>
      <c r="C3594" s="11" t="s">
        <v>129</v>
      </c>
      <c r="D3594" s="11" t="s">
        <v>18</v>
      </c>
      <c r="E3594" s="12">
        <v>7.6502341306078928E-2</v>
      </c>
      <c r="F3594" s="12">
        <v>0.10599496495519518</v>
      </c>
      <c r="G3594" s="12">
        <v>0.10603553873178052</v>
      </c>
      <c r="H3594" s="12">
        <v>0.11674603320858827</v>
      </c>
      <c r="I3594" s="12">
        <v>0.11514253952521242</v>
      </c>
      <c r="J3594" s="12">
        <v>0.11597486292649979</v>
      </c>
      <c r="K3594" s="12">
        <v>0.11849733989061674</v>
      </c>
      <c r="L3594" s="12">
        <v>0.12706364648953006</v>
      </c>
      <c r="M3594" s="12">
        <v>0.10520156295916751</v>
      </c>
      <c r="N3594" s="12"/>
      <c r="O3594" s="12"/>
    </row>
    <row r="3595" spans="1:15" x14ac:dyDescent="0.35">
      <c r="A3595" s="11" t="str">
        <f t="shared" si="56"/>
        <v>CONSUMO PER CAPITA (kg ó litros por individuo)InfusionesMEDIA BAJA</v>
      </c>
      <c r="B3595" s="11" t="s">
        <v>121</v>
      </c>
      <c r="C3595" s="11" t="s">
        <v>129</v>
      </c>
      <c r="D3595" s="11" t="s">
        <v>19</v>
      </c>
      <c r="E3595" s="12">
        <v>5.6533649647714304E-2</v>
      </c>
      <c r="F3595" s="12">
        <v>8.9160231579276564E-2</v>
      </c>
      <c r="G3595" s="12">
        <v>8.2255566857069251E-2</v>
      </c>
      <c r="H3595" s="12">
        <v>8.2255802352056956E-2</v>
      </c>
      <c r="I3595" s="12">
        <v>7.641403035428436E-2</v>
      </c>
      <c r="J3595" s="12">
        <v>8.6652923588164413E-2</v>
      </c>
      <c r="K3595" s="12">
        <v>8.4877786802551258E-2</v>
      </c>
      <c r="L3595" s="12">
        <v>9.3187785858832348E-2</v>
      </c>
      <c r="M3595" s="12">
        <v>8.537645554527877E-2</v>
      </c>
      <c r="N3595" s="12"/>
      <c r="O3595" s="12"/>
    </row>
    <row r="3596" spans="1:15" x14ac:dyDescent="0.35">
      <c r="A3596" s="11" t="str">
        <f t="shared" si="56"/>
        <v>CONSUMO PER CAPITA (kg ó litros por individuo)InfusionesBAJA</v>
      </c>
      <c r="B3596" s="11" t="s">
        <v>121</v>
      </c>
      <c r="C3596" s="11" t="s">
        <v>129</v>
      </c>
      <c r="D3596" s="11" t="s">
        <v>20</v>
      </c>
      <c r="E3596" s="12">
        <v>8.3086861563890321E-2</v>
      </c>
      <c r="F3596" s="12">
        <v>0.11864727336462463</v>
      </c>
      <c r="G3596" s="12">
        <v>6.0369751481386388E-2</v>
      </c>
      <c r="H3596" s="12">
        <v>6.5979168744883063E-2</v>
      </c>
      <c r="I3596" s="12">
        <v>8.4330161989313562E-2</v>
      </c>
      <c r="J3596" s="12">
        <v>0.12207478468436711</v>
      </c>
      <c r="K3596" s="12">
        <v>8.2134617369269664E-2</v>
      </c>
      <c r="L3596" s="12">
        <v>8.7625986737853628E-2</v>
      </c>
      <c r="M3596" s="12">
        <v>5.2944758116487925E-2</v>
      </c>
      <c r="N3596" s="12"/>
      <c r="O3596" s="12"/>
    </row>
    <row r="3597" spans="1:15" x14ac:dyDescent="0.35">
      <c r="A3597" s="11" t="str">
        <f t="shared" si="56"/>
        <v>CONSUMO PER CAPITA (kg ó litros por individuo)InfusionesHOMBRE</v>
      </c>
      <c r="B3597" s="11" t="s">
        <v>121</v>
      </c>
      <c r="C3597" s="11" t="s">
        <v>129</v>
      </c>
      <c r="D3597" s="11" t="s">
        <v>21</v>
      </c>
      <c r="E3597" s="12">
        <v>6.3220826659716817E-2</v>
      </c>
      <c r="F3597" s="12">
        <v>9.3237753051278321E-2</v>
      </c>
      <c r="G3597" s="12">
        <v>9.5341053530061712E-2</v>
      </c>
      <c r="H3597" s="12">
        <v>8.5778024223676252E-2</v>
      </c>
      <c r="I3597" s="12">
        <v>9.162607648143363E-2</v>
      </c>
      <c r="J3597" s="12">
        <v>9.9532166062246172E-2</v>
      </c>
      <c r="K3597" s="12">
        <v>7.9434130244034118E-2</v>
      </c>
      <c r="L3597" s="12">
        <v>8.7278180171410494E-2</v>
      </c>
      <c r="M3597" s="12">
        <v>7.6948321519154692E-2</v>
      </c>
      <c r="N3597" s="12"/>
      <c r="O3597" s="12"/>
    </row>
    <row r="3598" spans="1:15" x14ac:dyDescent="0.35">
      <c r="A3598" s="11" t="str">
        <f t="shared" si="56"/>
        <v>CONSUMO PER CAPITA (kg ó litros por individuo)InfusionesMUJER</v>
      </c>
      <c r="B3598" s="11" t="s">
        <v>121</v>
      </c>
      <c r="C3598" s="11" t="s">
        <v>129</v>
      </c>
      <c r="D3598" s="11" t="s">
        <v>22</v>
      </c>
      <c r="E3598" s="12">
        <v>8.8277964040859774E-2</v>
      </c>
      <c r="F3598" s="12">
        <v>0.12025637638893505</v>
      </c>
      <c r="G3598" s="12">
        <v>9.7021306527792658E-2</v>
      </c>
      <c r="H3598" s="12">
        <v>0.10478193513980333</v>
      </c>
      <c r="I3598" s="12">
        <v>9.4617116900837739E-2</v>
      </c>
      <c r="J3598" s="12">
        <v>0.11053383019110552</v>
      </c>
      <c r="K3598" s="12">
        <v>0.115805658987421</v>
      </c>
      <c r="L3598" s="12">
        <v>0.116862454462395</v>
      </c>
      <c r="M3598" s="12">
        <v>8.9826027281574447E-2</v>
      </c>
      <c r="N3598" s="12"/>
      <c r="O3598" s="12"/>
    </row>
    <row r="3599" spans="1:15" x14ac:dyDescent="0.35">
      <c r="A3599" s="11" t="str">
        <f t="shared" si="56"/>
        <v>CONSUMO PER CAPITA (kg ó litros por individuo)Resto Bebidas CalienteT.ESPAÑA</v>
      </c>
      <c r="B3599" s="11" t="s">
        <v>121</v>
      </c>
      <c r="C3599" s="11" t="s">
        <v>130</v>
      </c>
      <c r="D3599" s="11" t="s">
        <v>36</v>
      </c>
      <c r="E3599" s="12">
        <v>3.6450002893287411E-2</v>
      </c>
      <c r="F3599" s="12">
        <v>5.1501320703470403E-2</v>
      </c>
      <c r="G3599" s="12">
        <v>8.2528439327954936E-2</v>
      </c>
      <c r="H3599" s="12">
        <v>8.7217778800142157E-2</v>
      </c>
      <c r="I3599" s="12">
        <v>4.9678827136331198E-2</v>
      </c>
      <c r="J3599" s="12">
        <v>6.4226690320790925E-2</v>
      </c>
      <c r="K3599" s="12">
        <v>9.9406386927761131E-2</v>
      </c>
      <c r="L3599" s="12">
        <v>8.8542139838184722E-2</v>
      </c>
      <c r="M3599" s="12">
        <v>5.3478511202756138E-2</v>
      </c>
      <c r="N3599" s="12"/>
      <c r="O3599" s="12"/>
    </row>
    <row r="3600" spans="1:15" x14ac:dyDescent="0.35">
      <c r="A3600" s="11" t="str">
        <f t="shared" si="56"/>
        <v>CONSUMO PER CAPITA (kg ó litros por individuo)Resto Bebidas CalienteBCN AM</v>
      </c>
      <c r="B3600" s="11" t="s">
        <v>121</v>
      </c>
      <c r="C3600" s="11" t="s">
        <v>130</v>
      </c>
      <c r="D3600" s="11" t="s">
        <v>1</v>
      </c>
      <c r="E3600" s="12">
        <v>3.6863456950832561E-2</v>
      </c>
      <c r="F3600" s="12">
        <v>4.5093205550279861E-2</v>
      </c>
      <c r="G3600" s="12">
        <v>9.8905325194735785E-2</v>
      </c>
      <c r="H3600" s="12">
        <v>0.11362502072973758</v>
      </c>
      <c r="I3600" s="12">
        <v>6.0960258374220949E-2</v>
      </c>
      <c r="J3600" s="12">
        <v>6.6241674063799327E-2</v>
      </c>
      <c r="K3600" s="12">
        <v>0.11372669961434037</v>
      </c>
      <c r="L3600" s="12">
        <v>0.10714819333288719</v>
      </c>
      <c r="M3600" s="12">
        <v>5.9370230554083706E-2</v>
      </c>
      <c r="N3600" s="12"/>
      <c r="O3600" s="12"/>
    </row>
    <row r="3601" spans="1:15" x14ac:dyDescent="0.35">
      <c r="A3601" s="11" t="str">
        <f t="shared" si="56"/>
        <v>CONSUMO PER CAPITA (kg ó litros por individuo)Resto Bebidas CalienteREST.CAT ARAGON</v>
      </c>
      <c r="B3601" s="11" t="s">
        <v>121</v>
      </c>
      <c r="C3601" s="11" t="s">
        <v>130</v>
      </c>
      <c r="D3601" s="11" t="s">
        <v>2</v>
      </c>
      <c r="E3601" s="12">
        <v>4.1157410619816266E-2</v>
      </c>
      <c r="F3601" s="12">
        <v>5.4110831073645373E-2</v>
      </c>
      <c r="G3601" s="12">
        <v>8.1903175850466831E-2</v>
      </c>
      <c r="H3601" s="12">
        <v>7.6641208913562686E-2</v>
      </c>
      <c r="I3601" s="12">
        <v>4.8484960027505415E-2</v>
      </c>
      <c r="J3601" s="12">
        <v>6.8555433472726787E-2</v>
      </c>
      <c r="K3601" s="12">
        <v>0.12624952745945456</v>
      </c>
      <c r="L3601" s="12">
        <v>0.11838239734863443</v>
      </c>
      <c r="M3601" s="12">
        <v>7.225046690227431E-2</v>
      </c>
      <c r="N3601" s="12"/>
      <c r="O3601" s="12"/>
    </row>
    <row r="3602" spans="1:15" x14ac:dyDescent="0.35">
      <c r="A3602" s="11" t="str">
        <f t="shared" si="56"/>
        <v>CONSUMO PER CAPITA (kg ó litros por individuo)Resto Bebidas CalienteLEVANTE</v>
      </c>
      <c r="B3602" s="11" t="s">
        <v>121</v>
      </c>
      <c r="C3602" s="11" t="s">
        <v>130</v>
      </c>
      <c r="D3602" s="11" t="s">
        <v>3</v>
      </c>
      <c r="E3602" s="12">
        <v>4.6344742671155334E-2</v>
      </c>
      <c r="F3602" s="12">
        <v>4.7702925467516658E-2</v>
      </c>
      <c r="G3602" s="12">
        <v>8.7169670527921087E-2</v>
      </c>
      <c r="H3602" s="12">
        <v>0.1142095154421733</v>
      </c>
      <c r="I3602" s="12">
        <v>6.3726563649552551E-2</v>
      </c>
      <c r="J3602" s="12">
        <v>6.9491828738249425E-2</v>
      </c>
      <c r="K3602" s="12">
        <v>9.4566162231677645E-2</v>
      </c>
      <c r="L3602" s="12">
        <v>9.1376164005851176E-2</v>
      </c>
      <c r="M3602" s="12">
        <v>4.358905237330897E-2</v>
      </c>
      <c r="N3602" s="12"/>
      <c r="O3602" s="12"/>
    </row>
    <row r="3603" spans="1:15" x14ac:dyDescent="0.35">
      <c r="A3603" s="11" t="str">
        <f t="shared" si="56"/>
        <v>CONSUMO PER CAPITA (kg ó litros por individuo)Resto Bebidas CalienteANDALUCIA</v>
      </c>
      <c r="B3603" s="11" t="s">
        <v>121</v>
      </c>
      <c r="C3603" s="11" t="s">
        <v>130</v>
      </c>
      <c r="D3603" s="11" t="s">
        <v>4</v>
      </c>
      <c r="E3603" s="12">
        <v>3.6324886068632746E-2</v>
      </c>
      <c r="F3603" s="12">
        <v>6.2887871592021458E-2</v>
      </c>
      <c r="G3603" s="12">
        <v>8.9016649018560837E-2</v>
      </c>
      <c r="H3603" s="12">
        <v>9.7742838256827808E-2</v>
      </c>
      <c r="I3603" s="12">
        <v>5.294606810757245E-2</v>
      </c>
      <c r="J3603" s="12">
        <v>6.8700516807157025E-2</v>
      </c>
      <c r="K3603" s="12">
        <v>7.6284759520691081E-2</v>
      </c>
      <c r="L3603" s="12">
        <v>6.6914996110081046E-2</v>
      </c>
      <c r="M3603" s="12">
        <v>4.423280539799701E-2</v>
      </c>
      <c r="N3603" s="12"/>
      <c r="O3603" s="12"/>
    </row>
    <row r="3604" spans="1:15" x14ac:dyDescent="0.35">
      <c r="A3604" s="11" t="str">
        <f t="shared" si="56"/>
        <v>CONSUMO PER CAPITA (kg ó litros por individuo)Resto Bebidas CalienteMDD AM</v>
      </c>
      <c r="B3604" s="11" t="s">
        <v>121</v>
      </c>
      <c r="C3604" s="11" t="s">
        <v>130</v>
      </c>
      <c r="D3604" s="11" t="s">
        <v>5</v>
      </c>
      <c r="E3604" s="12">
        <v>3.4357355208862565E-2</v>
      </c>
      <c r="F3604" s="12">
        <v>3.6473194759175459E-2</v>
      </c>
      <c r="G3604" s="12">
        <v>7.3438385557987346E-2</v>
      </c>
      <c r="H3604" s="12">
        <v>6.793688559496884E-2</v>
      </c>
      <c r="I3604" s="12">
        <v>4.2998649493375549E-2</v>
      </c>
      <c r="J3604" s="12">
        <v>4.2909724015298301E-2</v>
      </c>
      <c r="K3604" s="12">
        <v>9.0192632227711927E-2</v>
      </c>
      <c r="L3604" s="12">
        <v>7.6520967609219323E-2</v>
      </c>
      <c r="M3604" s="12">
        <v>4.3020434381905753E-2</v>
      </c>
      <c r="N3604" s="12"/>
      <c r="O3604" s="12"/>
    </row>
    <row r="3605" spans="1:15" x14ac:dyDescent="0.35">
      <c r="A3605" s="11" t="str">
        <f t="shared" si="56"/>
        <v>CONSUMO PER CAPITA (kg ó litros por individuo)Resto Bebidas CalienteRTO CENTRO</v>
      </c>
      <c r="B3605" s="11" t="s">
        <v>121</v>
      </c>
      <c r="C3605" s="11" t="s">
        <v>130</v>
      </c>
      <c r="D3605" s="11" t="s">
        <v>6</v>
      </c>
      <c r="E3605" s="12">
        <v>3.664466331482831E-2</v>
      </c>
      <c r="F3605" s="12">
        <v>5.205238631966972E-2</v>
      </c>
      <c r="G3605" s="12">
        <v>8.7181274214191973E-2</v>
      </c>
      <c r="H3605" s="12">
        <v>7.1342722182673304E-2</v>
      </c>
      <c r="I3605" s="12">
        <v>4.3043463856878433E-2</v>
      </c>
      <c r="J3605" s="12">
        <v>5.4082742201448493E-2</v>
      </c>
      <c r="K3605" s="12">
        <v>8.8645251495773389E-2</v>
      </c>
      <c r="L3605" s="12">
        <v>6.6996189454671423E-2</v>
      </c>
      <c r="M3605" s="12">
        <v>5.8563208960700733E-2</v>
      </c>
      <c r="N3605" s="12"/>
      <c r="O3605" s="12"/>
    </row>
    <row r="3606" spans="1:15" x14ac:dyDescent="0.35">
      <c r="A3606" s="11" t="str">
        <f t="shared" si="56"/>
        <v>CONSUMO PER CAPITA (kg ó litros por individuo)Resto Bebidas CalienteNORTE-CENTRO</v>
      </c>
      <c r="B3606" s="11" t="s">
        <v>121</v>
      </c>
      <c r="C3606" s="11" t="s">
        <v>130</v>
      </c>
      <c r="D3606" s="11" t="s">
        <v>7</v>
      </c>
      <c r="E3606" s="12">
        <v>2.9263420676528592E-2</v>
      </c>
      <c r="F3606" s="12">
        <v>4.5427678524915499E-2</v>
      </c>
      <c r="G3606" s="12">
        <v>4.4958325890577702E-2</v>
      </c>
      <c r="H3606" s="12">
        <v>7.6162048202014943E-2</v>
      </c>
      <c r="I3606" s="12">
        <v>2.8899282382834547E-2</v>
      </c>
      <c r="J3606" s="12">
        <v>6.8847655520111059E-2</v>
      </c>
      <c r="K3606" s="12">
        <v>7.7317664847836975E-2</v>
      </c>
      <c r="L3606" s="12">
        <v>6.4651165323518778E-2</v>
      </c>
      <c r="M3606" s="12">
        <v>4.9801049565512186E-2</v>
      </c>
      <c r="N3606" s="12"/>
      <c r="O3606" s="12"/>
    </row>
    <row r="3607" spans="1:15" x14ac:dyDescent="0.35">
      <c r="A3607" s="11" t="str">
        <f t="shared" si="56"/>
        <v>CONSUMO PER CAPITA (kg ó litros por individuo)Resto Bebidas CalienteNOROESTE</v>
      </c>
      <c r="B3607" s="11" t="s">
        <v>121</v>
      </c>
      <c r="C3607" s="11" t="s">
        <v>130</v>
      </c>
      <c r="D3607" s="11" t="s">
        <v>8</v>
      </c>
      <c r="E3607" s="12">
        <v>2.3223938424390772E-2</v>
      </c>
      <c r="F3607" s="12">
        <v>6.3219596044576734E-2</v>
      </c>
      <c r="G3607" s="12">
        <v>9.1469880014598562E-2</v>
      </c>
      <c r="H3607" s="12">
        <v>6.236646015686588E-2</v>
      </c>
      <c r="I3607" s="12">
        <v>4.6777681620982788E-2</v>
      </c>
      <c r="J3607" s="12">
        <v>7.4559705012960886E-2</v>
      </c>
      <c r="K3607" s="12">
        <v>0.15377346458410007</v>
      </c>
      <c r="L3607" s="12">
        <v>0.13541118191171794</v>
      </c>
      <c r="M3607" s="12">
        <v>7.224744936100079E-2</v>
      </c>
      <c r="N3607" s="12"/>
      <c r="O3607" s="12"/>
    </row>
    <row r="3608" spans="1:15" x14ac:dyDescent="0.35">
      <c r="A3608" s="11" t="str">
        <f t="shared" si="56"/>
        <v>CONSUMO PER CAPITA (kg ó litros por individuo)Resto Bebidas Caliente&lt;2MIL</v>
      </c>
      <c r="B3608" s="11" t="s">
        <v>121</v>
      </c>
      <c r="C3608" s="11" t="s">
        <v>130</v>
      </c>
      <c r="D3608" s="11" t="s">
        <v>9</v>
      </c>
      <c r="E3608" s="12">
        <v>3.5573550915219854E-2</v>
      </c>
      <c r="F3608" s="12">
        <v>6.468691612577962E-2</v>
      </c>
      <c r="G3608" s="12">
        <v>7.7429561113575893E-2</v>
      </c>
      <c r="H3608" s="12">
        <v>8.4610746737475817E-2</v>
      </c>
      <c r="I3608" s="12">
        <v>6.1180909947243539E-2</v>
      </c>
      <c r="J3608" s="12">
        <v>6.2413593236540971E-2</v>
      </c>
      <c r="K3608" s="12">
        <v>6.0950687320604741E-2</v>
      </c>
      <c r="L3608" s="12">
        <v>9.4719621919271954E-2</v>
      </c>
      <c r="M3608" s="12">
        <v>4.1947417087488253E-2</v>
      </c>
      <c r="N3608" s="12"/>
      <c r="O3608" s="12"/>
    </row>
    <row r="3609" spans="1:15" x14ac:dyDescent="0.35">
      <c r="A3609" s="11" t="str">
        <f t="shared" si="56"/>
        <v>CONSUMO PER CAPITA (kg ó litros por individuo)Resto Bebidas Caliente2-5MIL</v>
      </c>
      <c r="B3609" s="11" t="s">
        <v>121</v>
      </c>
      <c r="C3609" s="11" t="s">
        <v>130</v>
      </c>
      <c r="D3609" s="11" t="s">
        <v>10</v>
      </c>
      <c r="E3609" s="12">
        <v>2.6695138069350661E-2</v>
      </c>
      <c r="F3609" s="12">
        <v>3.0946139839227674E-2</v>
      </c>
      <c r="G3609" s="12">
        <v>6.8608281559525766E-2</v>
      </c>
      <c r="H3609" s="12">
        <v>6.7795568904476772E-2</v>
      </c>
      <c r="I3609" s="12">
        <v>3.7448359025007275E-2</v>
      </c>
      <c r="J3609" s="12">
        <v>4.2736456178102886E-2</v>
      </c>
      <c r="K3609" s="12">
        <v>6.657156214458311E-2</v>
      </c>
      <c r="L3609" s="12">
        <v>5.8113468917940593E-2</v>
      </c>
      <c r="M3609" s="12">
        <v>2.6313916225157483E-2</v>
      </c>
      <c r="N3609" s="12"/>
      <c r="O3609" s="12"/>
    </row>
    <row r="3610" spans="1:15" x14ac:dyDescent="0.35">
      <c r="A3610" s="11" t="str">
        <f t="shared" si="56"/>
        <v>CONSUMO PER CAPITA (kg ó litros por individuo)Resto Bebidas Caliente5-10MIL</v>
      </c>
      <c r="B3610" s="11" t="s">
        <v>121</v>
      </c>
      <c r="C3610" s="11" t="s">
        <v>130</v>
      </c>
      <c r="D3610" s="11" t="s">
        <v>11</v>
      </c>
      <c r="E3610" s="12">
        <v>3.2806852288787096E-2</v>
      </c>
      <c r="F3610" s="12">
        <v>4.8796690421207718E-2</v>
      </c>
      <c r="G3610" s="12">
        <v>3.7187962752322765E-2</v>
      </c>
      <c r="H3610" s="12">
        <v>4.664175360537734E-2</v>
      </c>
      <c r="I3610" s="12">
        <v>1.9655592342346373E-2</v>
      </c>
      <c r="J3610" s="12">
        <v>6.157342333951183E-2</v>
      </c>
      <c r="K3610" s="12">
        <v>6.5599368964588678E-2</v>
      </c>
      <c r="L3610" s="12">
        <v>5.3738991830326086E-2</v>
      </c>
      <c r="M3610" s="12">
        <v>3.3950108660201955E-2</v>
      </c>
      <c r="N3610" s="12"/>
      <c r="O3610" s="12"/>
    </row>
    <row r="3611" spans="1:15" x14ac:dyDescent="0.35">
      <c r="A3611" s="11" t="str">
        <f t="shared" si="56"/>
        <v>CONSUMO PER CAPITA (kg ó litros por individuo)Resto Bebidas Caliente10-30MIL</v>
      </c>
      <c r="B3611" s="11" t="s">
        <v>121</v>
      </c>
      <c r="C3611" s="11" t="s">
        <v>130</v>
      </c>
      <c r="D3611" s="11" t="s">
        <v>12</v>
      </c>
      <c r="E3611" s="12">
        <v>2.6392059947193278E-2</v>
      </c>
      <c r="F3611" s="12">
        <v>4.1485134866541908E-2</v>
      </c>
      <c r="G3611" s="12">
        <v>6.5203172543172247E-2</v>
      </c>
      <c r="H3611" s="12">
        <v>6.79333780544642E-2</v>
      </c>
      <c r="I3611" s="12">
        <v>4.7560992100541051E-2</v>
      </c>
      <c r="J3611" s="12">
        <v>5.7687046149518334E-2</v>
      </c>
      <c r="K3611" s="12">
        <v>0.10320446380423193</v>
      </c>
      <c r="L3611" s="12">
        <v>7.2257719250219885E-2</v>
      </c>
      <c r="M3611" s="12">
        <v>5.8130063452538502E-2</v>
      </c>
      <c r="N3611" s="12"/>
      <c r="O3611" s="12"/>
    </row>
    <row r="3612" spans="1:15" x14ac:dyDescent="0.35">
      <c r="A3612" s="11" t="str">
        <f t="shared" si="56"/>
        <v>CONSUMO PER CAPITA (kg ó litros por individuo)Resto Bebidas Caliente30-100MIL</v>
      </c>
      <c r="B3612" s="11" t="s">
        <v>121</v>
      </c>
      <c r="C3612" s="11" t="s">
        <v>130</v>
      </c>
      <c r="D3612" s="11" t="s">
        <v>13</v>
      </c>
      <c r="E3612" s="12">
        <v>4.9830794370837629E-2</v>
      </c>
      <c r="F3612" s="12">
        <v>6.1091349802052199E-2</v>
      </c>
      <c r="G3612" s="12">
        <v>0.10445929572547316</v>
      </c>
      <c r="H3612" s="12">
        <v>0.12686871526475205</v>
      </c>
      <c r="I3612" s="12">
        <v>6.4501006448742779E-2</v>
      </c>
      <c r="J3612" s="12">
        <v>8.2420925953800211E-2</v>
      </c>
      <c r="K3612" s="12">
        <v>0.13792369246535227</v>
      </c>
      <c r="L3612" s="12">
        <v>0.10771576474407221</v>
      </c>
      <c r="M3612" s="12">
        <v>7.4997200651860912E-2</v>
      </c>
      <c r="N3612" s="12"/>
      <c r="O3612" s="12"/>
    </row>
    <row r="3613" spans="1:15" x14ac:dyDescent="0.35">
      <c r="A3613" s="11" t="str">
        <f t="shared" si="56"/>
        <v>CONSUMO PER CAPITA (kg ó litros por individuo)Resto Bebidas Caliente100-200MIL</v>
      </c>
      <c r="B3613" s="11" t="s">
        <v>121</v>
      </c>
      <c r="C3613" s="11" t="s">
        <v>130</v>
      </c>
      <c r="D3613" s="11" t="s">
        <v>14</v>
      </c>
      <c r="E3613" s="12">
        <v>4.0348400213952244E-2</v>
      </c>
      <c r="F3613" s="12">
        <v>9.3289791681287926E-2</v>
      </c>
      <c r="G3613" s="12">
        <v>8.7997869015691663E-2</v>
      </c>
      <c r="H3613" s="12">
        <v>9.4206051962353099E-2</v>
      </c>
      <c r="I3613" s="12">
        <v>6.7755680195221074E-2</v>
      </c>
      <c r="J3613" s="12">
        <v>9.280857954204709E-2</v>
      </c>
      <c r="K3613" s="12">
        <v>8.1325417506943845E-2</v>
      </c>
      <c r="L3613" s="12">
        <v>7.8084839629132083E-2</v>
      </c>
      <c r="M3613" s="12">
        <v>5.0851659205928289E-2</v>
      </c>
      <c r="N3613" s="12"/>
      <c r="O3613" s="12"/>
    </row>
    <row r="3614" spans="1:15" x14ac:dyDescent="0.35">
      <c r="A3614" s="11" t="str">
        <f t="shared" si="56"/>
        <v>CONSUMO PER CAPITA (kg ó litros por individuo)Resto Bebidas Caliente200-500MIL</v>
      </c>
      <c r="B3614" s="11" t="s">
        <v>121</v>
      </c>
      <c r="C3614" s="11" t="s">
        <v>130</v>
      </c>
      <c r="D3614" s="11" t="s">
        <v>15</v>
      </c>
      <c r="E3614" s="12">
        <v>3.1572420563226893E-2</v>
      </c>
      <c r="F3614" s="12">
        <v>4.2263057943444565E-2</v>
      </c>
      <c r="G3614" s="12">
        <v>8.8028248417256524E-2</v>
      </c>
      <c r="H3614" s="12">
        <v>8.6790005385211436E-2</v>
      </c>
      <c r="I3614" s="12">
        <v>4.9010880951984352E-2</v>
      </c>
      <c r="J3614" s="12">
        <v>6.5854101793908965E-2</v>
      </c>
      <c r="K3614" s="12">
        <v>0.10955822534328161</v>
      </c>
      <c r="L3614" s="12">
        <v>0.10355136040547556</v>
      </c>
      <c r="M3614" s="12">
        <v>6.0255754570918016E-2</v>
      </c>
      <c r="N3614" s="12"/>
      <c r="O3614" s="12"/>
    </row>
    <row r="3615" spans="1:15" x14ac:dyDescent="0.35">
      <c r="A3615" s="11" t="str">
        <f t="shared" si="56"/>
        <v>CONSUMO PER CAPITA (kg ó litros por individuo)Resto Bebidas Caliente&gt;500MIL</v>
      </c>
      <c r="B3615" s="11" t="s">
        <v>121</v>
      </c>
      <c r="C3615" s="11" t="s">
        <v>130</v>
      </c>
      <c r="D3615" s="11" t="s">
        <v>16</v>
      </c>
      <c r="E3615" s="12">
        <v>3.8491192407629785E-2</v>
      </c>
      <c r="F3615" s="12">
        <v>3.7578698620076095E-2</v>
      </c>
      <c r="G3615" s="12">
        <v>9.6819580132412542E-2</v>
      </c>
      <c r="H3615" s="12">
        <v>8.5511589072810479E-2</v>
      </c>
      <c r="I3615" s="12">
        <v>3.9479882197422086E-2</v>
      </c>
      <c r="J3615" s="12">
        <v>4.2044864035108057E-2</v>
      </c>
      <c r="K3615" s="12">
        <v>9.6168923088761085E-2</v>
      </c>
      <c r="L3615" s="12">
        <v>0.1051180434914416</v>
      </c>
      <c r="M3615" s="12">
        <v>4.4038409452267287E-2</v>
      </c>
      <c r="N3615" s="12"/>
      <c r="O3615" s="12"/>
    </row>
    <row r="3616" spans="1:15" x14ac:dyDescent="0.35">
      <c r="A3616" s="11" t="str">
        <f t="shared" si="56"/>
        <v>CONSUMO PER CAPITA (kg ó litros por individuo)Resto Bebidas CalienteDE 15 A 19 AÑOS</v>
      </c>
      <c r="B3616" s="11" t="s">
        <v>121</v>
      </c>
      <c r="C3616" s="11" t="s">
        <v>130</v>
      </c>
      <c r="D3616" s="11" t="s">
        <v>39</v>
      </c>
      <c r="E3616" s="12">
        <v>1.0883451555330648E-2</v>
      </c>
      <c r="F3616" s="12">
        <v>2.7439386078769296E-2</v>
      </c>
      <c r="G3616" s="12">
        <v>1.4093958697367294E-2</v>
      </c>
      <c r="H3616" s="12">
        <v>3.3663098815102814E-2</v>
      </c>
      <c r="I3616" s="12">
        <v>2.9173865208201075E-2</v>
      </c>
      <c r="J3616" s="12">
        <v>1.7835021858351639E-2</v>
      </c>
      <c r="K3616" s="12">
        <v>9.5626107536560742E-3</v>
      </c>
      <c r="L3616" s="12">
        <v>1.4442777103450434E-2</v>
      </c>
      <c r="M3616" s="12">
        <v>2.7576359727331991E-2</v>
      </c>
      <c r="N3616" s="12"/>
      <c r="O3616" s="12"/>
    </row>
    <row r="3617" spans="1:15" x14ac:dyDescent="0.35">
      <c r="A3617" s="11" t="str">
        <f t="shared" si="56"/>
        <v>CONSUMO PER CAPITA (kg ó litros por individuo)Resto Bebidas CalienteDE 20 A 24 AÑOS</v>
      </c>
      <c r="B3617" s="11" t="s">
        <v>121</v>
      </c>
      <c r="C3617" s="11" t="s">
        <v>130</v>
      </c>
      <c r="D3617" s="11" t="s">
        <v>40</v>
      </c>
      <c r="E3617" s="12">
        <v>2.0064820422226418E-2</v>
      </c>
      <c r="F3617" s="12">
        <v>2.7683447092870191E-2</v>
      </c>
      <c r="G3617" s="12">
        <v>4.7666956138057652E-2</v>
      </c>
      <c r="H3617" s="12">
        <v>5.0884222889552751E-2</v>
      </c>
      <c r="I3617" s="12">
        <v>1.6166093023732085E-2</v>
      </c>
      <c r="J3617" s="12">
        <v>2.8269138435989726E-2</v>
      </c>
      <c r="K3617" s="12">
        <v>4.9649349719091754E-2</v>
      </c>
      <c r="L3617" s="12">
        <v>3.0993253221822583E-2</v>
      </c>
      <c r="M3617" s="12">
        <v>1.126624052094197E-2</v>
      </c>
      <c r="N3617" s="12"/>
      <c r="O3617" s="12"/>
    </row>
    <row r="3618" spans="1:15" x14ac:dyDescent="0.35">
      <c r="A3618" s="11" t="str">
        <f t="shared" si="56"/>
        <v>CONSUMO PER CAPITA (kg ó litros por individuo)Resto Bebidas CalienteDE 25 A 34 AÑOS</v>
      </c>
      <c r="B3618" s="11" t="s">
        <v>121</v>
      </c>
      <c r="C3618" s="11" t="s">
        <v>130</v>
      </c>
      <c r="D3618" s="11" t="s">
        <v>41</v>
      </c>
      <c r="E3618" s="12">
        <v>1.7150587060124695E-2</v>
      </c>
      <c r="F3618" s="12">
        <v>2.2050860904336757E-2</v>
      </c>
      <c r="G3618" s="12">
        <v>4.5589666938351044E-2</v>
      </c>
      <c r="H3618" s="12">
        <v>4.4150237177278014E-2</v>
      </c>
      <c r="I3618" s="12">
        <v>2.3976112066631354E-2</v>
      </c>
      <c r="J3618" s="12">
        <v>3.9112968026546284E-2</v>
      </c>
      <c r="K3618" s="12">
        <v>6.1588140478529424E-2</v>
      </c>
      <c r="L3618" s="12">
        <v>3.8546760146881444E-2</v>
      </c>
      <c r="M3618" s="12">
        <v>3.62833169391161E-2</v>
      </c>
      <c r="N3618" s="12"/>
      <c r="O3618" s="12"/>
    </row>
    <row r="3619" spans="1:15" x14ac:dyDescent="0.35">
      <c r="A3619" s="11" t="str">
        <f t="shared" si="56"/>
        <v>CONSUMO PER CAPITA (kg ó litros por individuo)Resto Bebidas CalienteDE 35 A 49 AÑOS</v>
      </c>
      <c r="B3619" s="11" t="s">
        <v>121</v>
      </c>
      <c r="C3619" s="11" t="s">
        <v>130</v>
      </c>
      <c r="D3619" s="11" t="s">
        <v>42</v>
      </c>
      <c r="E3619" s="12">
        <v>3.3206542748549006E-2</v>
      </c>
      <c r="F3619" s="12">
        <v>5.2117321983404172E-2</v>
      </c>
      <c r="G3619" s="12">
        <v>9.245795779416266E-2</v>
      </c>
      <c r="H3619" s="12">
        <v>6.9676431698979441E-2</v>
      </c>
      <c r="I3619" s="12">
        <v>3.9717844852633258E-2</v>
      </c>
      <c r="J3619" s="12">
        <v>4.9299220964117936E-2</v>
      </c>
      <c r="K3619" s="12">
        <v>9.4160754075684763E-2</v>
      </c>
      <c r="L3619" s="12">
        <v>7.5195351468592311E-2</v>
      </c>
      <c r="M3619" s="12">
        <v>3.9931386596426692E-2</v>
      </c>
      <c r="N3619" s="12"/>
      <c r="O3619" s="12"/>
    </row>
    <row r="3620" spans="1:15" x14ac:dyDescent="0.35">
      <c r="A3620" s="11" t="str">
        <f t="shared" si="56"/>
        <v>CONSUMO PER CAPITA (kg ó litros por individuo)Resto Bebidas CalienteDE 50 A 59 AÑOS</v>
      </c>
      <c r="B3620" s="11" t="s">
        <v>121</v>
      </c>
      <c r="C3620" s="11" t="s">
        <v>130</v>
      </c>
      <c r="D3620" s="11" t="s">
        <v>43</v>
      </c>
      <c r="E3620" s="12">
        <v>5.1364381229931144E-2</v>
      </c>
      <c r="F3620" s="12">
        <v>6.0308130247310812E-2</v>
      </c>
      <c r="G3620" s="12">
        <v>0.10991307143010209</v>
      </c>
      <c r="H3620" s="12">
        <v>0.11190698056659557</v>
      </c>
      <c r="I3620" s="12">
        <v>6.3653575449169414E-2</v>
      </c>
      <c r="J3620" s="12">
        <v>6.7359019777079879E-2</v>
      </c>
      <c r="K3620" s="12">
        <v>0.1020316616963856</v>
      </c>
      <c r="L3620" s="12">
        <v>0.10925439657187329</v>
      </c>
      <c r="M3620" s="12">
        <v>5.186985031427449E-2</v>
      </c>
      <c r="N3620" s="12"/>
      <c r="O3620" s="12"/>
    </row>
    <row r="3621" spans="1:15" x14ac:dyDescent="0.35">
      <c r="A3621" s="11" t="str">
        <f t="shared" si="56"/>
        <v>CONSUMO PER CAPITA (kg ó litros por individuo)Resto Bebidas CalienteDE 60 A 75 AÑOS</v>
      </c>
      <c r="B3621" s="11" t="s">
        <v>121</v>
      </c>
      <c r="C3621" s="11" t="s">
        <v>130</v>
      </c>
      <c r="D3621" s="11" t="s">
        <v>44</v>
      </c>
      <c r="E3621" s="12">
        <v>5.2493526885807648E-2</v>
      </c>
      <c r="F3621" s="12">
        <v>7.586261081014245E-2</v>
      </c>
      <c r="G3621" s="12">
        <v>9.9403253865486457E-2</v>
      </c>
      <c r="H3621" s="12">
        <v>0.14158039267437686</v>
      </c>
      <c r="I3621" s="12">
        <v>8.2108075744953712E-2</v>
      </c>
      <c r="J3621" s="12">
        <v>0.12050073187855133</v>
      </c>
      <c r="K3621" s="12">
        <v>0.16834732998734955</v>
      </c>
      <c r="L3621" s="12">
        <v>0.15741000605154845</v>
      </c>
      <c r="M3621" s="12">
        <v>0.10269996470432108</v>
      </c>
      <c r="N3621" s="12"/>
      <c r="O3621" s="12"/>
    </row>
    <row r="3622" spans="1:15" x14ac:dyDescent="0.35">
      <c r="A3622" s="11" t="str">
        <f t="shared" si="56"/>
        <v>CONSUMO PER CAPITA (kg ó litros por individuo)Resto Bebidas CalienteALTA Y MEDIA ALTA</v>
      </c>
      <c r="B3622" s="11" t="s">
        <v>121</v>
      </c>
      <c r="C3622" s="11" t="s">
        <v>130</v>
      </c>
      <c r="D3622" s="11" t="s">
        <v>17</v>
      </c>
      <c r="E3622" s="12">
        <v>5.2967904676481985E-2</v>
      </c>
      <c r="F3622" s="12">
        <v>5.6661361004812498E-2</v>
      </c>
      <c r="G3622" s="12">
        <v>0.10026293489597558</v>
      </c>
      <c r="H3622" s="12">
        <v>9.0239788313509317E-2</v>
      </c>
      <c r="I3622" s="12">
        <v>3.7485173693283962E-2</v>
      </c>
      <c r="J3622" s="12">
        <v>5.0817489316485033E-2</v>
      </c>
      <c r="K3622" s="12">
        <v>0.10679424897491371</v>
      </c>
      <c r="L3622" s="12">
        <v>9.0136861738717558E-2</v>
      </c>
      <c r="M3622" s="12">
        <v>6.2917260482508369E-2</v>
      </c>
      <c r="N3622" s="12"/>
      <c r="O3622" s="12"/>
    </row>
    <row r="3623" spans="1:15" x14ac:dyDescent="0.35">
      <c r="A3623" s="11" t="str">
        <f t="shared" si="56"/>
        <v>CONSUMO PER CAPITA (kg ó litros por individuo)Resto Bebidas CalienteMEDIA</v>
      </c>
      <c r="B3623" s="11" t="s">
        <v>121</v>
      </c>
      <c r="C3623" s="11" t="s">
        <v>130</v>
      </c>
      <c r="D3623" s="11" t="s">
        <v>18</v>
      </c>
      <c r="E3623" s="12">
        <v>3.7426968830500111E-2</v>
      </c>
      <c r="F3623" s="12">
        <v>5.5059754024328118E-2</v>
      </c>
      <c r="G3623" s="12">
        <v>9.4110189527040852E-2</v>
      </c>
      <c r="H3623" s="12">
        <v>8.1477439463204487E-2</v>
      </c>
      <c r="I3623" s="12">
        <v>5.4145551681165804E-2</v>
      </c>
      <c r="J3623" s="12">
        <v>5.9021852006537423E-2</v>
      </c>
      <c r="K3623" s="12">
        <v>0.10994290417048141</v>
      </c>
      <c r="L3623" s="12">
        <v>7.6514490232538743E-2</v>
      </c>
      <c r="M3623" s="12">
        <v>3.7887426177705144E-2</v>
      </c>
      <c r="N3623" s="12"/>
      <c r="O3623" s="12"/>
    </row>
    <row r="3624" spans="1:15" x14ac:dyDescent="0.35">
      <c r="A3624" s="11" t="str">
        <f t="shared" si="56"/>
        <v>CONSUMO PER CAPITA (kg ó litros por individuo)Resto Bebidas CalienteMEDIA BAJA</v>
      </c>
      <c r="B3624" s="11" t="s">
        <v>121</v>
      </c>
      <c r="C3624" s="11" t="s">
        <v>130</v>
      </c>
      <c r="D3624" s="11" t="s">
        <v>19</v>
      </c>
      <c r="E3624" s="12">
        <v>2.963228983889523E-2</v>
      </c>
      <c r="F3624" s="12">
        <v>5.7517986575537888E-2</v>
      </c>
      <c r="G3624" s="12">
        <v>7.4601293393875001E-2</v>
      </c>
      <c r="H3624" s="12">
        <v>0.10320495089468566</v>
      </c>
      <c r="I3624" s="12">
        <v>5.7513158784239876E-2</v>
      </c>
      <c r="J3624" s="12">
        <v>8.6495882599685492E-2</v>
      </c>
      <c r="K3624" s="12">
        <v>0.10153355768276832</v>
      </c>
      <c r="L3624" s="12">
        <v>0.11001112593732917</v>
      </c>
      <c r="M3624" s="12">
        <v>5.7897626727975604E-2</v>
      </c>
      <c r="N3624" s="12"/>
      <c r="O3624" s="12"/>
    </row>
    <row r="3625" spans="1:15" x14ac:dyDescent="0.35">
      <c r="A3625" s="11" t="str">
        <f t="shared" si="56"/>
        <v>CONSUMO PER CAPITA (kg ó litros por individuo)Resto Bebidas CalienteBAJA</v>
      </c>
      <c r="B3625" s="11" t="s">
        <v>121</v>
      </c>
      <c r="C3625" s="11" t="s">
        <v>130</v>
      </c>
      <c r="D3625" s="11" t="s">
        <v>20</v>
      </c>
      <c r="E3625" s="12">
        <v>2.5654932735340846E-2</v>
      </c>
      <c r="F3625" s="12">
        <v>3.1529758017290459E-2</v>
      </c>
      <c r="G3625" s="12">
        <v>5.389491552361008E-2</v>
      </c>
      <c r="H3625" s="12">
        <v>7.1937607178110624E-2</v>
      </c>
      <c r="I3625" s="12">
        <v>4.4926137362267637E-2</v>
      </c>
      <c r="J3625" s="12">
        <v>5.7740901264701681E-2</v>
      </c>
      <c r="K3625" s="12">
        <v>7.0356189280920522E-2</v>
      </c>
      <c r="L3625" s="12">
        <v>7.8149828681560951E-2</v>
      </c>
      <c r="M3625" s="12">
        <v>6.3675942103312649E-2</v>
      </c>
      <c r="N3625" s="12"/>
      <c r="O3625" s="12"/>
    </row>
    <row r="3626" spans="1:15" x14ac:dyDescent="0.35">
      <c r="A3626" s="11" t="str">
        <f t="shared" si="56"/>
        <v>CONSUMO PER CAPITA (kg ó litros por individuo)Resto Bebidas CalienteHOMBRE</v>
      </c>
      <c r="B3626" s="11" t="s">
        <v>121</v>
      </c>
      <c r="C3626" s="11" t="s">
        <v>130</v>
      </c>
      <c r="D3626" s="11" t="s">
        <v>21</v>
      </c>
      <c r="E3626" s="12">
        <v>3.2125264285637826E-2</v>
      </c>
      <c r="F3626" s="12">
        <v>5.1933530959548363E-2</v>
      </c>
      <c r="G3626" s="12">
        <v>7.4405294630354737E-2</v>
      </c>
      <c r="H3626" s="12">
        <v>8.1767775942211365E-2</v>
      </c>
      <c r="I3626" s="12">
        <v>4.0503218082569015E-2</v>
      </c>
      <c r="J3626" s="12">
        <v>6.0116654639932827E-2</v>
      </c>
      <c r="K3626" s="12">
        <v>9.6677867966571268E-2</v>
      </c>
      <c r="L3626" s="12">
        <v>8.2759582684886521E-2</v>
      </c>
      <c r="M3626" s="12">
        <v>4.7777138146734309E-2</v>
      </c>
      <c r="N3626" s="12"/>
      <c r="O3626" s="12"/>
    </row>
    <row r="3627" spans="1:15" x14ac:dyDescent="0.35">
      <c r="A3627" s="11" t="str">
        <f t="shared" si="56"/>
        <v>CONSUMO PER CAPITA (kg ó litros por individuo)Resto Bebidas CalienteMUJER</v>
      </c>
      <c r="B3627" s="11" t="s">
        <v>121</v>
      </c>
      <c r="C3627" s="11" t="s">
        <v>130</v>
      </c>
      <c r="D3627" s="11" t="s">
        <v>22</v>
      </c>
      <c r="E3627" s="12">
        <v>4.070948355979799E-2</v>
      </c>
      <c r="F3627" s="12">
        <v>5.1075673193788598E-2</v>
      </c>
      <c r="G3627" s="12">
        <v>9.0529114716349376E-2</v>
      </c>
      <c r="H3627" s="12">
        <v>9.2589948911090306E-2</v>
      </c>
      <c r="I3627" s="12">
        <v>5.8723274432632845E-2</v>
      </c>
      <c r="J3627" s="12">
        <v>6.8278024427093062E-2</v>
      </c>
      <c r="K3627" s="12">
        <v>0.10209586581199055</v>
      </c>
      <c r="L3627" s="12">
        <v>9.4232796197684834E-2</v>
      </c>
      <c r="M3627" s="12">
        <v>5.9089448034891821E-2</v>
      </c>
      <c r="N3627" s="12"/>
      <c r="O3627" s="12"/>
    </row>
    <row r="3628" spans="1:15" x14ac:dyDescent="0.35">
      <c r="A3628" s="11" t="str">
        <f t="shared" si="56"/>
        <v>CONSUMO PER CAPITA (kg ó litros por individuo).Total Bebidas FriasT.ESPAÑA</v>
      </c>
      <c r="B3628" s="11" t="s">
        <v>121</v>
      </c>
      <c r="C3628" s="11" t="s">
        <v>131</v>
      </c>
      <c r="D3628" s="11" t="s">
        <v>36</v>
      </c>
      <c r="E3628" s="12">
        <v>12.022906541007881</v>
      </c>
      <c r="F3628" s="12">
        <v>22.149219638941034</v>
      </c>
      <c r="G3628" s="12">
        <v>12.484839520391098</v>
      </c>
      <c r="H3628" s="12">
        <v>10.971081478532858</v>
      </c>
      <c r="I3628" s="12">
        <v>13.769390457968393</v>
      </c>
      <c r="J3628" s="12">
        <v>21.873066408316845</v>
      </c>
      <c r="K3628" s="12">
        <v>12.327872471028686</v>
      </c>
      <c r="L3628" s="12">
        <v>11.065392298136738</v>
      </c>
      <c r="M3628" s="12">
        <v>13.035932309341852</v>
      </c>
      <c r="N3628" s="12"/>
      <c r="O3628" s="12"/>
    </row>
    <row r="3629" spans="1:15" x14ac:dyDescent="0.35">
      <c r="A3629" s="11" t="str">
        <f t="shared" si="56"/>
        <v>CONSUMO PER CAPITA (kg ó litros por individuo).Total Bebidas FriasBCN AM</v>
      </c>
      <c r="B3629" s="11" t="s">
        <v>121</v>
      </c>
      <c r="C3629" s="11" t="s">
        <v>131</v>
      </c>
      <c r="D3629" s="11" t="s">
        <v>1</v>
      </c>
      <c r="E3629" s="12">
        <v>11.627160430363199</v>
      </c>
      <c r="F3629" s="12">
        <v>19.159739524371894</v>
      </c>
      <c r="G3629" s="12">
        <v>10.036269832714005</v>
      </c>
      <c r="H3629" s="12">
        <v>9.6754813224237779</v>
      </c>
      <c r="I3629" s="12">
        <v>11.916033439690176</v>
      </c>
      <c r="J3629" s="12">
        <v>20.541915582347546</v>
      </c>
      <c r="K3629" s="12">
        <v>11.939298672670033</v>
      </c>
      <c r="L3629" s="12">
        <v>11.731799927870304</v>
      </c>
      <c r="M3629" s="12">
        <v>11.552700938171652</v>
      </c>
      <c r="N3629" s="12"/>
      <c r="O3629" s="12"/>
    </row>
    <row r="3630" spans="1:15" x14ac:dyDescent="0.35">
      <c r="A3630" s="11" t="str">
        <f t="shared" si="56"/>
        <v>CONSUMO PER CAPITA (kg ó litros por individuo).Total Bebidas FriasREST.CAT ARAGON</v>
      </c>
      <c r="B3630" s="11" t="s">
        <v>121</v>
      </c>
      <c r="C3630" s="11" t="s">
        <v>131</v>
      </c>
      <c r="D3630" s="11" t="s">
        <v>2</v>
      </c>
      <c r="E3630" s="12">
        <v>11.209148085939651</v>
      </c>
      <c r="F3630" s="12">
        <v>21.317220457760747</v>
      </c>
      <c r="G3630" s="12">
        <v>11.796602386627185</v>
      </c>
      <c r="H3630" s="12">
        <v>10.576218027702055</v>
      </c>
      <c r="I3630" s="12">
        <v>12.853505982494603</v>
      </c>
      <c r="J3630" s="12">
        <v>20.772155978095107</v>
      </c>
      <c r="K3630" s="12">
        <v>10.677853335922791</v>
      </c>
      <c r="L3630" s="12">
        <v>10.483800384299579</v>
      </c>
      <c r="M3630" s="12">
        <v>12.971938387194962</v>
      </c>
      <c r="N3630" s="12"/>
      <c r="O3630" s="12"/>
    </row>
    <row r="3631" spans="1:15" x14ac:dyDescent="0.35">
      <c r="A3631" s="11" t="str">
        <f t="shared" si="56"/>
        <v>CONSUMO PER CAPITA (kg ó litros por individuo).Total Bebidas FriasLEVANTE</v>
      </c>
      <c r="B3631" s="11" t="s">
        <v>121</v>
      </c>
      <c r="C3631" s="11" t="s">
        <v>131</v>
      </c>
      <c r="D3631" s="11" t="s">
        <v>3</v>
      </c>
      <c r="E3631" s="12">
        <v>11.252855860691341</v>
      </c>
      <c r="F3631" s="12">
        <v>23.180657541517252</v>
      </c>
      <c r="G3631" s="12">
        <v>13.131010990219075</v>
      </c>
      <c r="H3631" s="12">
        <v>10.734473554005831</v>
      </c>
      <c r="I3631" s="12">
        <v>12.818552467523281</v>
      </c>
      <c r="J3631" s="12">
        <v>20.808672323948013</v>
      </c>
      <c r="K3631" s="12">
        <v>12.091760999291328</v>
      </c>
      <c r="L3631" s="12">
        <v>10.530936576022878</v>
      </c>
      <c r="M3631" s="12">
        <v>11.629143905059452</v>
      </c>
      <c r="N3631" s="12"/>
      <c r="O3631" s="12"/>
    </row>
    <row r="3632" spans="1:15" x14ac:dyDescent="0.35">
      <c r="A3632" s="11" t="str">
        <f t="shared" si="56"/>
        <v>CONSUMO PER CAPITA (kg ó litros por individuo).Total Bebidas FriasANDALUCIA</v>
      </c>
      <c r="B3632" s="11" t="s">
        <v>121</v>
      </c>
      <c r="C3632" s="11" t="s">
        <v>131</v>
      </c>
      <c r="D3632" s="11" t="s">
        <v>4</v>
      </c>
      <c r="E3632" s="12">
        <v>12.347202765606642</v>
      </c>
      <c r="F3632" s="12">
        <v>22.429553233324892</v>
      </c>
      <c r="G3632" s="12">
        <v>12.9252019231429</v>
      </c>
      <c r="H3632" s="12">
        <v>11.407332018024929</v>
      </c>
      <c r="I3632" s="12">
        <v>14.787144139598547</v>
      </c>
      <c r="J3632" s="12">
        <v>22.193761598316598</v>
      </c>
      <c r="K3632" s="12">
        <v>13.088053950882127</v>
      </c>
      <c r="L3632" s="12">
        <v>10.532757592715592</v>
      </c>
      <c r="M3632" s="12">
        <v>13.07214436929176</v>
      </c>
      <c r="N3632" s="12"/>
      <c r="O3632" s="12"/>
    </row>
    <row r="3633" spans="1:15" x14ac:dyDescent="0.35">
      <c r="A3633" s="11" t="str">
        <f t="shared" si="56"/>
        <v>CONSUMO PER CAPITA (kg ó litros por individuo).Total Bebidas FriasMDD AM</v>
      </c>
      <c r="B3633" s="11" t="s">
        <v>121</v>
      </c>
      <c r="C3633" s="11" t="s">
        <v>131</v>
      </c>
      <c r="D3633" s="11" t="s">
        <v>5</v>
      </c>
      <c r="E3633" s="12">
        <v>12.188686524040882</v>
      </c>
      <c r="F3633" s="12">
        <v>22.292602659163354</v>
      </c>
      <c r="G3633" s="12">
        <v>12.841230660476908</v>
      </c>
      <c r="H3633" s="12">
        <v>11.392336036761144</v>
      </c>
      <c r="I3633" s="12">
        <v>14.303791631911507</v>
      </c>
      <c r="J3633" s="12">
        <v>23.124011512466478</v>
      </c>
      <c r="K3633" s="12">
        <v>12.108048639252985</v>
      </c>
      <c r="L3633" s="12">
        <v>11.263207199356636</v>
      </c>
      <c r="M3633" s="12">
        <v>13.36704319062056</v>
      </c>
      <c r="N3633" s="12"/>
      <c r="O3633" s="12"/>
    </row>
    <row r="3634" spans="1:15" x14ac:dyDescent="0.35">
      <c r="A3634" s="11" t="str">
        <f t="shared" si="56"/>
        <v>CONSUMO PER CAPITA (kg ó litros por individuo).Total Bebidas FriasRTO CENTRO</v>
      </c>
      <c r="B3634" s="11" t="s">
        <v>121</v>
      </c>
      <c r="C3634" s="11" t="s">
        <v>131</v>
      </c>
      <c r="D3634" s="11" t="s">
        <v>6</v>
      </c>
      <c r="E3634" s="12">
        <v>13.49839921773086</v>
      </c>
      <c r="F3634" s="12">
        <v>24.872828181430489</v>
      </c>
      <c r="G3634" s="12">
        <v>13.317873574524782</v>
      </c>
      <c r="H3634" s="12">
        <v>11.512769910814788</v>
      </c>
      <c r="I3634" s="12">
        <v>13.937223505574904</v>
      </c>
      <c r="J3634" s="12">
        <v>22.22587034280302</v>
      </c>
      <c r="K3634" s="12">
        <v>12.696841644150943</v>
      </c>
      <c r="L3634" s="12">
        <v>9.9151565037708416</v>
      </c>
      <c r="M3634" s="12">
        <v>11.923143882442337</v>
      </c>
      <c r="N3634" s="12"/>
      <c r="O3634" s="12"/>
    </row>
    <row r="3635" spans="1:15" x14ac:dyDescent="0.35">
      <c r="A3635" s="11" t="str">
        <f t="shared" si="56"/>
        <v>CONSUMO PER CAPITA (kg ó litros por individuo).Total Bebidas FriasNORTE-CENTRO</v>
      </c>
      <c r="B3635" s="11" t="s">
        <v>121</v>
      </c>
      <c r="C3635" s="11" t="s">
        <v>131</v>
      </c>
      <c r="D3635" s="11" t="s">
        <v>7</v>
      </c>
      <c r="E3635" s="12">
        <v>11.242982324899828</v>
      </c>
      <c r="F3635" s="12">
        <v>20.505149945425519</v>
      </c>
      <c r="G3635" s="12">
        <v>11.4796067754202</v>
      </c>
      <c r="H3635" s="12">
        <v>10.308630153167686</v>
      </c>
      <c r="I3635" s="12">
        <v>13.714646510269175</v>
      </c>
      <c r="J3635" s="12">
        <v>22.267343635946418</v>
      </c>
      <c r="K3635" s="12">
        <v>12.663061102442381</v>
      </c>
      <c r="L3635" s="12">
        <v>11.48450469102003</v>
      </c>
      <c r="M3635" s="12">
        <v>12.0139088871168</v>
      </c>
      <c r="N3635" s="12"/>
      <c r="O3635" s="12"/>
    </row>
    <row r="3636" spans="1:15" x14ac:dyDescent="0.35">
      <c r="A3636" s="11" t="str">
        <f t="shared" si="56"/>
        <v>CONSUMO PER CAPITA (kg ó litros por individuo).Total Bebidas FriasNOROESTE</v>
      </c>
      <c r="B3636" s="11" t="s">
        <v>121</v>
      </c>
      <c r="C3636" s="11" t="s">
        <v>131</v>
      </c>
      <c r="D3636" s="11" t="s">
        <v>8</v>
      </c>
      <c r="E3636" s="12">
        <v>13.195539212162469</v>
      </c>
      <c r="F3636" s="12">
        <v>22.701523396610494</v>
      </c>
      <c r="G3636" s="12">
        <v>13.537285651573375</v>
      </c>
      <c r="H3636" s="12">
        <v>11.785235408822546</v>
      </c>
      <c r="I3636" s="12">
        <v>15.410102073868261</v>
      </c>
      <c r="J3636" s="12">
        <v>23.275930341299322</v>
      </c>
      <c r="K3636" s="12">
        <v>13.394750620868203</v>
      </c>
      <c r="L3636" s="12">
        <v>13.837660948306775</v>
      </c>
      <c r="M3636" s="12">
        <v>18.743876305141328</v>
      </c>
      <c r="N3636" s="12"/>
      <c r="O3636" s="12"/>
    </row>
    <row r="3637" spans="1:15" x14ac:dyDescent="0.35">
      <c r="A3637" s="11" t="str">
        <f t="shared" si="56"/>
        <v>CONSUMO PER CAPITA (kg ó litros por individuo).Total Bebidas Frias&lt;2MIL</v>
      </c>
      <c r="B3637" s="11" t="s">
        <v>121</v>
      </c>
      <c r="C3637" s="11" t="s">
        <v>131</v>
      </c>
      <c r="D3637" s="11" t="s">
        <v>9</v>
      </c>
      <c r="E3637" s="12">
        <v>12.287071336748452</v>
      </c>
      <c r="F3637" s="12">
        <v>21.760876410585993</v>
      </c>
      <c r="G3637" s="12">
        <v>12.363032133272348</v>
      </c>
      <c r="H3637" s="12">
        <v>11.35787451779299</v>
      </c>
      <c r="I3637" s="12">
        <v>13.824766397914232</v>
      </c>
      <c r="J3637" s="12">
        <v>19.723057990134294</v>
      </c>
      <c r="K3637" s="12">
        <v>10.76933962146293</v>
      </c>
      <c r="L3637" s="12">
        <v>10.518892199615689</v>
      </c>
      <c r="M3637" s="12">
        <v>12.28068801506304</v>
      </c>
      <c r="N3637" s="12"/>
      <c r="O3637" s="12"/>
    </row>
    <row r="3638" spans="1:15" x14ac:dyDescent="0.35">
      <c r="A3638" s="11" t="str">
        <f t="shared" si="56"/>
        <v>CONSUMO PER CAPITA (kg ó litros por individuo).Total Bebidas Frias2-5MIL</v>
      </c>
      <c r="B3638" s="11" t="s">
        <v>121</v>
      </c>
      <c r="C3638" s="11" t="s">
        <v>131</v>
      </c>
      <c r="D3638" s="11" t="s">
        <v>10</v>
      </c>
      <c r="E3638" s="12">
        <v>8.0609575778770175</v>
      </c>
      <c r="F3638" s="12">
        <v>14.507185422493992</v>
      </c>
      <c r="G3638" s="12">
        <v>8.5954078818754294</v>
      </c>
      <c r="H3638" s="12">
        <v>8.8699668969251881</v>
      </c>
      <c r="I3638" s="12">
        <v>10.215603092322112</v>
      </c>
      <c r="J3638" s="12">
        <v>15.550725134365086</v>
      </c>
      <c r="K3638" s="12">
        <v>9.1454571499971156</v>
      </c>
      <c r="L3638" s="12">
        <v>8.6218902828593453</v>
      </c>
      <c r="M3638" s="12">
        <v>9.2184500572255956</v>
      </c>
      <c r="N3638" s="12"/>
      <c r="O3638" s="12"/>
    </row>
    <row r="3639" spans="1:15" x14ac:dyDescent="0.35">
      <c r="A3639" s="11" t="str">
        <f t="shared" si="56"/>
        <v>CONSUMO PER CAPITA (kg ó litros por individuo).Total Bebidas Frias5-10MIL</v>
      </c>
      <c r="B3639" s="11" t="s">
        <v>121</v>
      </c>
      <c r="C3639" s="11" t="s">
        <v>131</v>
      </c>
      <c r="D3639" s="11" t="s">
        <v>11</v>
      </c>
      <c r="E3639" s="12">
        <v>11.363875221120406</v>
      </c>
      <c r="F3639" s="12">
        <v>23.954337398584297</v>
      </c>
      <c r="G3639" s="12">
        <v>11.873985061534031</v>
      </c>
      <c r="H3639" s="12">
        <v>10.552440857021756</v>
      </c>
      <c r="I3639" s="12">
        <v>14.877701486103753</v>
      </c>
      <c r="J3639" s="12">
        <v>23.104456427372408</v>
      </c>
      <c r="K3639" s="12">
        <v>11.872245142391264</v>
      </c>
      <c r="L3639" s="12">
        <v>10.112007334923037</v>
      </c>
      <c r="M3639" s="12">
        <v>14.288121856576211</v>
      </c>
      <c r="N3639" s="12"/>
      <c r="O3639" s="12"/>
    </row>
    <row r="3640" spans="1:15" x14ac:dyDescent="0.35">
      <c r="A3640" s="11" t="str">
        <f t="shared" si="56"/>
        <v>CONSUMO PER CAPITA (kg ó litros por individuo).Total Bebidas Frias10-30MIL</v>
      </c>
      <c r="B3640" s="11" t="s">
        <v>121</v>
      </c>
      <c r="C3640" s="11" t="s">
        <v>131</v>
      </c>
      <c r="D3640" s="11" t="s">
        <v>12</v>
      </c>
      <c r="E3640" s="12">
        <v>12.008754207635</v>
      </c>
      <c r="F3640" s="12">
        <v>22.433712017099491</v>
      </c>
      <c r="G3640" s="12">
        <v>13.146791594902995</v>
      </c>
      <c r="H3640" s="12">
        <v>10.826490100044564</v>
      </c>
      <c r="I3640" s="12">
        <v>13.459465184164179</v>
      </c>
      <c r="J3640" s="12">
        <v>21.239696451259853</v>
      </c>
      <c r="K3640" s="12">
        <v>12.554085178024014</v>
      </c>
      <c r="L3640" s="12">
        <v>11.081569041225604</v>
      </c>
      <c r="M3640" s="12">
        <v>13.474727533850691</v>
      </c>
      <c r="N3640" s="12"/>
      <c r="O3640" s="12"/>
    </row>
    <row r="3641" spans="1:15" x14ac:dyDescent="0.35">
      <c r="A3641" s="11" t="str">
        <f t="shared" si="56"/>
        <v>CONSUMO PER CAPITA (kg ó litros por individuo).Total Bebidas Frias30-100MIL</v>
      </c>
      <c r="B3641" s="11" t="s">
        <v>121</v>
      </c>
      <c r="C3641" s="11" t="s">
        <v>131</v>
      </c>
      <c r="D3641" s="11" t="s">
        <v>13</v>
      </c>
      <c r="E3641" s="12">
        <v>11.945805945900835</v>
      </c>
      <c r="F3641" s="12">
        <v>21.564034694792372</v>
      </c>
      <c r="G3641" s="12">
        <v>12.237793091055048</v>
      </c>
      <c r="H3641" s="12">
        <v>10.487232492177649</v>
      </c>
      <c r="I3641" s="12">
        <v>13.124317226622704</v>
      </c>
      <c r="J3641" s="12">
        <v>20.378190427889351</v>
      </c>
      <c r="K3641" s="12">
        <v>11.460449386714313</v>
      </c>
      <c r="L3641" s="12">
        <v>9.9086769105724741</v>
      </c>
      <c r="M3641" s="12">
        <v>11.801006211248204</v>
      </c>
      <c r="N3641" s="12"/>
      <c r="O3641" s="12"/>
    </row>
    <row r="3642" spans="1:15" x14ac:dyDescent="0.35">
      <c r="A3642" s="11" t="str">
        <f t="shared" si="56"/>
        <v>CONSUMO PER CAPITA (kg ó litros por individuo).Total Bebidas Frias100-200MIL</v>
      </c>
      <c r="B3642" s="11" t="s">
        <v>121</v>
      </c>
      <c r="C3642" s="11" t="s">
        <v>131</v>
      </c>
      <c r="D3642" s="11" t="s">
        <v>14</v>
      </c>
      <c r="E3642" s="12">
        <v>11.580716971305606</v>
      </c>
      <c r="F3642" s="12">
        <v>21.651469600742011</v>
      </c>
      <c r="G3642" s="12">
        <v>12.33104922343572</v>
      </c>
      <c r="H3642" s="12">
        <v>10.889026686530755</v>
      </c>
      <c r="I3642" s="12">
        <v>12.888631619481345</v>
      </c>
      <c r="J3642" s="12">
        <v>23.371819949776036</v>
      </c>
      <c r="K3642" s="12">
        <v>12.159931472046368</v>
      </c>
      <c r="L3642" s="12">
        <v>10.272470484592471</v>
      </c>
      <c r="M3642" s="12">
        <v>12.362714976226743</v>
      </c>
      <c r="N3642" s="12"/>
      <c r="O3642" s="12"/>
    </row>
    <row r="3643" spans="1:15" x14ac:dyDescent="0.35">
      <c r="A3643" s="11" t="str">
        <f t="shared" si="56"/>
        <v>CONSUMO PER CAPITA (kg ó litros por individuo).Total Bebidas Frias200-500MIL</v>
      </c>
      <c r="B3643" s="11" t="s">
        <v>121</v>
      </c>
      <c r="C3643" s="11" t="s">
        <v>131</v>
      </c>
      <c r="D3643" s="11" t="s">
        <v>15</v>
      </c>
      <c r="E3643" s="12">
        <v>12.446341436428762</v>
      </c>
      <c r="F3643" s="12">
        <v>23.075696007709762</v>
      </c>
      <c r="G3643" s="12">
        <v>12.034299508549781</v>
      </c>
      <c r="H3643" s="12">
        <v>11.022724397583159</v>
      </c>
      <c r="I3643" s="12">
        <v>14.764356432879319</v>
      </c>
      <c r="J3643" s="12">
        <v>22.79038343412093</v>
      </c>
      <c r="K3643" s="12">
        <v>13.188046306834252</v>
      </c>
      <c r="L3643" s="12">
        <v>12.585566562940537</v>
      </c>
      <c r="M3643" s="12">
        <v>13.973196868658613</v>
      </c>
      <c r="N3643" s="12"/>
      <c r="O3643" s="12"/>
    </row>
    <row r="3644" spans="1:15" x14ac:dyDescent="0.35">
      <c r="A3644" s="11" t="str">
        <f t="shared" si="56"/>
        <v>CONSUMO PER CAPITA (kg ó litros por individuo).Total Bebidas Frias&gt;500MIL</v>
      </c>
      <c r="B3644" s="11" t="s">
        <v>121</v>
      </c>
      <c r="C3644" s="11" t="s">
        <v>131</v>
      </c>
      <c r="D3644" s="11" t="s">
        <v>16</v>
      </c>
      <c r="E3644" s="12">
        <v>13.876213588482948</v>
      </c>
      <c r="F3644" s="12">
        <v>24.429895430019073</v>
      </c>
      <c r="G3644" s="12">
        <v>14.349217390949544</v>
      </c>
      <c r="H3644" s="12">
        <v>12.588073577786135</v>
      </c>
      <c r="I3644" s="12">
        <v>15.483253301935362</v>
      </c>
      <c r="J3644" s="12">
        <v>25.365237301719738</v>
      </c>
      <c r="K3644" s="12">
        <v>14.578870979479548</v>
      </c>
      <c r="L3644" s="12">
        <v>13.367645501871738</v>
      </c>
      <c r="M3644" s="12">
        <v>14.90498974016352</v>
      </c>
      <c r="N3644" s="12"/>
      <c r="O3644" s="12"/>
    </row>
    <row r="3645" spans="1:15" x14ac:dyDescent="0.35">
      <c r="A3645" s="11" t="str">
        <f t="shared" si="56"/>
        <v>CONSUMO PER CAPITA (kg ó litros por individuo).Total Bebidas FriasDE 15 A 19 AÑOS</v>
      </c>
      <c r="B3645" s="11" t="s">
        <v>121</v>
      </c>
      <c r="C3645" s="11" t="s">
        <v>131</v>
      </c>
      <c r="D3645" s="11" t="s">
        <v>39</v>
      </c>
      <c r="E3645" s="12">
        <v>5.7839343776496799</v>
      </c>
      <c r="F3645" s="12">
        <v>9.2677235165367762</v>
      </c>
      <c r="G3645" s="12">
        <v>3.9894044704627061</v>
      </c>
      <c r="H3645" s="12">
        <v>4.2898171366810187</v>
      </c>
      <c r="I3645" s="12">
        <v>4.0292802298049342</v>
      </c>
      <c r="J3645" s="12">
        <v>7.6540254097296794</v>
      </c>
      <c r="K3645" s="12">
        <v>3.2784069570714074</v>
      </c>
      <c r="L3645" s="12">
        <v>2.8101432297282729</v>
      </c>
      <c r="M3645" s="12">
        <v>2.9081201694504002</v>
      </c>
      <c r="N3645" s="12"/>
      <c r="O3645" s="12"/>
    </row>
    <row r="3646" spans="1:15" x14ac:dyDescent="0.35">
      <c r="A3646" s="11" t="str">
        <f t="shared" si="56"/>
        <v>CONSUMO PER CAPITA (kg ó litros por individuo).Total Bebidas FriasDE 20 A 24 AÑOS</v>
      </c>
      <c r="B3646" s="11" t="s">
        <v>121</v>
      </c>
      <c r="C3646" s="11" t="s">
        <v>131</v>
      </c>
      <c r="D3646" s="11" t="s">
        <v>40</v>
      </c>
      <c r="E3646" s="12">
        <v>5.6093877526784368</v>
      </c>
      <c r="F3646" s="12">
        <v>9.2504003025432624</v>
      </c>
      <c r="G3646" s="12">
        <v>6.0992166467451101</v>
      </c>
      <c r="H3646" s="12">
        <v>4.9844150688462765</v>
      </c>
      <c r="I3646" s="12">
        <v>5.1935299047310197</v>
      </c>
      <c r="J3646" s="12">
        <v>7.3272880218872611</v>
      </c>
      <c r="K3646" s="12">
        <v>4.2929470101601561</v>
      </c>
      <c r="L3646" s="12">
        <v>4.6323572033956939</v>
      </c>
      <c r="M3646" s="12">
        <v>4.5909982017725213</v>
      </c>
      <c r="N3646" s="12"/>
      <c r="O3646" s="12"/>
    </row>
    <row r="3647" spans="1:15" x14ac:dyDescent="0.35">
      <c r="A3647" s="11" t="str">
        <f t="shared" si="56"/>
        <v>CONSUMO PER CAPITA (kg ó litros por individuo).Total Bebidas FriasDE 25 A 34 AÑOS</v>
      </c>
      <c r="B3647" s="11" t="s">
        <v>121</v>
      </c>
      <c r="C3647" s="11" t="s">
        <v>131</v>
      </c>
      <c r="D3647" s="11" t="s">
        <v>41</v>
      </c>
      <c r="E3647" s="12">
        <v>7.6281227439819661</v>
      </c>
      <c r="F3647" s="12">
        <v>13.682873192019137</v>
      </c>
      <c r="G3647" s="12">
        <v>7.8361904374296802</v>
      </c>
      <c r="H3647" s="12">
        <v>6.1213129513721958</v>
      </c>
      <c r="I3647" s="12">
        <v>6.703742520939227</v>
      </c>
      <c r="J3647" s="12">
        <v>11.284266886588236</v>
      </c>
      <c r="K3647" s="12">
        <v>6.9498008032288219</v>
      </c>
      <c r="L3647" s="12">
        <v>5.976702056927361</v>
      </c>
      <c r="M3647" s="12">
        <v>7.1289477132029386</v>
      </c>
      <c r="N3647" s="12"/>
      <c r="O3647" s="12"/>
    </row>
    <row r="3648" spans="1:15" x14ac:dyDescent="0.35">
      <c r="A3648" s="11" t="str">
        <f t="shared" si="56"/>
        <v>CONSUMO PER CAPITA (kg ó litros por individuo).Total Bebidas FriasDE 35 A 49 AÑOS</v>
      </c>
      <c r="B3648" s="11" t="s">
        <v>121</v>
      </c>
      <c r="C3648" s="11" t="s">
        <v>131</v>
      </c>
      <c r="D3648" s="11" t="s">
        <v>42</v>
      </c>
      <c r="E3648" s="12">
        <v>10.566131711953128</v>
      </c>
      <c r="F3648" s="12">
        <v>19.922013293916027</v>
      </c>
      <c r="G3648" s="12">
        <v>11.037662944923429</v>
      </c>
      <c r="H3648" s="12">
        <v>9.7326059625659536</v>
      </c>
      <c r="I3648" s="12">
        <v>12.418695591984578</v>
      </c>
      <c r="J3648" s="12">
        <v>19.435404651943507</v>
      </c>
      <c r="K3648" s="12">
        <v>10.316105235921691</v>
      </c>
      <c r="L3648" s="12">
        <v>9.2147328719567909</v>
      </c>
      <c r="M3648" s="12">
        <v>10.414219809120606</v>
      </c>
      <c r="N3648" s="12"/>
      <c r="O3648" s="12"/>
    </row>
    <row r="3649" spans="1:15" x14ac:dyDescent="0.35">
      <c r="A3649" s="11" t="str">
        <f t="shared" si="56"/>
        <v>CONSUMO PER CAPITA (kg ó litros por individuo).Total Bebidas FriasDE 50 A 59 AÑOS</v>
      </c>
      <c r="B3649" s="11" t="s">
        <v>121</v>
      </c>
      <c r="C3649" s="11" t="s">
        <v>131</v>
      </c>
      <c r="D3649" s="11" t="s">
        <v>43</v>
      </c>
      <c r="E3649" s="12">
        <v>15.49743697997144</v>
      </c>
      <c r="F3649" s="12">
        <v>29.390269607479187</v>
      </c>
      <c r="G3649" s="12">
        <v>17.256460030591015</v>
      </c>
      <c r="H3649" s="12">
        <v>13.284595263423515</v>
      </c>
      <c r="I3649" s="12">
        <v>16.855209610208579</v>
      </c>
      <c r="J3649" s="12">
        <v>27.409097661008452</v>
      </c>
      <c r="K3649" s="12">
        <v>15.732823355962044</v>
      </c>
      <c r="L3649" s="12">
        <v>13.722291530139916</v>
      </c>
      <c r="M3649" s="12">
        <v>16.300241026585898</v>
      </c>
      <c r="N3649" s="12"/>
      <c r="O3649" s="12"/>
    </row>
    <row r="3650" spans="1:15" x14ac:dyDescent="0.35">
      <c r="A3650" s="11" t="str">
        <f t="shared" si="56"/>
        <v>CONSUMO PER CAPITA (kg ó litros por individuo).Total Bebidas FriasDE 60 A 75 AÑOS</v>
      </c>
      <c r="B3650" s="11" t="s">
        <v>121</v>
      </c>
      <c r="C3650" s="11" t="s">
        <v>131</v>
      </c>
      <c r="D3650" s="11" t="s">
        <v>44</v>
      </c>
      <c r="E3650" s="12">
        <v>17.473739549203419</v>
      </c>
      <c r="F3650" s="12">
        <v>31.810652168799823</v>
      </c>
      <c r="G3650" s="12">
        <v>17.618860836586222</v>
      </c>
      <c r="H3650" s="12">
        <v>17.280158558162956</v>
      </c>
      <c r="I3650" s="12">
        <v>22.578631330451092</v>
      </c>
      <c r="J3650" s="12">
        <v>35.196341933449823</v>
      </c>
      <c r="K3650" s="12">
        <v>20.315929904684701</v>
      </c>
      <c r="L3650" s="12">
        <v>18.59962830869696</v>
      </c>
      <c r="M3650" s="12">
        <v>22.713043089079299</v>
      </c>
      <c r="N3650" s="12"/>
      <c r="O3650" s="12"/>
    </row>
    <row r="3651" spans="1:15" x14ac:dyDescent="0.35">
      <c r="A3651" s="11" t="str">
        <f t="shared" si="56"/>
        <v>CONSUMO PER CAPITA (kg ó litros por individuo).Total Bebidas FriasALTA Y MEDIA ALTA</v>
      </c>
      <c r="B3651" s="11" t="s">
        <v>121</v>
      </c>
      <c r="C3651" s="11" t="s">
        <v>131</v>
      </c>
      <c r="D3651" s="11" t="s">
        <v>17</v>
      </c>
      <c r="E3651" s="12">
        <v>15.39830902711652</v>
      </c>
      <c r="F3651" s="12">
        <v>30.434769066995965</v>
      </c>
      <c r="G3651" s="12">
        <v>16.20845035367855</v>
      </c>
      <c r="H3651" s="12">
        <v>13.389589032605757</v>
      </c>
      <c r="I3651" s="12">
        <v>17.650268514753883</v>
      </c>
      <c r="J3651" s="12">
        <v>27.141016236835938</v>
      </c>
      <c r="K3651" s="12">
        <v>15.272228200631631</v>
      </c>
      <c r="L3651" s="12">
        <v>13.109717765199216</v>
      </c>
      <c r="M3651" s="12">
        <v>15.950795775652811</v>
      </c>
      <c r="N3651" s="12"/>
      <c r="O3651" s="12"/>
    </row>
    <row r="3652" spans="1:15" x14ac:dyDescent="0.35">
      <c r="A3652" s="11" t="str">
        <f t="shared" ref="A3652:A3715" si="57">B3652&amp;C3652&amp;D3652</f>
        <v>CONSUMO PER CAPITA (kg ó litros por individuo).Total Bebidas FriasMEDIA</v>
      </c>
      <c r="B3652" s="11" t="s">
        <v>121</v>
      </c>
      <c r="C3652" s="11" t="s">
        <v>131</v>
      </c>
      <c r="D3652" s="11" t="s">
        <v>18</v>
      </c>
      <c r="E3652" s="12">
        <v>11.529251231067194</v>
      </c>
      <c r="F3652" s="12">
        <v>21.481257437811827</v>
      </c>
      <c r="G3652" s="12">
        <v>12.633570247071374</v>
      </c>
      <c r="H3652" s="12">
        <v>10.641539772450791</v>
      </c>
      <c r="I3652" s="12">
        <v>13.82836688612629</v>
      </c>
      <c r="J3652" s="12">
        <v>22.364580507180307</v>
      </c>
      <c r="K3652" s="12">
        <v>12.744867148113165</v>
      </c>
      <c r="L3652" s="12">
        <v>11.66534575813716</v>
      </c>
      <c r="M3652" s="12">
        <v>13.21443516611472</v>
      </c>
      <c r="N3652" s="12"/>
      <c r="O3652" s="12"/>
    </row>
    <row r="3653" spans="1:15" x14ac:dyDescent="0.35">
      <c r="A3653" s="11" t="str">
        <f t="shared" si="57"/>
        <v>CONSUMO PER CAPITA (kg ó litros por individuo).Total Bebidas FriasMEDIA BAJA</v>
      </c>
      <c r="B3653" s="11" t="s">
        <v>121</v>
      </c>
      <c r="C3653" s="11" t="s">
        <v>131</v>
      </c>
      <c r="D3653" s="11" t="s">
        <v>19</v>
      </c>
      <c r="E3653" s="12">
        <v>10.97930228399704</v>
      </c>
      <c r="F3653" s="12">
        <v>18.833371458968898</v>
      </c>
      <c r="G3653" s="12">
        <v>10.437330315953298</v>
      </c>
      <c r="H3653" s="12">
        <v>10.517707588488523</v>
      </c>
      <c r="I3653" s="12">
        <v>12.36087704067265</v>
      </c>
      <c r="J3653" s="12">
        <v>20.032308629606742</v>
      </c>
      <c r="K3653" s="12">
        <v>10.991470101081568</v>
      </c>
      <c r="L3653" s="12">
        <v>9.891936016820928</v>
      </c>
      <c r="M3653" s="12">
        <v>12.350674778161844</v>
      </c>
      <c r="N3653" s="12"/>
      <c r="O3653" s="12"/>
    </row>
    <row r="3654" spans="1:15" x14ac:dyDescent="0.35">
      <c r="A3654" s="11" t="str">
        <f t="shared" si="57"/>
        <v>CONSUMO PER CAPITA (kg ó litros por individuo).Total Bebidas FriasBAJA</v>
      </c>
      <c r="B3654" s="11" t="s">
        <v>121</v>
      </c>
      <c r="C3654" s="11" t="s">
        <v>131</v>
      </c>
      <c r="D3654" s="11" t="s">
        <v>20</v>
      </c>
      <c r="E3654" s="12">
        <v>10.525674678254756</v>
      </c>
      <c r="F3654" s="12">
        <v>18.615916962841691</v>
      </c>
      <c r="G3654" s="12">
        <v>10.88364951784617</v>
      </c>
      <c r="H3654" s="12">
        <v>9.470159020430243</v>
      </c>
      <c r="I3654" s="12">
        <v>11.289267876449037</v>
      </c>
      <c r="J3654" s="12">
        <v>17.699506148270235</v>
      </c>
      <c r="K3654" s="12">
        <v>10.165110809108928</v>
      </c>
      <c r="L3654" s="12">
        <v>9.3687140256393207</v>
      </c>
      <c r="M3654" s="12">
        <v>10.399099562816366</v>
      </c>
      <c r="N3654" s="12"/>
      <c r="O3654" s="12"/>
    </row>
    <row r="3655" spans="1:15" x14ac:dyDescent="0.35">
      <c r="A3655" s="11" t="str">
        <f t="shared" si="57"/>
        <v>CONSUMO PER CAPITA (kg ó litros por individuo).Total Bebidas FriasHOMBRE</v>
      </c>
      <c r="B3655" s="11" t="s">
        <v>121</v>
      </c>
      <c r="C3655" s="11" t="s">
        <v>131</v>
      </c>
      <c r="D3655" s="11" t="s">
        <v>21</v>
      </c>
      <c r="E3655" s="12">
        <v>13.914532595189289</v>
      </c>
      <c r="F3655" s="12">
        <v>25.087483754574986</v>
      </c>
      <c r="G3655" s="12">
        <v>14.777473486739394</v>
      </c>
      <c r="H3655" s="12">
        <v>13.023649107051074</v>
      </c>
      <c r="I3655" s="12">
        <v>16.298435606809161</v>
      </c>
      <c r="J3655" s="12">
        <v>25.10687376561815</v>
      </c>
      <c r="K3655" s="12">
        <v>14.360963407373893</v>
      </c>
      <c r="L3655" s="12">
        <v>12.884827065316756</v>
      </c>
      <c r="M3655" s="12">
        <v>15.243762076566881</v>
      </c>
      <c r="N3655" s="12"/>
      <c r="O3655" s="12"/>
    </row>
    <row r="3656" spans="1:15" x14ac:dyDescent="0.35">
      <c r="A3656" s="11" t="str">
        <f t="shared" si="57"/>
        <v>CONSUMO PER CAPITA (kg ó litros por individuo).Total Bebidas FriasMUJER</v>
      </c>
      <c r="B3656" s="11" t="s">
        <v>121</v>
      </c>
      <c r="C3656" s="11" t="s">
        <v>131</v>
      </c>
      <c r="D3656" s="11" t="s">
        <v>22</v>
      </c>
      <c r="E3656" s="12">
        <v>10.159826939063651</v>
      </c>
      <c r="F3656" s="12">
        <v>19.255273096700968</v>
      </c>
      <c r="G3656" s="12">
        <v>10.226734185439636</v>
      </c>
      <c r="H3656" s="12">
        <v>8.9478346150203762</v>
      </c>
      <c r="I3656" s="12">
        <v>11.276506476003176</v>
      </c>
      <c r="J3656" s="12">
        <v>18.685437356498721</v>
      </c>
      <c r="K3656" s="12">
        <v>10.323819618052637</v>
      </c>
      <c r="L3656" s="12">
        <v>9.2748266230191962</v>
      </c>
      <c r="M3656" s="12">
        <v>10.863105051769871</v>
      </c>
      <c r="N3656" s="12"/>
      <c r="O3656" s="12"/>
    </row>
    <row r="3657" spans="1:15" x14ac:dyDescent="0.35">
      <c r="A3657" s="11" t="str">
        <f t="shared" si="57"/>
        <v>CONSUMO PER CAPITA (kg ó litros por individuo)Total bebidas de vinoT.ESPAÑA</v>
      </c>
      <c r="B3657" s="11" t="s">
        <v>121</v>
      </c>
      <c r="C3657" s="11" t="s">
        <v>132</v>
      </c>
      <c r="D3657" s="11" t="s">
        <v>36</v>
      </c>
      <c r="E3657" s="12">
        <v>0.81550636520299846</v>
      </c>
      <c r="F3657" s="12">
        <v>1.4262562491633735</v>
      </c>
      <c r="G3657" s="12">
        <v>0.99465617223904856</v>
      </c>
      <c r="H3657" s="12">
        <v>0.79148466329283484</v>
      </c>
      <c r="I3657" s="12">
        <v>0.97871975366647135</v>
      </c>
      <c r="J3657" s="12">
        <v>1.4166038665463594</v>
      </c>
      <c r="K3657" s="12">
        <v>0.98228385769522752</v>
      </c>
      <c r="L3657" s="12">
        <v>0.84819483002346652</v>
      </c>
      <c r="M3657" s="12">
        <v>0.89292092525459721</v>
      </c>
      <c r="N3657" s="12"/>
      <c r="O3657" s="12"/>
    </row>
    <row r="3658" spans="1:15" x14ac:dyDescent="0.35">
      <c r="A3658" s="11" t="str">
        <f t="shared" si="57"/>
        <v>CONSUMO PER CAPITA (kg ó litros por individuo)Total bebidas de vinoBCN AM</v>
      </c>
      <c r="B3658" s="11" t="s">
        <v>121</v>
      </c>
      <c r="C3658" s="11" t="s">
        <v>132</v>
      </c>
      <c r="D3658" s="11" t="s">
        <v>1</v>
      </c>
      <c r="E3658" s="12">
        <v>0.65702983913957591</v>
      </c>
      <c r="F3658" s="12">
        <v>1.1687433924633679</v>
      </c>
      <c r="G3658" s="12">
        <v>0.85618345381050853</v>
      </c>
      <c r="H3658" s="12">
        <v>0.7728533243098149</v>
      </c>
      <c r="I3658" s="12">
        <v>0.79481712531634074</v>
      </c>
      <c r="J3658" s="12">
        <v>1.0805933267735013</v>
      </c>
      <c r="K3658" s="12">
        <v>0.88026808052917427</v>
      </c>
      <c r="L3658" s="12">
        <v>0.68879731782254305</v>
      </c>
      <c r="M3658" s="12">
        <v>0.79561873869807431</v>
      </c>
      <c r="N3658" s="12"/>
      <c r="O3658" s="12"/>
    </row>
    <row r="3659" spans="1:15" x14ac:dyDescent="0.35">
      <c r="A3659" s="11" t="str">
        <f t="shared" si="57"/>
        <v>CONSUMO PER CAPITA (kg ó litros por individuo)Total bebidas de vinoREST.CAT ARAGON</v>
      </c>
      <c r="B3659" s="11" t="s">
        <v>121</v>
      </c>
      <c r="C3659" s="11" t="s">
        <v>132</v>
      </c>
      <c r="D3659" s="11" t="s">
        <v>2</v>
      </c>
      <c r="E3659" s="12">
        <v>0.76833452544425773</v>
      </c>
      <c r="F3659" s="12">
        <v>1.1683296468680959</v>
      </c>
      <c r="G3659" s="12">
        <v>1.171353076720145</v>
      </c>
      <c r="H3659" s="12">
        <v>0.81354477311756079</v>
      </c>
      <c r="I3659" s="12">
        <v>0.82080147583602348</v>
      </c>
      <c r="J3659" s="12">
        <v>1.2332062151216077</v>
      </c>
      <c r="K3659" s="12">
        <v>0.91806709991918545</v>
      </c>
      <c r="L3659" s="12">
        <v>0.82613082841525642</v>
      </c>
      <c r="M3659" s="12">
        <v>0.92200523320891326</v>
      </c>
      <c r="N3659" s="12"/>
      <c r="O3659" s="12"/>
    </row>
    <row r="3660" spans="1:15" x14ac:dyDescent="0.35">
      <c r="A3660" s="11" t="str">
        <f t="shared" si="57"/>
        <v>CONSUMO PER CAPITA (kg ó litros por individuo)Total bebidas de vinoLEVANTE</v>
      </c>
      <c r="B3660" s="11" t="s">
        <v>121</v>
      </c>
      <c r="C3660" s="11" t="s">
        <v>132</v>
      </c>
      <c r="D3660" s="11" t="s">
        <v>3</v>
      </c>
      <c r="E3660" s="12">
        <v>0.59548004288313772</v>
      </c>
      <c r="F3660" s="12">
        <v>1.2406478248584254</v>
      </c>
      <c r="G3660" s="12">
        <v>0.79579170345354722</v>
      </c>
      <c r="H3660" s="12">
        <v>0.57221123400037599</v>
      </c>
      <c r="I3660" s="12">
        <v>0.83410495814506336</v>
      </c>
      <c r="J3660" s="12">
        <v>1.2135105620703426</v>
      </c>
      <c r="K3660" s="12">
        <v>0.80893715251822518</v>
      </c>
      <c r="L3660" s="12">
        <v>0.67021851597907167</v>
      </c>
      <c r="M3660" s="12">
        <v>0.56456739176430693</v>
      </c>
      <c r="N3660" s="12"/>
      <c r="O3660" s="12"/>
    </row>
    <row r="3661" spans="1:15" x14ac:dyDescent="0.35">
      <c r="A3661" s="11" t="str">
        <f t="shared" si="57"/>
        <v>CONSUMO PER CAPITA (kg ó litros por individuo)Total bebidas de vinoANDALUCIA</v>
      </c>
      <c r="B3661" s="11" t="s">
        <v>121</v>
      </c>
      <c r="C3661" s="11" t="s">
        <v>132</v>
      </c>
      <c r="D3661" s="11" t="s">
        <v>4</v>
      </c>
      <c r="E3661" s="12">
        <v>0.63332555801044821</v>
      </c>
      <c r="F3661" s="12">
        <v>1.3251304477271659</v>
      </c>
      <c r="G3661" s="12">
        <v>0.75240628250175379</v>
      </c>
      <c r="H3661" s="12">
        <v>0.60275444203422224</v>
      </c>
      <c r="I3661" s="12">
        <v>0.91054457588679838</v>
      </c>
      <c r="J3661" s="12">
        <v>1.5013194147847013</v>
      </c>
      <c r="K3661" s="12">
        <v>0.79452337877881685</v>
      </c>
      <c r="L3661" s="12">
        <v>0.61916895720505372</v>
      </c>
      <c r="M3661" s="12">
        <v>0.87355198177612126</v>
      </c>
      <c r="N3661" s="12"/>
      <c r="O3661" s="12"/>
    </row>
    <row r="3662" spans="1:15" x14ac:dyDescent="0.35">
      <c r="A3662" s="11" t="str">
        <f t="shared" si="57"/>
        <v>CONSUMO PER CAPITA (kg ó litros por individuo)Total bebidas de vinoMDD AM</v>
      </c>
      <c r="B3662" s="11" t="s">
        <v>121</v>
      </c>
      <c r="C3662" s="11" t="s">
        <v>132</v>
      </c>
      <c r="D3662" s="11" t="s">
        <v>5</v>
      </c>
      <c r="E3662" s="12">
        <v>1.0171701213336841</v>
      </c>
      <c r="F3662" s="12">
        <v>1.642900343799284</v>
      </c>
      <c r="G3662" s="12">
        <v>0.96913873092128922</v>
      </c>
      <c r="H3662" s="12">
        <v>0.86151622016508678</v>
      </c>
      <c r="I3662" s="12">
        <v>1.1528981873009165</v>
      </c>
      <c r="J3662" s="12">
        <v>1.5553428741783915</v>
      </c>
      <c r="K3662" s="12">
        <v>0.98781801288411908</v>
      </c>
      <c r="L3662" s="12">
        <v>0.92084933225845256</v>
      </c>
      <c r="M3662" s="12">
        <v>0.98271748359519984</v>
      </c>
      <c r="N3662" s="12"/>
      <c r="O3662" s="12"/>
    </row>
    <row r="3663" spans="1:15" x14ac:dyDescent="0.35">
      <c r="A3663" s="11" t="str">
        <f t="shared" si="57"/>
        <v>CONSUMO PER CAPITA (kg ó litros por individuo)Total bebidas de vinoRTO CENTRO</v>
      </c>
      <c r="B3663" s="11" t="s">
        <v>121</v>
      </c>
      <c r="C3663" s="11" t="s">
        <v>132</v>
      </c>
      <c r="D3663" s="11" t="s">
        <v>6</v>
      </c>
      <c r="E3663" s="12">
        <v>0.71870207043440126</v>
      </c>
      <c r="F3663" s="12">
        <v>1.5682629055747672</v>
      </c>
      <c r="G3663" s="12">
        <v>1.0603462402361188</v>
      </c>
      <c r="H3663" s="12">
        <v>0.7524604739658296</v>
      </c>
      <c r="I3663" s="12">
        <v>0.84413892078216668</v>
      </c>
      <c r="J3663" s="12">
        <v>1.3108239663964671</v>
      </c>
      <c r="K3663" s="12">
        <v>0.81071946451261567</v>
      </c>
      <c r="L3663" s="12">
        <v>0.64644629034577372</v>
      </c>
      <c r="M3663" s="12">
        <v>0.67568844307956</v>
      </c>
      <c r="N3663" s="12"/>
      <c r="O3663" s="12"/>
    </row>
    <row r="3664" spans="1:15" x14ac:dyDescent="0.35">
      <c r="A3664" s="11" t="str">
        <f t="shared" si="57"/>
        <v>CONSUMO PER CAPITA (kg ó litros por individuo)Total bebidas de vinoNORTE-CENTRO</v>
      </c>
      <c r="B3664" s="11" t="s">
        <v>121</v>
      </c>
      <c r="C3664" s="11" t="s">
        <v>132</v>
      </c>
      <c r="D3664" s="11" t="s">
        <v>7</v>
      </c>
      <c r="E3664" s="12">
        <v>1.2582450374565988</v>
      </c>
      <c r="F3664" s="12">
        <v>1.9535882359419892</v>
      </c>
      <c r="G3664" s="12">
        <v>1.5304130676297993</v>
      </c>
      <c r="H3664" s="12">
        <v>1.3974961857865711</v>
      </c>
      <c r="I3664" s="12">
        <v>1.4729590627230018</v>
      </c>
      <c r="J3664" s="12">
        <v>2.1454679750576835</v>
      </c>
      <c r="K3664" s="12">
        <v>1.8247231019507442</v>
      </c>
      <c r="L3664" s="12">
        <v>1.7427329296510465</v>
      </c>
      <c r="M3664" s="12">
        <v>1.4214193867370017</v>
      </c>
      <c r="N3664" s="12"/>
      <c r="O3664" s="12"/>
    </row>
    <row r="3665" spans="1:15" x14ac:dyDescent="0.35">
      <c r="A3665" s="11" t="str">
        <f t="shared" si="57"/>
        <v>CONSUMO PER CAPITA (kg ó litros por individuo)Total bebidas de vinoNOROESTE</v>
      </c>
      <c r="B3665" s="11" t="s">
        <v>121</v>
      </c>
      <c r="C3665" s="11" t="s">
        <v>132</v>
      </c>
      <c r="D3665" s="11" t="s">
        <v>8</v>
      </c>
      <c r="E3665" s="12">
        <v>1.168612486065471</v>
      </c>
      <c r="F3665" s="12">
        <v>1.5887209327508225</v>
      </c>
      <c r="G3665" s="12">
        <v>1.1834154181070469</v>
      </c>
      <c r="H3665" s="12">
        <v>0.88872212046796384</v>
      </c>
      <c r="I3665" s="12">
        <v>1.1659287391405895</v>
      </c>
      <c r="J3665" s="12">
        <v>1.335824663614378</v>
      </c>
      <c r="K3665" s="12">
        <v>1.2004263639807997</v>
      </c>
      <c r="L3665" s="12">
        <v>1.0561306455362565</v>
      </c>
      <c r="M3665" s="12">
        <v>1.1139916592050314</v>
      </c>
      <c r="N3665" s="12"/>
      <c r="O3665" s="12"/>
    </row>
    <row r="3666" spans="1:15" x14ac:dyDescent="0.35">
      <c r="A3666" s="11" t="str">
        <f t="shared" si="57"/>
        <v>CONSUMO PER CAPITA (kg ó litros por individuo)Total bebidas de vino&lt;2MIL</v>
      </c>
      <c r="B3666" s="11" t="s">
        <v>121</v>
      </c>
      <c r="C3666" s="11" t="s">
        <v>132</v>
      </c>
      <c r="D3666" s="11" t="s">
        <v>9</v>
      </c>
      <c r="E3666" s="12">
        <v>0.57539657084037543</v>
      </c>
      <c r="F3666" s="12">
        <v>1.1066751988821826</v>
      </c>
      <c r="G3666" s="12">
        <v>0.88747008748873646</v>
      </c>
      <c r="H3666" s="12">
        <v>0.64497497174937624</v>
      </c>
      <c r="I3666" s="12">
        <v>0.68248158235731515</v>
      </c>
      <c r="J3666" s="12">
        <v>1.1034772161252482</v>
      </c>
      <c r="K3666" s="12">
        <v>0.52705168735501406</v>
      </c>
      <c r="L3666" s="12">
        <v>0.47527822415084986</v>
      </c>
      <c r="M3666" s="12">
        <v>0.50377609495802445</v>
      </c>
      <c r="N3666" s="12"/>
      <c r="O3666" s="12"/>
    </row>
    <row r="3667" spans="1:15" x14ac:dyDescent="0.35">
      <c r="A3667" s="11" t="str">
        <f t="shared" si="57"/>
        <v>CONSUMO PER CAPITA (kg ó litros por individuo)Total bebidas de vino2-5MIL</v>
      </c>
      <c r="B3667" s="11" t="s">
        <v>121</v>
      </c>
      <c r="C3667" s="11" t="s">
        <v>132</v>
      </c>
      <c r="D3667" s="11" t="s">
        <v>10</v>
      </c>
      <c r="E3667" s="12">
        <v>0.66651565378832234</v>
      </c>
      <c r="F3667" s="12">
        <v>1.395215332915251</v>
      </c>
      <c r="G3667" s="12">
        <v>0.80174177985317019</v>
      </c>
      <c r="H3667" s="12">
        <v>0.9209302455926609</v>
      </c>
      <c r="I3667" s="12">
        <v>0.88125097737519686</v>
      </c>
      <c r="J3667" s="12">
        <v>1.2876953671296889</v>
      </c>
      <c r="K3667" s="12">
        <v>0.71123161270329238</v>
      </c>
      <c r="L3667" s="12">
        <v>0.82758953661967405</v>
      </c>
      <c r="M3667" s="12">
        <v>0.79571689220654629</v>
      </c>
      <c r="N3667" s="12"/>
      <c r="O3667" s="12"/>
    </row>
    <row r="3668" spans="1:15" x14ac:dyDescent="0.35">
      <c r="A3668" s="11" t="str">
        <f t="shared" si="57"/>
        <v>CONSUMO PER CAPITA (kg ó litros por individuo)Total bebidas de vino5-10MIL</v>
      </c>
      <c r="B3668" s="11" t="s">
        <v>121</v>
      </c>
      <c r="C3668" s="11" t="s">
        <v>132</v>
      </c>
      <c r="D3668" s="11" t="s">
        <v>11</v>
      </c>
      <c r="E3668" s="12">
        <v>0.7260102228892924</v>
      </c>
      <c r="F3668" s="12">
        <v>1.4068909308259401</v>
      </c>
      <c r="G3668" s="12">
        <v>0.87469607225818724</v>
      </c>
      <c r="H3668" s="12">
        <v>0.51746084693214012</v>
      </c>
      <c r="I3668" s="12">
        <v>0.76631311296184812</v>
      </c>
      <c r="J3668" s="12">
        <v>1.445213968435062</v>
      </c>
      <c r="K3668" s="12">
        <v>0.86354388674374671</v>
      </c>
      <c r="L3668" s="12">
        <v>0.65059744155748356</v>
      </c>
      <c r="M3668" s="12">
        <v>0.90822428846469028</v>
      </c>
      <c r="N3668" s="12"/>
      <c r="O3668" s="12"/>
    </row>
    <row r="3669" spans="1:15" x14ac:dyDescent="0.35">
      <c r="A3669" s="11" t="str">
        <f t="shared" si="57"/>
        <v>CONSUMO PER CAPITA (kg ó litros por individuo)Total bebidas de vino10-30MIL</v>
      </c>
      <c r="B3669" s="11" t="s">
        <v>121</v>
      </c>
      <c r="C3669" s="11" t="s">
        <v>132</v>
      </c>
      <c r="D3669" s="11" t="s">
        <v>12</v>
      </c>
      <c r="E3669" s="12">
        <v>0.79670928519717021</v>
      </c>
      <c r="F3669" s="12">
        <v>1.3417825687802194</v>
      </c>
      <c r="G3669" s="12">
        <v>0.98689832422318136</v>
      </c>
      <c r="H3669" s="12">
        <v>0.69772295672314144</v>
      </c>
      <c r="I3669" s="12">
        <v>0.97311563821562475</v>
      </c>
      <c r="J3669" s="12">
        <v>1.3013205823217981</v>
      </c>
      <c r="K3669" s="12">
        <v>0.99687106072498632</v>
      </c>
      <c r="L3669" s="12">
        <v>0.84600175300004654</v>
      </c>
      <c r="M3669" s="12">
        <v>0.90444591870056434</v>
      </c>
      <c r="N3669" s="12"/>
      <c r="O3669" s="12"/>
    </row>
    <row r="3670" spans="1:15" x14ac:dyDescent="0.35">
      <c r="A3670" s="11" t="str">
        <f t="shared" si="57"/>
        <v>CONSUMO PER CAPITA (kg ó litros por individuo)Total bebidas de vino30-100MIL</v>
      </c>
      <c r="B3670" s="11" t="s">
        <v>121</v>
      </c>
      <c r="C3670" s="11" t="s">
        <v>132</v>
      </c>
      <c r="D3670" s="11" t="s">
        <v>13</v>
      </c>
      <c r="E3670" s="12">
        <v>0.69899675962941255</v>
      </c>
      <c r="F3670" s="12">
        <v>1.2006804494560337</v>
      </c>
      <c r="G3670" s="12">
        <v>0.84825773622837541</v>
      </c>
      <c r="H3670" s="12">
        <v>0.59924855755489181</v>
      </c>
      <c r="I3670" s="12">
        <v>0.83237000837206876</v>
      </c>
      <c r="J3670" s="12">
        <v>1.1411403580185011</v>
      </c>
      <c r="K3670" s="12">
        <v>0.83438101596026804</v>
      </c>
      <c r="L3670" s="12">
        <v>0.64745241507829576</v>
      </c>
      <c r="M3670" s="12">
        <v>0.695252048954629</v>
      </c>
      <c r="N3670" s="12"/>
      <c r="O3670" s="12"/>
    </row>
    <row r="3671" spans="1:15" x14ac:dyDescent="0.35">
      <c r="A3671" s="11" t="str">
        <f t="shared" si="57"/>
        <v>CONSUMO PER CAPITA (kg ó litros por individuo)Total bebidas de vino100-200MIL</v>
      </c>
      <c r="B3671" s="11" t="s">
        <v>121</v>
      </c>
      <c r="C3671" s="11" t="s">
        <v>132</v>
      </c>
      <c r="D3671" s="11" t="s">
        <v>14</v>
      </c>
      <c r="E3671" s="12">
        <v>0.8250051147659162</v>
      </c>
      <c r="F3671" s="12">
        <v>1.4332789174911533</v>
      </c>
      <c r="G3671" s="12">
        <v>1.0620502925386406</v>
      </c>
      <c r="H3671" s="12">
        <v>0.95513046023648429</v>
      </c>
      <c r="I3671" s="12">
        <v>1.0399154180467876</v>
      </c>
      <c r="J3671" s="12">
        <v>1.6190680724802073</v>
      </c>
      <c r="K3671" s="12">
        <v>1.2119972599859234</v>
      </c>
      <c r="L3671" s="12">
        <v>0.97788640294534079</v>
      </c>
      <c r="M3671" s="12">
        <v>0.88673162559916929</v>
      </c>
      <c r="N3671" s="12"/>
      <c r="O3671" s="12"/>
    </row>
    <row r="3672" spans="1:15" x14ac:dyDescent="0.35">
      <c r="A3672" s="11" t="str">
        <f t="shared" si="57"/>
        <v>CONSUMO PER CAPITA (kg ó litros por individuo)Total bebidas de vino200-500MIL</v>
      </c>
      <c r="B3672" s="11" t="s">
        <v>121</v>
      </c>
      <c r="C3672" s="11" t="s">
        <v>132</v>
      </c>
      <c r="D3672" s="11" t="s">
        <v>15</v>
      </c>
      <c r="E3672" s="12">
        <v>0.9541952386950443</v>
      </c>
      <c r="F3672" s="12">
        <v>1.7951979279545331</v>
      </c>
      <c r="G3672" s="12">
        <v>1.2035121741106132</v>
      </c>
      <c r="H3672" s="12">
        <v>1.0379066105551367</v>
      </c>
      <c r="I3672" s="12">
        <v>1.2338094176619903</v>
      </c>
      <c r="J3672" s="12">
        <v>1.718861369880903</v>
      </c>
      <c r="K3672" s="12">
        <v>1.1519185384852735</v>
      </c>
      <c r="L3672" s="12">
        <v>1.0669718822787086</v>
      </c>
      <c r="M3672" s="12">
        <v>1.0318718982141006</v>
      </c>
      <c r="N3672" s="12"/>
      <c r="O3672" s="12"/>
    </row>
    <row r="3673" spans="1:15" x14ac:dyDescent="0.35">
      <c r="A3673" s="11" t="str">
        <f t="shared" si="57"/>
        <v>CONSUMO PER CAPITA (kg ó litros por individuo)Total bebidas de vino&gt;500MIL</v>
      </c>
      <c r="B3673" s="11" t="s">
        <v>121</v>
      </c>
      <c r="C3673" s="11" t="s">
        <v>132</v>
      </c>
      <c r="D3673" s="11" t="s">
        <v>16</v>
      </c>
      <c r="E3673" s="12">
        <v>1.0481858303101204</v>
      </c>
      <c r="F3673" s="12">
        <v>1.6372233844717357</v>
      </c>
      <c r="G3673" s="12">
        <v>1.150548836386833</v>
      </c>
      <c r="H3673" s="12">
        <v>0.9676237663756968</v>
      </c>
      <c r="I3673" s="12">
        <v>1.1748381561014367</v>
      </c>
      <c r="J3673" s="12">
        <v>1.6653006252881433</v>
      </c>
      <c r="K3673" s="12">
        <v>1.200194341148008</v>
      </c>
      <c r="L3673" s="12">
        <v>1.0803643716319518</v>
      </c>
      <c r="M3673" s="12">
        <v>1.180818227862098</v>
      </c>
      <c r="N3673" s="12"/>
      <c r="O3673" s="12"/>
    </row>
    <row r="3674" spans="1:15" x14ac:dyDescent="0.35">
      <c r="A3674" s="11" t="str">
        <f t="shared" si="57"/>
        <v>CONSUMO PER CAPITA (kg ó litros por individuo)Total bebidas de vinoDE 15 A 19 AÑOS</v>
      </c>
      <c r="B3674" s="11" t="s">
        <v>121</v>
      </c>
      <c r="C3674" s="11" t="s">
        <v>132</v>
      </c>
      <c r="D3674" s="11" t="s">
        <v>39</v>
      </c>
      <c r="E3674" s="12">
        <v>0.16222939586788176</v>
      </c>
      <c r="F3674" s="12">
        <v>0.53016769351333881</v>
      </c>
      <c r="G3674" s="12">
        <v>0.23560599633425669</v>
      </c>
      <c r="H3674" s="12">
        <v>5.5105778862466495E-2</v>
      </c>
      <c r="I3674" s="12">
        <v>8.4928028839886177E-2</v>
      </c>
      <c r="J3674" s="12">
        <v>0.14510660328898994</v>
      </c>
      <c r="K3674" s="12">
        <v>3.9516826630019361E-2</v>
      </c>
      <c r="L3674" s="12">
        <v>4.8087094138359581E-3</v>
      </c>
      <c r="M3674" s="12">
        <v>1.9609615647493386E-2</v>
      </c>
      <c r="N3674" s="12"/>
      <c r="O3674" s="12"/>
    </row>
    <row r="3675" spans="1:15" x14ac:dyDescent="0.35">
      <c r="A3675" s="11" t="str">
        <f t="shared" si="57"/>
        <v>CONSUMO PER CAPITA (kg ó litros por individuo)Total bebidas de vinoDE 20 A 24 AÑOS</v>
      </c>
      <c r="B3675" s="11" t="s">
        <v>121</v>
      </c>
      <c r="C3675" s="11" t="s">
        <v>132</v>
      </c>
      <c r="D3675" s="11" t="s">
        <v>40</v>
      </c>
      <c r="E3675" s="12">
        <v>0.19959144067342699</v>
      </c>
      <c r="F3675" s="12">
        <v>0.25777732396510195</v>
      </c>
      <c r="G3675" s="12">
        <v>0.11780174689550765</v>
      </c>
      <c r="H3675" s="12">
        <v>0.15682927704361183</v>
      </c>
      <c r="I3675" s="12">
        <v>0.23271269946968121</v>
      </c>
      <c r="J3675" s="12">
        <v>0.31041462888485316</v>
      </c>
      <c r="K3675" s="12">
        <v>0.16926721657528057</v>
      </c>
      <c r="L3675" s="12">
        <v>0.17101340178240498</v>
      </c>
      <c r="M3675" s="12">
        <v>0.20563082329576676</v>
      </c>
      <c r="N3675" s="12"/>
      <c r="O3675" s="12"/>
    </row>
    <row r="3676" spans="1:15" x14ac:dyDescent="0.35">
      <c r="A3676" s="11" t="str">
        <f t="shared" si="57"/>
        <v>CONSUMO PER CAPITA (kg ó litros por individuo)Total bebidas de vinoDE 25 A 34 AÑOS</v>
      </c>
      <c r="B3676" s="11" t="s">
        <v>121</v>
      </c>
      <c r="C3676" s="11" t="s">
        <v>132</v>
      </c>
      <c r="D3676" s="11" t="s">
        <v>41</v>
      </c>
      <c r="E3676" s="12">
        <v>0.39668024398616641</v>
      </c>
      <c r="F3676" s="12">
        <v>0.62142276773648153</v>
      </c>
      <c r="G3676" s="12">
        <v>0.34363464614391714</v>
      </c>
      <c r="H3676" s="12">
        <v>0.29459261783532981</v>
      </c>
      <c r="I3676" s="12">
        <v>0.43501883001223718</v>
      </c>
      <c r="J3676" s="12">
        <v>0.63045101632463141</v>
      </c>
      <c r="K3676" s="12">
        <v>0.33302303104351988</v>
      </c>
      <c r="L3676" s="12">
        <v>0.35118308228391332</v>
      </c>
      <c r="M3676" s="12">
        <v>0.34032895924731787</v>
      </c>
      <c r="N3676" s="12"/>
      <c r="O3676" s="12"/>
    </row>
    <row r="3677" spans="1:15" x14ac:dyDescent="0.35">
      <c r="A3677" s="11" t="str">
        <f t="shared" si="57"/>
        <v>CONSUMO PER CAPITA (kg ó litros por individuo)Total bebidas de vinoDE 35 A 49 AÑOS</v>
      </c>
      <c r="B3677" s="11" t="s">
        <v>121</v>
      </c>
      <c r="C3677" s="11" t="s">
        <v>132</v>
      </c>
      <c r="D3677" s="11" t="s">
        <v>42</v>
      </c>
      <c r="E3677" s="12">
        <v>0.45111751616336265</v>
      </c>
      <c r="F3677" s="12">
        <v>0.89203128020899702</v>
      </c>
      <c r="G3677" s="12">
        <v>0.58226669002345288</v>
      </c>
      <c r="H3677" s="12">
        <v>0.42672395236381122</v>
      </c>
      <c r="I3677" s="12">
        <v>0.57300675990592975</v>
      </c>
      <c r="J3677" s="12">
        <v>0.97948414419602425</v>
      </c>
      <c r="K3677" s="12">
        <v>0.51196938651921431</v>
      </c>
      <c r="L3677" s="12">
        <v>0.40454070059445474</v>
      </c>
      <c r="M3677" s="12">
        <v>0.48086925846615036</v>
      </c>
      <c r="N3677" s="12"/>
      <c r="O3677" s="12"/>
    </row>
    <row r="3678" spans="1:15" x14ac:dyDescent="0.35">
      <c r="A3678" s="11" t="str">
        <f t="shared" si="57"/>
        <v>CONSUMO PER CAPITA (kg ó litros por individuo)Total bebidas de vinoDE 50 A 59 AÑOS</v>
      </c>
      <c r="B3678" s="11" t="s">
        <v>121</v>
      </c>
      <c r="C3678" s="11" t="s">
        <v>132</v>
      </c>
      <c r="D3678" s="11" t="s">
        <v>43</v>
      </c>
      <c r="E3678" s="12">
        <v>0.99473973740069965</v>
      </c>
      <c r="F3678" s="12">
        <v>1.8483850062393139</v>
      </c>
      <c r="G3678" s="12">
        <v>1.3353428453199891</v>
      </c>
      <c r="H3678" s="12">
        <v>0.9331833218704102</v>
      </c>
      <c r="I3678" s="12">
        <v>1.1149419138599537</v>
      </c>
      <c r="J3678" s="12">
        <v>1.7242575492960162</v>
      </c>
      <c r="K3678" s="12">
        <v>1.2513239099865416</v>
      </c>
      <c r="L3678" s="12">
        <v>0.96277467108786563</v>
      </c>
      <c r="M3678" s="12">
        <v>1.0155804043107262</v>
      </c>
      <c r="N3678" s="12"/>
      <c r="O3678" s="12"/>
    </row>
    <row r="3679" spans="1:15" x14ac:dyDescent="0.35">
      <c r="A3679" s="11" t="str">
        <f t="shared" si="57"/>
        <v>CONSUMO PER CAPITA (kg ó litros por individuo)Total bebidas de vinoDE 60 A 75 AÑOS</v>
      </c>
      <c r="B3679" s="11" t="s">
        <v>121</v>
      </c>
      <c r="C3679" s="11" t="s">
        <v>132</v>
      </c>
      <c r="D3679" s="11" t="s">
        <v>44</v>
      </c>
      <c r="E3679" s="12">
        <v>1.7884587681063362</v>
      </c>
      <c r="F3679" s="12">
        <v>2.8945126718079139</v>
      </c>
      <c r="G3679" s="12">
        <v>2.1468046992086616</v>
      </c>
      <c r="H3679" s="12">
        <v>1.8498280702606906</v>
      </c>
      <c r="I3679" s="12">
        <v>2.202510031119715</v>
      </c>
      <c r="J3679" s="12">
        <v>2.8985547086768766</v>
      </c>
      <c r="K3679" s="12">
        <v>2.2745514827750255</v>
      </c>
      <c r="L3679" s="12">
        <v>2.0630360091943731</v>
      </c>
      <c r="M3679" s="12">
        <v>2.1115447569609747</v>
      </c>
      <c r="N3679" s="12"/>
      <c r="O3679" s="12"/>
    </row>
    <row r="3680" spans="1:15" x14ac:dyDescent="0.35">
      <c r="A3680" s="11" t="str">
        <f t="shared" si="57"/>
        <v>CONSUMO PER CAPITA (kg ó litros por individuo)Total bebidas de vinoALTA Y MEDIA ALTA</v>
      </c>
      <c r="B3680" s="11" t="s">
        <v>121</v>
      </c>
      <c r="C3680" s="11" t="s">
        <v>132</v>
      </c>
      <c r="D3680" s="11" t="s">
        <v>17</v>
      </c>
      <c r="E3680" s="12">
        <v>1.5107124534648828</v>
      </c>
      <c r="F3680" s="12">
        <v>2.3522391054115244</v>
      </c>
      <c r="G3680" s="12">
        <v>1.7300349467184555</v>
      </c>
      <c r="H3680" s="12">
        <v>1.3392547493796119</v>
      </c>
      <c r="I3680" s="12">
        <v>1.6547533198585873</v>
      </c>
      <c r="J3680" s="12">
        <v>2.2178559636256687</v>
      </c>
      <c r="K3680" s="12">
        <v>1.5352405191614622</v>
      </c>
      <c r="L3680" s="12">
        <v>1.3726924231881652</v>
      </c>
      <c r="M3680" s="12">
        <v>1.5562905195115977</v>
      </c>
      <c r="N3680" s="12"/>
      <c r="O3680" s="12"/>
    </row>
    <row r="3681" spans="1:15" x14ac:dyDescent="0.35">
      <c r="A3681" s="11" t="str">
        <f t="shared" si="57"/>
        <v>CONSUMO PER CAPITA (kg ó litros por individuo)Total bebidas de vinoMEDIA</v>
      </c>
      <c r="B3681" s="11" t="s">
        <v>121</v>
      </c>
      <c r="C3681" s="11" t="s">
        <v>132</v>
      </c>
      <c r="D3681" s="11" t="s">
        <v>18</v>
      </c>
      <c r="E3681" s="12">
        <v>0.76933088187736098</v>
      </c>
      <c r="F3681" s="12">
        <v>1.4105201754471348</v>
      </c>
      <c r="G3681" s="12">
        <v>1.0447480917404934</v>
      </c>
      <c r="H3681" s="12">
        <v>0.78957556190462352</v>
      </c>
      <c r="I3681" s="12">
        <v>0.98536576222555972</v>
      </c>
      <c r="J3681" s="12">
        <v>1.3853040505794405</v>
      </c>
      <c r="K3681" s="12">
        <v>1.002574522063443</v>
      </c>
      <c r="L3681" s="12">
        <v>0.80281769044416218</v>
      </c>
      <c r="M3681" s="12">
        <v>0.81548106185558</v>
      </c>
      <c r="N3681" s="12"/>
      <c r="O3681" s="12"/>
    </row>
    <row r="3682" spans="1:15" x14ac:dyDescent="0.35">
      <c r="A3682" s="11" t="str">
        <f t="shared" si="57"/>
        <v>CONSUMO PER CAPITA (kg ó litros por individuo)Total bebidas de vinoMEDIA BAJA</v>
      </c>
      <c r="B3682" s="11" t="s">
        <v>121</v>
      </c>
      <c r="C3682" s="11" t="s">
        <v>132</v>
      </c>
      <c r="D3682" s="11" t="s">
        <v>19</v>
      </c>
      <c r="E3682" s="12">
        <v>0.60846522124762381</v>
      </c>
      <c r="F3682" s="12">
        <v>1.1041720736361922</v>
      </c>
      <c r="G3682" s="12">
        <v>0.69760397871276947</v>
      </c>
      <c r="H3682" s="12">
        <v>0.58854963529107074</v>
      </c>
      <c r="I3682" s="12">
        <v>0.73423715144736057</v>
      </c>
      <c r="J3682" s="12">
        <v>1.1074673520669307</v>
      </c>
      <c r="K3682" s="12">
        <v>0.77606533679632073</v>
      </c>
      <c r="L3682" s="12">
        <v>0.75134089408435245</v>
      </c>
      <c r="M3682" s="12">
        <v>0.75723412046733318</v>
      </c>
      <c r="N3682" s="12"/>
      <c r="O3682" s="12"/>
    </row>
    <row r="3683" spans="1:15" x14ac:dyDescent="0.35">
      <c r="A3683" s="11" t="str">
        <f t="shared" si="57"/>
        <v>CONSUMO PER CAPITA (kg ó litros por individuo)Total bebidas de vinoBAJA</v>
      </c>
      <c r="B3683" s="11" t="s">
        <v>121</v>
      </c>
      <c r="C3683" s="11" t="s">
        <v>132</v>
      </c>
      <c r="D3683" s="11" t="s">
        <v>20</v>
      </c>
      <c r="E3683" s="12">
        <v>0.40172350270269974</v>
      </c>
      <c r="F3683" s="12">
        <v>0.86492129883278301</v>
      </c>
      <c r="G3683" s="12">
        <v>0.49742676426259275</v>
      </c>
      <c r="H3683" s="12">
        <v>0.46361812466113322</v>
      </c>
      <c r="I3683" s="12">
        <v>0.55168788462494989</v>
      </c>
      <c r="J3683" s="12">
        <v>1.0020994989731407</v>
      </c>
      <c r="K3683" s="12">
        <v>0.61429090099562866</v>
      </c>
      <c r="L3683" s="12">
        <v>0.47562180854548208</v>
      </c>
      <c r="M3683" s="12">
        <v>0.46831342352476646</v>
      </c>
      <c r="N3683" s="12"/>
      <c r="O3683" s="12"/>
    </row>
    <row r="3684" spans="1:15" x14ac:dyDescent="0.35">
      <c r="A3684" s="11" t="str">
        <f t="shared" si="57"/>
        <v>CONSUMO PER CAPITA (kg ó litros por individuo)Total bebidas de vinoHOMBRE</v>
      </c>
      <c r="B3684" s="11" t="s">
        <v>121</v>
      </c>
      <c r="C3684" s="11" t="s">
        <v>132</v>
      </c>
      <c r="D3684" s="11" t="s">
        <v>21</v>
      </c>
      <c r="E3684" s="12">
        <v>1.011361881526627</v>
      </c>
      <c r="F3684" s="12">
        <v>1.6678345530433223</v>
      </c>
      <c r="G3684" s="12">
        <v>1.2216075920356104</v>
      </c>
      <c r="H3684" s="12">
        <v>1.0125546072501235</v>
      </c>
      <c r="I3684" s="12">
        <v>1.1561746190644511</v>
      </c>
      <c r="J3684" s="12">
        <v>1.5870164369684059</v>
      </c>
      <c r="K3684" s="12">
        <v>1.1702125947337969</v>
      </c>
      <c r="L3684" s="12">
        <v>1.0460577988672182</v>
      </c>
      <c r="M3684" s="12">
        <v>1.1073978465753653</v>
      </c>
      <c r="N3684" s="12"/>
      <c r="O3684" s="12"/>
    </row>
    <row r="3685" spans="1:15" x14ac:dyDescent="0.35">
      <c r="A3685" s="11" t="str">
        <f t="shared" si="57"/>
        <v>CONSUMO PER CAPITA (kg ó litros por individuo)Total bebidas de vinoMUJER</v>
      </c>
      <c r="B3685" s="11" t="s">
        <v>121</v>
      </c>
      <c r="C3685" s="11" t="s">
        <v>132</v>
      </c>
      <c r="D3685" s="11" t="s">
        <v>22</v>
      </c>
      <c r="E3685" s="12">
        <v>0.62260674737107691</v>
      </c>
      <c r="F3685" s="12">
        <v>1.1883218392696668</v>
      </c>
      <c r="G3685" s="12">
        <v>0.7711226715529037</v>
      </c>
      <c r="H3685" s="12">
        <v>0.57357307019585613</v>
      </c>
      <c r="I3685" s="12">
        <v>0.80380317977037663</v>
      </c>
      <c r="J3685" s="12">
        <v>1.2486254689275105</v>
      </c>
      <c r="K3685" s="12">
        <v>0.79703944950560468</v>
      </c>
      <c r="L3685" s="12">
        <v>0.65347245794538267</v>
      </c>
      <c r="M3685" s="12">
        <v>0.68184465951002793</v>
      </c>
      <c r="N3685" s="12"/>
      <c r="O3685" s="12"/>
    </row>
    <row r="3686" spans="1:15" x14ac:dyDescent="0.35">
      <c r="A3686" s="11" t="str">
        <f t="shared" si="57"/>
        <v>CONSUMO PER CAPITA (kg ó litros por individuo)VinoT.ESPAÑA</v>
      </c>
      <c r="B3686" s="11" t="s">
        <v>121</v>
      </c>
      <c r="C3686" s="11" t="s">
        <v>133</v>
      </c>
      <c r="D3686" s="11" t="s">
        <v>36</v>
      </c>
      <c r="E3686" s="12">
        <v>0.58259172065929532</v>
      </c>
      <c r="F3686" s="12">
        <v>0.80297211014748715</v>
      </c>
      <c r="G3686" s="12">
        <v>0.75792876810002219</v>
      </c>
      <c r="H3686" s="12">
        <v>0.63018722618204115</v>
      </c>
      <c r="I3686" s="12">
        <v>0.63717999954470994</v>
      </c>
      <c r="J3686" s="12">
        <v>0.7491136320957652</v>
      </c>
      <c r="K3686" s="12">
        <v>0.73138807565446962</v>
      </c>
      <c r="L3686" s="12">
        <v>0.67419489111678921</v>
      </c>
      <c r="M3686" s="12">
        <v>0.60038567902691153</v>
      </c>
      <c r="N3686" s="12"/>
      <c r="O3686" s="12"/>
    </row>
    <row r="3687" spans="1:15" x14ac:dyDescent="0.35">
      <c r="A3687" s="11" t="str">
        <f t="shared" si="57"/>
        <v>CONSUMO PER CAPITA (kg ó litros por individuo)VinoBCN AM</v>
      </c>
      <c r="B3687" s="11" t="s">
        <v>121</v>
      </c>
      <c r="C3687" s="11" t="s">
        <v>133</v>
      </c>
      <c r="D3687" s="11" t="s">
        <v>1</v>
      </c>
      <c r="E3687" s="12">
        <v>0.49424256806284772</v>
      </c>
      <c r="F3687" s="12">
        <v>0.69152541654722788</v>
      </c>
      <c r="G3687" s="12">
        <v>0.64616625953324103</v>
      </c>
      <c r="H3687" s="12">
        <v>0.54489806498779092</v>
      </c>
      <c r="I3687" s="12">
        <v>0.48208099528531489</v>
      </c>
      <c r="J3687" s="12">
        <v>0.69925013904274858</v>
      </c>
      <c r="K3687" s="12">
        <v>0.58230172632352484</v>
      </c>
      <c r="L3687" s="12">
        <v>0.56220728325679625</v>
      </c>
      <c r="M3687" s="12">
        <v>0.55531665101190919</v>
      </c>
      <c r="N3687" s="12"/>
      <c r="O3687" s="12"/>
    </row>
    <row r="3688" spans="1:15" x14ac:dyDescent="0.35">
      <c r="A3688" s="11" t="str">
        <f t="shared" si="57"/>
        <v>CONSUMO PER CAPITA (kg ó litros por individuo)VinoREST.CAT ARAGON</v>
      </c>
      <c r="B3688" s="11" t="s">
        <v>121</v>
      </c>
      <c r="C3688" s="11" t="s">
        <v>133</v>
      </c>
      <c r="D3688" s="11" t="s">
        <v>2</v>
      </c>
      <c r="E3688" s="12">
        <v>0.59362895588686637</v>
      </c>
      <c r="F3688" s="12">
        <v>0.80925078897452762</v>
      </c>
      <c r="G3688" s="12">
        <v>0.85658180639002801</v>
      </c>
      <c r="H3688" s="12">
        <v>0.67305894716474723</v>
      </c>
      <c r="I3688" s="12">
        <v>0.65122098462892508</v>
      </c>
      <c r="J3688" s="12">
        <v>0.76437892988165168</v>
      </c>
      <c r="K3688" s="12">
        <v>0.71417557163766554</v>
      </c>
      <c r="L3688" s="12">
        <v>0.72210498101432241</v>
      </c>
      <c r="M3688" s="12">
        <v>0.70712442134787645</v>
      </c>
      <c r="N3688" s="12"/>
      <c r="O3688" s="12"/>
    </row>
    <row r="3689" spans="1:15" x14ac:dyDescent="0.35">
      <c r="A3689" s="11" t="str">
        <f t="shared" si="57"/>
        <v>CONSUMO PER CAPITA (kg ó litros por individuo)VinoLEVANTE</v>
      </c>
      <c r="B3689" s="11" t="s">
        <v>121</v>
      </c>
      <c r="C3689" s="11" t="s">
        <v>133</v>
      </c>
      <c r="D3689" s="11" t="s">
        <v>3</v>
      </c>
      <c r="E3689" s="12">
        <v>0.43198895923682185</v>
      </c>
      <c r="F3689" s="12">
        <v>0.61835424243100356</v>
      </c>
      <c r="G3689" s="12">
        <v>0.55902384997650334</v>
      </c>
      <c r="H3689" s="12">
        <v>0.4187987894995357</v>
      </c>
      <c r="I3689" s="12">
        <v>0.52089456564018877</v>
      </c>
      <c r="J3689" s="12">
        <v>0.58664857801039283</v>
      </c>
      <c r="K3689" s="12">
        <v>0.57848983161473833</v>
      </c>
      <c r="L3689" s="12">
        <v>0.53689514230345492</v>
      </c>
      <c r="M3689" s="12">
        <v>0.42537444078109099</v>
      </c>
      <c r="N3689" s="12"/>
      <c r="O3689" s="12"/>
    </row>
    <row r="3690" spans="1:15" x14ac:dyDescent="0.35">
      <c r="A3690" s="11" t="str">
        <f t="shared" si="57"/>
        <v>CONSUMO PER CAPITA (kg ó litros por individuo)VinoANDALUCIA</v>
      </c>
      <c r="B3690" s="11" t="s">
        <v>121</v>
      </c>
      <c r="C3690" s="11" t="s">
        <v>133</v>
      </c>
      <c r="D3690" s="11" t="s">
        <v>4</v>
      </c>
      <c r="E3690" s="12">
        <v>0.26432381072964506</v>
      </c>
      <c r="F3690" s="12">
        <v>0.39859633269418704</v>
      </c>
      <c r="G3690" s="12">
        <v>0.47419515364553311</v>
      </c>
      <c r="H3690" s="12">
        <v>0.36458473212251863</v>
      </c>
      <c r="I3690" s="12">
        <v>0.3740007620000102</v>
      </c>
      <c r="J3690" s="12">
        <v>0.38261343988713536</v>
      </c>
      <c r="K3690" s="12">
        <v>0.42290336929610006</v>
      </c>
      <c r="L3690" s="12">
        <v>0.35788485679991977</v>
      </c>
      <c r="M3690" s="12">
        <v>0.31726888092690086</v>
      </c>
      <c r="N3690" s="12"/>
      <c r="O3690" s="12"/>
    </row>
    <row r="3691" spans="1:15" x14ac:dyDescent="0.35">
      <c r="A3691" s="11" t="str">
        <f t="shared" si="57"/>
        <v>CONSUMO PER CAPITA (kg ó litros por individuo)VinoMDD AM</v>
      </c>
      <c r="B3691" s="11" t="s">
        <v>121</v>
      </c>
      <c r="C3691" s="11" t="s">
        <v>133</v>
      </c>
      <c r="D3691" s="11" t="s">
        <v>5</v>
      </c>
      <c r="E3691" s="12">
        <v>0.6854002980506323</v>
      </c>
      <c r="F3691" s="12">
        <v>0.86325697692650294</v>
      </c>
      <c r="G3691" s="12">
        <v>0.77443651977228067</v>
      </c>
      <c r="H3691" s="12">
        <v>0.73512748318101284</v>
      </c>
      <c r="I3691" s="12">
        <v>0.73794303239317116</v>
      </c>
      <c r="J3691" s="12">
        <v>0.73188628714476955</v>
      </c>
      <c r="K3691" s="12">
        <v>0.82560306876986633</v>
      </c>
      <c r="L3691" s="12">
        <v>0.77217379168321709</v>
      </c>
      <c r="M3691" s="12">
        <v>0.61082886154628735</v>
      </c>
      <c r="N3691" s="12"/>
      <c r="O3691" s="12"/>
    </row>
    <row r="3692" spans="1:15" x14ac:dyDescent="0.35">
      <c r="A3692" s="11" t="str">
        <f t="shared" si="57"/>
        <v>CONSUMO PER CAPITA (kg ó litros por individuo)VinoRTO CENTRO</v>
      </c>
      <c r="B3692" s="11" t="s">
        <v>121</v>
      </c>
      <c r="C3692" s="11" t="s">
        <v>133</v>
      </c>
      <c r="D3692" s="11" t="s">
        <v>6</v>
      </c>
      <c r="E3692" s="12">
        <v>0.498148163064496</v>
      </c>
      <c r="F3692" s="12">
        <v>0.74036222054117962</v>
      </c>
      <c r="G3692" s="12">
        <v>0.84627427420058521</v>
      </c>
      <c r="H3692" s="12">
        <v>0.69470097572177913</v>
      </c>
      <c r="I3692" s="12">
        <v>0.54446660901408073</v>
      </c>
      <c r="J3692" s="12">
        <v>0.64968753872504614</v>
      </c>
      <c r="K3692" s="12">
        <v>0.68584616790680264</v>
      </c>
      <c r="L3692" s="12">
        <v>0.55108543270915966</v>
      </c>
      <c r="M3692" s="12">
        <v>0.51253887853906155</v>
      </c>
      <c r="N3692" s="12"/>
      <c r="O3692" s="12"/>
    </row>
    <row r="3693" spans="1:15" x14ac:dyDescent="0.35">
      <c r="A3693" s="11" t="str">
        <f t="shared" si="57"/>
        <v>CONSUMO PER CAPITA (kg ó litros por individuo)VinoNORTE-CENTRO</v>
      </c>
      <c r="B3693" s="11" t="s">
        <v>121</v>
      </c>
      <c r="C3693" s="11" t="s">
        <v>133</v>
      </c>
      <c r="D3693" s="11" t="s">
        <v>7</v>
      </c>
      <c r="E3693" s="12">
        <v>1.0808093077973988</v>
      </c>
      <c r="F3693" s="12">
        <v>1.4581953070730869</v>
      </c>
      <c r="G3693" s="12">
        <v>1.2862060558270652</v>
      </c>
      <c r="H3693" s="12">
        <v>1.1440335149054883</v>
      </c>
      <c r="I3693" s="12">
        <v>1.1322621807001134</v>
      </c>
      <c r="J3693" s="12">
        <v>1.5385985929586579</v>
      </c>
      <c r="K3693" s="12">
        <v>1.3839362505407256</v>
      </c>
      <c r="L3693" s="12">
        <v>1.3221171528588311</v>
      </c>
      <c r="M3693" s="12">
        <v>1.0544108079390078</v>
      </c>
      <c r="N3693" s="12"/>
      <c r="O3693" s="12"/>
    </row>
    <row r="3694" spans="1:15" x14ac:dyDescent="0.35">
      <c r="A3694" s="11" t="str">
        <f t="shared" si="57"/>
        <v>CONSUMO PER CAPITA (kg ó litros por individuo)VinoNOROESTE</v>
      </c>
      <c r="B3694" s="11" t="s">
        <v>121</v>
      </c>
      <c r="C3694" s="11" t="s">
        <v>133</v>
      </c>
      <c r="D3694" s="11" t="s">
        <v>8</v>
      </c>
      <c r="E3694" s="12">
        <v>1.0453250484159535</v>
      </c>
      <c r="F3694" s="12">
        <v>1.4256524439144087</v>
      </c>
      <c r="G3694" s="12">
        <v>1.0450162866322468</v>
      </c>
      <c r="H3694" s="12">
        <v>0.8602501360752538</v>
      </c>
      <c r="I3694" s="12">
        <v>1.0023782653847795</v>
      </c>
      <c r="J3694" s="12">
        <v>1.1952716336292397</v>
      </c>
      <c r="K3694" s="12">
        <v>1.0983581252176027</v>
      </c>
      <c r="L3694" s="12">
        <v>0.99197836042082244</v>
      </c>
      <c r="M3694" s="12">
        <v>1.0465753711037216</v>
      </c>
      <c r="N3694" s="12"/>
      <c r="O3694" s="12"/>
    </row>
    <row r="3695" spans="1:15" x14ac:dyDescent="0.35">
      <c r="A3695" s="11" t="str">
        <f t="shared" si="57"/>
        <v>CONSUMO PER CAPITA (kg ó litros por individuo)Vino&lt;2MIL</v>
      </c>
      <c r="B3695" s="11" t="s">
        <v>121</v>
      </c>
      <c r="C3695" s="11" t="s">
        <v>133</v>
      </c>
      <c r="D3695" s="11" t="s">
        <v>9</v>
      </c>
      <c r="E3695" s="12">
        <v>0.35625665517316196</v>
      </c>
      <c r="F3695" s="12">
        <v>0.63593648243385814</v>
      </c>
      <c r="G3695" s="12">
        <v>0.58320148913305347</v>
      </c>
      <c r="H3695" s="12">
        <v>0.53684281322340632</v>
      </c>
      <c r="I3695" s="12">
        <v>0.42168333691225596</v>
      </c>
      <c r="J3695" s="12">
        <v>0.4671871955297679</v>
      </c>
      <c r="K3695" s="12">
        <v>0.39166770270224205</v>
      </c>
      <c r="L3695" s="12">
        <v>0.39264758026093044</v>
      </c>
      <c r="M3695" s="12">
        <v>0.35707402286898454</v>
      </c>
      <c r="N3695" s="12"/>
      <c r="O3695" s="12"/>
    </row>
    <row r="3696" spans="1:15" x14ac:dyDescent="0.35">
      <c r="A3696" s="11" t="str">
        <f t="shared" si="57"/>
        <v>CONSUMO PER CAPITA (kg ó litros por individuo)Vino2-5MIL</v>
      </c>
      <c r="B3696" s="11" t="s">
        <v>121</v>
      </c>
      <c r="C3696" s="11" t="s">
        <v>133</v>
      </c>
      <c r="D3696" s="11" t="s">
        <v>10</v>
      </c>
      <c r="E3696" s="12">
        <v>0.41185037882202069</v>
      </c>
      <c r="F3696" s="12">
        <v>0.65482529001706002</v>
      </c>
      <c r="G3696" s="12">
        <v>0.64192171276630194</v>
      </c>
      <c r="H3696" s="12">
        <v>0.74854597773487941</v>
      </c>
      <c r="I3696" s="12">
        <v>0.61188476960029103</v>
      </c>
      <c r="J3696" s="12">
        <v>0.66570532403671856</v>
      </c>
      <c r="K3696" s="12">
        <v>0.59309615692051632</v>
      </c>
      <c r="L3696" s="12">
        <v>0.66100793895527332</v>
      </c>
      <c r="M3696" s="12">
        <v>0.6244534670482309</v>
      </c>
      <c r="N3696" s="12"/>
      <c r="O3696" s="12"/>
    </row>
    <row r="3697" spans="1:15" x14ac:dyDescent="0.35">
      <c r="A3697" s="11" t="str">
        <f t="shared" si="57"/>
        <v>CONSUMO PER CAPITA (kg ó litros por individuo)Vino5-10MIL</v>
      </c>
      <c r="B3697" s="11" t="s">
        <v>121</v>
      </c>
      <c r="C3697" s="11" t="s">
        <v>133</v>
      </c>
      <c r="D3697" s="11" t="s">
        <v>11</v>
      </c>
      <c r="E3697" s="12">
        <v>0.51967714978970247</v>
      </c>
      <c r="F3697" s="12">
        <v>0.67623152663884811</v>
      </c>
      <c r="G3697" s="12">
        <v>0.66532802946803338</v>
      </c>
      <c r="H3697" s="12">
        <v>0.4407028185489249</v>
      </c>
      <c r="I3697" s="12">
        <v>0.49342226070447454</v>
      </c>
      <c r="J3697" s="12">
        <v>0.64563376194937339</v>
      </c>
      <c r="K3697" s="12">
        <v>0.67386901913628583</v>
      </c>
      <c r="L3697" s="12">
        <v>0.50899769310335596</v>
      </c>
      <c r="M3697" s="12">
        <v>0.63811175655843788</v>
      </c>
      <c r="N3697" s="12"/>
      <c r="O3697" s="12"/>
    </row>
    <row r="3698" spans="1:15" x14ac:dyDescent="0.35">
      <c r="A3698" s="11" t="str">
        <f t="shared" si="57"/>
        <v>CONSUMO PER CAPITA (kg ó litros por individuo)Vino10-30MIL</v>
      </c>
      <c r="B3698" s="11" t="s">
        <v>121</v>
      </c>
      <c r="C3698" s="11" t="s">
        <v>133</v>
      </c>
      <c r="D3698" s="11" t="s">
        <v>12</v>
      </c>
      <c r="E3698" s="12">
        <v>0.59474590634616953</v>
      </c>
      <c r="F3698" s="12">
        <v>0.80049315841546065</v>
      </c>
      <c r="G3698" s="12">
        <v>0.76708841551455242</v>
      </c>
      <c r="H3698" s="12">
        <v>0.49304728208670867</v>
      </c>
      <c r="I3698" s="12">
        <v>0.58577841474761994</v>
      </c>
      <c r="J3698" s="12">
        <v>0.6592232112519939</v>
      </c>
      <c r="K3698" s="12">
        <v>0.72111790897452321</v>
      </c>
      <c r="L3698" s="12">
        <v>0.62880932103794362</v>
      </c>
      <c r="M3698" s="12">
        <v>0.61648425358723336</v>
      </c>
      <c r="N3698" s="12"/>
      <c r="O3698" s="12"/>
    </row>
    <row r="3699" spans="1:15" x14ac:dyDescent="0.35">
      <c r="A3699" s="11" t="str">
        <f t="shared" si="57"/>
        <v>CONSUMO PER CAPITA (kg ó litros por individuo)Vino30-100MIL</v>
      </c>
      <c r="B3699" s="11" t="s">
        <v>121</v>
      </c>
      <c r="C3699" s="11" t="s">
        <v>133</v>
      </c>
      <c r="D3699" s="11" t="s">
        <v>13</v>
      </c>
      <c r="E3699" s="12">
        <v>0.46078069779171082</v>
      </c>
      <c r="F3699" s="12">
        <v>0.6070440670285463</v>
      </c>
      <c r="G3699" s="12">
        <v>0.64714353585466811</v>
      </c>
      <c r="H3699" s="12">
        <v>0.48834282540734913</v>
      </c>
      <c r="I3699" s="12">
        <v>0.47842818279664506</v>
      </c>
      <c r="J3699" s="12">
        <v>0.55623141729001946</v>
      </c>
      <c r="K3699" s="12">
        <v>0.54414903397557579</v>
      </c>
      <c r="L3699" s="12">
        <v>0.50419506900749245</v>
      </c>
      <c r="M3699" s="12">
        <v>0.42354990203964415</v>
      </c>
      <c r="N3699" s="12"/>
      <c r="O3699" s="12"/>
    </row>
    <row r="3700" spans="1:15" x14ac:dyDescent="0.35">
      <c r="A3700" s="11" t="str">
        <f t="shared" si="57"/>
        <v>CONSUMO PER CAPITA (kg ó litros por individuo)Vino100-200MIL</v>
      </c>
      <c r="B3700" s="11" t="s">
        <v>121</v>
      </c>
      <c r="C3700" s="11" t="s">
        <v>133</v>
      </c>
      <c r="D3700" s="11" t="s">
        <v>14</v>
      </c>
      <c r="E3700" s="12">
        <v>0.63890047394770044</v>
      </c>
      <c r="F3700" s="12">
        <v>0.79497739823558788</v>
      </c>
      <c r="G3700" s="12">
        <v>0.75649845272101224</v>
      </c>
      <c r="H3700" s="12">
        <v>0.73725276128495143</v>
      </c>
      <c r="I3700" s="12">
        <v>0.72993645350979663</v>
      </c>
      <c r="J3700" s="12">
        <v>0.88393140387808244</v>
      </c>
      <c r="K3700" s="12">
        <v>0.87631798415446549</v>
      </c>
      <c r="L3700" s="12">
        <v>0.77241946764817693</v>
      </c>
      <c r="M3700" s="12">
        <v>0.52953051268279472</v>
      </c>
      <c r="N3700" s="12"/>
      <c r="O3700" s="12"/>
    </row>
    <row r="3701" spans="1:15" x14ac:dyDescent="0.35">
      <c r="A3701" s="11" t="str">
        <f t="shared" si="57"/>
        <v>CONSUMO PER CAPITA (kg ó litros por individuo)Vino200-500MIL</v>
      </c>
      <c r="B3701" s="11" t="s">
        <v>121</v>
      </c>
      <c r="C3701" s="11" t="s">
        <v>133</v>
      </c>
      <c r="D3701" s="11" t="s">
        <v>15</v>
      </c>
      <c r="E3701" s="12">
        <v>0.72080403958507644</v>
      </c>
      <c r="F3701" s="12">
        <v>1.1919632964616651</v>
      </c>
      <c r="G3701" s="12">
        <v>0.98392843863173496</v>
      </c>
      <c r="H3701" s="12">
        <v>0.84145543679690848</v>
      </c>
      <c r="I3701" s="12">
        <v>0.93985336984018863</v>
      </c>
      <c r="J3701" s="12">
        <v>1.1480640084652805</v>
      </c>
      <c r="K3701" s="12">
        <v>0.91836805061108118</v>
      </c>
      <c r="L3701" s="12">
        <v>0.93104780038683943</v>
      </c>
      <c r="M3701" s="12">
        <v>0.79163855049934095</v>
      </c>
      <c r="N3701" s="12"/>
      <c r="O3701" s="12"/>
    </row>
    <row r="3702" spans="1:15" x14ac:dyDescent="0.35">
      <c r="A3702" s="11" t="str">
        <f t="shared" si="57"/>
        <v>CONSUMO PER CAPITA (kg ó litros por individuo)Vino&gt;500MIL</v>
      </c>
      <c r="B3702" s="11" t="s">
        <v>121</v>
      </c>
      <c r="C3702" s="11" t="s">
        <v>133</v>
      </c>
      <c r="D3702" s="11" t="s">
        <v>16</v>
      </c>
      <c r="E3702" s="12">
        <v>0.75227241884009266</v>
      </c>
      <c r="F3702" s="12">
        <v>0.93074779185907275</v>
      </c>
      <c r="G3702" s="12">
        <v>0.8628823149759427</v>
      </c>
      <c r="H3702" s="12">
        <v>0.79852822420367953</v>
      </c>
      <c r="I3702" s="12">
        <v>0.75357964008753708</v>
      </c>
      <c r="J3702" s="12">
        <v>0.87799517236051428</v>
      </c>
      <c r="K3702" s="12">
        <v>0.93776394819846198</v>
      </c>
      <c r="L3702" s="12">
        <v>0.85690950716281367</v>
      </c>
      <c r="M3702" s="12">
        <v>0.74949201867239257</v>
      </c>
      <c r="N3702" s="12"/>
      <c r="O3702" s="12"/>
    </row>
    <row r="3703" spans="1:15" x14ac:dyDescent="0.35">
      <c r="A3703" s="11" t="str">
        <f t="shared" si="57"/>
        <v>CONSUMO PER CAPITA (kg ó litros por individuo)VinoDE 15 A 19 AÑOS</v>
      </c>
      <c r="B3703" s="11" t="s">
        <v>121</v>
      </c>
      <c r="C3703" s="11" t="s">
        <v>133</v>
      </c>
      <c r="D3703" s="11" t="s">
        <v>39</v>
      </c>
      <c r="E3703" s="12">
        <v>1.3490508077115793E-2</v>
      </c>
      <c r="F3703" s="12">
        <v>6.3524256997113518E-2</v>
      </c>
      <c r="G3703" s="12">
        <v>2.1984340985885129E-2</v>
      </c>
      <c r="H3703" s="12">
        <v>3.5792611235297658E-2</v>
      </c>
      <c r="I3703" s="12">
        <v>4.9314114090670311E-2</v>
      </c>
      <c r="J3703" s="12">
        <v>3.9456064169064532E-2</v>
      </c>
      <c r="K3703" s="12">
        <v>1.3809375457984087E-2</v>
      </c>
      <c r="L3703" s="12">
        <v>4.8087094138359581E-3</v>
      </c>
      <c r="M3703" s="12">
        <v>8.0443138178928116E-3</v>
      </c>
      <c r="N3703" s="12"/>
      <c r="O3703" s="12"/>
    </row>
    <row r="3704" spans="1:15" x14ac:dyDescent="0.35">
      <c r="A3704" s="11" t="str">
        <f t="shared" si="57"/>
        <v>CONSUMO PER CAPITA (kg ó litros por individuo)VinoDE 20 A 24 AÑOS</v>
      </c>
      <c r="B3704" s="11" t="s">
        <v>121</v>
      </c>
      <c r="C3704" s="11" t="s">
        <v>133</v>
      </c>
      <c r="D3704" s="11" t="s">
        <v>40</v>
      </c>
      <c r="E3704" s="12">
        <v>9.46392245101461E-2</v>
      </c>
      <c r="F3704" s="12">
        <v>6.2383709660823357E-2</v>
      </c>
      <c r="G3704" s="12">
        <v>7.8982422770198873E-2</v>
      </c>
      <c r="H3704" s="12">
        <v>9.1790510920539123E-2</v>
      </c>
      <c r="I3704" s="12">
        <v>5.448715156915606E-2</v>
      </c>
      <c r="J3704" s="12">
        <v>8.6878574981834211E-2</v>
      </c>
      <c r="K3704" s="12">
        <v>9.3541695894588342E-2</v>
      </c>
      <c r="L3704" s="12">
        <v>6.7848148261708388E-2</v>
      </c>
      <c r="M3704" s="12">
        <v>8.9452589125235016E-2</v>
      </c>
      <c r="N3704" s="12"/>
      <c r="O3704" s="12"/>
    </row>
    <row r="3705" spans="1:15" x14ac:dyDescent="0.35">
      <c r="A3705" s="11" t="str">
        <f t="shared" si="57"/>
        <v>CONSUMO PER CAPITA (kg ó litros por individuo)VinoDE 25 A 34 AÑOS</v>
      </c>
      <c r="B3705" s="11" t="s">
        <v>121</v>
      </c>
      <c r="C3705" s="11" t="s">
        <v>133</v>
      </c>
      <c r="D3705" s="11" t="s">
        <v>41</v>
      </c>
      <c r="E3705" s="12">
        <v>0.18335432758884496</v>
      </c>
      <c r="F3705" s="12">
        <v>0.24294442368156277</v>
      </c>
      <c r="G3705" s="12">
        <v>0.23704341907819823</v>
      </c>
      <c r="H3705" s="12">
        <v>0.20276796787863985</v>
      </c>
      <c r="I3705" s="12">
        <v>0.1419400792597719</v>
      </c>
      <c r="J3705" s="12">
        <v>0.18817013543508099</v>
      </c>
      <c r="K3705" s="12">
        <v>0.20301919151094067</v>
      </c>
      <c r="L3705" s="12">
        <v>0.19202516820915227</v>
      </c>
      <c r="M3705" s="12">
        <v>0.15489270934359672</v>
      </c>
      <c r="N3705" s="12"/>
      <c r="O3705" s="12"/>
    </row>
    <row r="3706" spans="1:15" x14ac:dyDescent="0.35">
      <c r="A3706" s="11" t="str">
        <f t="shared" si="57"/>
        <v>CONSUMO PER CAPITA (kg ó litros por individuo)VinoDE 35 A 49 AÑOS</v>
      </c>
      <c r="B3706" s="11" t="s">
        <v>121</v>
      </c>
      <c r="C3706" s="11" t="s">
        <v>133</v>
      </c>
      <c r="D3706" s="11" t="s">
        <v>42</v>
      </c>
      <c r="E3706" s="12">
        <v>0.26165020837107683</v>
      </c>
      <c r="F3706" s="12">
        <v>0.39867714195101533</v>
      </c>
      <c r="G3706" s="12">
        <v>0.39337791253034665</v>
      </c>
      <c r="H3706" s="12">
        <v>0.3078799204790566</v>
      </c>
      <c r="I3706" s="12">
        <v>0.31784510016334694</v>
      </c>
      <c r="J3706" s="12">
        <v>0.39079222440659245</v>
      </c>
      <c r="K3706" s="12">
        <v>0.3784376950999892</v>
      </c>
      <c r="L3706" s="12">
        <v>0.29915048909770925</v>
      </c>
      <c r="M3706" s="12">
        <v>0.26859237099528338</v>
      </c>
      <c r="N3706" s="12"/>
      <c r="O3706" s="12"/>
    </row>
    <row r="3707" spans="1:15" x14ac:dyDescent="0.35">
      <c r="A3707" s="11" t="str">
        <f t="shared" si="57"/>
        <v>CONSUMO PER CAPITA (kg ó litros por individuo)VinoDE 50 A 59 AÑOS</v>
      </c>
      <c r="B3707" s="11" t="s">
        <v>121</v>
      </c>
      <c r="C3707" s="11" t="s">
        <v>133</v>
      </c>
      <c r="D3707" s="11" t="s">
        <v>43</v>
      </c>
      <c r="E3707" s="12">
        <v>0.71411793342439323</v>
      </c>
      <c r="F3707" s="12">
        <v>1.0580512081224949</v>
      </c>
      <c r="G3707" s="12">
        <v>1.0297587686412235</v>
      </c>
      <c r="H3707" s="12">
        <v>0.72453500434567164</v>
      </c>
      <c r="I3707" s="12">
        <v>0.69630168668241443</v>
      </c>
      <c r="J3707" s="12">
        <v>0.92150189186593456</v>
      </c>
      <c r="K3707" s="12">
        <v>0.87764753518164684</v>
      </c>
      <c r="L3707" s="12">
        <v>0.72953821712160871</v>
      </c>
      <c r="M3707" s="12">
        <v>0.65672520275260982</v>
      </c>
      <c r="N3707" s="12"/>
      <c r="O3707" s="12"/>
    </row>
    <row r="3708" spans="1:15" x14ac:dyDescent="0.35">
      <c r="A3708" s="11" t="str">
        <f t="shared" si="57"/>
        <v>CONSUMO PER CAPITA (kg ó litros por individuo)VinoDE 60 A 75 AÑOS</v>
      </c>
      <c r="B3708" s="11" t="s">
        <v>121</v>
      </c>
      <c r="C3708" s="11" t="s">
        <v>133</v>
      </c>
      <c r="D3708" s="11" t="s">
        <v>44</v>
      </c>
      <c r="E3708" s="12">
        <v>1.4641132820817164</v>
      </c>
      <c r="F3708" s="12">
        <v>1.9153447914721846</v>
      </c>
      <c r="G3708" s="12">
        <v>1.7584933964388152</v>
      </c>
      <c r="H3708" s="12">
        <v>1.5616684198412578</v>
      </c>
      <c r="I3708" s="12">
        <v>1.647959677000018</v>
      </c>
      <c r="J3708" s="12">
        <v>1.8121609157744989</v>
      </c>
      <c r="K3708" s="12">
        <v>1.7857131550702043</v>
      </c>
      <c r="L3708" s="12">
        <v>1.7723616626260055</v>
      </c>
      <c r="M3708" s="12">
        <v>1.5724913583734865</v>
      </c>
      <c r="N3708" s="12"/>
      <c r="O3708" s="12"/>
    </row>
    <row r="3709" spans="1:15" x14ac:dyDescent="0.35">
      <c r="A3709" s="11" t="str">
        <f t="shared" si="57"/>
        <v>CONSUMO PER CAPITA (kg ó litros por individuo)VinoALTA Y MEDIA ALTA</v>
      </c>
      <c r="B3709" s="11" t="s">
        <v>121</v>
      </c>
      <c r="C3709" s="11" t="s">
        <v>133</v>
      </c>
      <c r="D3709" s="11" t="s">
        <v>17</v>
      </c>
      <c r="E3709" s="12">
        <v>1.2166058507133679</v>
      </c>
      <c r="F3709" s="12">
        <v>1.5263166124477552</v>
      </c>
      <c r="G3709" s="12">
        <v>1.4639751610156213</v>
      </c>
      <c r="H3709" s="12">
        <v>1.1332975197357382</v>
      </c>
      <c r="I3709" s="12">
        <v>1.1840964182010891</v>
      </c>
      <c r="J3709" s="12">
        <v>1.3173222581510258</v>
      </c>
      <c r="K3709" s="12">
        <v>1.1437792691437463</v>
      </c>
      <c r="L3709" s="12">
        <v>1.1438526311759016</v>
      </c>
      <c r="M3709" s="12">
        <v>1.0575227884824421</v>
      </c>
      <c r="N3709" s="12"/>
      <c r="O3709" s="12"/>
    </row>
    <row r="3710" spans="1:15" x14ac:dyDescent="0.35">
      <c r="A3710" s="11" t="str">
        <f t="shared" si="57"/>
        <v>CONSUMO PER CAPITA (kg ó litros por individuo)VinoMEDIA</v>
      </c>
      <c r="B3710" s="11" t="s">
        <v>121</v>
      </c>
      <c r="C3710" s="11" t="s">
        <v>133</v>
      </c>
      <c r="D3710" s="11" t="s">
        <v>18</v>
      </c>
      <c r="E3710" s="12">
        <v>0.53086344043325095</v>
      </c>
      <c r="F3710" s="12">
        <v>0.83553740290388545</v>
      </c>
      <c r="G3710" s="12">
        <v>0.73952840780685591</v>
      </c>
      <c r="H3710" s="12">
        <v>0.63137977222281694</v>
      </c>
      <c r="I3710" s="12">
        <v>0.66872699631041355</v>
      </c>
      <c r="J3710" s="12">
        <v>0.79667336106730213</v>
      </c>
      <c r="K3710" s="12">
        <v>0.78211773351500846</v>
      </c>
      <c r="L3710" s="12">
        <v>0.659815778140729</v>
      </c>
      <c r="M3710" s="12">
        <v>0.58012667295313047</v>
      </c>
      <c r="N3710" s="12"/>
      <c r="O3710" s="12"/>
    </row>
    <row r="3711" spans="1:15" x14ac:dyDescent="0.35">
      <c r="A3711" s="11" t="str">
        <f t="shared" si="57"/>
        <v>CONSUMO PER CAPITA (kg ó litros por individuo)VinoMEDIA BAJA</v>
      </c>
      <c r="B3711" s="11" t="s">
        <v>121</v>
      </c>
      <c r="C3711" s="11" t="s">
        <v>133</v>
      </c>
      <c r="D3711" s="11" t="s">
        <v>19</v>
      </c>
      <c r="E3711" s="12">
        <v>0.41509336448539413</v>
      </c>
      <c r="F3711" s="12">
        <v>0.60238497317817752</v>
      </c>
      <c r="G3711" s="12">
        <v>0.54917581420587525</v>
      </c>
      <c r="H3711" s="12">
        <v>0.44307929376608324</v>
      </c>
      <c r="I3711" s="12">
        <v>0.43654686394816172</v>
      </c>
      <c r="J3711" s="12">
        <v>0.54792787933633635</v>
      </c>
      <c r="K3711" s="12">
        <v>0.58377577688151261</v>
      </c>
      <c r="L3711" s="12">
        <v>0.60159246050833404</v>
      </c>
      <c r="M3711" s="12">
        <v>0.51947885955998807</v>
      </c>
      <c r="N3711" s="12"/>
      <c r="O3711" s="12"/>
    </row>
    <row r="3712" spans="1:15" x14ac:dyDescent="0.35">
      <c r="A3712" s="11" t="str">
        <f t="shared" si="57"/>
        <v>CONSUMO PER CAPITA (kg ó litros por individuo)VinoBAJA</v>
      </c>
      <c r="B3712" s="11" t="s">
        <v>121</v>
      </c>
      <c r="C3712" s="11" t="s">
        <v>133</v>
      </c>
      <c r="D3712" s="11" t="s">
        <v>20</v>
      </c>
      <c r="E3712" s="12">
        <v>0.19272341390883585</v>
      </c>
      <c r="F3712" s="12">
        <v>0.21856802369103132</v>
      </c>
      <c r="G3712" s="12">
        <v>0.29005513295180307</v>
      </c>
      <c r="H3712" s="12">
        <v>0.32499658692562949</v>
      </c>
      <c r="I3712" s="12">
        <v>0.25096705764779914</v>
      </c>
      <c r="J3712" s="12">
        <v>0.31182359794870457</v>
      </c>
      <c r="K3712" s="12">
        <v>0.38784576211340027</v>
      </c>
      <c r="L3712" s="12">
        <v>0.27664184946532661</v>
      </c>
      <c r="M3712" s="12">
        <v>0.23350673821467441</v>
      </c>
      <c r="N3712" s="12"/>
      <c r="O3712" s="12"/>
    </row>
    <row r="3713" spans="1:15" x14ac:dyDescent="0.35">
      <c r="A3713" s="11" t="str">
        <f t="shared" si="57"/>
        <v>CONSUMO PER CAPITA (kg ó litros por individuo)VinoHOMBRE</v>
      </c>
      <c r="B3713" s="11" t="s">
        <v>121</v>
      </c>
      <c r="C3713" s="11" t="s">
        <v>133</v>
      </c>
      <c r="D3713" s="11" t="s">
        <v>21</v>
      </c>
      <c r="E3713" s="12">
        <v>0.80654784072173724</v>
      </c>
      <c r="F3713" s="12">
        <v>1.0494620278711044</v>
      </c>
      <c r="G3713" s="12">
        <v>0.99068143914804518</v>
      </c>
      <c r="H3713" s="12">
        <v>0.84559648845191604</v>
      </c>
      <c r="I3713" s="12">
        <v>0.86607040666650392</v>
      </c>
      <c r="J3713" s="12">
        <v>0.96223805485183445</v>
      </c>
      <c r="K3713" s="12">
        <v>0.91901155301036985</v>
      </c>
      <c r="L3713" s="12">
        <v>0.86679138242111098</v>
      </c>
      <c r="M3713" s="12">
        <v>0.80789567175654931</v>
      </c>
      <c r="N3713" s="12"/>
      <c r="O3713" s="12"/>
    </row>
    <row r="3714" spans="1:15" x14ac:dyDescent="0.35">
      <c r="A3714" s="11" t="str">
        <f t="shared" si="57"/>
        <v>CONSUMO PER CAPITA (kg ó litros por individuo)VinoMUJER</v>
      </c>
      <c r="B3714" s="11" t="s">
        <v>121</v>
      </c>
      <c r="C3714" s="11" t="s">
        <v>133</v>
      </c>
      <c r="D3714" s="11" t="s">
        <v>22</v>
      </c>
      <c r="E3714" s="12">
        <v>0.36201603493754902</v>
      </c>
      <c r="F3714" s="12">
        <v>0.56019938918601619</v>
      </c>
      <c r="G3714" s="12">
        <v>0.52868261256554239</v>
      </c>
      <c r="H3714" s="12">
        <v>0.41785517699767222</v>
      </c>
      <c r="I3714" s="12">
        <v>0.41156315476244681</v>
      </c>
      <c r="J3714" s="12">
        <v>0.5390327569845621</v>
      </c>
      <c r="K3714" s="12">
        <v>0.54644488368037114</v>
      </c>
      <c r="L3714" s="12">
        <v>0.48465523529404364</v>
      </c>
      <c r="M3714" s="12">
        <v>0.39616610837144772</v>
      </c>
      <c r="N3714" s="12"/>
      <c r="O3714" s="12"/>
    </row>
    <row r="3715" spans="1:15" x14ac:dyDescent="0.35">
      <c r="A3715" s="11" t="str">
        <f t="shared" si="57"/>
        <v>CONSUMO PER CAPITA (kg ó litros por individuo)TintoT.ESPAÑA</v>
      </c>
      <c r="B3715" s="11" t="s">
        <v>121</v>
      </c>
      <c r="C3715" s="11" t="s">
        <v>134</v>
      </c>
      <c r="D3715" s="11" t="s">
        <v>36</v>
      </c>
      <c r="E3715" s="12">
        <v>0.34006168876865089</v>
      </c>
      <c r="F3715" s="12">
        <v>0.44008142472222933</v>
      </c>
      <c r="G3715" s="12">
        <v>0.48012823591280951</v>
      </c>
      <c r="H3715" s="12">
        <v>0.40328510482851587</v>
      </c>
      <c r="I3715" s="12">
        <v>0.38678772550781648</v>
      </c>
      <c r="J3715" s="12">
        <v>0.39186004866682789</v>
      </c>
      <c r="K3715" s="12">
        <v>0.43244982217181516</v>
      </c>
      <c r="L3715" s="12">
        <v>0.41408503060216595</v>
      </c>
      <c r="M3715" s="12">
        <v>0.32145528901082571</v>
      </c>
      <c r="N3715" s="12"/>
      <c r="O3715" s="12"/>
    </row>
    <row r="3716" spans="1:15" x14ac:dyDescent="0.35">
      <c r="A3716" s="11" t="str">
        <f t="shared" ref="A3716:A3779" si="58">B3716&amp;C3716&amp;D3716</f>
        <v>CONSUMO PER CAPITA (kg ó litros por individuo)TintoBCN AM</v>
      </c>
      <c r="B3716" s="11" t="s">
        <v>121</v>
      </c>
      <c r="C3716" s="11" t="s">
        <v>134</v>
      </c>
      <c r="D3716" s="11" t="s">
        <v>1</v>
      </c>
      <c r="E3716" s="12">
        <v>0.32230490655066307</v>
      </c>
      <c r="F3716" s="12">
        <v>0.38787156077461937</v>
      </c>
      <c r="G3716" s="12">
        <v>0.39882463317040134</v>
      </c>
      <c r="H3716" s="12">
        <v>0.41557668690065186</v>
      </c>
      <c r="I3716" s="12">
        <v>0.31269306603009961</v>
      </c>
      <c r="J3716" s="12">
        <v>0.38880131019629305</v>
      </c>
      <c r="K3716" s="12">
        <v>0.37828863496174847</v>
      </c>
      <c r="L3716" s="12">
        <v>0.41228528102372314</v>
      </c>
      <c r="M3716" s="12">
        <v>0.36078786262110957</v>
      </c>
      <c r="N3716" s="12"/>
      <c r="O3716" s="12"/>
    </row>
    <row r="3717" spans="1:15" x14ac:dyDescent="0.35">
      <c r="A3717" s="11" t="str">
        <f t="shared" si="58"/>
        <v>CONSUMO PER CAPITA (kg ó litros por individuo)TintoREST.CAT ARAGON</v>
      </c>
      <c r="B3717" s="11" t="s">
        <v>121</v>
      </c>
      <c r="C3717" s="11" t="s">
        <v>134</v>
      </c>
      <c r="D3717" s="11" t="s">
        <v>2</v>
      </c>
      <c r="E3717" s="12">
        <v>0.30740614088101115</v>
      </c>
      <c r="F3717" s="12">
        <v>0.41833676169997103</v>
      </c>
      <c r="G3717" s="12">
        <v>0.55154122247395621</v>
      </c>
      <c r="H3717" s="12">
        <v>0.44373286858412653</v>
      </c>
      <c r="I3717" s="12">
        <v>0.38976948729420297</v>
      </c>
      <c r="J3717" s="12">
        <v>0.44867154354406402</v>
      </c>
      <c r="K3717" s="12">
        <v>0.34517915316896741</v>
      </c>
      <c r="L3717" s="12">
        <v>0.41870081774376222</v>
      </c>
      <c r="M3717" s="12">
        <v>0.37041596132433602</v>
      </c>
      <c r="N3717" s="12"/>
      <c r="O3717" s="12"/>
    </row>
    <row r="3718" spans="1:15" x14ac:dyDescent="0.35">
      <c r="A3718" s="11" t="str">
        <f t="shared" si="58"/>
        <v>CONSUMO PER CAPITA (kg ó litros por individuo)TintoLEVANTE</v>
      </c>
      <c r="B3718" s="11" t="s">
        <v>121</v>
      </c>
      <c r="C3718" s="11" t="s">
        <v>134</v>
      </c>
      <c r="D3718" s="11" t="s">
        <v>3</v>
      </c>
      <c r="E3718" s="12">
        <v>0.31621484573725839</v>
      </c>
      <c r="F3718" s="12">
        <v>0.35841787766472655</v>
      </c>
      <c r="G3718" s="12">
        <v>0.40962588871488581</v>
      </c>
      <c r="H3718" s="12">
        <v>0.30621718226923972</v>
      </c>
      <c r="I3718" s="12">
        <v>0.35954006572009267</v>
      </c>
      <c r="J3718" s="12">
        <v>0.35802382141229527</v>
      </c>
      <c r="K3718" s="12">
        <v>0.39520518071005079</v>
      </c>
      <c r="L3718" s="12">
        <v>0.40862473668627786</v>
      </c>
      <c r="M3718" s="12">
        <v>0.27589804696516246</v>
      </c>
      <c r="N3718" s="12"/>
      <c r="O3718" s="12"/>
    </row>
    <row r="3719" spans="1:15" x14ac:dyDescent="0.35">
      <c r="A3719" s="11" t="str">
        <f t="shared" si="58"/>
        <v>CONSUMO PER CAPITA (kg ó litros por individuo)TintoANDALUCIA</v>
      </c>
      <c r="B3719" s="11" t="s">
        <v>121</v>
      </c>
      <c r="C3719" s="11" t="s">
        <v>134</v>
      </c>
      <c r="D3719" s="11" t="s">
        <v>4</v>
      </c>
      <c r="E3719" s="12">
        <v>0.15096503593879468</v>
      </c>
      <c r="F3719" s="12">
        <v>0.24150338812601801</v>
      </c>
      <c r="G3719" s="12">
        <v>0.29144176413431588</v>
      </c>
      <c r="H3719" s="12">
        <v>0.2553006189522361</v>
      </c>
      <c r="I3719" s="12">
        <v>0.20239616665730759</v>
      </c>
      <c r="J3719" s="12">
        <v>0.20423324100537135</v>
      </c>
      <c r="K3719" s="12">
        <v>0.24144923998369411</v>
      </c>
      <c r="L3719" s="12">
        <v>0.22458831813461369</v>
      </c>
      <c r="M3719" s="12">
        <v>0.19285689039516274</v>
      </c>
      <c r="N3719" s="12"/>
      <c r="O3719" s="12"/>
    </row>
    <row r="3720" spans="1:15" x14ac:dyDescent="0.35">
      <c r="A3720" s="11" t="str">
        <f t="shared" si="58"/>
        <v>CONSUMO PER CAPITA (kg ó litros por individuo)TintoMDD AM</v>
      </c>
      <c r="B3720" s="11" t="s">
        <v>121</v>
      </c>
      <c r="C3720" s="11" t="s">
        <v>134</v>
      </c>
      <c r="D3720" s="11" t="s">
        <v>5</v>
      </c>
      <c r="E3720" s="12">
        <v>0.35130755927154689</v>
      </c>
      <c r="F3720" s="12">
        <v>0.47184232502558593</v>
      </c>
      <c r="G3720" s="12">
        <v>0.4871961810530403</v>
      </c>
      <c r="H3720" s="12">
        <v>0.45180841932124283</v>
      </c>
      <c r="I3720" s="12">
        <v>0.48073632553209639</v>
      </c>
      <c r="J3720" s="12">
        <v>0.36893759830614792</v>
      </c>
      <c r="K3720" s="12">
        <v>0.47318871023381565</v>
      </c>
      <c r="L3720" s="12">
        <v>0.3432885982715797</v>
      </c>
      <c r="M3720" s="12">
        <v>0.23538270937207914</v>
      </c>
      <c r="N3720" s="12"/>
      <c r="O3720" s="12"/>
    </row>
    <row r="3721" spans="1:15" x14ac:dyDescent="0.35">
      <c r="A3721" s="11" t="str">
        <f t="shared" si="58"/>
        <v>CONSUMO PER CAPITA (kg ó litros por individuo)TintoRTO CENTRO</v>
      </c>
      <c r="B3721" s="11" t="s">
        <v>121</v>
      </c>
      <c r="C3721" s="11" t="s">
        <v>134</v>
      </c>
      <c r="D3721" s="11" t="s">
        <v>6</v>
      </c>
      <c r="E3721" s="12">
        <v>0.25772911760346562</v>
      </c>
      <c r="F3721" s="12">
        <v>0.35043673701557931</v>
      </c>
      <c r="G3721" s="12">
        <v>0.57361369816526708</v>
      </c>
      <c r="H3721" s="12">
        <v>0.42528715574112863</v>
      </c>
      <c r="I3721" s="12">
        <v>0.30285541163301194</v>
      </c>
      <c r="J3721" s="12">
        <v>0.35661185574290843</v>
      </c>
      <c r="K3721" s="12">
        <v>0.41344163613977691</v>
      </c>
      <c r="L3721" s="12">
        <v>0.33181116782424436</v>
      </c>
      <c r="M3721" s="12">
        <v>0.27703807455893226</v>
      </c>
      <c r="N3721" s="12"/>
      <c r="O3721" s="12"/>
    </row>
    <row r="3722" spans="1:15" x14ac:dyDescent="0.35">
      <c r="A3722" s="11" t="str">
        <f t="shared" si="58"/>
        <v>CONSUMO PER CAPITA (kg ó litros por individuo)TintoNORTE-CENTRO</v>
      </c>
      <c r="B3722" s="11" t="s">
        <v>121</v>
      </c>
      <c r="C3722" s="11" t="s">
        <v>134</v>
      </c>
      <c r="D3722" s="11" t="s">
        <v>7</v>
      </c>
      <c r="E3722" s="12">
        <v>0.65400993297190546</v>
      </c>
      <c r="F3722" s="12">
        <v>0.78839694088984291</v>
      </c>
      <c r="G3722" s="12">
        <v>0.75122136737792156</v>
      </c>
      <c r="H3722" s="12">
        <v>0.60307573257104952</v>
      </c>
      <c r="I3722" s="12">
        <v>0.65724662235553832</v>
      </c>
      <c r="J3722" s="12">
        <v>0.67832538837775824</v>
      </c>
      <c r="K3722" s="12">
        <v>0.83608052484994322</v>
      </c>
      <c r="L3722" s="12">
        <v>0.83310453089307812</v>
      </c>
      <c r="M3722" s="12">
        <v>0.57580538799120085</v>
      </c>
      <c r="N3722" s="12"/>
      <c r="O3722" s="12"/>
    </row>
    <row r="3723" spans="1:15" x14ac:dyDescent="0.35">
      <c r="A3723" s="11" t="str">
        <f t="shared" si="58"/>
        <v>CONSUMO PER CAPITA (kg ó litros por individuo)TintoNOROESTE</v>
      </c>
      <c r="B3723" s="11" t="s">
        <v>121</v>
      </c>
      <c r="C3723" s="11" t="s">
        <v>134</v>
      </c>
      <c r="D3723" s="11" t="s">
        <v>8</v>
      </c>
      <c r="E3723" s="12">
        <v>0.61330972618981205</v>
      </c>
      <c r="F3723" s="12">
        <v>0.79333452288226203</v>
      </c>
      <c r="G3723" s="12">
        <v>0.61819751813116142</v>
      </c>
      <c r="H3723" s="12">
        <v>0.52898544528679348</v>
      </c>
      <c r="I3723" s="12">
        <v>0.58808271346573981</v>
      </c>
      <c r="J3723" s="12">
        <v>0.56857876610388758</v>
      </c>
      <c r="K3723" s="12">
        <v>0.65004812822737856</v>
      </c>
      <c r="L3723" s="12">
        <v>0.61004200585612278</v>
      </c>
      <c r="M3723" s="12">
        <v>0.49395450917404277</v>
      </c>
      <c r="N3723" s="12"/>
      <c r="O3723" s="12"/>
    </row>
    <row r="3724" spans="1:15" x14ac:dyDescent="0.35">
      <c r="A3724" s="11" t="str">
        <f t="shared" si="58"/>
        <v>CONSUMO PER CAPITA (kg ó litros por individuo)Tinto&lt;2MIL</v>
      </c>
      <c r="B3724" s="11" t="s">
        <v>121</v>
      </c>
      <c r="C3724" s="11" t="s">
        <v>134</v>
      </c>
      <c r="D3724" s="11" t="s">
        <v>9</v>
      </c>
      <c r="E3724" s="12">
        <v>0.13651852587312738</v>
      </c>
      <c r="F3724" s="12">
        <v>0.27787914135577302</v>
      </c>
      <c r="G3724" s="12">
        <v>0.35301466568920115</v>
      </c>
      <c r="H3724" s="12">
        <v>0.30572665343676886</v>
      </c>
      <c r="I3724" s="12">
        <v>0.28672824186682044</v>
      </c>
      <c r="J3724" s="12">
        <v>0.23874328037173109</v>
      </c>
      <c r="K3724" s="12">
        <v>0.20460661516727965</v>
      </c>
      <c r="L3724" s="12">
        <v>0.21709994053728901</v>
      </c>
      <c r="M3724" s="12">
        <v>0.20346799042756197</v>
      </c>
      <c r="N3724" s="12"/>
      <c r="O3724" s="12"/>
    </row>
    <row r="3725" spans="1:15" x14ac:dyDescent="0.35">
      <c r="A3725" s="11" t="str">
        <f t="shared" si="58"/>
        <v>CONSUMO PER CAPITA (kg ó litros por individuo)Tinto2-5MIL</v>
      </c>
      <c r="B3725" s="11" t="s">
        <v>121</v>
      </c>
      <c r="C3725" s="11" t="s">
        <v>134</v>
      </c>
      <c r="D3725" s="11" t="s">
        <v>10</v>
      </c>
      <c r="E3725" s="12">
        <v>0.25640086133884704</v>
      </c>
      <c r="F3725" s="12">
        <v>0.33733375791163506</v>
      </c>
      <c r="G3725" s="12">
        <v>0.42507721955480954</v>
      </c>
      <c r="H3725" s="12">
        <v>0.46279250057550592</v>
      </c>
      <c r="I3725" s="12">
        <v>0.33338899466891414</v>
      </c>
      <c r="J3725" s="12">
        <v>0.32442688901552097</v>
      </c>
      <c r="K3725" s="12">
        <v>0.35528263695507056</v>
      </c>
      <c r="L3725" s="12">
        <v>0.43149024757201315</v>
      </c>
      <c r="M3725" s="12">
        <v>0.38062726786149376</v>
      </c>
      <c r="N3725" s="12"/>
      <c r="O3725" s="12"/>
    </row>
    <row r="3726" spans="1:15" x14ac:dyDescent="0.35">
      <c r="A3726" s="11" t="str">
        <f t="shared" si="58"/>
        <v>CONSUMO PER CAPITA (kg ó litros por individuo)Tinto5-10MIL</v>
      </c>
      <c r="B3726" s="11" t="s">
        <v>121</v>
      </c>
      <c r="C3726" s="11" t="s">
        <v>134</v>
      </c>
      <c r="D3726" s="11" t="s">
        <v>11</v>
      </c>
      <c r="E3726" s="12">
        <v>0.3613314320434961</v>
      </c>
      <c r="F3726" s="12">
        <v>0.37159987335763067</v>
      </c>
      <c r="G3726" s="12">
        <v>0.39394548464485118</v>
      </c>
      <c r="H3726" s="12">
        <v>0.31607509093328012</v>
      </c>
      <c r="I3726" s="12">
        <v>0.34303219275448982</v>
      </c>
      <c r="J3726" s="12">
        <v>0.34987045682441781</v>
      </c>
      <c r="K3726" s="12">
        <v>0.389339891846471</v>
      </c>
      <c r="L3726" s="12">
        <v>0.31599061087636365</v>
      </c>
      <c r="M3726" s="12">
        <v>0.35831309884377638</v>
      </c>
      <c r="N3726" s="12"/>
      <c r="O3726" s="12"/>
    </row>
    <row r="3727" spans="1:15" x14ac:dyDescent="0.35">
      <c r="A3727" s="11" t="str">
        <f t="shared" si="58"/>
        <v>CONSUMO PER CAPITA (kg ó litros por individuo)Tinto10-30MIL</v>
      </c>
      <c r="B3727" s="11" t="s">
        <v>121</v>
      </c>
      <c r="C3727" s="11" t="s">
        <v>134</v>
      </c>
      <c r="D3727" s="11" t="s">
        <v>12</v>
      </c>
      <c r="E3727" s="12">
        <v>0.34297084538627931</v>
      </c>
      <c r="F3727" s="12">
        <v>0.47637261027587074</v>
      </c>
      <c r="G3727" s="12">
        <v>0.45956871408941458</v>
      </c>
      <c r="H3727" s="12">
        <v>0.29871643865442704</v>
      </c>
      <c r="I3727" s="12">
        <v>0.30113468743156235</v>
      </c>
      <c r="J3727" s="12">
        <v>0.32031088913282835</v>
      </c>
      <c r="K3727" s="12">
        <v>0.38434986387987974</v>
      </c>
      <c r="L3727" s="12">
        <v>0.37963692580272451</v>
      </c>
      <c r="M3727" s="12">
        <v>0.29637325170204148</v>
      </c>
      <c r="N3727" s="12"/>
      <c r="O3727" s="12"/>
    </row>
    <row r="3728" spans="1:15" x14ac:dyDescent="0.35">
      <c r="A3728" s="11" t="str">
        <f t="shared" si="58"/>
        <v>CONSUMO PER CAPITA (kg ó litros por individuo)Tinto30-100MIL</v>
      </c>
      <c r="B3728" s="11" t="s">
        <v>121</v>
      </c>
      <c r="C3728" s="11" t="s">
        <v>134</v>
      </c>
      <c r="D3728" s="11" t="s">
        <v>13</v>
      </c>
      <c r="E3728" s="12">
        <v>0.24802816997801938</v>
      </c>
      <c r="F3728" s="12">
        <v>0.28683393375029087</v>
      </c>
      <c r="G3728" s="12">
        <v>0.39984991211700455</v>
      </c>
      <c r="H3728" s="12">
        <v>0.30372428796643569</v>
      </c>
      <c r="I3728" s="12">
        <v>0.26037599822207941</v>
      </c>
      <c r="J3728" s="12">
        <v>0.28010778582348944</v>
      </c>
      <c r="K3728" s="12">
        <v>0.29714768866864871</v>
      </c>
      <c r="L3728" s="12">
        <v>0.31016437640774369</v>
      </c>
      <c r="M3728" s="12">
        <v>0.21639247734536998</v>
      </c>
      <c r="N3728" s="12"/>
      <c r="O3728" s="12"/>
    </row>
    <row r="3729" spans="1:15" x14ac:dyDescent="0.35">
      <c r="A3729" s="11" t="str">
        <f t="shared" si="58"/>
        <v>CONSUMO PER CAPITA (kg ó litros por individuo)Tinto100-200MIL</v>
      </c>
      <c r="B3729" s="11" t="s">
        <v>121</v>
      </c>
      <c r="C3729" s="11" t="s">
        <v>134</v>
      </c>
      <c r="D3729" s="11" t="s">
        <v>14</v>
      </c>
      <c r="E3729" s="12">
        <v>0.42934095340453499</v>
      </c>
      <c r="F3729" s="12">
        <v>0.46231742340959397</v>
      </c>
      <c r="G3729" s="12">
        <v>0.52217529688829878</v>
      </c>
      <c r="H3729" s="12">
        <v>0.49626568539669907</v>
      </c>
      <c r="I3729" s="12">
        <v>0.45615112853896272</v>
      </c>
      <c r="J3729" s="12">
        <v>0.44573490355124606</v>
      </c>
      <c r="K3729" s="12">
        <v>0.54748352122188249</v>
      </c>
      <c r="L3729" s="12">
        <v>0.52450008661665815</v>
      </c>
      <c r="M3729" s="12">
        <v>0.32009282597568856</v>
      </c>
      <c r="N3729" s="12"/>
      <c r="O3729" s="12"/>
    </row>
    <row r="3730" spans="1:15" x14ac:dyDescent="0.35">
      <c r="A3730" s="11" t="str">
        <f t="shared" si="58"/>
        <v>CONSUMO PER CAPITA (kg ó litros por individuo)Tinto200-500MIL</v>
      </c>
      <c r="B3730" s="11" t="s">
        <v>121</v>
      </c>
      <c r="C3730" s="11" t="s">
        <v>134</v>
      </c>
      <c r="D3730" s="11" t="s">
        <v>15</v>
      </c>
      <c r="E3730" s="12">
        <v>0.42001677795812503</v>
      </c>
      <c r="F3730" s="12">
        <v>0.69144150278979855</v>
      </c>
      <c r="G3730" s="12">
        <v>0.63442412389091218</v>
      </c>
      <c r="H3730" s="12">
        <v>0.53889979953055434</v>
      </c>
      <c r="I3730" s="12">
        <v>0.63320256631018634</v>
      </c>
      <c r="J3730" s="12">
        <v>0.61832079637625903</v>
      </c>
      <c r="K3730" s="12">
        <v>0.58759893392470686</v>
      </c>
      <c r="L3730" s="12">
        <v>0.61325539572874144</v>
      </c>
      <c r="M3730" s="12">
        <v>0.46226979422050979</v>
      </c>
      <c r="N3730" s="12"/>
      <c r="O3730" s="12"/>
    </row>
    <row r="3731" spans="1:15" x14ac:dyDescent="0.35">
      <c r="A3731" s="11" t="str">
        <f t="shared" si="58"/>
        <v>CONSUMO PER CAPITA (kg ó litros por individuo)Tinto&gt;500MIL</v>
      </c>
      <c r="B3731" s="11" t="s">
        <v>121</v>
      </c>
      <c r="C3731" s="11" t="s">
        <v>134</v>
      </c>
      <c r="D3731" s="11" t="s">
        <v>16</v>
      </c>
      <c r="E3731" s="12">
        <v>0.42482921889926795</v>
      </c>
      <c r="F3731" s="12">
        <v>0.51247518065623476</v>
      </c>
      <c r="G3731" s="12">
        <v>0.56423195275051308</v>
      </c>
      <c r="H3731" s="12">
        <v>0.52749443260875728</v>
      </c>
      <c r="I3731" s="12">
        <v>0.47988962055341594</v>
      </c>
      <c r="J3731" s="12">
        <v>0.50036425007730612</v>
      </c>
      <c r="K3731" s="12">
        <v>0.58959627682448978</v>
      </c>
      <c r="L3731" s="12">
        <v>0.46928581394042695</v>
      </c>
      <c r="M3731" s="12">
        <v>0.3686405822911939</v>
      </c>
      <c r="N3731" s="12"/>
      <c r="O3731" s="12"/>
    </row>
    <row r="3732" spans="1:15" x14ac:dyDescent="0.35">
      <c r="A3732" s="11" t="str">
        <f t="shared" si="58"/>
        <v>CONSUMO PER CAPITA (kg ó litros por individuo)TintoDE 15 A 19 AÑOS</v>
      </c>
      <c r="B3732" s="11" t="s">
        <v>121</v>
      </c>
      <c r="C3732" s="11" t="s">
        <v>134</v>
      </c>
      <c r="D3732" s="11" t="s">
        <v>39</v>
      </c>
      <c r="E3732" s="12" t="s">
        <v>219</v>
      </c>
      <c r="F3732" s="12">
        <v>8.4588001026919945E-3</v>
      </c>
      <c r="G3732" s="12">
        <v>2.257467036819887E-3</v>
      </c>
      <c r="H3732" s="12">
        <v>2.9348230352742371E-3</v>
      </c>
      <c r="I3732" s="12" t="s">
        <v>219</v>
      </c>
      <c r="J3732" s="12">
        <v>7.5048579738799127E-3</v>
      </c>
      <c r="K3732" s="12">
        <v>2.0520794546693378E-3</v>
      </c>
      <c r="L3732" s="12">
        <v>4.8087094138359581E-3</v>
      </c>
      <c r="M3732" s="12" t="s">
        <v>219</v>
      </c>
      <c r="N3732" s="12"/>
      <c r="O3732" s="12"/>
    </row>
    <row r="3733" spans="1:15" x14ac:dyDescent="0.35">
      <c r="A3733" s="11" t="str">
        <f t="shared" si="58"/>
        <v>CONSUMO PER CAPITA (kg ó litros por individuo)TintoDE 20 A 24 AÑOS</v>
      </c>
      <c r="B3733" s="11" t="s">
        <v>121</v>
      </c>
      <c r="C3733" s="11" t="s">
        <v>134</v>
      </c>
      <c r="D3733" s="11" t="s">
        <v>40</v>
      </c>
      <c r="E3733" s="12">
        <v>2.9211765509751346E-2</v>
      </c>
      <c r="F3733" s="12">
        <v>1.931244534242485E-2</v>
      </c>
      <c r="G3733" s="12">
        <v>2.1579935119199402E-2</v>
      </c>
      <c r="H3733" s="12">
        <v>4.6654406498766191E-2</v>
      </c>
      <c r="I3733" s="12">
        <v>3.4197349193713769E-2</v>
      </c>
      <c r="J3733" s="12">
        <v>7.707491635110612E-3</v>
      </c>
      <c r="K3733" s="12">
        <v>5.2995652519095174E-2</v>
      </c>
      <c r="L3733" s="12">
        <v>1.7245002381764792E-2</v>
      </c>
      <c r="M3733" s="12">
        <v>4.6229143664940152E-2</v>
      </c>
      <c r="N3733" s="12"/>
      <c r="O3733" s="12"/>
    </row>
    <row r="3734" spans="1:15" x14ac:dyDescent="0.35">
      <c r="A3734" s="11" t="str">
        <f t="shared" si="58"/>
        <v>CONSUMO PER CAPITA (kg ó litros por individuo)TintoDE 25 A 34 AÑOS</v>
      </c>
      <c r="B3734" s="11" t="s">
        <v>121</v>
      </c>
      <c r="C3734" s="11" t="s">
        <v>134</v>
      </c>
      <c r="D3734" s="11" t="s">
        <v>41</v>
      </c>
      <c r="E3734" s="12">
        <v>7.4547743871909128E-2</v>
      </c>
      <c r="F3734" s="12">
        <v>9.6229323597938954E-2</v>
      </c>
      <c r="G3734" s="12">
        <v>0.11016647224278395</v>
      </c>
      <c r="H3734" s="12">
        <v>8.6145382053424258E-2</v>
      </c>
      <c r="I3734" s="12">
        <v>7.3217389156034998E-2</v>
      </c>
      <c r="J3734" s="12">
        <v>5.8780509612957561E-2</v>
      </c>
      <c r="K3734" s="12">
        <v>8.0979294749836533E-2</v>
      </c>
      <c r="L3734" s="12">
        <v>9.8285565231239658E-2</v>
      </c>
      <c r="M3734" s="12">
        <v>4.4060411778823548E-2</v>
      </c>
      <c r="N3734" s="12"/>
      <c r="O3734" s="12"/>
    </row>
    <row r="3735" spans="1:15" x14ac:dyDescent="0.35">
      <c r="A3735" s="11" t="str">
        <f t="shared" si="58"/>
        <v>CONSUMO PER CAPITA (kg ó litros por individuo)TintoDE 35 A 49 AÑOS</v>
      </c>
      <c r="B3735" s="11" t="s">
        <v>121</v>
      </c>
      <c r="C3735" s="11" t="s">
        <v>134</v>
      </c>
      <c r="D3735" s="11" t="s">
        <v>42</v>
      </c>
      <c r="E3735" s="12">
        <v>0.14982121185067857</v>
      </c>
      <c r="F3735" s="12">
        <v>0.22160275407345711</v>
      </c>
      <c r="G3735" s="12">
        <v>0.24734823284325153</v>
      </c>
      <c r="H3735" s="12">
        <v>0.18413782218086097</v>
      </c>
      <c r="I3735" s="12">
        <v>0.18556600112928742</v>
      </c>
      <c r="J3735" s="12">
        <v>0.22631749974444351</v>
      </c>
      <c r="K3735" s="12">
        <v>0.22608827818712857</v>
      </c>
      <c r="L3735" s="12">
        <v>0.18755138043960662</v>
      </c>
      <c r="M3735" s="12">
        <v>0.1476421282398544</v>
      </c>
      <c r="N3735" s="12"/>
      <c r="O3735" s="12"/>
    </row>
    <row r="3736" spans="1:15" x14ac:dyDescent="0.35">
      <c r="A3736" s="11" t="str">
        <f t="shared" si="58"/>
        <v>CONSUMO PER CAPITA (kg ó litros por individuo)TintoDE 50 A 59 AÑOS</v>
      </c>
      <c r="B3736" s="11" t="s">
        <v>121</v>
      </c>
      <c r="C3736" s="11" t="s">
        <v>134</v>
      </c>
      <c r="D3736" s="11" t="s">
        <v>43</v>
      </c>
      <c r="E3736" s="12">
        <v>0.4459482841503522</v>
      </c>
      <c r="F3736" s="12">
        <v>0.56395211305696336</v>
      </c>
      <c r="G3736" s="12">
        <v>0.67694966591351458</v>
      </c>
      <c r="H3736" s="12">
        <v>0.4754205693870126</v>
      </c>
      <c r="I3736" s="12">
        <v>0.41437456163837566</v>
      </c>
      <c r="J3736" s="12">
        <v>0.4664902505266218</v>
      </c>
      <c r="K3736" s="12">
        <v>0.51036027077170287</v>
      </c>
      <c r="L3736" s="12">
        <v>0.45436497049530272</v>
      </c>
      <c r="M3736" s="12">
        <v>0.36086801101382393</v>
      </c>
      <c r="N3736" s="12"/>
      <c r="O3736" s="12"/>
    </row>
    <row r="3737" spans="1:15" x14ac:dyDescent="0.35">
      <c r="A3737" s="11" t="str">
        <f t="shared" si="58"/>
        <v>CONSUMO PER CAPITA (kg ó litros por individuo)TintoDE 60 A 75 AÑOS</v>
      </c>
      <c r="B3737" s="11" t="s">
        <v>121</v>
      </c>
      <c r="C3737" s="11" t="s">
        <v>134</v>
      </c>
      <c r="D3737" s="11" t="s">
        <v>44</v>
      </c>
      <c r="E3737" s="12">
        <v>0.86380050722137969</v>
      </c>
      <c r="F3737" s="12">
        <v>1.095124426682208</v>
      </c>
      <c r="G3737" s="12">
        <v>1.1322567283512945</v>
      </c>
      <c r="H3737" s="12">
        <v>1.042290527103511</v>
      </c>
      <c r="I3737" s="12">
        <v>1.0336794493287151</v>
      </c>
      <c r="J3737" s="12">
        <v>0.97229506337778071</v>
      </c>
      <c r="K3737" s="12">
        <v>1.0868913648549405</v>
      </c>
      <c r="L3737" s="12">
        <v>1.0972028702708512</v>
      </c>
      <c r="M3737" s="12">
        <v>0.8551039192965737</v>
      </c>
      <c r="N3737" s="12"/>
      <c r="O3737" s="12"/>
    </row>
    <row r="3738" spans="1:15" x14ac:dyDescent="0.35">
      <c r="A3738" s="11" t="str">
        <f t="shared" si="58"/>
        <v>CONSUMO PER CAPITA (kg ó litros por individuo)TintoALTA Y MEDIA ALTA</v>
      </c>
      <c r="B3738" s="11" t="s">
        <v>121</v>
      </c>
      <c r="C3738" s="11" t="s">
        <v>134</v>
      </c>
      <c r="D3738" s="11" t="s">
        <v>17</v>
      </c>
      <c r="E3738" s="12">
        <v>0.71627190326269219</v>
      </c>
      <c r="F3738" s="12">
        <v>0.79157555205332264</v>
      </c>
      <c r="G3738" s="12">
        <v>0.91506607357195091</v>
      </c>
      <c r="H3738" s="12">
        <v>0.68737629569980974</v>
      </c>
      <c r="I3738" s="12">
        <v>0.707809113521362</v>
      </c>
      <c r="J3738" s="12">
        <v>0.67030008209451575</v>
      </c>
      <c r="K3738" s="12">
        <v>0.68331234089771087</v>
      </c>
      <c r="L3738" s="12">
        <v>0.61883578617953583</v>
      </c>
      <c r="M3738" s="12">
        <v>0.49224131218348088</v>
      </c>
      <c r="N3738" s="12"/>
      <c r="O3738" s="12"/>
    </row>
    <row r="3739" spans="1:15" x14ac:dyDescent="0.35">
      <c r="A3739" s="11" t="str">
        <f t="shared" si="58"/>
        <v>CONSUMO PER CAPITA (kg ó litros por individuo)TintoMEDIA</v>
      </c>
      <c r="B3739" s="11" t="s">
        <v>121</v>
      </c>
      <c r="C3739" s="11" t="s">
        <v>134</v>
      </c>
      <c r="D3739" s="11" t="s">
        <v>18</v>
      </c>
      <c r="E3739" s="12">
        <v>0.31496312288151729</v>
      </c>
      <c r="F3739" s="12">
        <v>0.50138288736261227</v>
      </c>
      <c r="G3739" s="12">
        <v>0.48135342128276676</v>
      </c>
      <c r="H3739" s="12">
        <v>0.41038783862434303</v>
      </c>
      <c r="I3739" s="12">
        <v>0.41573345951003021</v>
      </c>
      <c r="J3739" s="12">
        <v>0.40820809394866642</v>
      </c>
      <c r="K3739" s="12">
        <v>0.4472360186596005</v>
      </c>
      <c r="L3739" s="12">
        <v>0.41948346248290641</v>
      </c>
      <c r="M3739" s="12">
        <v>0.32583173627512679</v>
      </c>
      <c r="N3739" s="12"/>
      <c r="O3739" s="12"/>
    </row>
    <row r="3740" spans="1:15" x14ac:dyDescent="0.35">
      <c r="A3740" s="11" t="str">
        <f t="shared" si="58"/>
        <v>CONSUMO PER CAPITA (kg ó litros por individuo)TintoMEDIA BAJA</v>
      </c>
      <c r="B3740" s="11" t="s">
        <v>121</v>
      </c>
      <c r="C3740" s="11" t="s">
        <v>134</v>
      </c>
      <c r="D3740" s="11" t="s">
        <v>19</v>
      </c>
      <c r="E3740" s="12">
        <v>0.23037885741596659</v>
      </c>
      <c r="F3740" s="12">
        <v>0.32177778133770629</v>
      </c>
      <c r="G3740" s="12">
        <v>0.36393065263751312</v>
      </c>
      <c r="H3740" s="12">
        <v>0.31452395276262302</v>
      </c>
      <c r="I3740" s="12">
        <v>0.26756430035854689</v>
      </c>
      <c r="J3740" s="12">
        <v>0.34195650542466621</v>
      </c>
      <c r="K3740" s="12">
        <v>0.38124709861880285</v>
      </c>
      <c r="L3740" s="12">
        <v>0.41981550220996711</v>
      </c>
      <c r="M3740" s="12">
        <v>0.3293294208107066</v>
      </c>
      <c r="N3740" s="12"/>
      <c r="O3740" s="12"/>
    </row>
    <row r="3741" spans="1:15" x14ac:dyDescent="0.35">
      <c r="A3741" s="11" t="str">
        <f t="shared" si="58"/>
        <v>CONSUMO PER CAPITA (kg ó litros por individuo)TintoBAJA</v>
      </c>
      <c r="B3741" s="11" t="s">
        <v>121</v>
      </c>
      <c r="C3741" s="11" t="s">
        <v>134</v>
      </c>
      <c r="D3741" s="11" t="s">
        <v>20</v>
      </c>
      <c r="E3741" s="12">
        <v>0.11313542128601127</v>
      </c>
      <c r="F3741" s="12">
        <v>0.10684257442367508</v>
      </c>
      <c r="G3741" s="12">
        <v>0.15367062756787125</v>
      </c>
      <c r="H3741" s="12">
        <v>0.19700580788793759</v>
      </c>
      <c r="I3741" s="12">
        <v>0.14429969008763643</v>
      </c>
      <c r="J3741" s="12">
        <v>0.12340566489341027</v>
      </c>
      <c r="K3741" s="12">
        <v>0.19848698882122884</v>
      </c>
      <c r="L3741" s="12">
        <v>0.17014552543759162</v>
      </c>
      <c r="M3741" s="12">
        <v>0.11156973432853678</v>
      </c>
      <c r="N3741" s="12"/>
      <c r="O3741" s="12"/>
    </row>
    <row r="3742" spans="1:15" x14ac:dyDescent="0.35">
      <c r="A3742" s="11" t="str">
        <f t="shared" si="58"/>
        <v>CONSUMO PER CAPITA (kg ó litros por individuo)TintoHOMBRE</v>
      </c>
      <c r="B3742" s="11" t="s">
        <v>121</v>
      </c>
      <c r="C3742" s="11" t="s">
        <v>134</v>
      </c>
      <c r="D3742" s="11" t="s">
        <v>21</v>
      </c>
      <c r="E3742" s="12">
        <v>0.4896003341688423</v>
      </c>
      <c r="F3742" s="12">
        <v>0.58459896386084631</v>
      </c>
      <c r="G3742" s="12">
        <v>0.64325477924746366</v>
      </c>
      <c r="H3742" s="12">
        <v>0.54278578242812725</v>
      </c>
      <c r="I3742" s="12">
        <v>0.55695400438572062</v>
      </c>
      <c r="J3742" s="12">
        <v>0.53049017182465241</v>
      </c>
      <c r="K3742" s="12">
        <v>0.57148750211576427</v>
      </c>
      <c r="L3742" s="12">
        <v>0.54535442436661352</v>
      </c>
      <c r="M3742" s="12">
        <v>0.44207217206078431</v>
      </c>
      <c r="N3742" s="12"/>
      <c r="O3742" s="12"/>
    </row>
    <row r="3743" spans="1:15" x14ac:dyDescent="0.35">
      <c r="A3743" s="11" t="str">
        <f t="shared" si="58"/>
        <v>CONSUMO PER CAPITA (kg ó litros por individuo)TintoMUJER</v>
      </c>
      <c r="B3743" s="11" t="s">
        <v>121</v>
      </c>
      <c r="C3743" s="11" t="s">
        <v>134</v>
      </c>
      <c r="D3743" s="11" t="s">
        <v>22</v>
      </c>
      <c r="E3743" s="12">
        <v>0.19278003146217132</v>
      </c>
      <c r="F3743" s="12">
        <v>0.29774321515576063</v>
      </c>
      <c r="G3743" s="12">
        <v>0.31945893227106387</v>
      </c>
      <c r="H3743" s="12">
        <v>0.26577757892296178</v>
      </c>
      <c r="I3743" s="12">
        <v>0.21905515574461559</v>
      </c>
      <c r="J3743" s="12">
        <v>0.25520966049296573</v>
      </c>
      <c r="K3743" s="12">
        <v>0.29539841070382533</v>
      </c>
      <c r="L3743" s="12">
        <v>0.28489882313838222</v>
      </c>
      <c r="M3743" s="12">
        <v>0.20275076933373753</v>
      </c>
      <c r="N3743" s="12"/>
      <c r="O3743" s="12"/>
    </row>
    <row r="3744" spans="1:15" x14ac:dyDescent="0.35">
      <c r="A3744" s="11" t="str">
        <f t="shared" si="58"/>
        <v>CONSUMO PER CAPITA (kg ó litros por individuo)BlancoT.ESPAÑA</v>
      </c>
      <c r="B3744" s="11" t="s">
        <v>121</v>
      </c>
      <c r="C3744" s="11" t="s">
        <v>135</v>
      </c>
      <c r="D3744" s="11" t="s">
        <v>36</v>
      </c>
      <c r="E3744" s="12">
        <v>0.20985381156256097</v>
      </c>
      <c r="F3744" s="12">
        <v>0.31357257380178705</v>
      </c>
      <c r="G3744" s="12">
        <v>0.23455392864042351</v>
      </c>
      <c r="H3744" s="12">
        <v>0.1922673215411462</v>
      </c>
      <c r="I3744" s="12">
        <v>0.2125177842511432</v>
      </c>
      <c r="J3744" s="12">
        <v>0.30670354805573741</v>
      </c>
      <c r="K3744" s="12">
        <v>0.26229711630335056</v>
      </c>
      <c r="L3744" s="12">
        <v>0.22239573081622699</v>
      </c>
      <c r="M3744" s="12">
        <v>0.2440270612682337</v>
      </c>
      <c r="N3744" s="12"/>
      <c r="O3744" s="12"/>
    </row>
    <row r="3745" spans="1:15" x14ac:dyDescent="0.35">
      <c r="A3745" s="11" t="str">
        <f t="shared" si="58"/>
        <v>CONSUMO PER CAPITA (kg ó litros por individuo)BlancoBCN AM</v>
      </c>
      <c r="B3745" s="11" t="s">
        <v>121</v>
      </c>
      <c r="C3745" s="11" t="s">
        <v>135</v>
      </c>
      <c r="D3745" s="11" t="s">
        <v>1</v>
      </c>
      <c r="E3745" s="12">
        <v>0.14704456571334104</v>
      </c>
      <c r="F3745" s="12">
        <v>0.23159879776997772</v>
      </c>
      <c r="G3745" s="12">
        <v>0.19922966727497513</v>
      </c>
      <c r="H3745" s="12">
        <v>8.9198548722910595E-2</v>
      </c>
      <c r="I3745" s="12">
        <v>0.14256829729528206</v>
      </c>
      <c r="J3745" s="12">
        <v>0.26225998909350517</v>
      </c>
      <c r="K3745" s="12">
        <v>0.16939667868095559</v>
      </c>
      <c r="L3745" s="12">
        <v>0.11927273461384089</v>
      </c>
      <c r="M3745" s="12">
        <v>0.15528385096561304</v>
      </c>
      <c r="N3745" s="12"/>
      <c r="O3745" s="12"/>
    </row>
    <row r="3746" spans="1:15" x14ac:dyDescent="0.35">
      <c r="A3746" s="11" t="str">
        <f t="shared" si="58"/>
        <v>CONSUMO PER CAPITA (kg ó litros por individuo)BlancoREST.CAT ARAGON</v>
      </c>
      <c r="B3746" s="11" t="s">
        <v>121</v>
      </c>
      <c r="C3746" s="11" t="s">
        <v>135</v>
      </c>
      <c r="D3746" s="11" t="s">
        <v>2</v>
      </c>
      <c r="E3746" s="12">
        <v>0.24241577077689275</v>
      </c>
      <c r="F3746" s="12">
        <v>0.34099664402099206</v>
      </c>
      <c r="G3746" s="12">
        <v>0.26561346757873683</v>
      </c>
      <c r="H3746" s="12">
        <v>0.17214484867824578</v>
      </c>
      <c r="I3746" s="12">
        <v>0.20496412370162356</v>
      </c>
      <c r="J3746" s="12">
        <v>0.26291247789726457</v>
      </c>
      <c r="K3746" s="12">
        <v>0.32750547368928162</v>
      </c>
      <c r="L3746" s="12">
        <v>0.2468435529449764</v>
      </c>
      <c r="M3746" s="12">
        <v>0.3041034974866873</v>
      </c>
      <c r="N3746" s="12"/>
      <c r="O3746" s="12"/>
    </row>
    <row r="3747" spans="1:15" x14ac:dyDescent="0.35">
      <c r="A3747" s="11" t="str">
        <f t="shared" si="58"/>
        <v>CONSUMO PER CAPITA (kg ó litros por individuo)BlancoLEVANTE</v>
      </c>
      <c r="B3747" s="11" t="s">
        <v>121</v>
      </c>
      <c r="C3747" s="11" t="s">
        <v>135</v>
      </c>
      <c r="D3747" s="11" t="s">
        <v>3</v>
      </c>
      <c r="E3747" s="12">
        <v>0.10170449065373482</v>
      </c>
      <c r="F3747" s="12">
        <v>0.22500775548448698</v>
      </c>
      <c r="G3747" s="12">
        <v>0.12703414694583171</v>
      </c>
      <c r="H3747" s="12">
        <v>9.9491628264647761E-2</v>
      </c>
      <c r="I3747" s="12">
        <v>0.14323168508891471</v>
      </c>
      <c r="J3747" s="12">
        <v>0.19607639215897291</v>
      </c>
      <c r="K3747" s="12">
        <v>0.17365639486860829</v>
      </c>
      <c r="L3747" s="12">
        <v>0.1154789678202693</v>
      </c>
      <c r="M3747" s="12">
        <v>0.1376326244445675</v>
      </c>
      <c r="N3747" s="12"/>
      <c r="O3747" s="12"/>
    </row>
    <row r="3748" spans="1:15" x14ac:dyDescent="0.35">
      <c r="A3748" s="11" t="str">
        <f t="shared" si="58"/>
        <v>CONSUMO PER CAPITA (kg ó litros por individuo)BlancoANDALUCIA</v>
      </c>
      <c r="B3748" s="11" t="s">
        <v>121</v>
      </c>
      <c r="C3748" s="11" t="s">
        <v>135</v>
      </c>
      <c r="D3748" s="11" t="s">
        <v>4</v>
      </c>
      <c r="E3748" s="12">
        <v>9.3862628461932898E-2</v>
      </c>
      <c r="F3748" s="12">
        <v>0.1400588198863901</v>
      </c>
      <c r="G3748" s="12">
        <v>0.12034799124385664</v>
      </c>
      <c r="H3748" s="12">
        <v>8.6802685773210445E-2</v>
      </c>
      <c r="I3748" s="12">
        <v>0.14458328935817327</v>
      </c>
      <c r="J3748" s="12">
        <v>0.15236631224720742</v>
      </c>
      <c r="K3748" s="12">
        <v>0.14343971020512608</v>
      </c>
      <c r="L3748" s="12">
        <v>9.779917566852997E-2</v>
      </c>
      <c r="M3748" s="12">
        <v>0.10784556637963161</v>
      </c>
      <c r="N3748" s="12"/>
      <c r="O3748" s="12"/>
    </row>
    <row r="3749" spans="1:15" x14ac:dyDescent="0.35">
      <c r="A3749" s="11" t="str">
        <f t="shared" si="58"/>
        <v>CONSUMO PER CAPITA (kg ó litros por individuo)BlancoMDD AM</v>
      </c>
      <c r="B3749" s="11" t="s">
        <v>121</v>
      </c>
      <c r="C3749" s="11" t="s">
        <v>135</v>
      </c>
      <c r="D3749" s="11" t="s">
        <v>5</v>
      </c>
      <c r="E3749" s="12">
        <v>0.30353012670005841</v>
      </c>
      <c r="F3749" s="12">
        <v>0.33761071763870432</v>
      </c>
      <c r="G3749" s="12">
        <v>0.24610613751862337</v>
      </c>
      <c r="H3749" s="12">
        <v>0.25198619619512619</v>
      </c>
      <c r="I3749" s="12">
        <v>0.2288490007416871</v>
      </c>
      <c r="J3749" s="12">
        <v>0.30991800761531652</v>
      </c>
      <c r="K3749" s="12">
        <v>0.31355428063562274</v>
      </c>
      <c r="L3749" s="12">
        <v>0.39278316208029079</v>
      </c>
      <c r="M3749" s="12">
        <v>0.35160303702568918</v>
      </c>
      <c r="N3749" s="12"/>
      <c r="O3749" s="12"/>
    </row>
    <row r="3750" spans="1:15" x14ac:dyDescent="0.35">
      <c r="A3750" s="11" t="str">
        <f t="shared" si="58"/>
        <v>CONSUMO PER CAPITA (kg ó litros por individuo)BlancoRTO CENTRO</v>
      </c>
      <c r="B3750" s="11" t="s">
        <v>121</v>
      </c>
      <c r="C3750" s="11" t="s">
        <v>135</v>
      </c>
      <c r="D3750" s="11" t="s">
        <v>6</v>
      </c>
      <c r="E3750" s="12">
        <v>0.2147542162628292</v>
      </c>
      <c r="F3750" s="12">
        <v>0.33935864733492394</v>
      </c>
      <c r="G3750" s="12">
        <v>0.24766030786147969</v>
      </c>
      <c r="H3750" s="12">
        <v>0.23334089826611226</v>
      </c>
      <c r="I3750" s="12">
        <v>0.21385347666550944</v>
      </c>
      <c r="J3750" s="12">
        <v>0.27648067934574361</v>
      </c>
      <c r="K3750" s="12">
        <v>0.25731442212337069</v>
      </c>
      <c r="L3750" s="12">
        <v>0.19050747786695998</v>
      </c>
      <c r="M3750" s="12">
        <v>0.19636052693304543</v>
      </c>
      <c r="N3750" s="12"/>
      <c r="O3750" s="12"/>
    </row>
    <row r="3751" spans="1:15" x14ac:dyDescent="0.35">
      <c r="A3751" s="11" t="str">
        <f t="shared" si="58"/>
        <v>CONSUMO PER CAPITA (kg ó litros por individuo)BlancoNORTE-CENTRO</v>
      </c>
      <c r="B3751" s="11" t="s">
        <v>121</v>
      </c>
      <c r="C3751" s="11" t="s">
        <v>135</v>
      </c>
      <c r="D3751" s="11" t="s">
        <v>7</v>
      </c>
      <c r="E3751" s="12">
        <v>0.35114454206300161</v>
      </c>
      <c r="F3751" s="12">
        <v>0.56853654117429375</v>
      </c>
      <c r="G3751" s="12">
        <v>0.4768692910678991</v>
      </c>
      <c r="H3751" s="12">
        <v>0.48283511354303477</v>
      </c>
      <c r="I3751" s="12">
        <v>0.39781862572296911</v>
      </c>
      <c r="J3751" s="12">
        <v>0.70008780377855617</v>
      </c>
      <c r="K3751" s="12">
        <v>0.47860367525021313</v>
      </c>
      <c r="L3751" s="12">
        <v>0.42282138786582341</v>
      </c>
      <c r="M3751" s="12">
        <v>0.39962864164953404</v>
      </c>
      <c r="N3751" s="12"/>
      <c r="O3751" s="12"/>
    </row>
    <row r="3752" spans="1:15" x14ac:dyDescent="0.35">
      <c r="A3752" s="11" t="str">
        <f t="shared" si="58"/>
        <v>CONSUMO PER CAPITA (kg ó litros por individuo)BlancoNOROESTE</v>
      </c>
      <c r="B3752" s="11" t="s">
        <v>121</v>
      </c>
      <c r="C3752" s="11" t="s">
        <v>135</v>
      </c>
      <c r="D3752" s="11" t="s">
        <v>8</v>
      </c>
      <c r="E3752" s="12">
        <v>0.38009832335622712</v>
      </c>
      <c r="F3752" s="12">
        <v>0.57179444879175123</v>
      </c>
      <c r="G3752" s="12">
        <v>0.38409787610854396</v>
      </c>
      <c r="H3752" s="12">
        <v>0.29151236199019814</v>
      </c>
      <c r="I3752" s="12">
        <v>0.3495379926211718</v>
      </c>
      <c r="J3752" s="12">
        <v>0.57229018752591232</v>
      </c>
      <c r="K3752" s="12">
        <v>0.3881799181704958</v>
      </c>
      <c r="L3752" s="12">
        <v>0.33361082930848457</v>
      </c>
      <c r="M3752" s="12">
        <v>0.47072007113637532</v>
      </c>
      <c r="N3752" s="12"/>
      <c r="O3752" s="12"/>
    </row>
    <row r="3753" spans="1:15" x14ac:dyDescent="0.35">
      <c r="A3753" s="11" t="str">
        <f t="shared" si="58"/>
        <v>CONSUMO PER CAPITA (kg ó litros por individuo)Blanco&lt;2MIL</v>
      </c>
      <c r="B3753" s="11" t="s">
        <v>121</v>
      </c>
      <c r="C3753" s="11" t="s">
        <v>135</v>
      </c>
      <c r="D3753" s="11" t="s">
        <v>9</v>
      </c>
      <c r="E3753" s="12">
        <v>0.19725944424724087</v>
      </c>
      <c r="F3753" s="12">
        <v>0.29894655340186294</v>
      </c>
      <c r="G3753" s="12">
        <v>0.22711572407914607</v>
      </c>
      <c r="H3753" s="12">
        <v>0.20072241415648046</v>
      </c>
      <c r="I3753" s="12">
        <v>0.11815875796086507</v>
      </c>
      <c r="J3753" s="12">
        <v>0.20145715417650961</v>
      </c>
      <c r="K3753" s="12">
        <v>0.1671300039523633</v>
      </c>
      <c r="L3753" s="12">
        <v>0.1614454026624319</v>
      </c>
      <c r="M3753" s="12">
        <v>0.12134171012978995</v>
      </c>
      <c r="N3753" s="12"/>
      <c r="O3753" s="12"/>
    </row>
    <row r="3754" spans="1:15" x14ac:dyDescent="0.35">
      <c r="A3754" s="11" t="str">
        <f t="shared" si="58"/>
        <v>CONSUMO PER CAPITA (kg ó litros por individuo)Blanco2-5MIL</v>
      </c>
      <c r="B3754" s="11" t="s">
        <v>121</v>
      </c>
      <c r="C3754" s="11" t="s">
        <v>135</v>
      </c>
      <c r="D3754" s="11" t="s">
        <v>10</v>
      </c>
      <c r="E3754" s="12">
        <v>0.1044929867049432</v>
      </c>
      <c r="F3754" s="12">
        <v>0.2618111058940184</v>
      </c>
      <c r="G3754" s="12">
        <v>0.18646801647482003</v>
      </c>
      <c r="H3754" s="12">
        <v>0.24991119962548025</v>
      </c>
      <c r="I3754" s="12">
        <v>0.21561619108604793</v>
      </c>
      <c r="J3754" s="12">
        <v>0.30116096044353874</v>
      </c>
      <c r="K3754" s="12">
        <v>0.2093903604267528</v>
      </c>
      <c r="L3754" s="12">
        <v>0.20478744434781418</v>
      </c>
      <c r="M3754" s="12">
        <v>0.21044851170555132</v>
      </c>
      <c r="N3754" s="12"/>
      <c r="O3754" s="12"/>
    </row>
    <row r="3755" spans="1:15" x14ac:dyDescent="0.35">
      <c r="A3755" s="11" t="str">
        <f t="shared" si="58"/>
        <v>CONSUMO PER CAPITA (kg ó litros por individuo)Blanco5-10MIL</v>
      </c>
      <c r="B3755" s="11" t="s">
        <v>121</v>
      </c>
      <c r="C3755" s="11" t="s">
        <v>135</v>
      </c>
      <c r="D3755" s="11" t="s">
        <v>11</v>
      </c>
      <c r="E3755" s="12">
        <v>0.12615719245608947</v>
      </c>
      <c r="F3755" s="12">
        <v>0.27340626484585895</v>
      </c>
      <c r="G3755" s="12">
        <v>0.2332044795011238</v>
      </c>
      <c r="H3755" s="12">
        <v>0.10778241747292326</v>
      </c>
      <c r="I3755" s="12">
        <v>0.11588718387504976</v>
      </c>
      <c r="J3755" s="12">
        <v>0.24216585179782615</v>
      </c>
      <c r="K3755" s="12">
        <v>0.22628727083737879</v>
      </c>
      <c r="L3755" s="12">
        <v>0.15147435375608267</v>
      </c>
      <c r="M3755" s="12">
        <v>0.24026622188529656</v>
      </c>
      <c r="N3755" s="12"/>
      <c r="O3755" s="12"/>
    </row>
    <row r="3756" spans="1:15" x14ac:dyDescent="0.35">
      <c r="A3756" s="11" t="str">
        <f t="shared" si="58"/>
        <v>CONSUMO PER CAPITA (kg ó litros por individuo)Blanco10-30MIL</v>
      </c>
      <c r="B3756" s="11" t="s">
        <v>121</v>
      </c>
      <c r="C3756" s="11" t="s">
        <v>135</v>
      </c>
      <c r="D3756" s="11" t="s">
        <v>12</v>
      </c>
      <c r="E3756" s="12">
        <v>0.22238084380661566</v>
      </c>
      <c r="F3756" s="12">
        <v>0.27709584693329414</v>
      </c>
      <c r="G3756" s="12">
        <v>0.26172966725214991</v>
      </c>
      <c r="H3756" s="12">
        <v>0.15149828157829967</v>
      </c>
      <c r="I3756" s="12">
        <v>0.23297875747523955</v>
      </c>
      <c r="J3756" s="12">
        <v>0.25636401665338987</v>
      </c>
      <c r="K3756" s="12">
        <v>0.30265188452277975</v>
      </c>
      <c r="L3756" s="12">
        <v>0.20027227729099234</v>
      </c>
      <c r="M3756" s="12">
        <v>0.2734978574582364</v>
      </c>
      <c r="N3756" s="12"/>
      <c r="O3756" s="12"/>
    </row>
    <row r="3757" spans="1:15" x14ac:dyDescent="0.35">
      <c r="A3757" s="11" t="str">
        <f t="shared" si="58"/>
        <v>CONSUMO PER CAPITA (kg ó litros por individuo)Blanco30-100MIL</v>
      </c>
      <c r="B3757" s="11" t="s">
        <v>121</v>
      </c>
      <c r="C3757" s="11" t="s">
        <v>135</v>
      </c>
      <c r="D3757" s="11" t="s">
        <v>13</v>
      </c>
      <c r="E3757" s="12">
        <v>0.18315327266814516</v>
      </c>
      <c r="F3757" s="12">
        <v>0.28271697261459122</v>
      </c>
      <c r="G3757" s="12">
        <v>0.21497075524792031</v>
      </c>
      <c r="H3757" s="12">
        <v>0.1569047825006917</v>
      </c>
      <c r="I3757" s="12">
        <v>0.17577869682056391</v>
      </c>
      <c r="J3757" s="12">
        <v>0.24686888297012347</v>
      </c>
      <c r="K3757" s="12">
        <v>0.22625853768525037</v>
      </c>
      <c r="L3757" s="12">
        <v>0.15492650106902636</v>
      </c>
      <c r="M3757" s="12">
        <v>0.17912027887687074</v>
      </c>
      <c r="N3757" s="12"/>
      <c r="O3757" s="12"/>
    </row>
    <row r="3758" spans="1:15" x14ac:dyDescent="0.35">
      <c r="A3758" s="11" t="str">
        <f t="shared" si="58"/>
        <v>CONSUMO PER CAPITA (kg ó litros por individuo)Blanco100-200MIL</v>
      </c>
      <c r="B3758" s="11" t="s">
        <v>121</v>
      </c>
      <c r="C3758" s="11" t="s">
        <v>135</v>
      </c>
      <c r="D3758" s="11" t="s">
        <v>14</v>
      </c>
      <c r="E3758" s="12">
        <v>0.18095285972125105</v>
      </c>
      <c r="F3758" s="12">
        <v>0.28112294039191205</v>
      </c>
      <c r="G3758" s="12">
        <v>0.17063270473127809</v>
      </c>
      <c r="H3758" s="12">
        <v>0.19676052104413813</v>
      </c>
      <c r="I3758" s="12">
        <v>0.24851249399951458</v>
      </c>
      <c r="J3758" s="12">
        <v>0.38186288825755654</v>
      </c>
      <c r="K3758" s="12">
        <v>0.28564319913088349</v>
      </c>
      <c r="L3758" s="12">
        <v>0.20084903396329601</v>
      </c>
      <c r="M3758" s="12">
        <v>0.18533981297652033</v>
      </c>
      <c r="N3758" s="12"/>
      <c r="O3758" s="12"/>
    </row>
    <row r="3759" spans="1:15" x14ac:dyDescent="0.35">
      <c r="A3759" s="11" t="str">
        <f t="shared" si="58"/>
        <v>CONSUMO PER CAPITA (kg ó litros por individuo)Blanco200-500MIL</v>
      </c>
      <c r="B3759" s="11" t="s">
        <v>121</v>
      </c>
      <c r="C3759" s="11" t="s">
        <v>135</v>
      </c>
      <c r="D3759" s="11" t="s">
        <v>15</v>
      </c>
      <c r="E3759" s="12">
        <v>0.27239630568907158</v>
      </c>
      <c r="F3759" s="12">
        <v>0.44859373473223746</v>
      </c>
      <c r="G3759" s="12">
        <v>0.29701475751188133</v>
      </c>
      <c r="H3759" s="12">
        <v>0.2667485647020113</v>
      </c>
      <c r="I3759" s="12">
        <v>0.27561257321916743</v>
      </c>
      <c r="J3759" s="12">
        <v>0.48410570902441974</v>
      </c>
      <c r="K3759" s="12">
        <v>0.28509253129199463</v>
      </c>
      <c r="L3759" s="12">
        <v>0.2873768083502411</v>
      </c>
      <c r="M3759" s="12">
        <v>0.28653154384788426</v>
      </c>
      <c r="N3759" s="12"/>
      <c r="O3759" s="12"/>
    </row>
    <row r="3760" spans="1:15" x14ac:dyDescent="0.35">
      <c r="A3760" s="11" t="str">
        <f t="shared" si="58"/>
        <v>CONSUMO PER CAPITA (kg ó litros por individuo)Blanco&gt;500MIL</v>
      </c>
      <c r="B3760" s="11" t="s">
        <v>121</v>
      </c>
      <c r="C3760" s="11" t="s">
        <v>135</v>
      </c>
      <c r="D3760" s="11" t="s">
        <v>16</v>
      </c>
      <c r="E3760" s="12">
        <v>0.28564550645551029</v>
      </c>
      <c r="F3760" s="12">
        <v>0.35320478529195692</v>
      </c>
      <c r="G3760" s="12">
        <v>0.24293781907426876</v>
      </c>
      <c r="H3760" s="12">
        <v>0.23409765448455871</v>
      </c>
      <c r="I3760" s="12">
        <v>0.24387682119157841</v>
      </c>
      <c r="J3760" s="12">
        <v>0.32516226145461702</v>
      </c>
      <c r="K3760" s="12">
        <v>0.30208027879241672</v>
      </c>
      <c r="L3760" s="12">
        <v>0.35214858818200423</v>
      </c>
      <c r="M3760" s="12">
        <v>0.35042166082279375</v>
      </c>
      <c r="N3760" s="12"/>
      <c r="O3760" s="12"/>
    </row>
    <row r="3761" spans="1:15" x14ac:dyDescent="0.35">
      <c r="A3761" s="11" t="str">
        <f t="shared" si="58"/>
        <v>CONSUMO PER CAPITA (kg ó litros por individuo)BlancoDE 15 A 19 AÑOS</v>
      </c>
      <c r="B3761" s="11" t="s">
        <v>121</v>
      </c>
      <c r="C3761" s="11" t="s">
        <v>135</v>
      </c>
      <c r="D3761" s="11" t="s">
        <v>39</v>
      </c>
      <c r="E3761" s="12">
        <v>1.3490508077115793E-2</v>
      </c>
      <c r="F3761" s="12">
        <v>4.6864196074675686E-2</v>
      </c>
      <c r="G3761" s="12">
        <v>5.0675111275088197E-3</v>
      </c>
      <c r="H3761" s="12">
        <v>3.2857775768939106E-2</v>
      </c>
      <c r="I3761" s="12">
        <v>3.1539791105903305E-2</v>
      </c>
      <c r="J3761" s="12">
        <v>3.1951202095612495E-2</v>
      </c>
      <c r="K3761" s="12">
        <v>1.1757291236117445E-2</v>
      </c>
      <c r="L3761" s="12" t="s">
        <v>219</v>
      </c>
      <c r="M3761" s="12">
        <v>8.0443138178928116E-3</v>
      </c>
      <c r="N3761" s="12"/>
      <c r="O3761" s="12"/>
    </row>
    <row r="3762" spans="1:15" x14ac:dyDescent="0.35">
      <c r="A3762" s="11" t="str">
        <f t="shared" si="58"/>
        <v>CONSUMO PER CAPITA (kg ó litros por individuo)BlancoDE 20 A 24 AÑOS</v>
      </c>
      <c r="B3762" s="11" t="s">
        <v>121</v>
      </c>
      <c r="C3762" s="11" t="s">
        <v>135</v>
      </c>
      <c r="D3762" s="11" t="s">
        <v>40</v>
      </c>
      <c r="E3762" s="12">
        <v>5.5951477057014407E-2</v>
      </c>
      <c r="F3762" s="12">
        <v>3.5641292010110223E-2</v>
      </c>
      <c r="G3762" s="12">
        <v>5.4326067891382099E-2</v>
      </c>
      <c r="H3762" s="12">
        <v>4.1431087575216352E-2</v>
      </c>
      <c r="I3762" s="12">
        <v>1.7251829601061634E-2</v>
      </c>
      <c r="J3762" s="12">
        <v>7.7438209817550049E-2</v>
      </c>
      <c r="K3762" s="12">
        <v>4.0546043643254932E-2</v>
      </c>
      <c r="L3762" s="12">
        <v>4.7892906624422284E-2</v>
      </c>
      <c r="M3762" s="12">
        <v>4.0085678621678271E-2</v>
      </c>
      <c r="N3762" s="12"/>
      <c r="O3762" s="12"/>
    </row>
    <row r="3763" spans="1:15" x14ac:dyDescent="0.35">
      <c r="A3763" s="11" t="str">
        <f t="shared" si="58"/>
        <v>CONSUMO PER CAPITA (kg ó litros por individuo)BlancoDE 25 A 34 AÑOS</v>
      </c>
      <c r="B3763" s="11" t="s">
        <v>121</v>
      </c>
      <c r="C3763" s="11" t="s">
        <v>135</v>
      </c>
      <c r="D3763" s="11" t="s">
        <v>41</v>
      </c>
      <c r="E3763" s="12">
        <v>9.5476064612796466E-2</v>
      </c>
      <c r="F3763" s="12">
        <v>0.13897806633204926</v>
      </c>
      <c r="G3763" s="12">
        <v>0.11975495000977025</v>
      </c>
      <c r="H3763" s="12">
        <v>9.8215601978265704E-2</v>
      </c>
      <c r="I3763" s="12">
        <v>5.7161319809919432E-2</v>
      </c>
      <c r="J3763" s="12">
        <v>9.606674769486416E-2</v>
      </c>
      <c r="K3763" s="12">
        <v>0.11180692229827921</v>
      </c>
      <c r="L3763" s="12">
        <v>7.9092204044960063E-2</v>
      </c>
      <c r="M3763" s="12">
        <v>9.0692867851664721E-2</v>
      </c>
      <c r="N3763" s="12"/>
      <c r="O3763" s="12"/>
    </row>
    <row r="3764" spans="1:15" x14ac:dyDescent="0.35">
      <c r="A3764" s="11" t="str">
        <f t="shared" si="58"/>
        <v>CONSUMO PER CAPITA (kg ó litros por individuo)BlancoDE 35 A 49 AÑOS</v>
      </c>
      <c r="B3764" s="11" t="s">
        <v>121</v>
      </c>
      <c r="C3764" s="11" t="s">
        <v>135</v>
      </c>
      <c r="D3764" s="11" t="s">
        <v>42</v>
      </c>
      <c r="E3764" s="12">
        <v>8.725478963000205E-2</v>
      </c>
      <c r="F3764" s="12">
        <v>0.15151600827139036</v>
      </c>
      <c r="G3764" s="12">
        <v>0.11535212433826908</v>
      </c>
      <c r="H3764" s="12">
        <v>9.6592676918799455E-2</v>
      </c>
      <c r="I3764" s="12">
        <v>0.10391411074749078</v>
      </c>
      <c r="J3764" s="12">
        <v>0.13958863014980338</v>
      </c>
      <c r="K3764" s="12">
        <v>0.13130763334163875</v>
      </c>
      <c r="L3764" s="12">
        <v>9.3553552940393164E-2</v>
      </c>
      <c r="M3764" s="12">
        <v>0.10160291886475663</v>
      </c>
      <c r="N3764" s="12"/>
      <c r="O3764" s="12"/>
    </row>
    <row r="3765" spans="1:15" x14ac:dyDescent="0.35">
      <c r="A3765" s="11" t="str">
        <f t="shared" si="58"/>
        <v>CONSUMO PER CAPITA (kg ó litros por individuo)BlancoDE 50 A 59 AÑOS</v>
      </c>
      <c r="B3765" s="11" t="s">
        <v>121</v>
      </c>
      <c r="C3765" s="11" t="s">
        <v>135</v>
      </c>
      <c r="D3765" s="11" t="s">
        <v>43</v>
      </c>
      <c r="E3765" s="12">
        <v>0.2383567211593734</v>
      </c>
      <c r="F3765" s="12">
        <v>0.42593254716788365</v>
      </c>
      <c r="G3765" s="12">
        <v>0.30411172331931596</v>
      </c>
      <c r="H3765" s="12">
        <v>0.21062158412504686</v>
      </c>
      <c r="I3765" s="12">
        <v>0.24015862878577746</v>
      </c>
      <c r="J3765" s="12">
        <v>0.38867954356333967</v>
      </c>
      <c r="K3765" s="12">
        <v>0.31022191517884051</v>
      </c>
      <c r="L3765" s="12">
        <v>0.22092883346831158</v>
      </c>
      <c r="M3765" s="12">
        <v>0.26369227916100824</v>
      </c>
      <c r="N3765" s="12"/>
      <c r="O3765" s="12"/>
    </row>
    <row r="3766" spans="1:15" x14ac:dyDescent="0.35">
      <c r="A3766" s="11" t="str">
        <f t="shared" si="58"/>
        <v>CONSUMO PER CAPITA (kg ó litros por individuo)BlancoDE 60 A 75 AÑOS</v>
      </c>
      <c r="B3766" s="11" t="s">
        <v>121</v>
      </c>
      <c r="C3766" s="11" t="s">
        <v>135</v>
      </c>
      <c r="D3766" s="11" t="s">
        <v>44</v>
      </c>
      <c r="E3766" s="12">
        <v>0.52549796231698942</v>
      </c>
      <c r="F3766" s="12">
        <v>0.7045239844992216</v>
      </c>
      <c r="G3766" s="12">
        <v>0.52767778757312334</v>
      </c>
      <c r="H3766" s="12">
        <v>0.4491682305894768</v>
      </c>
      <c r="I3766" s="12">
        <v>0.53520700985647307</v>
      </c>
      <c r="J3766" s="12">
        <v>0.73002838555742866</v>
      </c>
      <c r="K3766" s="12">
        <v>0.62187521430195047</v>
      </c>
      <c r="L3766" s="12">
        <v>0.59124696541290456</v>
      </c>
      <c r="M3766" s="12">
        <v>0.63162415455394172</v>
      </c>
      <c r="N3766" s="12"/>
      <c r="O3766" s="12"/>
    </row>
    <row r="3767" spans="1:15" x14ac:dyDescent="0.35">
      <c r="A3767" s="11" t="str">
        <f t="shared" si="58"/>
        <v>CONSUMO PER CAPITA (kg ó litros por individuo)BlancoALTA Y MEDIA ALTA</v>
      </c>
      <c r="B3767" s="11" t="s">
        <v>121</v>
      </c>
      <c r="C3767" s="11" t="s">
        <v>135</v>
      </c>
      <c r="D3767" s="11" t="s">
        <v>17</v>
      </c>
      <c r="E3767" s="12">
        <v>0.46708948385674548</v>
      </c>
      <c r="F3767" s="12">
        <v>0.67406345281903102</v>
      </c>
      <c r="G3767" s="12">
        <v>0.49643850125592465</v>
      </c>
      <c r="H3767" s="12">
        <v>0.41022836011363523</v>
      </c>
      <c r="I3767" s="12">
        <v>0.44038671083838271</v>
      </c>
      <c r="J3767" s="12">
        <v>0.5827053106107124</v>
      </c>
      <c r="K3767" s="12">
        <v>0.42694112672753265</v>
      </c>
      <c r="L3767" s="12">
        <v>0.49678902428475347</v>
      </c>
      <c r="M3767" s="12">
        <v>0.52944950764054177</v>
      </c>
      <c r="N3767" s="12"/>
      <c r="O3767" s="12"/>
    </row>
    <row r="3768" spans="1:15" x14ac:dyDescent="0.35">
      <c r="A3768" s="11" t="str">
        <f t="shared" si="58"/>
        <v>CONSUMO PER CAPITA (kg ó litros por individuo)BlancoMEDIA</v>
      </c>
      <c r="B3768" s="11" t="s">
        <v>121</v>
      </c>
      <c r="C3768" s="11" t="s">
        <v>135</v>
      </c>
      <c r="D3768" s="11" t="s">
        <v>18</v>
      </c>
      <c r="E3768" s="12">
        <v>0.17896331859964046</v>
      </c>
      <c r="F3768" s="12">
        <v>0.26770534281090991</v>
      </c>
      <c r="G3768" s="12">
        <v>0.20264436823316179</v>
      </c>
      <c r="H3768" s="12">
        <v>0.17185470514308468</v>
      </c>
      <c r="I3768" s="12">
        <v>0.20737628707456057</v>
      </c>
      <c r="J3768" s="12">
        <v>0.32722819759827848</v>
      </c>
      <c r="K3768" s="12">
        <v>0.27847281502826277</v>
      </c>
      <c r="L3768" s="12">
        <v>0.1869158767681923</v>
      </c>
      <c r="M3768" s="12">
        <v>0.20294952784813328</v>
      </c>
      <c r="N3768" s="12"/>
      <c r="O3768" s="12"/>
    </row>
    <row r="3769" spans="1:15" x14ac:dyDescent="0.35">
      <c r="A3769" s="11" t="str">
        <f t="shared" si="58"/>
        <v>CONSUMO PER CAPITA (kg ó litros por individuo)BlancoMEDIA BAJA</v>
      </c>
      <c r="B3769" s="11" t="s">
        <v>121</v>
      </c>
      <c r="C3769" s="11" t="s">
        <v>135</v>
      </c>
      <c r="D3769" s="11" t="s">
        <v>19</v>
      </c>
      <c r="E3769" s="12">
        <v>0.14621235997177937</v>
      </c>
      <c r="F3769" s="12">
        <v>0.23788552142149144</v>
      </c>
      <c r="G3769" s="12">
        <v>0.16043087047847834</v>
      </c>
      <c r="H3769" s="12">
        <v>0.10067379989177436</v>
      </c>
      <c r="I3769" s="12">
        <v>0.1295016274765961</v>
      </c>
      <c r="J3769" s="12">
        <v>0.17425565162412499</v>
      </c>
      <c r="K3769" s="12">
        <v>0.18135491897195671</v>
      </c>
      <c r="L3769" s="12">
        <v>0.14618504955068548</v>
      </c>
      <c r="M3769" s="12">
        <v>0.16450694396446128</v>
      </c>
      <c r="N3769" s="12"/>
      <c r="O3769" s="12"/>
    </row>
    <row r="3770" spans="1:15" x14ac:dyDescent="0.35">
      <c r="A3770" s="11" t="str">
        <f t="shared" si="58"/>
        <v>CONSUMO PER CAPITA (kg ó litros por individuo)BlancoBAJA</v>
      </c>
      <c r="B3770" s="11" t="s">
        <v>121</v>
      </c>
      <c r="C3770" s="11" t="s">
        <v>135</v>
      </c>
      <c r="D3770" s="11" t="s">
        <v>20</v>
      </c>
      <c r="E3770" s="12">
        <v>6.2716071424423453E-2</v>
      </c>
      <c r="F3770" s="12">
        <v>9.525423494754981E-2</v>
      </c>
      <c r="G3770" s="12">
        <v>9.9270647641172424E-2</v>
      </c>
      <c r="H3770" s="12">
        <v>0.11011600063185947</v>
      </c>
      <c r="I3770" s="12">
        <v>8.1982083824016297E-2</v>
      </c>
      <c r="J3770" s="12">
        <v>0.14577905995811313</v>
      </c>
      <c r="K3770" s="12">
        <v>0.16197198553296782</v>
      </c>
      <c r="L3770" s="12">
        <v>8.2161984621387588E-2</v>
      </c>
      <c r="M3770" s="12">
        <v>0.10368396781401906</v>
      </c>
      <c r="N3770" s="12"/>
      <c r="O3770" s="12"/>
    </row>
    <row r="3771" spans="1:15" x14ac:dyDescent="0.35">
      <c r="A3771" s="11" t="str">
        <f t="shared" si="58"/>
        <v>CONSUMO PER CAPITA (kg ó litros por individuo)BlancoHOMBRE</v>
      </c>
      <c r="B3771" s="11" t="s">
        <v>121</v>
      </c>
      <c r="C3771" s="11" t="s">
        <v>135</v>
      </c>
      <c r="D3771" s="11" t="s">
        <v>21</v>
      </c>
      <c r="E3771" s="12">
        <v>0.27261038032688045</v>
      </c>
      <c r="F3771" s="12">
        <v>0.40073001148937232</v>
      </c>
      <c r="G3771" s="12">
        <v>0.2949150810654439</v>
      </c>
      <c r="H3771" s="12">
        <v>0.25888909964380558</v>
      </c>
      <c r="I3771" s="12">
        <v>0.25693825655193536</v>
      </c>
      <c r="J3771" s="12">
        <v>0.37830253139279491</v>
      </c>
      <c r="K3771" s="12">
        <v>0.30345212723571896</v>
      </c>
      <c r="L3771" s="12">
        <v>0.27657105687281885</v>
      </c>
      <c r="M3771" s="12">
        <v>0.31713906157729976</v>
      </c>
      <c r="N3771" s="12"/>
      <c r="O3771" s="12"/>
    </row>
    <row r="3772" spans="1:15" x14ac:dyDescent="0.35">
      <c r="A3772" s="11" t="str">
        <f t="shared" si="58"/>
        <v>CONSUMO PER CAPITA (kg ó litros por individuo)BlancoMUJER</v>
      </c>
      <c r="B3772" s="11" t="s">
        <v>121</v>
      </c>
      <c r="C3772" s="11" t="s">
        <v>135</v>
      </c>
      <c r="D3772" s="11" t="s">
        <v>22</v>
      </c>
      <c r="E3772" s="12">
        <v>0.14804454349181564</v>
      </c>
      <c r="F3772" s="12">
        <v>0.22772971310558038</v>
      </c>
      <c r="G3772" s="12">
        <v>0.17510226722863623</v>
      </c>
      <c r="H3772" s="12">
        <v>0.12659741011090447</v>
      </c>
      <c r="I3772" s="12">
        <v>0.16873243115720865</v>
      </c>
      <c r="J3772" s="12">
        <v>0.23612699334648077</v>
      </c>
      <c r="K3772" s="12">
        <v>0.22172978279809133</v>
      </c>
      <c r="L3772" s="12">
        <v>0.16908024696542504</v>
      </c>
      <c r="M3772" s="12">
        <v>0.17207464638822284</v>
      </c>
      <c r="N3772" s="12"/>
      <c r="O3772" s="12"/>
    </row>
    <row r="3773" spans="1:15" x14ac:dyDescent="0.35">
      <c r="A3773" s="11" t="str">
        <f t="shared" si="58"/>
        <v>CONSUMO PER CAPITA (kg ó litros por individuo)RosadoT.ESPAÑA</v>
      </c>
      <c r="B3773" s="11" t="s">
        <v>121</v>
      </c>
      <c r="C3773" s="11" t="s">
        <v>136</v>
      </c>
      <c r="D3773" s="11" t="s">
        <v>36</v>
      </c>
      <c r="E3773" s="12">
        <v>2.8539783730766367E-2</v>
      </c>
      <c r="F3773" s="12">
        <v>4.366788471875168E-2</v>
      </c>
      <c r="G3773" s="12">
        <v>3.1419889251401587E-2</v>
      </c>
      <c r="H3773" s="12">
        <v>2.5153767322396086E-2</v>
      </c>
      <c r="I3773" s="12">
        <v>2.7551049575761651E-2</v>
      </c>
      <c r="J3773" s="12">
        <v>4.036621609542547E-2</v>
      </c>
      <c r="K3773" s="12">
        <v>2.7313071501842073E-2</v>
      </c>
      <c r="L3773" s="12">
        <v>2.732385872377396E-2</v>
      </c>
      <c r="M3773" s="12">
        <v>2.9878551207346379E-2</v>
      </c>
      <c r="N3773" s="12"/>
      <c r="O3773" s="12"/>
    </row>
    <row r="3774" spans="1:15" x14ac:dyDescent="0.35">
      <c r="A3774" s="11" t="str">
        <f t="shared" si="58"/>
        <v>CONSUMO PER CAPITA (kg ó litros por individuo)RosadoBCN AM</v>
      </c>
      <c r="B3774" s="11" t="s">
        <v>121</v>
      </c>
      <c r="C3774" s="11" t="s">
        <v>136</v>
      </c>
      <c r="D3774" s="11" t="s">
        <v>1</v>
      </c>
      <c r="E3774" s="12">
        <v>2.4106314663186593E-2</v>
      </c>
      <c r="F3774" s="12">
        <v>5.9091910887543481E-2</v>
      </c>
      <c r="G3774" s="12">
        <v>2.8040442948193627E-2</v>
      </c>
      <c r="H3774" s="12">
        <v>3.0700331591806008E-2</v>
      </c>
      <c r="I3774" s="12">
        <v>2.0394032509802457E-2</v>
      </c>
      <c r="J3774" s="12">
        <v>4.7182471887562118E-2</v>
      </c>
      <c r="K3774" s="12">
        <v>2.3809805444570915E-2</v>
      </c>
      <c r="L3774" s="12">
        <v>1.1027899973334827E-2</v>
      </c>
      <c r="M3774" s="12">
        <v>3.4370249022796701E-2</v>
      </c>
      <c r="N3774" s="12"/>
      <c r="O3774" s="12"/>
    </row>
    <row r="3775" spans="1:15" x14ac:dyDescent="0.35">
      <c r="A3775" s="11" t="str">
        <f t="shared" si="58"/>
        <v>CONSUMO PER CAPITA (kg ó litros por individuo)RosadoREST.CAT ARAGON</v>
      </c>
      <c r="B3775" s="11" t="s">
        <v>121</v>
      </c>
      <c r="C3775" s="11" t="s">
        <v>136</v>
      </c>
      <c r="D3775" s="11" t="s">
        <v>2</v>
      </c>
      <c r="E3775" s="12">
        <v>3.8178192696901106E-2</v>
      </c>
      <c r="F3775" s="12">
        <v>4.9586489482621419E-2</v>
      </c>
      <c r="G3775" s="12">
        <v>2.5664347697241505E-2</v>
      </c>
      <c r="H3775" s="12">
        <v>3.2960350298256648E-2</v>
      </c>
      <c r="I3775" s="12">
        <v>3.1759692533364178E-2</v>
      </c>
      <c r="J3775" s="12">
        <v>4.7273039361984674E-2</v>
      </c>
      <c r="K3775" s="12">
        <v>3.7452957309455907E-2</v>
      </c>
      <c r="L3775" s="12">
        <v>5.3616670441042819E-2</v>
      </c>
      <c r="M3775" s="12">
        <v>2.926826134353867E-2</v>
      </c>
      <c r="N3775" s="12"/>
      <c r="O3775" s="12"/>
    </row>
    <row r="3776" spans="1:15" x14ac:dyDescent="0.35">
      <c r="A3776" s="11" t="str">
        <f t="shared" si="58"/>
        <v>CONSUMO PER CAPITA (kg ó litros por individuo)RosadoLEVANTE</v>
      </c>
      <c r="B3776" s="11" t="s">
        <v>121</v>
      </c>
      <c r="C3776" s="11" t="s">
        <v>136</v>
      </c>
      <c r="D3776" s="11" t="s">
        <v>3</v>
      </c>
      <c r="E3776" s="12">
        <v>1.4069599342585035E-2</v>
      </c>
      <c r="F3776" s="12">
        <v>3.3988164412259429E-2</v>
      </c>
      <c r="G3776" s="12">
        <v>1.9089438565459933E-2</v>
      </c>
      <c r="H3776" s="12">
        <v>9.5137165174188527E-3</v>
      </c>
      <c r="I3776" s="12">
        <v>9.6492680105199451E-3</v>
      </c>
      <c r="J3776" s="12">
        <v>2.6123095625483796E-2</v>
      </c>
      <c r="K3776" s="12">
        <v>6.5432180833806565E-3</v>
      </c>
      <c r="L3776" s="12">
        <v>8.7363149722553702E-3</v>
      </c>
      <c r="M3776" s="12">
        <v>1.1843688554268492E-2</v>
      </c>
      <c r="N3776" s="12"/>
      <c r="O3776" s="12"/>
    </row>
    <row r="3777" spans="1:15" x14ac:dyDescent="0.35">
      <c r="A3777" s="11" t="str">
        <f t="shared" si="58"/>
        <v>CONSUMO PER CAPITA (kg ó litros por individuo)RosadoANDALUCIA</v>
      </c>
      <c r="B3777" s="11" t="s">
        <v>121</v>
      </c>
      <c r="C3777" s="11" t="s">
        <v>136</v>
      </c>
      <c r="D3777" s="11" t="s">
        <v>4</v>
      </c>
      <c r="E3777" s="12">
        <v>1.4272580328041348E-2</v>
      </c>
      <c r="F3777" s="12">
        <v>1.1627652942203756E-2</v>
      </c>
      <c r="G3777" s="12">
        <v>3.4653451641729886E-2</v>
      </c>
      <c r="H3777" s="12">
        <v>7.5820863554025494E-3</v>
      </c>
      <c r="I3777" s="12">
        <v>7.9992127477044959E-3</v>
      </c>
      <c r="J3777" s="12">
        <v>6.4300866471191549E-3</v>
      </c>
      <c r="K3777" s="12">
        <v>1.4662264384243676E-2</v>
      </c>
      <c r="L3777" s="12">
        <v>1.0379851157987603E-2</v>
      </c>
      <c r="M3777" s="12">
        <v>4.4529056170140874E-3</v>
      </c>
      <c r="N3777" s="12"/>
      <c r="O3777" s="12"/>
    </row>
    <row r="3778" spans="1:15" x14ac:dyDescent="0.35">
      <c r="A3778" s="11" t="str">
        <f t="shared" si="58"/>
        <v>CONSUMO PER CAPITA (kg ó litros por individuo)RosadoMDD AM</v>
      </c>
      <c r="B3778" s="11" t="s">
        <v>121</v>
      </c>
      <c r="C3778" s="11" t="s">
        <v>136</v>
      </c>
      <c r="D3778" s="11" t="s">
        <v>5</v>
      </c>
      <c r="E3778" s="12">
        <v>2.6631109902261543E-2</v>
      </c>
      <c r="F3778" s="12">
        <v>4.5796790174460214E-2</v>
      </c>
      <c r="G3778" s="12">
        <v>3.8833315984102855E-2</v>
      </c>
      <c r="H3778" s="12">
        <v>2.8671790120091276E-2</v>
      </c>
      <c r="I3778" s="12">
        <v>2.5610317991274705E-2</v>
      </c>
      <c r="J3778" s="12">
        <v>4.0215758773465164E-2</v>
      </c>
      <c r="K3778" s="12">
        <v>3.4868917984167261E-2</v>
      </c>
      <c r="L3778" s="12">
        <v>2.955298697708952E-2</v>
      </c>
      <c r="M3778" s="12">
        <v>2.2257128629892757E-2</v>
      </c>
      <c r="N3778" s="12"/>
      <c r="O3778" s="12"/>
    </row>
    <row r="3779" spans="1:15" x14ac:dyDescent="0.35">
      <c r="A3779" s="11" t="str">
        <f t="shared" si="58"/>
        <v>CONSUMO PER CAPITA (kg ó litros por individuo)RosadoRTO CENTRO</v>
      </c>
      <c r="B3779" s="11" t="s">
        <v>121</v>
      </c>
      <c r="C3779" s="11" t="s">
        <v>136</v>
      </c>
      <c r="D3779" s="11" t="s">
        <v>6</v>
      </c>
      <c r="E3779" s="12">
        <v>2.2944059989558934E-2</v>
      </c>
      <c r="F3779" s="12">
        <v>4.5103869733681363E-2</v>
      </c>
      <c r="G3779" s="12">
        <v>2.4137636917928931E-2</v>
      </c>
      <c r="H3779" s="12">
        <v>3.2034194702330078E-2</v>
      </c>
      <c r="I3779" s="12">
        <v>2.7556539835403331E-2</v>
      </c>
      <c r="J3779" s="12">
        <v>1.4382488921025107E-2</v>
      </c>
      <c r="K3779" s="12">
        <v>1.1375251758961119E-2</v>
      </c>
      <c r="L3779" s="12">
        <v>2.6785081429912247E-2</v>
      </c>
      <c r="M3779" s="12">
        <v>3.6736066772347642E-2</v>
      </c>
      <c r="N3779" s="12"/>
      <c r="O3779" s="12"/>
    </row>
    <row r="3780" spans="1:15" x14ac:dyDescent="0.35">
      <c r="A3780" s="11" t="str">
        <f t="shared" ref="A3780:A3843" si="59">B3780&amp;C3780&amp;D3780</f>
        <v>CONSUMO PER CAPITA (kg ó litros por individuo)RosadoNORTE-CENTRO</v>
      </c>
      <c r="B3780" s="11" t="s">
        <v>121</v>
      </c>
      <c r="C3780" s="11" t="s">
        <v>136</v>
      </c>
      <c r="D3780" s="11" t="s">
        <v>7</v>
      </c>
      <c r="E3780" s="12">
        <v>6.6155494754840824E-2</v>
      </c>
      <c r="F3780" s="12">
        <v>8.773889827892313E-2</v>
      </c>
      <c r="G3780" s="12">
        <v>4.527283804231369E-2</v>
      </c>
      <c r="H3780" s="12">
        <v>5.0332505193073855E-2</v>
      </c>
      <c r="I3780" s="12">
        <v>7.0818049541601827E-2</v>
      </c>
      <c r="J3780" s="12">
        <v>0.13982896912839282</v>
      </c>
      <c r="K3780" s="12">
        <v>5.4318626918330372E-2</v>
      </c>
      <c r="L3780" s="12">
        <v>5.6765992772718724E-2</v>
      </c>
      <c r="M3780" s="12">
        <v>7.1790264654440217E-2</v>
      </c>
      <c r="N3780" s="12"/>
      <c r="O3780" s="12"/>
    </row>
    <row r="3781" spans="1:15" x14ac:dyDescent="0.35">
      <c r="A3781" s="11" t="str">
        <f t="shared" si="59"/>
        <v>CONSUMO PER CAPITA (kg ó litros por individuo)RosadoNOROESTE</v>
      </c>
      <c r="B3781" s="11" t="s">
        <v>121</v>
      </c>
      <c r="C3781" s="11" t="s">
        <v>136</v>
      </c>
      <c r="D3781" s="11" t="s">
        <v>8</v>
      </c>
      <c r="E3781" s="12">
        <v>4.5675366778209964E-2</v>
      </c>
      <c r="F3781" s="12">
        <v>5.7647437182188704E-2</v>
      </c>
      <c r="G3781" s="12">
        <v>3.8892343763901417E-2</v>
      </c>
      <c r="H3781" s="12">
        <v>3.595397764401078E-2</v>
      </c>
      <c r="I3781" s="12">
        <v>6.1619292948351119E-2</v>
      </c>
      <c r="J3781" s="12">
        <v>4.885946697592268E-2</v>
      </c>
      <c r="K3781" s="12">
        <v>5.7552177617960984E-2</v>
      </c>
      <c r="L3781" s="12">
        <v>4.3523918806199498E-2</v>
      </c>
      <c r="M3781" s="12">
        <v>7.5979004739538614E-2</v>
      </c>
      <c r="N3781" s="12"/>
      <c r="O3781" s="12"/>
    </row>
    <row r="3782" spans="1:15" x14ac:dyDescent="0.35">
      <c r="A3782" s="11" t="str">
        <f t="shared" si="59"/>
        <v>CONSUMO PER CAPITA (kg ó litros por individuo)Rosado&lt;2MIL</v>
      </c>
      <c r="B3782" s="11" t="s">
        <v>121</v>
      </c>
      <c r="C3782" s="11" t="s">
        <v>136</v>
      </c>
      <c r="D3782" s="11" t="s">
        <v>9</v>
      </c>
      <c r="E3782" s="12">
        <v>2.2478761959554058E-2</v>
      </c>
      <c r="F3782" s="12">
        <v>5.6824720290589888E-2</v>
      </c>
      <c r="G3782" s="12">
        <v>3.0711511596303426E-3</v>
      </c>
      <c r="H3782" s="12">
        <v>3.0393990815459345E-2</v>
      </c>
      <c r="I3782" s="12">
        <v>1.6796368767773871E-2</v>
      </c>
      <c r="J3782" s="12">
        <v>2.6986741253264099E-2</v>
      </c>
      <c r="K3782" s="12">
        <v>1.5031296192891071E-2</v>
      </c>
      <c r="L3782" s="12">
        <v>1.4102246637878573E-2</v>
      </c>
      <c r="M3782" s="12">
        <v>3.2264492396634765E-2</v>
      </c>
      <c r="N3782" s="12"/>
      <c r="O3782" s="12"/>
    </row>
    <row r="3783" spans="1:15" x14ac:dyDescent="0.35">
      <c r="A3783" s="11" t="str">
        <f t="shared" si="59"/>
        <v>CONSUMO PER CAPITA (kg ó litros por individuo)Rosado2-5MIL</v>
      </c>
      <c r="B3783" s="11" t="s">
        <v>121</v>
      </c>
      <c r="C3783" s="11" t="s">
        <v>136</v>
      </c>
      <c r="D3783" s="11" t="s">
        <v>10</v>
      </c>
      <c r="E3783" s="12">
        <v>4.9913831402996899E-2</v>
      </c>
      <c r="F3783" s="12">
        <v>5.5291219759456618E-2</v>
      </c>
      <c r="G3783" s="12">
        <v>2.2880469324854855E-2</v>
      </c>
      <c r="H3783" s="12">
        <v>3.3053762886158938E-2</v>
      </c>
      <c r="I3783" s="12">
        <v>6.0092252583291823E-2</v>
      </c>
      <c r="J3783" s="12">
        <v>2.9258786651817015E-2</v>
      </c>
      <c r="K3783" s="12">
        <v>2.4683376148452507E-2</v>
      </c>
      <c r="L3783" s="12">
        <v>2.0947759866335396E-2</v>
      </c>
      <c r="M3783" s="12">
        <v>3.3377749193584653E-2</v>
      </c>
      <c r="N3783" s="12"/>
      <c r="O3783" s="12"/>
    </row>
    <row r="3784" spans="1:15" x14ac:dyDescent="0.35">
      <c r="A3784" s="11" t="str">
        <f t="shared" si="59"/>
        <v>CONSUMO PER CAPITA (kg ó litros por individuo)Rosado5-10MIL</v>
      </c>
      <c r="B3784" s="11" t="s">
        <v>121</v>
      </c>
      <c r="C3784" s="11" t="s">
        <v>136</v>
      </c>
      <c r="D3784" s="11" t="s">
        <v>11</v>
      </c>
      <c r="E3784" s="12">
        <v>3.0255014082228925E-2</v>
      </c>
      <c r="F3784" s="12">
        <v>2.725496376513591E-2</v>
      </c>
      <c r="G3784" s="12">
        <v>3.2102557399315799E-2</v>
      </c>
      <c r="H3784" s="12">
        <v>1.6129251761476011E-2</v>
      </c>
      <c r="I3784" s="12">
        <v>2.8578656412260785E-2</v>
      </c>
      <c r="J3784" s="12">
        <v>5.0037168246063982E-2</v>
      </c>
      <c r="K3784" s="12">
        <v>4.9827276508560545E-2</v>
      </c>
      <c r="L3784" s="12">
        <v>3.4972919072375173E-2</v>
      </c>
      <c r="M3784" s="12">
        <v>3.7590977719842246E-2</v>
      </c>
      <c r="N3784" s="12"/>
      <c r="O3784" s="12"/>
    </row>
    <row r="3785" spans="1:15" x14ac:dyDescent="0.35">
      <c r="A3785" s="11" t="str">
        <f t="shared" si="59"/>
        <v>CONSUMO PER CAPITA (kg ó litros por individuo)Rosado10-30MIL</v>
      </c>
      <c r="B3785" s="11" t="s">
        <v>121</v>
      </c>
      <c r="C3785" s="11" t="s">
        <v>136</v>
      </c>
      <c r="D3785" s="11" t="s">
        <v>12</v>
      </c>
      <c r="E3785" s="12">
        <v>2.3438369082857305E-2</v>
      </c>
      <c r="F3785" s="12">
        <v>4.0725231760399605E-2</v>
      </c>
      <c r="G3785" s="12">
        <v>3.0347116700826057E-2</v>
      </c>
      <c r="H3785" s="12">
        <v>2.0184439288619918E-2</v>
      </c>
      <c r="I3785" s="12">
        <v>2.598660606494782E-2</v>
      </c>
      <c r="J3785" s="12">
        <v>6.1768605040123631E-2</v>
      </c>
      <c r="K3785" s="12">
        <v>2.8188802297168594E-2</v>
      </c>
      <c r="L3785" s="12">
        <v>3.6871343152889563E-2</v>
      </c>
      <c r="M3785" s="12">
        <v>4.0513985101940243E-2</v>
      </c>
      <c r="N3785" s="12"/>
      <c r="O3785" s="12"/>
    </row>
    <row r="3786" spans="1:15" x14ac:dyDescent="0.35">
      <c r="A3786" s="11" t="str">
        <f t="shared" si="59"/>
        <v>CONSUMO PER CAPITA (kg ó litros por individuo)Rosado30-100MIL</v>
      </c>
      <c r="B3786" s="11" t="s">
        <v>121</v>
      </c>
      <c r="C3786" s="11" t="s">
        <v>136</v>
      </c>
      <c r="D3786" s="11" t="s">
        <v>13</v>
      </c>
      <c r="E3786" s="12">
        <v>2.44155964991251E-2</v>
      </c>
      <c r="F3786" s="12">
        <v>3.3124396470468907E-2</v>
      </c>
      <c r="G3786" s="12">
        <v>2.2374048794669133E-2</v>
      </c>
      <c r="H3786" s="12">
        <v>2.1720556575170243E-2</v>
      </c>
      <c r="I3786" s="12">
        <v>2.910052512861001E-2</v>
      </c>
      <c r="J3786" s="12">
        <v>2.2544122965012434E-2</v>
      </c>
      <c r="K3786" s="12">
        <v>1.7384305764377821E-2</v>
      </c>
      <c r="L3786" s="12">
        <v>2.3046379150329178E-2</v>
      </c>
      <c r="M3786" s="12">
        <v>2.4083681711132728E-2</v>
      </c>
      <c r="N3786" s="12"/>
      <c r="O3786" s="12"/>
    </row>
    <row r="3787" spans="1:15" x14ac:dyDescent="0.35">
      <c r="A3787" s="11" t="str">
        <f t="shared" si="59"/>
        <v>CONSUMO PER CAPITA (kg ó litros por individuo)Rosado100-200MIL</v>
      </c>
      <c r="B3787" s="11" t="s">
        <v>121</v>
      </c>
      <c r="C3787" s="11" t="s">
        <v>136</v>
      </c>
      <c r="D3787" s="11" t="s">
        <v>14</v>
      </c>
      <c r="E3787" s="12">
        <v>2.7349701703684337E-2</v>
      </c>
      <c r="F3787" s="12">
        <v>3.8930344319448078E-2</v>
      </c>
      <c r="G3787" s="12">
        <v>4.9881905311122028E-2</v>
      </c>
      <c r="H3787" s="12">
        <v>3.3790148196249543E-2</v>
      </c>
      <c r="I3787" s="12">
        <v>2.2062262890129424E-2</v>
      </c>
      <c r="J3787" s="12">
        <v>4.7488815647584892E-2</v>
      </c>
      <c r="K3787" s="12">
        <v>3.3835212416618798E-2</v>
      </c>
      <c r="L3787" s="12">
        <v>4.0893604253435599E-2</v>
      </c>
      <c r="M3787" s="12">
        <v>1.7486268686254375E-2</v>
      </c>
      <c r="N3787" s="12"/>
      <c r="O3787" s="12"/>
    </row>
    <row r="3788" spans="1:15" x14ac:dyDescent="0.35">
      <c r="A3788" s="11" t="str">
        <f t="shared" si="59"/>
        <v>CONSUMO PER CAPITA (kg ó litros por individuo)Rosado200-500MIL</v>
      </c>
      <c r="B3788" s="11" t="s">
        <v>121</v>
      </c>
      <c r="C3788" s="11" t="s">
        <v>136</v>
      </c>
      <c r="D3788" s="11" t="s">
        <v>15</v>
      </c>
      <c r="E3788" s="12">
        <v>1.912577539156543E-2</v>
      </c>
      <c r="F3788" s="12">
        <v>4.7479018407546224E-2</v>
      </c>
      <c r="G3788" s="12">
        <v>3.1048169641995256E-2</v>
      </c>
      <c r="H3788" s="12">
        <v>2.5093328148067928E-2</v>
      </c>
      <c r="I3788" s="12">
        <v>2.3680189494898495E-2</v>
      </c>
      <c r="J3788" s="12">
        <v>3.1682468482614572E-2</v>
      </c>
      <c r="K3788" s="12">
        <v>2.0632976414485044E-2</v>
      </c>
      <c r="L3788" s="12">
        <v>1.2787410590655123E-2</v>
      </c>
      <c r="M3788" s="12">
        <v>2.7836647352873216E-2</v>
      </c>
      <c r="N3788" s="12"/>
      <c r="O3788" s="12"/>
    </row>
    <row r="3789" spans="1:15" x14ac:dyDescent="0.35">
      <c r="A3789" s="11" t="str">
        <f t="shared" si="59"/>
        <v>CONSUMO PER CAPITA (kg ó litros por individuo)Rosado&gt;500MIL</v>
      </c>
      <c r="B3789" s="11" t="s">
        <v>121</v>
      </c>
      <c r="C3789" s="11" t="s">
        <v>136</v>
      </c>
      <c r="D3789" s="11" t="s">
        <v>16</v>
      </c>
      <c r="E3789" s="12">
        <v>3.9154330327842796E-2</v>
      </c>
      <c r="F3789" s="12">
        <v>5.7839375689457739E-2</v>
      </c>
      <c r="G3789" s="12">
        <v>4.5229651362541853E-2</v>
      </c>
      <c r="H3789" s="12">
        <v>2.8697930616404771E-2</v>
      </c>
      <c r="I3789" s="12">
        <v>2.4062980234900756E-2</v>
      </c>
      <c r="J3789" s="12">
        <v>4.4992291463094782E-2</v>
      </c>
      <c r="K3789" s="12">
        <v>3.3552200938905589E-2</v>
      </c>
      <c r="L3789" s="12">
        <v>2.8201789773642343E-2</v>
      </c>
      <c r="M3789" s="12">
        <v>2.8347911171961972E-2</v>
      </c>
      <c r="N3789" s="12"/>
      <c r="O3789" s="12"/>
    </row>
    <row r="3790" spans="1:15" x14ac:dyDescent="0.35">
      <c r="A3790" s="11" t="str">
        <f t="shared" si="59"/>
        <v>CONSUMO PER CAPITA (kg ó litros por individuo)RosadoDE 15 A 19 AÑOS</v>
      </c>
      <c r="B3790" s="11" t="s">
        <v>121</v>
      </c>
      <c r="C3790" s="11" t="s">
        <v>136</v>
      </c>
      <c r="D3790" s="11" t="s">
        <v>39</v>
      </c>
      <c r="E3790" s="12" t="s">
        <v>219</v>
      </c>
      <c r="F3790" s="12">
        <v>8.2012547931702429E-3</v>
      </c>
      <c r="G3790" s="12">
        <v>1.4659364921865252E-2</v>
      </c>
      <c r="H3790" s="12" t="s">
        <v>219</v>
      </c>
      <c r="I3790" s="12" t="s">
        <v>219</v>
      </c>
      <c r="J3790" s="12" t="s">
        <v>219</v>
      </c>
      <c r="K3790" s="12" t="s">
        <v>219</v>
      </c>
      <c r="L3790" s="12" t="s">
        <v>219</v>
      </c>
      <c r="M3790" s="12" t="s">
        <v>219</v>
      </c>
      <c r="N3790" s="12"/>
      <c r="O3790" s="12"/>
    </row>
    <row r="3791" spans="1:15" x14ac:dyDescent="0.35">
      <c r="A3791" s="11" t="str">
        <f t="shared" si="59"/>
        <v>CONSUMO PER CAPITA (kg ó litros por individuo)RosadoDE 20 A 24 AÑOS</v>
      </c>
      <c r="B3791" s="11" t="s">
        <v>121</v>
      </c>
      <c r="C3791" s="11" t="s">
        <v>136</v>
      </c>
      <c r="D3791" s="11" t="s">
        <v>40</v>
      </c>
      <c r="E3791" s="12">
        <v>9.4760078183016103E-3</v>
      </c>
      <c r="F3791" s="12">
        <v>4.8952103508923088E-3</v>
      </c>
      <c r="G3791" s="12">
        <v>3.0764037004387297E-3</v>
      </c>
      <c r="H3791" s="12">
        <v>3.7050083379558786E-3</v>
      </c>
      <c r="I3791" s="12">
        <v>3.0379572296177037E-3</v>
      </c>
      <c r="J3791" s="12" t="s">
        <v>219</v>
      </c>
      <c r="K3791" s="12" t="s">
        <v>219</v>
      </c>
      <c r="L3791" s="12" t="s">
        <v>219</v>
      </c>
      <c r="M3791" s="12">
        <v>2.0040258830617604E-3</v>
      </c>
      <c r="N3791" s="12"/>
      <c r="O3791" s="12"/>
    </row>
    <row r="3792" spans="1:15" x14ac:dyDescent="0.35">
      <c r="A3792" s="11" t="str">
        <f t="shared" si="59"/>
        <v>CONSUMO PER CAPITA (kg ó litros por individuo)RosadoDE 25 A 34 AÑOS</v>
      </c>
      <c r="B3792" s="11" t="s">
        <v>121</v>
      </c>
      <c r="C3792" s="11" t="s">
        <v>136</v>
      </c>
      <c r="D3792" s="11" t="s">
        <v>41</v>
      </c>
      <c r="E3792" s="12">
        <v>9.4583842565282208E-3</v>
      </c>
      <c r="F3792" s="12">
        <v>3.7842044822821697E-3</v>
      </c>
      <c r="G3792" s="12">
        <v>6.2597022183881763E-3</v>
      </c>
      <c r="H3792" s="12">
        <v>1.1119227721140249E-2</v>
      </c>
      <c r="I3792" s="12">
        <v>8.7484094697671735E-3</v>
      </c>
      <c r="J3792" s="12">
        <v>3.0462425033055993E-2</v>
      </c>
      <c r="K3792" s="12">
        <v>4.628284451070018E-3</v>
      </c>
      <c r="L3792" s="12">
        <v>1.3812503499646883E-2</v>
      </c>
      <c r="M3792" s="12">
        <v>1.7652395353009456E-2</v>
      </c>
      <c r="N3792" s="12"/>
      <c r="O3792" s="12"/>
    </row>
    <row r="3793" spans="1:15" x14ac:dyDescent="0.35">
      <c r="A3793" s="11" t="str">
        <f t="shared" si="59"/>
        <v>CONSUMO PER CAPITA (kg ó litros por individuo)RosadoDE 35 A 49 AÑOS</v>
      </c>
      <c r="B3793" s="11" t="s">
        <v>121</v>
      </c>
      <c r="C3793" s="11" t="s">
        <v>136</v>
      </c>
      <c r="D3793" s="11" t="s">
        <v>42</v>
      </c>
      <c r="E3793" s="12">
        <v>1.9526845432232497E-2</v>
      </c>
      <c r="F3793" s="12">
        <v>2.3296719800767602E-2</v>
      </c>
      <c r="G3793" s="12">
        <v>1.5244099205383003E-2</v>
      </c>
      <c r="H3793" s="12">
        <v>1.2400146647559713E-2</v>
      </c>
      <c r="I3793" s="12">
        <v>1.0182841983050734E-2</v>
      </c>
      <c r="J3793" s="12">
        <v>1.8655002850740104E-2</v>
      </c>
      <c r="K3793" s="12">
        <v>1.4174089303673053E-2</v>
      </c>
      <c r="L3793" s="12">
        <v>1.1703873730719613E-2</v>
      </c>
      <c r="M3793" s="12">
        <v>1.8618877336558037E-2</v>
      </c>
      <c r="N3793" s="12"/>
      <c r="O3793" s="12"/>
    </row>
    <row r="3794" spans="1:15" x14ac:dyDescent="0.35">
      <c r="A3794" s="11" t="str">
        <f t="shared" si="59"/>
        <v>CONSUMO PER CAPITA (kg ó litros por individuo)RosadoDE 50 A 59 AÑOS</v>
      </c>
      <c r="B3794" s="11" t="s">
        <v>121</v>
      </c>
      <c r="C3794" s="11" t="s">
        <v>136</v>
      </c>
      <c r="D3794" s="11" t="s">
        <v>43</v>
      </c>
      <c r="E3794" s="12">
        <v>2.5606163756497529E-2</v>
      </c>
      <c r="F3794" s="12">
        <v>5.700065300026419E-2</v>
      </c>
      <c r="G3794" s="12">
        <v>4.2089029636033122E-2</v>
      </c>
      <c r="H3794" s="12">
        <v>3.2042466377617228E-2</v>
      </c>
      <c r="I3794" s="12">
        <v>3.8531252636484693E-2</v>
      </c>
      <c r="J3794" s="12">
        <v>6.001180253171557E-2</v>
      </c>
      <c r="K3794" s="12">
        <v>3.2866158690777872E-2</v>
      </c>
      <c r="L3794" s="12">
        <v>3.7371327468946454E-2</v>
      </c>
      <c r="M3794" s="12">
        <v>2.6767024318272596E-2</v>
      </c>
      <c r="N3794" s="12"/>
      <c r="O3794" s="12"/>
    </row>
    <row r="3795" spans="1:15" x14ac:dyDescent="0.35">
      <c r="A3795" s="11" t="str">
        <f t="shared" si="59"/>
        <v>CONSUMO PER CAPITA (kg ó litros por individuo)RosadoDE 60 A 75 AÑOS</v>
      </c>
      <c r="B3795" s="11" t="s">
        <v>121</v>
      </c>
      <c r="C3795" s="11" t="s">
        <v>136</v>
      </c>
      <c r="D3795" s="11" t="s">
        <v>44</v>
      </c>
      <c r="E3795" s="12">
        <v>6.936457630229334E-2</v>
      </c>
      <c r="F3795" s="12">
        <v>0.10663130426749999</v>
      </c>
      <c r="G3795" s="12">
        <v>7.309391818908835E-2</v>
      </c>
      <c r="H3795" s="12">
        <v>5.8030633512206352E-2</v>
      </c>
      <c r="I3795" s="12">
        <v>6.7405500609238209E-2</v>
      </c>
      <c r="J3795" s="12">
        <v>8.1209314644959688E-2</v>
      </c>
      <c r="K3795" s="12">
        <v>6.9536767984984607E-2</v>
      </c>
      <c r="L3795" s="12">
        <v>6.2761870575008358E-2</v>
      </c>
      <c r="M3795" s="12">
        <v>7.1450118904219304E-2</v>
      </c>
      <c r="N3795" s="12"/>
      <c r="O3795" s="12"/>
    </row>
    <row r="3796" spans="1:15" x14ac:dyDescent="0.35">
      <c r="A3796" s="11" t="str">
        <f t="shared" si="59"/>
        <v>CONSUMO PER CAPITA (kg ó litros por individuo)RosadoALTA Y MEDIA ALTA</v>
      </c>
      <c r="B3796" s="11" t="s">
        <v>121</v>
      </c>
      <c r="C3796" s="11" t="s">
        <v>136</v>
      </c>
      <c r="D3796" s="11" t="s">
        <v>17</v>
      </c>
      <c r="E3796" s="12">
        <v>2.8521686671535627E-2</v>
      </c>
      <c r="F3796" s="12">
        <v>5.2599878898110554E-2</v>
      </c>
      <c r="G3796" s="12">
        <v>3.2933611876449831E-2</v>
      </c>
      <c r="H3796" s="12">
        <v>2.9131237608081697E-2</v>
      </c>
      <c r="I3796" s="12">
        <v>2.2475470558137162E-2</v>
      </c>
      <c r="J3796" s="12">
        <v>4.7845924340832471E-2</v>
      </c>
      <c r="K3796" s="12">
        <v>2.4574388292687994E-2</v>
      </c>
      <c r="L3796" s="12">
        <v>1.8359163047716769E-2</v>
      </c>
      <c r="M3796" s="12">
        <v>3.2951225910388654E-2</v>
      </c>
      <c r="N3796" s="12"/>
      <c r="O3796" s="12"/>
    </row>
    <row r="3797" spans="1:15" x14ac:dyDescent="0.35">
      <c r="A3797" s="11" t="str">
        <f t="shared" si="59"/>
        <v>CONSUMO PER CAPITA (kg ó litros por individuo)RosadoMEDIA</v>
      </c>
      <c r="B3797" s="11" t="s">
        <v>121</v>
      </c>
      <c r="C3797" s="11" t="s">
        <v>136</v>
      </c>
      <c r="D3797" s="11" t="s">
        <v>18</v>
      </c>
      <c r="E3797" s="12">
        <v>3.3534812366273703E-2</v>
      </c>
      <c r="F3797" s="12">
        <v>5.9000403956129099E-2</v>
      </c>
      <c r="G3797" s="12">
        <v>4.4133627089046772E-2</v>
      </c>
      <c r="H3797" s="12">
        <v>3.3751318464944807E-2</v>
      </c>
      <c r="I3797" s="12">
        <v>3.0712321617838649E-2</v>
      </c>
      <c r="J3797" s="12">
        <v>5.144105527555809E-2</v>
      </c>
      <c r="K3797" s="12">
        <v>4.2966238129570671E-2</v>
      </c>
      <c r="L3797" s="12">
        <v>3.6730281782115071E-2</v>
      </c>
      <c r="M3797" s="12">
        <v>4.1714029892246041E-2</v>
      </c>
      <c r="N3797" s="12"/>
      <c r="O3797" s="12"/>
    </row>
    <row r="3798" spans="1:15" x14ac:dyDescent="0.35">
      <c r="A3798" s="11" t="str">
        <f t="shared" si="59"/>
        <v>CONSUMO PER CAPITA (kg ó litros por individuo)RosadoMEDIA BAJA</v>
      </c>
      <c r="B3798" s="11" t="s">
        <v>121</v>
      </c>
      <c r="C3798" s="11" t="s">
        <v>136</v>
      </c>
      <c r="D3798" s="11" t="s">
        <v>19</v>
      </c>
      <c r="E3798" s="12">
        <v>3.3836930059405482E-2</v>
      </c>
      <c r="F3798" s="12">
        <v>3.886168346225654E-2</v>
      </c>
      <c r="G3798" s="12">
        <v>1.8647550654505855E-2</v>
      </c>
      <c r="H3798" s="12">
        <v>2.3456665496961009E-2</v>
      </c>
      <c r="I3798" s="12">
        <v>3.6996058667870681E-2</v>
      </c>
      <c r="J3798" s="12">
        <v>2.1811925503454548E-2</v>
      </c>
      <c r="K3798" s="12">
        <v>1.2708356430247258E-2</v>
      </c>
      <c r="L3798" s="12">
        <v>2.9133736353956087E-2</v>
      </c>
      <c r="M3798" s="12">
        <v>2.2908201703651661E-2</v>
      </c>
      <c r="N3798" s="12"/>
      <c r="O3798" s="12"/>
    </row>
    <row r="3799" spans="1:15" x14ac:dyDescent="0.35">
      <c r="A3799" s="11" t="str">
        <f t="shared" si="59"/>
        <v>CONSUMO PER CAPITA (kg ó litros por individuo)RosadoBAJA</v>
      </c>
      <c r="B3799" s="11" t="s">
        <v>121</v>
      </c>
      <c r="C3799" s="11" t="s">
        <v>136</v>
      </c>
      <c r="D3799" s="11" t="s">
        <v>20</v>
      </c>
      <c r="E3799" s="12">
        <v>1.2852987292215476E-2</v>
      </c>
      <c r="F3799" s="12">
        <v>1.4145941742921523E-2</v>
      </c>
      <c r="G3799" s="12">
        <v>2.541669995941211E-2</v>
      </c>
      <c r="H3799" s="12">
        <v>8.3696760312775478E-3</v>
      </c>
      <c r="I3799" s="12">
        <v>1.4975973839167479E-2</v>
      </c>
      <c r="J3799" s="12">
        <v>3.8375118835376663E-2</v>
      </c>
      <c r="K3799" s="12">
        <v>2.3484991540151576E-2</v>
      </c>
      <c r="L3799" s="12">
        <v>1.8765147693523034E-2</v>
      </c>
      <c r="M3799" s="12">
        <v>1.5613577714336021E-2</v>
      </c>
      <c r="N3799" s="12"/>
      <c r="O3799" s="12"/>
    </row>
    <row r="3800" spans="1:15" x14ac:dyDescent="0.35">
      <c r="A3800" s="11" t="str">
        <f t="shared" si="59"/>
        <v>CONSUMO PER CAPITA (kg ó litros por individuo)RosadoHOMBRE</v>
      </c>
      <c r="B3800" s="11" t="s">
        <v>121</v>
      </c>
      <c r="C3800" s="11" t="s">
        <v>136</v>
      </c>
      <c r="D3800" s="11" t="s">
        <v>21</v>
      </c>
      <c r="E3800" s="12">
        <v>3.9940728165245534E-2</v>
      </c>
      <c r="F3800" s="12">
        <v>5.7876917795427515E-2</v>
      </c>
      <c r="G3800" s="12">
        <v>3.679101734310581E-2</v>
      </c>
      <c r="H3800" s="12">
        <v>3.0284706610511976E-2</v>
      </c>
      <c r="I3800" s="12">
        <v>3.9271410737233413E-2</v>
      </c>
      <c r="J3800" s="12">
        <v>4.7304792030629456E-2</v>
      </c>
      <c r="K3800" s="12">
        <v>3.6150416560200217E-2</v>
      </c>
      <c r="L3800" s="12">
        <v>3.545651653631117E-2</v>
      </c>
      <c r="M3800" s="12">
        <v>4.3854410541019476E-2</v>
      </c>
      <c r="N3800" s="12"/>
      <c r="O3800" s="12"/>
    </row>
    <row r="3801" spans="1:15" x14ac:dyDescent="0.35">
      <c r="A3801" s="11" t="str">
        <f t="shared" si="59"/>
        <v>CONSUMO PER CAPITA (kg ó litros por individuo)RosadoMUJER</v>
      </c>
      <c r="B3801" s="11" t="s">
        <v>121</v>
      </c>
      <c r="C3801" s="11" t="s">
        <v>136</v>
      </c>
      <c r="D3801" s="11" t="s">
        <v>22</v>
      </c>
      <c r="E3801" s="12">
        <v>1.7310891175505733E-2</v>
      </c>
      <c r="F3801" s="12">
        <v>2.9673179550813167E-2</v>
      </c>
      <c r="G3801" s="12">
        <v>2.6129668216235538E-2</v>
      </c>
      <c r="H3801" s="12">
        <v>2.0096138466686168E-2</v>
      </c>
      <c r="I3801" s="12">
        <v>1.5998288587863826E-2</v>
      </c>
      <c r="J3801" s="12">
        <v>3.3526749220484611E-2</v>
      </c>
      <c r="K3801" s="12">
        <v>1.8601937263899592E-2</v>
      </c>
      <c r="L3801" s="12">
        <v>1.9320291048536463E-2</v>
      </c>
      <c r="M3801" s="12">
        <v>1.6124302243977436E-2</v>
      </c>
      <c r="N3801" s="12"/>
      <c r="O3801" s="12"/>
    </row>
    <row r="3802" spans="1:15" x14ac:dyDescent="0.35">
      <c r="A3802" s="11" t="str">
        <f t="shared" si="59"/>
        <v>CONSUMO PER CAPITA (kg ó litros por individuo)Resto vinoT.ESPAÑA</v>
      </c>
      <c r="B3802" s="11" t="s">
        <v>121</v>
      </c>
      <c r="C3802" s="11" t="s">
        <v>137</v>
      </c>
      <c r="D3802" s="11" t="s">
        <v>36</v>
      </c>
      <c r="E3802" s="12">
        <v>4.1363111801689658E-3</v>
      </c>
      <c r="F3802" s="12">
        <v>5.6500579254390422E-3</v>
      </c>
      <c r="G3802" s="12">
        <v>1.1826829531909026E-2</v>
      </c>
      <c r="H3802" s="12">
        <v>9.4808531529974108E-3</v>
      </c>
      <c r="I3802" s="12">
        <v>1.0323460286448878E-2</v>
      </c>
      <c r="J3802" s="12">
        <v>1.0183860024554209E-2</v>
      </c>
      <c r="K3802" s="12">
        <v>9.3281854898629897E-3</v>
      </c>
      <c r="L3802" s="12">
        <v>1.0390424992969372E-2</v>
      </c>
      <c r="M3802" s="12">
        <v>5.0248557337195816E-3</v>
      </c>
      <c r="N3802" s="12"/>
      <c r="O3802" s="12"/>
    </row>
    <row r="3803" spans="1:15" x14ac:dyDescent="0.35">
      <c r="A3803" s="11" t="str">
        <f t="shared" si="59"/>
        <v>CONSUMO PER CAPITA (kg ó litros por individuo)Resto vinoBCN AM</v>
      </c>
      <c r="B3803" s="11" t="s">
        <v>121</v>
      </c>
      <c r="C3803" s="11" t="s">
        <v>137</v>
      </c>
      <c r="D3803" s="11" t="s">
        <v>1</v>
      </c>
      <c r="E3803" s="12">
        <v>7.8680608039199593E-4</v>
      </c>
      <c r="F3803" s="12">
        <v>1.2963152988024074E-2</v>
      </c>
      <c r="G3803" s="12">
        <v>2.0071574185383637E-2</v>
      </c>
      <c r="H3803" s="12">
        <v>9.422448747011633E-3</v>
      </c>
      <c r="I3803" s="12">
        <v>6.4256621686272029E-3</v>
      </c>
      <c r="J3803" s="12">
        <v>1.0063946649079684E-3</v>
      </c>
      <c r="K3803" s="12">
        <v>1.0806490099520959E-2</v>
      </c>
      <c r="L3803" s="12">
        <v>1.9621482938899083E-2</v>
      </c>
      <c r="M3803" s="12">
        <v>4.8744714730698758E-3</v>
      </c>
      <c r="N3803" s="12"/>
      <c r="O3803" s="12"/>
    </row>
    <row r="3804" spans="1:15" x14ac:dyDescent="0.35">
      <c r="A3804" s="11" t="str">
        <f t="shared" si="59"/>
        <v>CONSUMO PER CAPITA (kg ó litros por individuo)Resto vinoREST.CAT ARAGON</v>
      </c>
      <c r="B3804" s="11" t="s">
        <v>121</v>
      </c>
      <c r="C3804" s="11" t="s">
        <v>137</v>
      </c>
      <c r="D3804" s="11" t="s">
        <v>2</v>
      </c>
      <c r="E3804" s="12">
        <v>5.6290344282310363E-3</v>
      </c>
      <c r="F3804" s="12">
        <v>3.3116610917175414E-4</v>
      </c>
      <c r="G3804" s="12">
        <v>1.3762895984830846E-2</v>
      </c>
      <c r="H3804" s="12">
        <v>2.4220637442331334E-2</v>
      </c>
      <c r="I3804" s="12">
        <v>2.4727740812121691E-2</v>
      </c>
      <c r="J3804" s="12">
        <v>5.5218152482706465E-3</v>
      </c>
      <c r="K3804" s="12">
        <v>4.0378578561543138E-3</v>
      </c>
      <c r="L3804" s="12">
        <v>2.9440015199055369E-3</v>
      </c>
      <c r="M3804" s="12">
        <v>3.3369296404238526E-3</v>
      </c>
      <c r="N3804" s="12"/>
      <c r="O3804" s="12"/>
    </row>
    <row r="3805" spans="1:15" x14ac:dyDescent="0.35">
      <c r="A3805" s="11" t="str">
        <f t="shared" si="59"/>
        <v>CONSUMO PER CAPITA (kg ó litros por individuo)Resto vinoLEVANTE</v>
      </c>
      <c r="B3805" s="11" t="s">
        <v>121</v>
      </c>
      <c r="C3805" s="11" t="s">
        <v>137</v>
      </c>
      <c r="D3805" s="11" t="s">
        <v>3</v>
      </c>
      <c r="E3805" s="12" t="s">
        <v>219</v>
      </c>
      <c r="F3805" s="12">
        <v>9.4080108932585683E-4</v>
      </c>
      <c r="G3805" s="12">
        <v>3.274553936573736E-3</v>
      </c>
      <c r="H3805" s="12">
        <v>3.5764837269445411E-3</v>
      </c>
      <c r="I3805" s="12">
        <v>8.4738721596131217E-3</v>
      </c>
      <c r="J3805" s="12">
        <v>6.4250707732933744E-3</v>
      </c>
      <c r="K3805" s="12">
        <v>3.0852404882779536E-3</v>
      </c>
      <c r="L3805" s="12">
        <v>4.0550944299845501E-3</v>
      </c>
      <c r="M3805" s="12" t="s">
        <v>219</v>
      </c>
      <c r="N3805" s="12"/>
      <c r="O3805" s="12"/>
    </row>
    <row r="3806" spans="1:15" x14ac:dyDescent="0.35">
      <c r="A3806" s="11" t="str">
        <f t="shared" si="59"/>
        <v>CONSUMO PER CAPITA (kg ó litros por individuo)Resto vinoANDALUCIA</v>
      </c>
      <c r="B3806" s="11" t="s">
        <v>121</v>
      </c>
      <c r="C3806" s="11" t="s">
        <v>137</v>
      </c>
      <c r="D3806" s="11" t="s">
        <v>4</v>
      </c>
      <c r="E3806" s="12">
        <v>5.2237122521062405E-3</v>
      </c>
      <c r="F3806" s="12">
        <v>5.4063850017390712E-3</v>
      </c>
      <c r="G3806" s="12">
        <v>2.77519792967033E-2</v>
      </c>
      <c r="H3806" s="12">
        <v>1.4899164855895033E-2</v>
      </c>
      <c r="I3806" s="12">
        <v>1.9022105261501433E-2</v>
      </c>
      <c r="J3806" s="12">
        <v>1.958375861580296E-2</v>
      </c>
      <c r="K3806" s="12">
        <v>2.335230258225874E-2</v>
      </c>
      <c r="L3806" s="12">
        <v>2.5117554688225085E-2</v>
      </c>
      <c r="M3806" s="12">
        <v>1.211359448076881E-2</v>
      </c>
      <c r="N3806" s="12"/>
      <c r="O3806" s="12"/>
    </row>
    <row r="3807" spans="1:15" x14ac:dyDescent="0.35">
      <c r="A3807" s="11" t="str">
        <f t="shared" si="59"/>
        <v>CONSUMO PER CAPITA (kg ó litros por individuo)Resto vinoMDD AM</v>
      </c>
      <c r="B3807" s="11" t="s">
        <v>121</v>
      </c>
      <c r="C3807" s="11" t="s">
        <v>137</v>
      </c>
      <c r="D3807" s="11" t="s">
        <v>5</v>
      </c>
      <c r="E3807" s="12">
        <v>3.931389265292959E-3</v>
      </c>
      <c r="F3807" s="12">
        <v>8.0070773232753661E-3</v>
      </c>
      <c r="G3807" s="12">
        <v>2.3006250822480683E-3</v>
      </c>
      <c r="H3807" s="12">
        <v>2.6612882547720198E-3</v>
      </c>
      <c r="I3807" s="12">
        <v>2.7472948227323258E-3</v>
      </c>
      <c r="J3807" s="12">
        <v>1.2815052911507498E-2</v>
      </c>
      <c r="K3807" s="12">
        <v>3.9909386774180404E-3</v>
      </c>
      <c r="L3807" s="12">
        <v>6.5492894207257813E-3</v>
      </c>
      <c r="M3807" s="12">
        <v>1.5861445912626294E-3</v>
      </c>
      <c r="N3807" s="12"/>
      <c r="O3807" s="12"/>
    </row>
    <row r="3808" spans="1:15" x14ac:dyDescent="0.35">
      <c r="A3808" s="11" t="str">
        <f t="shared" si="59"/>
        <v>CONSUMO PER CAPITA (kg ó litros por individuo)Resto vinoRTO CENTRO</v>
      </c>
      <c r="B3808" s="11" t="s">
        <v>121</v>
      </c>
      <c r="C3808" s="11" t="s">
        <v>137</v>
      </c>
      <c r="D3808" s="11" t="s">
        <v>6</v>
      </c>
      <c r="E3808" s="12">
        <v>2.7208960084766595E-3</v>
      </c>
      <c r="F3808" s="12">
        <v>5.4627847458126183E-3</v>
      </c>
      <c r="G3808" s="12">
        <v>8.6277982878744139E-4</v>
      </c>
      <c r="H3808" s="12">
        <v>4.0386378767442522E-3</v>
      </c>
      <c r="I3808" s="12">
        <v>2.0126218749447392E-4</v>
      </c>
      <c r="J3808" s="12">
        <v>2.2124064752535137E-3</v>
      </c>
      <c r="K3808" s="12">
        <v>3.7151876340486708E-3</v>
      </c>
      <c r="L3808" s="12">
        <v>1.9816158264782846E-3</v>
      </c>
      <c r="M3808" s="12">
        <v>2.4040671611519327E-3</v>
      </c>
      <c r="N3808" s="12"/>
      <c r="O3808" s="12"/>
    </row>
    <row r="3809" spans="1:15" x14ac:dyDescent="0.35">
      <c r="A3809" s="11" t="str">
        <f t="shared" si="59"/>
        <v>CONSUMO PER CAPITA (kg ó litros por individuo)Resto vinoNORTE-CENTRO</v>
      </c>
      <c r="B3809" s="11" t="s">
        <v>121</v>
      </c>
      <c r="C3809" s="11" t="s">
        <v>137</v>
      </c>
      <c r="D3809" s="11" t="s">
        <v>7</v>
      </c>
      <c r="E3809" s="12">
        <v>9.4994571756721758E-3</v>
      </c>
      <c r="F3809" s="12">
        <v>1.3522691527539599E-2</v>
      </c>
      <c r="G3809" s="12">
        <v>1.2842340989718483E-2</v>
      </c>
      <c r="H3809" s="12">
        <v>7.7895679568816979E-3</v>
      </c>
      <c r="I3809" s="12">
        <v>6.3793871114064798E-3</v>
      </c>
      <c r="J3809" s="12">
        <v>2.035693419681274E-2</v>
      </c>
      <c r="K3809" s="12">
        <v>1.493343283875204E-2</v>
      </c>
      <c r="L3809" s="12">
        <v>9.4253701064706662E-3</v>
      </c>
      <c r="M3809" s="12">
        <v>7.1870411791602759E-3</v>
      </c>
      <c r="N3809" s="12"/>
      <c r="O3809" s="12"/>
    </row>
    <row r="3810" spans="1:15" x14ac:dyDescent="0.35">
      <c r="A3810" s="11" t="str">
        <f t="shared" si="59"/>
        <v>CONSUMO PER CAPITA (kg ó litros por individuo)Resto vinoNOROESTE</v>
      </c>
      <c r="B3810" s="11" t="s">
        <v>121</v>
      </c>
      <c r="C3810" s="11" t="s">
        <v>137</v>
      </c>
      <c r="D3810" s="11" t="s">
        <v>8</v>
      </c>
      <c r="E3810" s="12">
        <v>6.241341685244697E-3</v>
      </c>
      <c r="F3810" s="12">
        <v>2.8761199771585224E-3</v>
      </c>
      <c r="G3810" s="12">
        <v>3.8282666628228299E-3</v>
      </c>
      <c r="H3810" s="12">
        <v>3.7983075367237396E-3</v>
      </c>
      <c r="I3810" s="12">
        <v>3.1382642385379116E-3</v>
      </c>
      <c r="J3810" s="12">
        <v>5.543354528943405E-3</v>
      </c>
      <c r="K3810" s="12">
        <v>2.5779577221840184E-3</v>
      </c>
      <c r="L3810" s="12">
        <v>4.8014663994034572E-3</v>
      </c>
      <c r="M3810" s="12">
        <v>5.9217857324553253E-3</v>
      </c>
      <c r="N3810" s="12"/>
      <c r="O3810" s="12"/>
    </row>
    <row r="3811" spans="1:15" x14ac:dyDescent="0.35">
      <c r="A3811" s="11" t="str">
        <f t="shared" si="59"/>
        <v>CONSUMO PER CAPITA (kg ó litros por individuo)Resto vino&lt;2MIL</v>
      </c>
      <c r="B3811" s="11" t="s">
        <v>121</v>
      </c>
      <c r="C3811" s="11" t="s">
        <v>137</v>
      </c>
      <c r="D3811" s="11" t="s">
        <v>9</v>
      </c>
      <c r="E3811" s="12" t="s">
        <v>219</v>
      </c>
      <c r="F3811" s="12">
        <v>2.2862292968831898E-3</v>
      </c>
      <c r="G3811" s="12" t="s">
        <v>219</v>
      </c>
      <c r="H3811" s="12" t="s">
        <v>219</v>
      </c>
      <c r="I3811" s="12" t="s">
        <v>219</v>
      </c>
      <c r="J3811" s="12" t="s">
        <v>219</v>
      </c>
      <c r="K3811" s="12">
        <v>4.8998364674154278E-3</v>
      </c>
      <c r="L3811" s="12" t="s">
        <v>219</v>
      </c>
      <c r="M3811" s="12" t="s">
        <v>219</v>
      </c>
      <c r="N3811" s="12"/>
      <c r="O3811" s="12"/>
    </row>
    <row r="3812" spans="1:15" x14ac:dyDescent="0.35">
      <c r="A3812" s="11" t="str">
        <f t="shared" si="59"/>
        <v>CONSUMO PER CAPITA (kg ó litros por individuo)Resto vino2-5MIL</v>
      </c>
      <c r="B3812" s="11" t="s">
        <v>121</v>
      </c>
      <c r="C3812" s="11" t="s">
        <v>137</v>
      </c>
      <c r="D3812" s="11" t="s">
        <v>10</v>
      </c>
      <c r="E3812" s="12">
        <v>1.0427669918683837E-3</v>
      </c>
      <c r="F3812" s="12">
        <v>3.8932830622890073E-4</v>
      </c>
      <c r="G3812" s="12">
        <v>7.4962885817714351E-3</v>
      </c>
      <c r="H3812" s="12">
        <v>2.7886067930743561E-3</v>
      </c>
      <c r="I3812" s="12">
        <v>2.7873831311038813E-3</v>
      </c>
      <c r="J3812" s="12">
        <v>1.0858593424129249E-2</v>
      </c>
      <c r="K3812" s="12">
        <v>3.7397724054731248E-3</v>
      </c>
      <c r="L3812" s="12">
        <v>3.7827635650650635E-3</v>
      </c>
      <c r="M3812" s="12" t="s">
        <v>219</v>
      </c>
      <c r="N3812" s="12"/>
      <c r="O3812" s="12"/>
    </row>
    <row r="3813" spans="1:15" x14ac:dyDescent="0.35">
      <c r="A3813" s="11" t="str">
        <f t="shared" si="59"/>
        <v>CONSUMO PER CAPITA (kg ó litros por individuo)Resto vino5-10MIL</v>
      </c>
      <c r="B3813" s="11" t="s">
        <v>121</v>
      </c>
      <c r="C3813" s="11" t="s">
        <v>137</v>
      </c>
      <c r="D3813" s="11" t="s">
        <v>11</v>
      </c>
      <c r="E3813" s="12">
        <v>1.9336000915259051E-3</v>
      </c>
      <c r="F3813" s="12">
        <v>3.9704190448176151E-3</v>
      </c>
      <c r="G3813" s="12">
        <v>6.0754842771502358E-3</v>
      </c>
      <c r="H3813" s="12">
        <v>7.1622450012491826E-4</v>
      </c>
      <c r="I3813" s="12">
        <v>5.9242793773472734E-3</v>
      </c>
      <c r="J3813" s="12">
        <v>3.5601203000430173E-3</v>
      </c>
      <c r="K3813" s="12">
        <v>8.4146362531227516E-3</v>
      </c>
      <c r="L3813" s="12">
        <v>6.5597960873184031E-3</v>
      </c>
      <c r="M3813" s="12">
        <v>1.9415131615345763E-3</v>
      </c>
      <c r="N3813" s="12"/>
      <c r="O3813" s="12"/>
    </row>
    <row r="3814" spans="1:15" x14ac:dyDescent="0.35">
      <c r="A3814" s="11" t="str">
        <f t="shared" si="59"/>
        <v>CONSUMO PER CAPITA (kg ó litros por individuo)Resto vino10-30MIL</v>
      </c>
      <c r="B3814" s="11" t="s">
        <v>121</v>
      </c>
      <c r="C3814" s="11" t="s">
        <v>137</v>
      </c>
      <c r="D3814" s="11" t="s">
        <v>12</v>
      </c>
      <c r="E3814" s="12">
        <v>5.9558241666418533E-3</v>
      </c>
      <c r="F3814" s="12">
        <v>6.2996175512624285E-3</v>
      </c>
      <c r="G3814" s="12">
        <v>1.544284323442164E-2</v>
      </c>
      <c r="H3814" s="12">
        <v>2.264829272049329E-2</v>
      </c>
      <c r="I3814" s="12">
        <v>2.5678651768443764E-2</v>
      </c>
      <c r="J3814" s="12">
        <v>2.0779460401502071E-2</v>
      </c>
      <c r="K3814" s="12">
        <v>5.9272826301957618E-3</v>
      </c>
      <c r="L3814" s="12">
        <v>1.2028952223910558E-2</v>
      </c>
      <c r="M3814" s="12">
        <v>6.0990308379707519E-3</v>
      </c>
      <c r="N3814" s="12"/>
      <c r="O3814" s="12"/>
    </row>
    <row r="3815" spans="1:15" x14ac:dyDescent="0.35">
      <c r="A3815" s="11" t="str">
        <f t="shared" si="59"/>
        <v>CONSUMO PER CAPITA (kg ó litros por individuo)Resto vino30-100MIL</v>
      </c>
      <c r="B3815" s="11" t="s">
        <v>121</v>
      </c>
      <c r="C3815" s="11" t="s">
        <v>137</v>
      </c>
      <c r="D3815" s="11" t="s">
        <v>13</v>
      </c>
      <c r="E3815" s="12">
        <v>5.1835337069857752E-3</v>
      </c>
      <c r="F3815" s="12">
        <v>4.3690817740382956E-3</v>
      </c>
      <c r="G3815" s="12">
        <v>9.9491783326896201E-3</v>
      </c>
      <c r="H3815" s="12">
        <v>5.9933162199117384E-3</v>
      </c>
      <c r="I3815" s="12">
        <v>1.3173100226991048E-2</v>
      </c>
      <c r="J3815" s="12">
        <v>6.7106344212760089E-3</v>
      </c>
      <c r="K3815" s="12">
        <v>3.3584543930816938E-3</v>
      </c>
      <c r="L3815" s="12">
        <v>1.6057878606373553E-2</v>
      </c>
      <c r="M3815" s="12">
        <v>3.9534376236965135E-3</v>
      </c>
      <c r="N3815" s="12"/>
      <c r="O3815" s="12"/>
    </row>
    <row r="3816" spans="1:15" x14ac:dyDescent="0.35">
      <c r="A3816" s="11" t="str">
        <f t="shared" si="59"/>
        <v>CONSUMO PER CAPITA (kg ó litros por individuo)Resto vino100-200MIL</v>
      </c>
      <c r="B3816" s="11" t="s">
        <v>121</v>
      </c>
      <c r="C3816" s="11" t="s">
        <v>137</v>
      </c>
      <c r="D3816" s="11" t="s">
        <v>14</v>
      </c>
      <c r="E3816" s="12">
        <v>1.2569019017566784E-3</v>
      </c>
      <c r="F3816" s="12">
        <v>1.2606645162674969E-2</v>
      </c>
      <c r="G3816" s="12">
        <v>1.3808654359013232E-2</v>
      </c>
      <c r="H3816" s="12">
        <v>1.0436440791013996E-2</v>
      </c>
      <c r="I3816" s="12">
        <v>3.2105286966082509E-3</v>
      </c>
      <c r="J3816" s="12">
        <v>8.8449720934927166E-3</v>
      </c>
      <c r="K3816" s="12">
        <v>9.3558990117906526E-3</v>
      </c>
      <c r="L3816" s="12">
        <v>6.1767865480904733E-3</v>
      </c>
      <c r="M3816" s="12">
        <v>6.611426213529269E-3</v>
      </c>
      <c r="N3816" s="12"/>
      <c r="O3816" s="12"/>
    </row>
    <row r="3817" spans="1:15" x14ac:dyDescent="0.35">
      <c r="A3817" s="11" t="str">
        <f t="shared" si="59"/>
        <v>CONSUMO PER CAPITA (kg ó litros por individuo)Resto vino200-500MIL</v>
      </c>
      <c r="B3817" s="11" t="s">
        <v>121</v>
      </c>
      <c r="C3817" s="11" t="s">
        <v>137</v>
      </c>
      <c r="D3817" s="11" t="s">
        <v>15</v>
      </c>
      <c r="E3817" s="12">
        <v>9.2654396438626354E-3</v>
      </c>
      <c r="F3817" s="12">
        <v>4.449201949016446E-3</v>
      </c>
      <c r="G3817" s="12">
        <v>2.1441491788293798E-2</v>
      </c>
      <c r="H3817" s="12">
        <v>1.0713794947914787E-2</v>
      </c>
      <c r="I3817" s="12">
        <v>7.3585769348867552E-3</v>
      </c>
      <c r="J3817" s="12">
        <v>1.395513144320624E-2</v>
      </c>
      <c r="K3817" s="12">
        <v>2.5043585873882623E-2</v>
      </c>
      <c r="L3817" s="12">
        <v>1.7628125973881258E-2</v>
      </c>
      <c r="M3817" s="12">
        <v>1.5000352358712093E-2</v>
      </c>
      <c r="N3817" s="12"/>
      <c r="O3817" s="12"/>
    </row>
    <row r="3818" spans="1:15" x14ac:dyDescent="0.35">
      <c r="A3818" s="11" t="str">
        <f t="shared" si="59"/>
        <v>CONSUMO PER CAPITA (kg ó litros por individuo)Resto vino&gt;500MIL</v>
      </c>
      <c r="B3818" s="11" t="s">
        <v>121</v>
      </c>
      <c r="C3818" s="11" t="s">
        <v>137</v>
      </c>
      <c r="D3818" s="11" t="s">
        <v>16</v>
      </c>
      <c r="E3818" s="12">
        <v>2.6431855238205227E-3</v>
      </c>
      <c r="F3818" s="12">
        <v>7.2283361788394365E-3</v>
      </c>
      <c r="G3818" s="12">
        <v>1.0483071618987766E-2</v>
      </c>
      <c r="H3818" s="12">
        <v>8.238157025940834E-3</v>
      </c>
      <c r="I3818" s="12">
        <v>5.7501626392857203E-3</v>
      </c>
      <c r="J3818" s="12">
        <v>7.4765758759483157E-3</v>
      </c>
      <c r="K3818" s="12">
        <v>1.2535268636686256E-2</v>
      </c>
      <c r="L3818" s="12">
        <v>7.2732092691004235E-3</v>
      </c>
      <c r="M3818" s="12">
        <v>2.0822096025209943E-3</v>
      </c>
      <c r="N3818" s="12"/>
      <c r="O3818" s="12"/>
    </row>
    <row r="3819" spans="1:15" x14ac:dyDescent="0.35">
      <c r="A3819" s="11" t="str">
        <f t="shared" si="59"/>
        <v>CONSUMO PER CAPITA (kg ó litros por individuo)Resto vinoDE 15 A 19 AÑOS</v>
      </c>
      <c r="B3819" s="11" t="s">
        <v>121</v>
      </c>
      <c r="C3819" s="11" t="s">
        <v>137</v>
      </c>
      <c r="D3819" s="11" t="s">
        <v>39</v>
      </c>
      <c r="E3819" s="12" t="s">
        <v>219</v>
      </c>
      <c r="F3819" s="12" t="s">
        <v>219</v>
      </c>
      <c r="G3819" s="12" t="s">
        <v>219</v>
      </c>
      <c r="H3819" s="12" t="s">
        <v>219</v>
      </c>
      <c r="I3819" s="12">
        <v>1.7774316390390843E-2</v>
      </c>
      <c r="J3819" s="12" t="s">
        <v>219</v>
      </c>
      <c r="K3819" s="12" t="s">
        <v>219</v>
      </c>
      <c r="L3819" s="12" t="s">
        <v>219</v>
      </c>
      <c r="M3819" s="12" t="s">
        <v>219</v>
      </c>
      <c r="N3819" s="12"/>
      <c r="O3819" s="12"/>
    </row>
    <row r="3820" spans="1:15" x14ac:dyDescent="0.35">
      <c r="A3820" s="11" t="str">
        <f t="shared" si="59"/>
        <v>CONSUMO PER CAPITA (kg ó litros por individuo)Resto vinoDE 20 A 24 AÑOS</v>
      </c>
      <c r="B3820" s="11" t="s">
        <v>121</v>
      </c>
      <c r="C3820" s="11" t="s">
        <v>137</v>
      </c>
      <c r="D3820" s="11" t="s">
        <v>40</v>
      </c>
      <c r="E3820" s="12" t="s">
        <v>219</v>
      </c>
      <c r="F3820" s="12">
        <v>2.5347749226764401E-3</v>
      </c>
      <c r="G3820" s="12" t="s">
        <v>219</v>
      </c>
      <c r="H3820" s="12" t="s">
        <v>219</v>
      </c>
      <c r="I3820" s="12" t="s">
        <v>219</v>
      </c>
      <c r="J3820" s="12">
        <v>1.732874301446968E-3</v>
      </c>
      <c r="K3820" s="12" t="s">
        <v>219</v>
      </c>
      <c r="L3820" s="12">
        <v>2.7102543115424863E-3</v>
      </c>
      <c r="M3820" s="12">
        <v>1.1337691126892281E-3</v>
      </c>
      <c r="N3820" s="12"/>
      <c r="O3820" s="12"/>
    </row>
    <row r="3821" spans="1:15" x14ac:dyDescent="0.35">
      <c r="A3821" s="11" t="str">
        <f t="shared" si="59"/>
        <v>CONSUMO PER CAPITA (kg ó litros por individuo)Resto vinoDE 25 A 34 AÑOS</v>
      </c>
      <c r="B3821" s="11" t="s">
        <v>121</v>
      </c>
      <c r="C3821" s="11" t="s">
        <v>137</v>
      </c>
      <c r="D3821" s="11" t="s">
        <v>41</v>
      </c>
      <c r="E3821" s="12">
        <v>3.872089240880232E-3</v>
      </c>
      <c r="F3821" s="12">
        <v>3.9528468085686993E-3</v>
      </c>
      <c r="G3821" s="12">
        <v>8.6228270542101026E-4</v>
      </c>
      <c r="H3821" s="12">
        <v>7.2877294032910739E-3</v>
      </c>
      <c r="I3821" s="12">
        <v>2.8129316721294561E-3</v>
      </c>
      <c r="J3821" s="12">
        <v>2.8605136026509056E-3</v>
      </c>
      <c r="K3821" s="12">
        <v>5.6047195427070644E-3</v>
      </c>
      <c r="L3821" s="12">
        <v>8.3496574824589603E-4</v>
      </c>
      <c r="M3821" s="12">
        <v>2.4870139121880653E-3</v>
      </c>
      <c r="N3821" s="12"/>
      <c r="O3821" s="12"/>
    </row>
    <row r="3822" spans="1:15" x14ac:dyDescent="0.35">
      <c r="A3822" s="11" t="str">
        <f t="shared" si="59"/>
        <v>CONSUMO PER CAPITA (kg ó litros por individuo)Resto vinoDE 35 A 49 AÑOS</v>
      </c>
      <c r="B3822" s="11" t="s">
        <v>121</v>
      </c>
      <c r="C3822" s="11" t="s">
        <v>137</v>
      </c>
      <c r="D3822" s="11" t="s">
        <v>42</v>
      </c>
      <c r="E3822" s="12">
        <v>5.0472807651946866E-3</v>
      </c>
      <c r="F3822" s="12">
        <v>2.2615183271177206E-3</v>
      </c>
      <c r="G3822" s="12">
        <v>1.5433412518877497E-2</v>
      </c>
      <c r="H3822" s="12">
        <v>1.4749431739392754E-2</v>
      </c>
      <c r="I3822" s="12">
        <v>1.8182040955853847E-2</v>
      </c>
      <c r="J3822" s="12">
        <v>6.2312204485283559E-3</v>
      </c>
      <c r="K3822" s="12">
        <v>6.867619442574714E-3</v>
      </c>
      <c r="L3822" s="12">
        <v>6.34153198053622E-3</v>
      </c>
      <c r="M3822" s="12">
        <v>7.2850549806048224E-4</v>
      </c>
      <c r="N3822" s="12"/>
      <c r="O3822" s="12"/>
    </row>
    <row r="3823" spans="1:15" x14ac:dyDescent="0.35">
      <c r="A3823" s="11" t="str">
        <f t="shared" si="59"/>
        <v>CONSUMO PER CAPITA (kg ó litros por individuo)Resto vinoDE 50 A 59 AÑOS</v>
      </c>
      <c r="B3823" s="11" t="s">
        <v>121</v>
      </c>
      <c r="C3823" s="11" t="s">
        <v>137</v>
      </c>
      <c r="D3823" s="11" t="s">
        <v>43</v>
      </c>
      <c r="E3823" s="12">
        <v>4.2066757158833691E-3</v>
      </c>
      <c r="F3823" s="12">
        <v>1.1165854549326074E-2</v>
      </c>
      <c r="G3823" s="12">
        <v>6.6081923488707783E-3</v>
      </c>
      <c r="H3823" s="12">
        <v>6.4504658103852735E-3</v>
      </c>
      <c r="I3823" s="12">
        <v>3.2374028070812021E-3</v>
      </c>
      <c r="J3823" s="12">
        <v>6.3199535540036855E-3</v>
      </c>
      <c r="K3823" s="12">
        <v>2.4199088040936217E-2</v>
      </c>
      <c r="L3823" s="12">
        <v>1.6872887255262464E-2</v>
      </c>
      <c r="M3823" s="12">
        <v>5.3978730951600492E-3</v>
      </c>
      <c r="N3823" s="12"/>
      <c r="O3823" s="12"/>
    </row>
    <row r="3824" spans="1:15" x14ac:dyDescent="0.35">
      <c r="A3824" s="11" t="str">
        <f t="shared" si="59"/>
        <v>CONSUMO PER CAPITA (kg ó litros por individuo)Resto vinoDE 60 A 75 AÑOS</v>
      </c>
      <c r="B3824" s="11" t="s">
        <v>121</v>
      </c>
      <c r="C3824" s="11" t="s">
        <v>137</v>
      </c>
      <c r="D3824" s="11" t="s">
        <v>44</v>
      </c>
      <c r="E3824" s="12">
        <v>5.4504039038057997E-3</v>
      </c>
      <c r="F3824" s="12">
        <v>9.0648157138315723E-3</v>
      </c>
      <c r="G3824" s="12">
        <v>2.5465032280767484E-2</v>
      </c>
      <c r="H3824" s="12">
        <v>1.21791962514687E-2</v>
      </c>
      <c r="I3824" s="12">
        <v>1.1667684158426193E-2</v>
      </c>
      <c r="J3824" s="12">
        <v>2.862795245393706E-2</v>
      </c>
      <c r="K3824" s="12">
        <v>7.4098936570531123E-3</v>
      </c>
      <c r="L3824" s="12">
        <v>2.1149975318223071E-2</v>
      </c>
      <c r="M3824" s="12">
        <v>1.4313350236091343E-2</v>
      </c>
      <c r="N3824" s="12"/>
      <c r="O3824" s="12"/>
    </row>
    <row r="3825" spans="1:15" x14ac:dyDescent="0.35">
      <c r="A3825" s="11" t="str">
        <f t="shared" si="59"/>
        <v>CONSUMO PER CAPITA (kg ó litros por individuo)Resto vinoALTA Y MEDIA ALTA</v>
      </c>
      <c r="B3825" s="11" t="s">
        <v>121</v>
      </c>
      <c r="C3825" s="11" t="s">
        <v>137</v>
      </c>
      <c r="D3825" s="11" t="s">
        <v>17</v>
      </c>
      <c r="E3825" s="12">
        <v>4.7230268037151872E-3</v>
      </c>
      <c r="F3825" s="12">
        <v>8.0773871133796148E-3</v>
      </c>
      <c r="G3825" s="12">
        <v>1.9537067241022256E-2</v>
      </c>
      <c r="H3825" s="12">
        <v>6.5614080267612672E-3</v>
      </c>
      <c r="I3825" s="12">
        <v>1.3425409637191276E-2</v>
      </c>
      <c r="J3825" s="12">
        <v>1.6470770917833735E-2</v>
      </c>
      <c r="K3825" s="12">
        <v>8.9512326927286764E-3</v>
      </c>
      <c r="L3825" s="12">
        <v>9.8687985225192829E-3</v>
      </c>
      <c r="M3825" s="12">
        <v>2.8808085534836629E-3</v>
      </c>
      <c r="N3825" s="12"/>
      <c r="O3825" s="12"/>
    </row>
    <row r="3826" spans="1:15" x14ac:dyDescent="0.35">
      <c r="A3826" s="11" t="str">
        <f t="shared" si="59"/>
        <v>CONSUMO PER CAPITA (kg ó litros por individuo)Resto vinoMEDIA</v>
      </c>
      <c r="B3826" s="11" t="s">
        <v>121</v>
      </c>
      <c r="C3826" s="11" t="s">
        <v>137</v>
      </c>
      <c r="D3826" s="11" t="s">
        <v>18</v>
      </c>
      <c r="E3826" s="12">
        <v>3.4022230401791966E-3</v>
      </c>
      <c r="F3826" s="12">
        <v>7.448840899063224E-3</v>
      </c>
      <c r="G3826" s="12">
        <v>1.1397204762213146E-2</v>
      </c>
      <c r="H3826" s="12">
        <v>1.538561768105374E-2</v>
      </c>
      <c r="I3826" s="12">
        <v>1.4904878507462452E-2</v>
      </c>
      <c r="J3826" s="12">
        <v>9.7961731029505561E-3</v>
      </c>
      <c r="K3826" s="12">
        <v>1.3442575319090714E-2</v>
      </c>
      <c r="L3826" s="12">
        <v>1.6686068488586572E-2</v>
      </c>
      <c r="M3826" s="12">
        <v>9.6312287301787668E-3</v>
      </c>
      <c r="N3826" s="12"/>
      <c r="O3826" s="12"/>
    </row>
    <row r="3827" spans="1:15" x14ac:dyDescent="0.35">
      <c r="A3827" s="11" t="str">
        <f t="shared" si="59"/>
        <v>CONSUMO PER CAPITA (kg ó litros por individuo)Resto vinoMEDIA BAJA</v>
      </c>
      <c r="B3827" s="11" t="s">
        <v>121</v>
      </c>
      <c r="C3827" s="11" t="s">
        <v>137</v>
      </c>
      <c r="D3827" s="11" t="s">
        <v>19</v>
      </c>
      <c r="E3827" s="12">
        <v>4.6651179160287857E-3</v>
      </c>
      <c r="F3827" s="12">
        <v>3.8600473824664332E-3</v>
      </c>
      <c r="G3827" s="12">
        <v>6.166697570974951E-3</v>
      </c>
      <c r="H3827" s="12">
        <v>4.4249273796840632E-3</v>
      </c>
      <c r="I3827" s="12">
        <v>2.4848277789902449E-3</v>
      </c>
      <c r="J3827" s="12">
        <v>9.9038632226104185E-3</v>
      </c>
      <c r="K3827" s="12">
        <v>8.4651831151742671E-3</v>
      </c>
      <c r="L3827" s="12">
        <v>6.4583091271099031E-3</v>
      </c>
      <c r="M3827" s="12">
        <v>2.7345281105476526E-3</v>
      </c>
      <c r="N3827" s="12"/>
      <c r="O3827" s="12"/>
    </row>
    <row r="3828" spans="1:15" x14ac:dyDescent="0.35">
      <c r="A3828" s="11" t="str">
        <f t="shared" si="59"/>
        <v>CONSUMO PER CAPITA (kg ó litros por individuo)Resto vinoBAJA</v>
      </c>
      <c r="B3828" s="11" t="s">
        <v>121</v>
      </c>
      <c r="C3828" s="11" t="s">
        <v>137</v>
      </c>
      <c r="D3828" s="11" t="s">
        <v>20</v>
      </c>
      <c r="E3828" s="12">
        <v>4.0188532183112668E-3</v>
      </c>
      <c r="F3828" s="12">
        <v>2.3253174539532083E-3</v>
      </c>
      <c r="G3828" s="12">
        <v>1.1697010924701077E-2</v>
      </c>
      <c r="H3828" s="12">
        <v>9.505091191756505E-3</v>
      </c>
      <c r="I3828" s="12">
        <v>9.7092774275355492E-3</v>
      </c>
      <c r="J3828" s="12">
        <v>4.2637598891294808E-3</v>
      </c>
      <c r="K3828" s="12">
        <v>3.9017947877788783E-3</v>
      </c>
      <c r="L3828" s="12">
        <v>5.5693649692705929E-3</v>
      </c>
      <c r="M3828" s="12">
        <v>2.6394626050489263E-3</v>
      </c>
      <c r="N3828" s="12"/>
      <c r="O3828" s="12"/>
    </row>
    <row r="3829" spans="1:15" x14ac:dyDescent="0.35">
      <c r="A3829" s="11" t="str">
        <f t="shared" si="59"/>
        <v>CONSUMO PER CAPITA (kg ó litros por individuo)Resto vinoHOMBRE</v>
      </c>
      <c r="B3829" s="11" t="s">
        <v>121</v>
      </c>
      <c r="C3829" s="11" t="s">
        <v>137</v>
      </c>
      <c r="D3829" s="11" t="s">
        <v>21</v>
      </c>
      <c r="E3829" s="12">
        <v>4.3961380705864134E-3</v>
      </c>
      <c r="F3829" s="12">
        <v>6.2560431190783515E-3</v>
      </c>
      <c r="G3829" s="12">
        <v>1.5720707139400696E-2</v>
      </c>
      <c r="H3829" s="12">
        <v>1.363707736856108E-2</v>
      </c>
      <c r="I3829" s="12">
        <v>1.2906663014782115E-2</v>
      </c>
      <c r="J3829" s="12">
        <v>6.1405748966096496E-3</v>
      </c>
      <c r="K3829" s="12">
        <v>7.9215033024264067E-3</v>
      </c>
      <c r="L3829" s="12">
        <v>9.4093349705768291E-3</v>
      </c>
      <c r="M3829" s="12">
        <v>4.8303902350277468E-3</v>
      </c>
      <c r="N3829" s="12"/>
      <c r="O3829" s="12"/>
    </row>
    <row r="3830" spans="1:15" x14ac:dyDescent="0.35">
      <c r="A3830" s="11" t="str">
        <f t="shared" si="59"/>
        <v>CONSUMO PER CAPITA (kg ó litros por individuo)Resto vinoMUJER</v>
      </c>
      <c r="B3830" s="11" t="s">
        <v>121</v>
      </c>
      <c r="C3830" s="11" t="s">
        <v>137</v>
      </c>
      <c r="D3830" s="11" t="s">
        <v>22</v>
      </c>
      <c r="E3830" s="12">
        <v>3.8804035310955796E-3</v>
      </c>
      <c r="F3830" s="12">
        <v>5.0532134321291415E-3</v>
      </c>
      <c r="G3830" s="12">
        <v>7.9916199012916248E-3</v>
      </c>
      <c r="H3830" s="12">
        <v>5.384005751061129E-3</v>
      </c>
      <c r="I3830" s="12">
        <v>7.7771938584864529E-3</v>
      </c>
      <c r="J3830" s="12">
        <v>1.4169396103982301E-2</v>
      </c>
      <c r="K3830" s="12">
        <v>1.0714769003368291E-2</v>
      </c>
      <c r="L3830" s="12">
        <v>1.1355942886606645E-2</v>
      </c>
      <c r="M3830" s="12">
        <v>5.2162399033639419E-3</v>
      </c>
      <c r="N3830" s="12"/>
      <c r="O3830" s="12"/>
    </row>
    <row r="3831" spans="1:15" x14ac:dyDescent="0.35">
      <c r="A3831" s="11" t="str">
        <f t="shared" si="59"/>
        <v>CONSUMO PER CAPITA (kg ó litros por individuo)CavaT.ESPAÑA</v>
      </c>
      <c r="B3831" s="11" t="s">
        <v>121</v>
      </c>
      <c r="C3831" s="11" t="s">
        <v>138</v>
      </c>
      <c r="D3831" s="11" t="s">
        <v>36</v>
      </c>
      <c r="E3831" s="12">
        <v>1.4751159361046776E-2</v>
      </c>
      <c r="F3831" s="12">
        <v>3.5444033297564563E-2</v>
      </c>
      <c r="G3831" s="12">
        <v>5.3139208898775707E-2</v>
      </c>
      <c r="H3831" s="12">
        <v>2.1627237582247119E-2</v>
      </c>
      <c r="I3831" s="12">
        <v>1.9541712747348745E-2</v>
      </c>
      <c r="J3831" s="12">
        <v>2.8206769210626859E-2</v>
      </c>
      <c r="K3831" s="12">
        <v>5.4142571811997144E-2</v>
      </c>
      <c r="L3831" s="12">
        <v>2.0299112213349211E-2</v>
      </c>
      <c r="M3831" s="12">
        <v>1.8568598172839696E-2</v>
      </c>
      <c r="N3831" s="12"/>
      <c r="O3831" s="12"/>
    </row>
    <row r="3832" spans="1:15" x14ac:dyDescent="0.35">
      <c r="A3832" s="11" t="str">
        <f t="shared" si="59"/>
        <v>CONSUMO PER CAPITA (kg ó litros por individuo)CavaBCN AM</v>
      </c>
      <c r="B3832" s="11" t="s">
        <v>121</v>
      </c>
      <c r="C3832" s="11" t="s">
        <v>138</v>
      </c>
      <c r="D3832" s="11" t="s">
        <v>1</v>
      </c>
      <c r="E3832" s="12">
        <v>2.8313502253513215E-2</v>
      </c>
      <c r="F3832" s="12">
        <v>0.15859227118209715</v>
      </c>
      <c r="G3832" s="12">
        <v>7.9225152192406584E-2</v>
      </c>
      <c r="H3832" s="12">
        <v>0.11104334258768365</v>
      </c>
      <c r="I3832" s="12">
        <v>5.4611985150097068E-2</v>
      </c>
      <c r="J3832" s="12">
        <v>8.8509715440190193E-2</v>
      </c>
      <c r="K3832" s="12">
        <v>0.17927398556083621</v>
      </c>
      <c r="L3832" s="12">
        <v>4.4387114180653074E-2</v>
      </c>
      <c r="M3832" s="12">
        <v>5.5950647731300832E-2</v>
      </c>
      <c r="N3832" s="12"/>
      <c r="O3832" s="12"/>
    </row>
    <row r="3833" spans="1:15" x14ac:dyDescent="0.35">
      <c r="A3833" s="11" t="str">
        <f t="shared" si="59"/>
        <v>CONSUMO PER CAPITA (kg ó litros por individuo)CavaREST.CAT ARAGON</v>
      </c>
      <c r="B3833" s="11" t="s">
        <v>121</v>
      </c>
      <c r="C3833" s="11" t="s">
        <v>138</v>
      </c>
      <c r="D3833" s="11" t="s">
        <v>2</v>
      </c>
      <c r="E3833" s="12">
        <v>3.9567474537811599E-2</v>
      </c>
      <c r="F3833" s="12">
        <v>4.4488740023372546E-2</v>
      </c>
      <c r="G3833" s="12">
        <v>8.3810223849614479E-2</v>
      </c>
      <c r="H3833" s="12">
        <v>2.168704633794662E-2</v>
      </c>
      <c r="I3833" s="12">
        <v>3.9091402360617374E-2</v>
      </c>
      <c r="J3833" s="12">
        <v>7.3101669304427838E-2</v>
      </c>
      <c r="K3833" s="12">
        <v>8.4632850340096794E-2</v>
      </c>
      <c r="L3833" s="12">
        <v>3.5825144703434987E-2</v>
      </c>
      <c r="M3833" s="12">
        <v>7.4430612207094432E-2</v>
      </c>
      <c r="N3833" s="12"/>
      <c r="O3833" s="12"/>
    </row>
    <row r="3834" spans="1:15" x14ac:dyDescent="0.35">
      <c r="A3834" s="11" t="str">
        <f t="shared" si="59"/>
        <v>CONSUMO PER CAPITA (kg ó litros por individuo)CavaLEVANTE</v>
      </c>
      <c r="B3834" s="11" t="s">
        <v>121</v>
      </c>
      <c r="C3834" s="11" t="s">
        <v>138</v>
      </c>
      <c r="D3834" s="11" t="s">
        <v>3</v>
      </c>
      <c r="E3834" s="12">
        <v>5.0502340192770459E-3</v>
      </c>
      <c r="F3834" s="12">
        <v>1.8936200765404258E-2</v>
      </c>
      <c r="G3834" s="12">
        <v>6.3912084906763394E-2</v>
      </c>
      <c r="H3834" s="12">
        <v>1.3191623008426539E-2</v>
      </c>
      <c r="I3834" s="12">
        <v>1.4344244572925199E-2</v>
      </c>
      <c r="J3834" s="12">
        <v>2.0127220826711131E-2</v>
      </c>
      <c r="K3834" s="12">
        <v>4.8637682549540442E-2</v>
      </c>
      <c r="L3834" s="12">
        <v>1.6101038139853866E-2</v>
      </c>
      <c r="M3834" s="12">
        <v>3.7901086102932529E-3</v>
      </c>
      <c r="N3834" s="12"/>
      <c r="O3834" s="12"/>
    </row>
    <row r="3835" spans="1:15" x14ac:dyDescent="0.35">
      <c r="A3835" s="11" t="str">
        <f t="shared" si="59"/>
        <v>CONSUMO PER CAPITA (kg ó litros por individuo)CavaANDALUCIA</v>
      </c>
      <c r="B3835" s="11" t="s">
        <v>121</v>
      </c>
      <c r="C3835" s="11" t="s">
        <v>138</v>
      </c>
      <c r="D3835" s="11" t="s">
        <v>4</v>
      </c>
      <c r="E3835" s="12">
        <v>2.0007994272885229E-3</v>
      </c>
      <c r="F3835" s="12">
        <v>5.9830744392217194E-3</v>
      </c>
      <c r="G3835" s="12">
        <v>2.409712393656397E-2</v>
      </c>
      <c r="H3835" s="12">
        <v>1.1077964994591493E-2</v>
      </c>
      <c r="I3835" s="12">
        <v>8.3292694236430081E-3</v>
      </c>
      <c r="J3835" s="12">
        <v>1.159116573234437E-2</v>
      </c>
      <c r="K3835" s="12">
        <v>1.4924676234055396E-2</v>
      </c>
      <c r="L3835" s="12">
        <v>5.6344904470926743E-3</v>
      </c>
      <c r="M3835" s="12">
        <v>7.1209422952879893E-3</v>
      </c>
      <c r="N3835" s="12"/>
      <c r="O3835" s="12"/>
    </row>
    <row r="3836" spans="1:15" x14ac:dyDescent="0.35">
      <c r="A3836" s="11" t="str">
        <f t="shared" si="59"/>
        <v>CONSUMO PER CAPITA (kg ó litros por individuo)CavaMDD AM</v>
      </c>
      <c r="B3836" s="11" t="s">
        <v>121</v>
      </c>
      <c r="C3836" s="11" t="s">
        <v>138</v>
      </c>
      <c r="D3836" s="11" t="s">
        <v>5</v>
      </c>
      <c r="E3836" s="12">
        <v>5.1717723608296923E-3</v>
      </c>
      <c r="F3836" s="12">
        <v>1.6742495519407125E-2</v>
      </c>
      <c r="G3836" s="12">
        <v>3.8959739073722056E-2</v>
      </c>
      <c r="H3836" s="12">
        <v>9.8717216652513574E-3</v>
      </c>
      <c r="I3836" s="12">
        <v>8.5245836922384147E-3</v>
      </c>
      <c r="J3836" s="12">
        <v>4.7987291446372794E-3</v>
      </c>
      <c r="K3836" s="12">
        <v>1.5219934230537076E-2</v>
      </c>
      <c r="L3836" s="12">
        <v>9.798084606635225E-3</v>
      </c>
      <c r="M3836" s="12">
        <v>2.7801047457384127E-3</v>
      </c>
      <c r="N3836" s="12"/>
      <c r="O3836" s="12"/>
    </row>
    <row r="3837" spans="1:15" x14ac:dyDescent="0.35">
      <c r="A3837" s="11" t="str">
        <f t="shared" si="59"/>
        <v>CONSUMO PER CAPITA (kg ó litros por individuo)CavaRTO CENTRO</v>
      </c>
      <c r="B3837" s="11" t="s">
        <v>121</v>
      </c>
      <c r="C3837" s="11" t="s">
        <v>138</v>
      </c>
      <c r="D3837" s="11" t="s">
        <v>6</v>
      </c>
      <c r="E3837" s="12">
        <v>8.9448015473544019E-3</v>
      </c>
      <c r="F3837" s="12">
        <v>6.4934227776698153E-3</v>
      </c>
      <c r="G3837" s="12">
        <v>3.1267542043582654E-2</v>
      </c>
      <c r="H3837" s="12">
        <v>1.2448334897789754E-2</v>
      </c>
      <c r="I3837" s="12">
        <v>7.3804557998050921E-3</v>
      </c>
      <c r="J3837" s="12">
        <v>6.8047760895427302E-3</v>
      </c>
      <c r="K3837" s="12">
        <v>1.9297214544739032E-2</v>
      </c>
      <c r="L3837" s="12">
        <v>9.02056569763535E-3</v>
      </c>
      <c r="M3837" s="12">
        <v>4.6314085389245708E-3</v>
      </c>
      <c r="N3837" s="12"/>
      <c r="O3837" s="12"/>
    </row>
    <row r="3838" spans="1:15" x14ac:dyDescent="0.35">
      <c r="A3838" s="11" t="str">
        <f t="shared" si="59"/>
        <v>CONSUMO PER CAPITA (kg ó litros por individuo)CavaNORTE-CENTRO</v>
      </c>
      <c r="B3838" s="11" t="s">
        <v>121</v>
      </c>
      <c r="C3838" s="11" t="s">
        <v>138</v>
      </c>
      <c r="D3838" s="11" t="s">
        <v>7</v>
      </c>
      <c r="E3838" s="12">
        <v>3.5854124412971908E-2</v>
      </c>
      <c r="F3838" s="12">
        <v>7.9041244631370966E-2</v>
      </c>
      <c r="G3838" s="12">
        <v>8.3006267049794497E-2</v>
      </c>
      <c r="H3838" s="12">
        <v>1.6208415880050099E-2</v>
      </c>
      <c r="I3838" s="12">
        <v>2.9703104847731008E-2</v>
      </c>
      <c r="J3838" s="12">
        <v>3.7670043327480883E-2</v>
      </c>
      <c r="K3838" s="12">
        <v>9.6887852838857036E-2</v>
      </c>
      <c r="L3838" s="12">
        <v>5.1365069213494638E-2</v>
      </c>
      <c r="M3838" s="12">
        <v>4.8328655695477531E-3</v>
      </c>
      <c r="N3838" s="12"/>
      <c r="O3838" s="12"/>
    </row>
    <row r="3839" spans="1:15" x14ac:dyDescent="0.35">
      <c r="A3839" s="11" t="str">
        <f t="shared" si="59"/>
        <v>CONSUMO PER CAPITA (kg ó litros por individuo)CavaNOROESTE</v>
      </c>
      <c r="B3839" s="11" t="s">
        <v>121</v>
      </c>
      <c r="C3839" s="11" t="s">
        <v>138</v>
      </c>
      <c r="D3839" s="11" t="s">
        <v>8</v>
      </c>
      <c r="E3839" s="12">
        <v>9.0078794753628757E-3</v>
      </c>
      <c r="F3839" s="12">
        <v>3.2478647892283485E-3</v>
      </c>
      <c r="G3839" s="12">
        <v>4.2502910960740346E-2</v>
      </c>
      <c r="H3839" s="12" t="s">
        <v>219</v>
      </c>
      <c r="I3839" s="12">
        <v>7.9305300610245828E-3</v>
      </c>
      <c r="J3839" s="12" t="s">
        <v>219</v>
      </c>
      <c r="K3839" s="12">
        <v>2.9100556074886017E-2</v>
      </c>
      <c r="L3839" s="12">
        <v>8.9821334045253054E-3</v>
      </c>
      <c r="M3839" s="12">
        <v>2.7378800930759977E-3</v>
      </c>
      <c r="N3839" s="12"/>
      <c r="O3839" s="12"/>
    </row>
    <row r="3840" spans="1:15" x14ac:dyDescent="0.35">
      <c r="A3840" s="11" t="str">
        <f t="shared" si="59"/>
        <v>CONSUMO PER CAPITA (kg ó litros por individuo)Cava&lt;2MIL</v>
      </c>
      <c r="B3840" s="11" t="s">
        <v>121</v>
      </c>
      <c r="C3840" s="11" t="s">
        <v>138</v>
      </c>
      <c r="D3840" s="11" t="s">
        <v>9</v>
      </c>
      <c r="E3840" s="12">
        <v>8.2694454814613121E-3</v>
      </c>
      <c r="F3840" s="12">
        <v>2.3757769535819939E-2</v>
      </c>
      <c r="G3840" s="12">
        <v>2.6444608985332362E-2</v>
      </c>
      <c r="H3840" s="12">
        <v>1.1994022471722167E-2</v>
      </c>
      <c r="I3840" s="12">
        <v>1.6440531140199655E-2</v>
      </c>
      <c r="J3840" s="12">
        <v>5.9691378946938782E-3</v>
      </c>
      <c r="K3840" s="12">
        <v>8.1221105538939881E-2</v>
      </c>
      <c r="L3840" s="12">
        <v>6.5033666435290903E-3</v>
      </c>
      <c r="M3840" s="12" t="s">
        <v>219</v>
      </c>
      <c r="N3840" s="12"/>
      <c r="O3840" s="12"/>
    </row>
    <row r="3841" spans="1:15" x14ac:dyDescent="0.35">
      <c r="A3841" s="11" t="str">
        <f t="shared" si="59"/>
        <v>CONSUMO PER CAPITA (kg ó litros por individuo)Cava2-5MIL</v>
      </c>
      <c r="B3841" s="11" t="s">
        <v>121</v>
      </c>
      <c r="C3841" s="11" t="s">
        <v>138</v>
      </c>
      <c r="D3841" s="11" t="s">
        <v>10</v>
      </c>
      <c r="E3841" s="12">
        <v>3.303064550111838E-2</v>
      </c>
      <c r="F3841" s="12">
        <v>6.7751933657545314E-3</v>
      </c>
      <c r="G3841" s="12">
        <v>5.8409548311005935E-2</v>
      </c>
      <c r="H3841" s="12">
        <v>1.9418611046243536E-2</v>
      </c>
      <c r="I3841" s="12">
        <v>1.1868573966251621E-2</v>
      </c>
      <c r="J3841" s="12">
        <v>1.6243335072988932E-2</v>
      </c>
      <c r="K3841" s="12">
        <v>1.7624468422977022E-2</v>
      </c>
      <c r="L3841" s="12">
        <v>3.5937161979180003E-2</v>
      </c>
      <c r="M3841" s="12">
        <v>1.297802306791776E-2</v>
      </c>
      <c r="N3841" s="12"/>
      <c r="O3841" s="12"/>
    </row>
    <row r="3842" spans="1:15" x14ac:dyDescent="0.35">
      <c r="A3842" s="11" t="str">
        <f t="shared" si="59"/>
        <v>CONSUMO PER CAPITA (kg ó litros por individuo)Cava5-10MIL</v>
      </c>
      <c r="B3842" s="11" t="s">
        <v>121</v>
      </c>
      <c r="C3842" s="11" t="s">
        <v>138</v>
      </c>
      <c r="D3842" s="11" t="s">
        <v>11</v>
      </c>
      <c r="E3842" s="12">
        <v>6.3682583893444351E-3</v>
      </c>
      <c r="F3842" s="12">
        <v>1.841826821646338E-2</v>
      </c>
      <c r="G3842" s="12">
        <v>5.2131599770811714E-2</v>
      </c>
      <c r="H3842" s="12">
        <v>4.0166589887373439E-3</v>
      </c>
      <c r="I3842" s="12">
        <v>1.5485353438473187E-2</v>
      </c>
      <c r="J3842" s="12">
        <v>2.5384223887365741E-2</v>
      </c>
      <c r="K3842" s="12">
        <v>3.1325007082873287E-2</v>
      </c>
      <c r="L3842" s="12">
        <v>1.6456561139105409E-2</v>
      </c>
      <c r="M3842" s="12">
        <v>1.0039262699997649E-2</v>
      </c>
      <c r="N3842" s="12"/>
      <c r="O3842" s="12"/>
    </row>
    <row r="3843" spans="1:15" x14ac:dyDescent="0.35">
      <c r="A3843" s="11" t="str">
        <f t="shared" si="59"/>
        <v>CONSUMO PER CAPITA (kg ó litros por individuo)Cava10-30MIL</v>
      </c>
      <c r="B3843" s="11" t="s">
        <v>121</v>
      </c>
      <c r="C3843" s="11" t="s">
        <v>138</v>
      </c>
      <c r="D3843" s="11" t="s">
        <v>12</v>
      </c>
      <c r="E3843" s="12">
        <v>1.5159669743884448E-2</v>
      </c>
      <c r="F3843" s="12">
        <v>3.3895928645253044E-2</v>
      </c>
      <c r="G3843" s="12">
        <v>3.1764535775834608E-2</v>
      </c>
      <c r="H3843" s="12">
        <v>1.4198917521823768E-2</v>
      </c>
      <c r="I3843" s="12">
        <v>1.9717307011900449E-2</v>
      </c>
      <c r="J3843" s="12">
        <v>2.0462647436513711E-2</v>
      </c>
      <c r="K3843" s="12">
        <v>2.8223086883266281E-2</v>
      </c>
      <c r="L3843" s="12">
        <v>2.7485104826862877E-2</v>
      </c>
      <c r="M3843" s="12">
        <v>2.046705158937483E-2</v>
      </c>
      <c r="N3843" s="12"/>
      <c r="O3843" s="12"/>
    </row>
    <row r="3844" spans="1:15" x14ac:dyDescent="0.35">
      <c r="A3844" s="11" t="str">
        <f t="shared" ref="A3844:A3907" si="60">B3844&amp;C3844&amp;D3844</f>
        <v>CONSUMO PER CAPITA (kg ó litros por individuo)Cava30-100MIL</v>
      </c>
      <c r="B3844" s="11" t="s">
        <v>121</v>
      </c>
      <c r="C3844" s="11" t="s">
        <v>138</v>
      </c>
      <c r="D3844" s="11" t="s">
        <v>13</v>
      </c>
      <c r="E3844" s="12">
        <v>1.4936784208417054E-2</v>
      </c>
      <c r="F3844" s="12">
        <v>2.9990495913932567E-2</v>
      </c>
      <c r="G3844" s="12">
        <v>6.1483744012432756E-2</v>
      </c>
      <c r="H3844" s="12">
        <v>2.0942197023777948E-2</v>
      </c>
      <c r="I3844" s="12">
        <v>3.3100078628063918E-2</v>
      </c>
      <c r="J3844" s="12">
        <v>3.1651914411676911E-2</v>
      </c>
      <c r="K3844" s="12">
        <v>4.14586997410182E-2</v>
      </c>
      <c r="L3844" s="12">
        <v>1.4510343076516965E-2</v>
      </c>
      <c r="M3844" s="12">
        <v>3.7869064184011855E-2</v>
      </c>
      <c r="N3844" s="12"/>
      <c r="O3844" s="12"/>
    </row>
    <row r="3845" spans="1:15" x14ac:dyDescent="0.35">
      <c r="A3845" s="11" t="str">
        <f t="shared" si="60"/>
        <v>CONSUMO PER CAPITA (kg ó litros por individuo)Cava100-200MIL</v>
      </c>
      <c r="B3845" s="11" t="s">
        <v>121</v>
      </c>
      <c r="C3845" s="11" t="s">
        <v>138</v>
      </c>
      <c r="D3845" s="11" t="s">
        <v>14</v>
      </c>
      <c r="E3845" s="12">
        <v>2.2693005419846545E-2</v>
      </c>
      <c r="F3845" s="12">
        <v>3.6138781503468352E-2</v>
      </c>
      <c r="G3845" s="12">
        <v>6.4931553820485155E-2</v>
      </c>
      <c r="H3845" s="12">
        <v>7.7683612958492788E-3</v>
      </c>
      <c r="I3845" s="12">
        <v>1.496571603191682E-2</v>
      </c>
      <c r="J3845" s="12">
        <v>2.4731122004621235E-2</v>
      </c>
      <c r="K3845" s="12">
        <v>4.8099750703789163E-2</v>
      </c>
      <c r="L3845" s="12">
        <v>1.0999967943678997E-2</v>
      </c>
      <c r="M3845" s="12">
        <v>1.065844853350514E-2</v>
      </c>
      <c r="N3845" s="12"/>
      <c r="O3845" s="12"/>
    </row>
    <row r="3846" spans="1:15" x14ac:dyDescent="0.35">
      <c r="A3846" s="11" t="str">
        <f t="shared" si="60"/>
        <v>CONSUMO PER CAPITA (kg ó litros por individuo)Cava200-500MIL</v>
      </c>
      <c r="B3846" s="11" t="s">
        <v>121</v>
      </c>
      <c r="C3846" s="11" t="s">
        <v>138</v>
      </c>
      <c r="D3846" s="11" t="s">
        <v>15</v>
      </c>
      <c r="E3846" s="12">
        <v>1.1594094708704874E-2</v>
      </c>
      <c r="F3846" s="12">
        <v>8.1536411091400973E-2</v>
      </c>
      <c r="G3846" s="12">
        <v>7.4905686885699263E-2</v>
      </c>
      <c r="H3846" s="12">
        <v>4.9105829540177899E-2</v>
      </c>
      <c r="I3846" s="12">
        <v>1.6953426308965156E-2</v>
      </c>
      <c r="J3846" s="12">
        <v>2.8116856934556744E-2</v>
      </c>
      <c r="K3846" s="12">
        <v>0.10251946937148453</v>
      </c>
      <c r="L3846" s="12">
        <v>2.0704452043568824E-2</v>
      </c>
      <c r="M3846" s="12">
        <v>7.3788229788249648E-3</v>
      </c>
      <c r="N3846" s="12"/>
      <c r="O3846" s="12"/>
    </row>
    <row r="3847" spans="1:15" x14ac:dyDescent="0.35">
      <c r="A3847" s="11" t="str">
        <f t="shared" si="60"/>
        <v>CONSUMO PER CAPITA (kg ó litros por individuo)Cava&gt;500MIL</v>
      </c>
      <c r="B3847" s="11" t="s">
        <v>121</v>
      </c>
      <c r="C3847" s="11" t="s">
        <v>138</v>
      </c>
      <c r="D3847" s="11" t="s">
        <v>16</v>
      </c>
      <c r="E3847" s="12">
        <v>1.0656260892805129E-2</v>
      </c>
      <c r="F3847" s="12">
        <v>3.2661533102300709E-2</v>
      </c>
      <c r="G3847" s="12">
        <v>5.0731044173098976E-2</v>
      </c>
      <c r="H3847" s="12">
        <v>3.1024127452928912E-2</v>
      </c>
      <c r="I3847" s="12">
        <v>1.4162737817433605E-2</v>
      </c>
      <c r="J3847" s="12">
        <v>4.8344416573763711E-2</v>
      </c>
      <c r="K3847" s="12">
        <v>8.0344588270457123E-2</v>
      </c>
      <c r="L3847" s="12">
        <v>2.5165314467446021E-2</v>
      </c>
      <c r="M3847" s="12">
        <v>1.9654039552719899E-2</v>
      </c>
      <c r="N3847" s="12"/>
      <c r="O3847" s="12"/>
    </row>
    <row r="3848" spans="1:15" x14ac:dyDescent="0.35">
      <c r="A3848" s="11" t="str">
        <f t="shared" si="60"/>
        <v>CONSUMO PER CAPITA (kg ó litros por individuo)CavaDE 15 A 19 AÑOS</v>
      </c>
      <c r="B3848" s="11" t="s">
        <v>121</v>
      </c>
      <c r="C3848" s="11" t="s">
        <v>138</v>
      </c>
      <c r="D3848" s="11" t="s">
        <v>39</v>
      </c>
      <c r="E3848" s="12" t="s">
        <v>219</v>
      </c>
      <c r="F3848" s="12" t="s">
        <v>219</v>
      </c>
      <c r="G3848" s="12">
        <v>1.1378717047469771E-2</v>
      </c>
      <c r="H3848" s="12" t="s">
        <v>219</v>
      </c>
      <c r="I3848" s="12" t="s">
        <v>219</v>
      </c>
      <c r="J3848" s="12" t="s">
        <v>219</v>
      </c>
      <c r="K3848" s="12" t="s">
        <v>219</v>
      </c>
      <c r="L3848" s="12" t="s">
        <v>219</v>
      </c>
      <c r="M3848" s="12" t="s">
        <v>219</v>
      </c>
      <c r="N3848" s="12"/>
      <c r="O3848" s="12"/>
    </row>
    <row r="3849" spans="1:15" x14ac:dyDescent="0.35">
      <c r="A3849" s="11" t="str">
        <f t="shared" si="60"/>
        <v>CONSUMO PER CAPITA (kg ó litros por individuo)CavaDE 20 A 24 AÑOS</v>
      </c>
      <c r="B3849" s="11" t="s">
        <v>121</v>
      </c>
      <c r="C3849" s="11" t="s">
        <v>138</v>
      </c>
      <c r="D3849" s="11" t="s">
        <v>40</v>
      </c>
      <c r="E3849" s="12" t="s">
        <v>219</v>
      </c>
      <c r="F3849" s="12" t="s">
        <v>219</v>
      </c>
      <c r="G3849" s="12" t="s">
        <v>219</v>
      </c>
      <c r="H3849" s="12">
        <v>3.1390036503411312E-3</v>
      </c>
      <c r="I3849" s="12" t="s">
        <v>219</v>
      </c>
      <c r="J3849" s="12">
        <v>3.6280930567898747E-3</v>
      </c>
      <c r="K3849" s="12">
        <v>4.596830936508518E-3</v>
      </c>
      <c r="L3849" s="12" t="s">
        <v>219</v>
      </c>
      <c r="M3849" s="12" t="s">
        <v>219</v>
      </c>
      <c r="N3849" s="12"/>
      <c r="O3849" s="12"/>
    </row>
    <row r="3850" spans="1:15" x14ac:dyDescent="0.35">
      <c r="A3850" s="11" t="str">
        <f t="shared" si="60"/>
        <v>CONSUMO PER CAPITA (kg ó litros por individuo)CavaDE 25 A 34 AÑOS</v>
      </c>
      <c r="B3850" s="11" t="s">
        <v>121</v>
      </c>
      <c r="C3850" s="11" t="s">
        <v>138</v>
      </c>
      <c r="D3850" s="11" t="s">
        <v>41</v>
      </c>
      <c r="E3850" s="12">
        <v>4.0719519822177844E-3</v>
      </c>
      <c r="F3850" s="12">
        <v>1.1079930914241452E-2</v>
      </c>
      <c r="G3850" s="12">
        <v>2.2402446956427239E-2</v>
      </c>
      <c r="H3850" s="12" t="s">
        <v>219</v>
      </c>
      <c r="I3850" s="12">
        <v>3.211759760118584E-4</v>
      </c>
      <c r="J3850" s="12">
        <v>5.7506454758281733E-3</v>
      </c>
      <c r="K3850" s="12">
        <v>6.7415312678938055E-3</v>
      </c>
      <c r="L3850" s="12">
        <v>2.0192346617419948E-2</v>
      </c>
      <c r="M3850" s="12">
        <v>1.2674673966072489E-2</v>
      </c>
      <c r="N3850" s="12"/>
      <c r="O3850" s="12"/>
    </row>
    <row r="3851" spans="1:15" x14ac:dyDescent="0.35">
      <c r="A3851" s="11" t="str">
        <f t="shared" si="60"/>
        <v>CONSUMO PER CAPITA (kg ó litros por individuo)CavaDE 35 A 49 AÑOS</v>
      </c>
      <c r="B3851" s="11" t="s">
        <v>121</v>
      </c>
      <c r="C3851" s="11" t="s">
        <v>138</v>
      </c>
      <c r="D3851" s="11" t="s">
        <v>42</v>
      </c>
      <c r="E3851" s="12">
        <v>1.1408934319798931E-2</v>
      </c>
      <c r="F3851" s="12">
        <v>1.2618642475048077E-2</v>
      </c>
      <c r="G3851" s="12">
        <v>4.4327845642145529E-2</v>
      </c>
      <c r="H3851" s="12">
        <v>1.7563250848458556E-2</v>
      </c>
      <c r="I3851" s="12">
        <v>1.123498477552231E-2</v>
      </c>
      <c r="J3851" s="12">
        <v>1.763339793130865E-2</v>
      </c>
      <c r="K3851" s="12">
        <v>1.2373917094034268E-2</v>
      </c>
      <c r="L3851" s="12">
        <v>1.1602377470023413E-2</v>
      </c>
      <c r="M3851" s="12">
        <v>8.7975770380670799E-3</v>
      </c>
      <c r="N3851" s="12"/>
      <c r="O3851" s="12"/>
    </row>
    <row r="3852" spans="1:15" x14ac:dyDescent="0.35">
      <c r="A3852" s="11" t="str">
        <f t="shared" si="60"/>
        <v>CONSUMO PER CAPITA (kg ó litros por individuo)CavaDE 50 A 59 AÑOS</v>
      </c>
      <c r="B3852" s="11" t="s">
        <v>121</v>
      </c>
      <c r="C3852" s="11" t="s">
        <v>138</v>
      </c>
      <c r="D3852" s="11" t="s">
        <v>43</v>
      </c>
      <c r="E3852" s="12">
        <v>2.0814976452012926E-2</v>
      </c>
      <c r="F3852" s="12">
        <v>2.0196614273140394E-2</v>
      </c>
      <c r="G3852" s="12">
        <v>7.8952312670302005E-2</v>
      </c>
      <c r="H3852" s="12">
        <v>1.9648651285833464E-2</v>
      </c>
      <c r="I3852" s="12">
        <v>1.4214908100402643E-2</v>
      </c>
      <c r="J3852" s="12">
        <v>2.9413013270331877E-2</v>
      </c>
      <c r="K3852" s="12">
        <v>8.1162829870438546E-2</v>
      </c>
      <c r="L3852" s="12">
        <v>1.9124111944814882E-2</v>
      </c>
      <c r="M3852" s="12">
        <v>1.2292533594867013E-2</v>
      </c>
      <c r="N3852" s="12"/>
      <c r="O3852" s="12"/>
    </row>
    <row r="3853" spans="1:15" x14ac:dyDescent="0.35">
      <c r="A3853" s="11" t="str">
        <f t="shared" si="60"/>
        <v>CONSUMO PER CAPITA (kg ó litros por individuo)CavaDE 60 A 75 AÑOS</v>
      </c>
      <c r="B3853" s="11" t="s">
        <v>121</v>
      </c>
      <c r="C3853" s="11" t="s">
        <v>138</v>
      </c>
      <c r="D3853" s="11" t="s">
        <v>44</v>
      </c>
      <c r="E3853" s="12">
        <v>2.9436725285597876E-2</v>
      </c>
      <c r="F3853" s="12">
        <v>0.11567966684984245</v>
      </c>
      <c r="G3853" s="12">
        <v>8.9942401446877263E-2</v>
      </c>
      <c r="H3853" s="12">
        <v>5.3719249730775243E-2</v>
      </c>
      <c r="I3853" s="12">
        <v>5.8213546851268484E-2</v>
      </c>
      <c r="J3853" s="12">
        <v>7.0189923980863989E-2</v>
      </c>
      <c r="K3853" s="12">
        <v>0.14454879876184293</v>
      </c>
      <c r="L3853" s="12">
        <v>4.4277614279099667E-2</v>
      </c>
      <c r="M3853" s="12">
        <v>5.0919043802578605E-2</v>
      </c>
      <c r="N3853" s="12"/>
      <c r="O3853" s="12"/>
    </row>
    <row r="3854" spans="1:15" x14ac:dyDescent="0.35">
      <c r="A3854" s="11" t="str">
        <f t="shared" si="60"/>
        <v>CONSUMO PER CAPITA (kg ó litros por individuo)CavaALTA Y MEDIA ALTA</v>
      </c>
      <c r="B3854" s="11" t="s">
        <v>121</v>
      </c>
      <c r="C3854" s="11" t="s">
        <v>138</v>
      </c>
      <c r="D3854" s="11" t="s">
        <v>17</v>
      </c>
      <c r="E3854" s="12">
        <v>2.0743821947629987E-2</v>
      </c>
      <c r="F3854" s="12">
        <v>4.2791949635170454E-2</v>
      </c>
      <c r="G3854" s="12">
        <v>5.2244331281568419E-2</v>
      </c>
      <c r="H3854" s="12">
        <v>2.2629354287063842E-2</v>
      </c>
      <c r="I3854" s="12">
        <v>2.839140703233561E-2</v>
      </c>
      <c r="J3854" s="12">
        <v>5.3007230460107253E-2</v>
      </c>
      <c r="K3854" s="12">
        <v>9.9790415888467307E-2</v>
      </c>
      <c r="L3854" s="12">
        <v>2.0885695028405253E-2</v>
      </c>
      <c r="M3854" s="12">
        <v>3.9717909845340543E-2</v>
      </c>
      <c r="N3854" s="12"/>
      <c r="O3854" s="12"/>
    </row>
    <row r="3855" spans="1:15" x14ac:dyDescent="0.35">
      <c r="A3855" s="11" t="str">
        <f t="shared" si="60"/>
        <v>CONSUMO PER CAPITA (kg ó litros por individuo)CavaMEDIA</v>
      </c>
      <c r="B3855" s="11" t="s">
        <v>121</v>
      </c>
      <c r="C3855" s="11" t="s">
        <v>138</v>
      </c>
      <c r="D3855" s="11" t="s">
        <v>18</v>
      </c>
      <c r="E3855" s="12">
        <v>1.4618184344979581E-2</v>
      </c>
      <c r="F3855" s="12">
        <v>3.0766985466326602E-2</v>
      </c>
      <c r="G3855" s="12">
        <v>7.6285879125765094E-2</v>
      </c>
      <c r="H3855" s="12">
        <v>2.7411921809280367E-2</v>
      </c>
      <c r="I3855" s="12">
        <v>2.0207158133778293E-2</v>
      </c>
      <c r="J3855" s="12">
        <v>2.223889756946789E-2</v>
      </c>
      <c r="K3855" s="12">
        <v>5.5050212296654369E-2</v>
      </c>
      <c r="L3855" s="12">
        <v>2.3317690136540711E-2</v>
      </c>
      <c r="M3855" s="12">
        <v>1.8961341665209078E-2</v>
      </c>
      <c r="N3855" s="12"/>
      <c r="O3855" s="12"/>
    </row>
    <row r="3856" spans="1:15" x14ac:dyDescent="0.35">
      <c r="A3856" s="11" t="str">
        <f t="shared" si="60"/>
        <v>CONSUMO PER CAPITA (kg ó litros por individuo)CavaMEDIA BAJA</v>
      </c>
      <c r="B3856" s="11" t="s">
        <v>121</v>
      </c>
      <c r="C3856" s="11" t="s">
        <v>138</v>
      </c>
      <c r="D3856" s="11" t="s">
        <v>19</v>
      </c>
      <c r="E3856" s="12">
        <v>1.7534550917209134E-2</v>
      </c>
      <c r="F3856" s="12">
        <v>5.2507360760436411E-2</v>
      </c>
      <c r="G3856" s="12">
        <v>3.4201194742678721E-2</v>
      </c>
      <c r="H3856" s="12">
        <v>1.5918778092583179E-2</v>
      </c>
      <c r="I3856" s="12">
        <v>1.2393003561867743E-2</v>
      </c>
      <c r="J3856" s="12">
        <v>2.0992957306407309E-2</v>
      </c>
      <c r="K3856" s="12">
        <v>2.8348693586817665E-2</v>
      </c>
      <c r="L3856" s="12">
        <v>1.3787808536107237E-2</v>
      </c>
      <c r="M3856" s="12">
        <v>5.8154577968264551E-3</v>
      </c>
      <c r="N3856" s="12"/>
      <c r="O3856" s="12"/>
    </row>
    <row r="3857" spans="1:15" x14ac:dyDescent="0.35">
      <c r="A3857" s="11" t="str">
        <f t="shared" si="60"/>
        <v>CONSUMO PER CAPITA (kg ó litros por individuo)CavaBAJA</v>
      </c>
      <c r="B3857" s="11" t="s">
        <v>121</v>
      </c>
      <c r="C3857" s="11" t="s">
        <v>138</v>
      </c>
      <c r="D3857" s="11" t="s">
        <v>20</v>
      </c>
      <c r="E3857" s="12">
        <v>4.5363488357743282E-3</v>
      </c>
      <c r="F3857" s="12">
        <v>1.2076133914614096E-2</v>
      </c>
      <c r="G3857" s="12">
        <v>4.0397429127023002E-2</v>
      </c>
      <c r="H3857" s="12">
        <v>1.8397923472916116E-2</v>
      </c>
      <c r="I3857" s="12">
        <v>1.8315078809814676E-2</v>
      </c>
      <c r="J3857" s="12">
        <v>2.0702979201048171E-2</v>
      </c>
      <c r="K3857" s="12">
        <v>3.697839138500137E-2</v>
      </c>
      <c r="L3857" s="12">
        <v>2.3337690131822939E-2</v>
      </c>
      <c r="M3857" s="12">
        <v>1.1661609559140734E-2</v>
      </c>
      <c r="N3857" s="12"/>
      <c r="O3857" s="12"/>
    </row>
    <row r="3858" spans="1:15" x14ac:dyDescent="0.35">
      <c r="A3858" s="11" t="str">
        <f t="shared" si="60"/>
        <v>CONSUMO PER CAPITA (kg ó litros por individuo)CavaHOMBRE</v>
      </c>
      <c r="B3858" s="11" t="s">
        <v>121</v>
      </c>
      <c r="C3858" s="11" t="s">
        <v>138</v>
      </c>
      <c r="D3858" s="11" t="s">
        <v>21</v>
      </c>
      <c r="E3858" s="12">
        <v>9.702720807313556E-3</v>
      </c>
      <c r="F3858" s="12">
        <v>2.6835562713638707E-2</v>
      </c>
      <c r="G3858" s="12">
        <v>4.7941895693815177E-2</v>
      </c>
      <c r="H3858" s="12">
        <v>1.3882562177617123E-2</v>
      </c>
      <c r="I3858" s="12">
        <v>1.4977071807274398E-2</v>
      </c>
      <c r="J3858" s="12">
        <v>2.7149243170298164E-2</v>
      </c>
      <c r="K3858" s="12">
        <v>5.0709426885173776E-2</v>
      </c>
      <c r="L3858" s="12">
        <v>1.6800955360937266E-2</v>
      </c>
      <c r="M3858" s="12">
        <v>2.4761418109925416E-2</v>
      </c>
      <c r="N3858" s="12"/>
      <c r="O3858" s="12"/>
    </row>
    <row r="3859" spans="1:15" x14ac:dyDescent="0.35">
      <c r="A3859" s="11" t="str">
        <f t="shared" si="60"/>
        <v>CONSUMO PER CAPITA (kg ó litros por individuo)CavaMUJER</v>
      </c>
      <c r="B3859" s="11" t="s">
        <v>121</v>
      </c>
      <c r="C3859" s="11" t="s">
        <v>138</v>
      </c>
      <c r="D3859" s="11" t="s">
        <v>22</v>
      </c>
      <c r="E3859" s="12">
        <v>1.9723392826778506E-2</v>
      </c>
      <c r="F3859" s="12">
        <v>4.3922667173205622E-2</v>
      </c>
      <c r="G3859" s="12">
        <v>5.8258175186730224E-2</v>
      </c>
      <c r="H3859" s="12">
        <v>2.9261260308750897E-2</v>
      </c>
      <c r="I3859" s="12">
        <v>2.404107826994676E-2</v>
      </c>
      <c r="J3859" s="12">
        <v>2.9249212621828276E-2</v>
      </c>
      <c r="K3859" s="12">
        <v>5.7526637189938681E-2</v>
      </c>
      <c r="L3859" s="12">
        <v>2.3741744173055707E-2</v>
      </c>
      <c r="M3859" s="12">
        <v>1.2473977673159112E-2</v>
      </c>
      <c r="N3859" s="12"/>
      <c r="O3859" s="12"/>
    </row>
    <row r="3860" spans="1:15" x14ac:dyDescent="0.35">
      <c r="A3860" s="11" t="str">
        <f t="shared" si="60"/>
        <v>CONSUMO PER CAPITA (kg ó litros por individuo)Otr.Bebidas Deri.VinoT.ESPAÑA</v>
      </c>
      <c r="B3860" s="11" t="s">
        <v>121</v>
      </c>
      <c r="C3860" s="11" t="s">
        <v>139</v>
      </c>
      <c r="D3860" s="11" t="s">
        <v>36</v>
      </c>
      <c r="E3860" s="12">
        <v>0.21816341203023096</v>
      </c>
      <c r="F3860" s="12">
        <v>0.58784074971900913</v>
      </c>
      <c r="G3860" s="12">
        <v>0.18358762430486894</v>
      </c>
      <c r="H3860" s="12">
        <v>0.13967017791630115</v>
      </c>
      <c r="I3860" s="12">
        <v>0.32199826389324626</v>
      </c>
      <c r="J3860" s="12">
        <v>0.6392836075420224</v>
      </c>
      <c r="K3860" s="12">
        <v>0.19675293851725387</v>
      </c>
      <c r="L3860" s="12">
        <v>0.15370088088744613</v>
      </c>
      <c r="M3860" s="12">
        <v>0.27396646730611773</v>
      </c>
      <c r="N3860" s="12"/>
      <c r="O3860" s="12"/>
    </row>
    <row r="3861" spans="1:15" x14ac:dyDescent="0.35">
      <c r="A3861" s="11" t="str">
        <f t="shared" si="60"/>
        <v>CONSUMO PER CAPITA (kg ó litros por individuo)Otr.Bebidas Deri.VinoBCN AM</v>
      </c>
      <c r="B3861" s="11" t="s">
        <v>121</v>
      </c>
      <c r="C3861" s="11" t="s">
        <v>139</v>
      </c>
      <c r="D3861" s="11" t="s">
        <v>1</v>
      </c>
      <c r="E3861" s="12">
        <v>0.13447376944525366</v>
      </c>
      <c r="F3861" s="12">
        <v>0.31862623054621142</v>
      </c>
      <c r="G3861" s="12">
        <v>0.13079189127554952</v>
      </c>
      <c r="H3861" s="12">
        <v>0.11691175898047444</v>
      </c>
      <c r="I3861" s="12">
        <v>0.2581238726746779</v>
      </c>
      <c r="J3861" s="12">
        <v>0.29283375337753964</v>
      </c>
      <c r="K3861" s="12">
        <v>0.1186925889923213</v>
      </c>
      <c r="L3861" s="12">
        <v>8.2202745460355858E-2</v>
      </c>
      <c r="M3861" s="12">
        <v>0.18435144465680645</v>
      </c>
      <c r="N3861" s="12"/>
      <c r="O3861" s="12"/>
    </row>
    <row r="3862" spans="1:15" x14ac:dyDescent="0.35">
      <c r="A3862" s="11" t="str">
        <f t="shared" si="60"/>
        <v>CONSUMO PER CAPITA (kg ó litros por individuo)Otr.Bebidas Deri.VinoREST.CAT ARAGON</v>
      </c>
      <c r="B3862" s="11" t="s">
        <v>121</v>
      </c>
      <c r="C3862" s="11" t="s">
        <v>139</v>
      </c>
      <c r="D3862" s="11" t="s">
        <v>2</v>
      </c>
      <c r="E3862" s="12">
        <v>0.13513807812159909</v>
      </c>
      <c r="F3862" s="12">
        <v>0.31459032956639815</v>
      </c>
      <c r="G3862" s="12">
        <v>0.23096154967568763</v>
      </c>
      <c r="H3862" s="12">
        <v>0.11879933402137623</v>
      </c>
      <c r="I3862" s="12">
        <v>0.13048931965219271</v>
      </c>
      <c r="J3862" s="12">
        <v>0.39572582878135337</v>
      </c>
      <c r="K3862" s="12">
        <v>0.11925860803100401</v>
      </c>
      <c r="L3862" s="12">
        <v>6.8200551153485514E-2</v>
      </c>
      <c r="M3862" s="12">
        <v>0.14045000090259527</v>
      </c>
      <c r="N3862" s="12"/>
      <c r="O3862" s="12"/>
    </row>
    <row r="3863" spans="1:15" x14ac:dyDescent="0.35">
      <c r="A3863" s="11" t="str">
        <f t="shared" si="60"/>
        <v>CONSUMO PER CAPITA (kg ó litros por individuo)Otr.Bebidas Deri.VinoLEVANTE</v>
      </c>
      <c r="B3863" s="11" t="s">
        <v>121</v>
      </c>
      <c r="C3863" s="11" t="s">
        <v>139</v>
      </c>
      <c r="D3863" s="11" t="s">
        <v>3</v>
      </c>
      <c r="E3863" s="12">
        <v>0.15844099405941234</v>
      </c>
      <c r="F3863" s="12">
        <v>0.60335699335571824</v>
      </c>
      <c r="G3863" s="12">
        <v>0.1728556527299408</v>
      </c>
      <c r="H3863" s="12">
        <v>0.14022087360088645</v>
      </c>
      <c r="I3863" s="12">
        <v>0.29886604759480012</v>
      </c>
      <c r="J3863" s="12">
        <v>0.60673472495917768</v>
      </c>
      <c r="K3863" s="12">
        <v>0.18180944050224795</v>
      </c>
      <c r="L3863" s="12">
        <v>0.11722270078576218</v>
      </c>
      <c r="M3863" s="12">
        <v>0.13540303554089314</v>
      </c>
      <c r="N3863" s="12"/>
      <c r="O3863" s="12"/>
    </row>
    <row r="3864" spans="1:15" x14ac:dyDescent="0.35">
      <c r="A3864" s="11" t="str">
        <f t="shared" si="60"/>
        <v>CONSUMO PER CAPITA (kg ó litros por individuo)Otr.Bebidas Deri.VinoANDALUCIA</v>
      </c>
      <c r="B3864" s="11" t="s">
        <v>121</v>
      </c>
      <c r="C3864" s="11" t="s">
        <v>139</v>
      </c>
      <c r="D3864" s="11" t="s">
        <v>4</v>
      </c>
      <c r="E3864" s="12">
        <v>0.36700080541656155</v>
      </c>
      <c r="F3864" s="12">
        <v>0.92055084368295381</v>
      </c>
      <c r="G3864" s="12">
        <v>0.2541137230531757</v>
      </c>
      <c r="H3864" s="12">
        <v>0.22709211251257136</v>
      </c>
      <c r="I3864" s="12">
        <v>0.52821438657679232</v>
      </c>
      <c r="J3864" s="12">
        <v>1.107114584164578</v>
      </c>
      <c r="K3864" s="12">
        <v>0.35669519241104303</v>
      </c>
      <c r="L3864" s="12">
        <v>0.25564948923473324</v>
      </c>
      <c r="M3864" s="12">
        <v>0.54916198169850572</v>
      </c>
      <c r="N3864" s="12"/>
      <c r="O3864" s="12"/>
    </row>
    <row r="3865" spans="1:15" x14ac:dyDescent="0.35">
      <c r="A3865" s="11" t="str">
        <f t="shared" si="60"/>
        <v>CONSUMO PER CAPITA (kg ó litros por individuo)Otr.Bebidas Deri.VinoMDD AM</v>
      </c>
      <c r="B3865" s="11" t="s">
        <v>121</v>
      </c>
      <c r="C3865" s="11" t="s">
        <v>139</v>
      </c>
      <c r="D3865" s="11" t="s">
        <v>5</v>
      </c>
      <c r="E3865" s="12">
        <v>0.32659809339781865</v>
      </c>
      <c r="F3865" s="12">
        <v>0.76290064904539467</v>
      </c>
      <c r="G3865" s="12">
        <v>0.15574250797025724</v>
      </c>
      <c r="H3865" s="12">
        <v>0.11651715459292042</v>
      </c>
      <c r="I3865" s="12">
        <v>0.40643078866767562</v>
      </c>
      <c r="J3865" s="12">
        <v>0.81865781536984172</v>
      </c>
      <c r="K3865" s="12">
        <v>0.14699552973000424</v>
      </c>
      <c r="L3865" s="12">
        <v>0.13887718437870755</v>
      </c>
      <c r="M3865" s="12">
        <v>0.36910827444325872</v>
      </c>
      <c r="N3865" s="12"/>
      <c r="O3865" s="12"/>
    </row>
    <row r="3866" spans="1:15" x14ac:dyDescent="0.35">
      <c r="A3866" s="11" t="str">
        <f t="shared" si="60"/>
        <v>CONSUMO PER CAPITA (kg ó litros por individuo)Otr.Bebidas Deri.VinoRTO CENTRO</v>
      </c>
      <c r="B3866" s="11" t="s">
        <v>121</v>
      </c>
      <c r="C3866" s="11" t="s">
        <v>139</v>
      </c>
      <c r="D3866" s="11" t="s">
        <v>6</v>
      </c>
      <c r="E3866" s="12">
        <v>0.21160897394149725</v>
      </c>
      <c r="F3866" s="12">
        <v>0.82140671930955178</v>
      </c>
      <c r="G3866" s="12">
        <v>0.18280450197724385</v>
      </c>
      <c r="H3866" s="12">
        <v>4.5311046826696448E-2</v>
      </c>
      <c r="I3866" s="12">
        <v>0.29229193418931892</v>
      </c>
      <c r="J3866" s="12">
        <v>0.65433148150258658</v>
      </c>
      <c r="K3866" s="12">
        <v>0.10557607049006655</v>
      </c>
      <c r="L3866" s="12">
        <v>8.6340121893610858E-2</v>
      </c>
      <c r="M3866" s="12">
        <v>0.1585180545186759</v>
      </c>
      <c r="N3866" s="12"/>
      <c r="O3866" s="12"/>
    </row>
    <row r="3867" spans="1:15" x14ac:dyDescent="0.35">
      <c r="A3867" s="11" t="str">
        <f t="shared" si="60"/>
        <v>CONSUMO PER CAPITA (kg ó litros por individuo)Otr.Bebidas Deri.VinoNORTE-CENTRO</v>
      </c>
      <c r="B3867" s="11" t="s">
        <v>121</v>
      </c>
      <c r="C3867" s="11" t="s">
        <v>139</v>
      </c>
      <c r="D3867" s="11" t="s">
        <v>7</v>
      </c>
      <c r="E3867" s="12">
        <v>0.14158161190499124</v>
      </c>
      <c r="F3867" s="12">
        <v>0.41635213032600837</v>
      </c>
      <c r="G3867" s="12">
        <v>0.16120100505498464</v>
      </c>
      <c r="H3867" s="12">
        <v>0.23725482944971704</v>
      </c>
      <c r="I3867" s="12">
        <v>0.31099348125066484</v>
      </c>
      <c r="J3867" s="12">
        <v>0.56919908718657286</v>
      </c>
      <c r="K3867" s="12">
        <v>0.34389903064884758</v>
      </c>
      <c r="L3867" s="12">
        <v>0.36925058152257201</v>
      </c>
      <c r="M3867" s="12">
        <v>0.36217518876710664</v>
      </c>
      <c r="N3867" s="12"/>
      <c r="O3867" s="12"/>
    </row>
    <row r="3868" spans="1:15" x14ac:dyDescent="0.35">
      <c r="A3868" s="11" t="str">
        <f t="shared" si="60"/>
        <v>CONSUMO PER CAPITA (kg ó litros por individuo)Otr.Bebidas Deri.VinoNOROESTE</v>
      </c>
      <c r="B3868" s="11" t="s">
        <v>121</v>
      </c>
      <c r="C3868" s="11" t="s">
        <v>139</v>
      </c>
      <c r="D3868" s="11" t="s">
        <v>8</v>
      </c>
      <c r="E3868" s="12">
        <v>0.11427971699203027</v>
      </c>
      <c r="F3868" s="12">
        <v>0.15982075147831007</v>
      </c>
      <c r="G3868" s="12">
        <v>9.5896664572849385E-2</v>
      </c>
      <c r="H3868" s="12">
        <v>2.8472061138235864E-2</v>
      </c>
      <c r="I3868" s="12">
        <v>0.15561981968976754</v>
      </c>
      <c r="J3868" s="12">
        <v>0.1405531524166585</v>
      </c>
      <c r="K3868" s="12">
        <v>7.296738990991479E-2</v>
      </c>
      <c r="L3868" s="12">
        <v>5.5169901482685239E-2</v>
      </c>
      <c r="M3868" s="12">
        <v>6.467805306968237E-2</v>
      </c>
      <c r="N3868" s="12"/>
      <c r="O3868" s="12"/>
    </row>
    <row r="3869" spans="1:15" x14ac:dyDescent="0.35">
      <c r="A3869" s="11" t="str">
        <f t="shared" si="60"/>
        <v>CONSUMO PER CAPITA (kg ó litros por individuo)Otr.Bebidas Deri.Vino&lt;2MIL</v>
      </c>
      <c r="B3869" s="11" t="s">
        <v>121</v>
      </c>
      <c r="C3869" s="11" t="s">
        <v>139</v>
      </c>
      <c r="D3869" s="11" t="s">
        <v>9</v>
      </c>
      <c r="E3869" s="12">
        <v>0.21087054728121973</v>
      </c>
      <c r="F3869" s="12">
        <v>0.44698089382624639</v>
      </c>
      <c r="G3869" s="12">
        <v>0.27782382678161666</v>
      </c>
      <c r="H3869" s="12">
        <v>9.6138121980430175E-2</v>
      </c>
      <c r="I3869" s="12">
        <v>0.24435732661577356</v>
      </c>
      <c r="J3869" s="12">
        <v>0.63032085427316131</v>
      </c>
      <c r="K3869" s="12">
        <v>5.4162946708107181E-2</v>
      </c>
      <c r="L3869" s="12">
        <v>7.6127237067235898E-2</v>
      </c>
      <c r="M3869" s="12">
        <v>0.14670189176988177</v>
      </c>
      <c r="N3869" s="12"/>
      <c r="O3869" s="12"/>
    </row>
    <row r="3870" spans="1:15" x14ac:dyDescent="0.35">
      <c r="A3870" s="11" t="str">
        <f t="shared" si="60"/>
        <v>CONSUMO PER CAPITA (kg ó litros por individuo)Otr.Bebidas Deri.Vino2-5MIL</v>
      </c>
      <c r="B3870" s="11" t="s">
        <v>121</v>
      </c>
      <c r="C3870" s="11" t="s">
        <v>139</v>
      </c>
      <c r="D3870" s="11" t="s">
        <v>10</v>
      </c>
      <c r="E3870" s="12">
        <v>0.22163449359776824</v>
      </c>
      <c r="F3870" s="12">
        <v>0.73361479004468821</v>
      </c>
      <c r="G3870" s="12">
        <v>0.10141044148813112</v>
      </c>
      <c r="H3870" s="12">
        <v>0.15296551345674436</v>
      </c>
      <c r="I3870" s="12">
        <v>0.25749759318194632</v>
      </c>
      <c r="J3870" s="12">
        <v>0.60574669030968398</v>
      </c>
      <c r="K3870" s="12">
        <v>0.10051091040967822</v>
      </c>
      <c r="L3870" s="12">
        <v>0.13064427557014854</v>
      </c>
      <c r="M3870" s="12">
        <v>0.15828550109046843</v>
      </c>
      <c r="N3870" s="12"/>
      <c r="O3870" s="12"/>
    </row>
    <row r="3871" spans="1:15" x14ac:dyDescent="0.35">
      <c r="A3871" s="11" t="str">
        <f t="shared" si="60"/>
        <v>CONSUMO PER CAPITA (kg ó litros por individuo)Otr.Bebidas Deri.Vino5-10MIL</v>
      </c>
      <c r="B3871" s="11" t="s">
        <v>121</v>
      </c>
      <c r="C3871" s="11" t="s">
        <v>139</v>
      </c>
      <c r="D3871" s="11" t="s">
        <v>11</v>
      </c>
      <c r="E3871" s="12">
        <v>0.19996474625990121</v>
      </c>
      <c r="F3871" s="12">
        <v>0.71224124573308756</v>
      </c>
      <c r="G3871" s="12">
        <v>0.15723645603510039</v>
      </c>
      <c r="H3871" s="12">
        <v>7.2741202134493171E-2</v>
      </c>
      <c r="I3871" s="12">
        <v>0.25740543923812709</v>
      </c>
      <c r="J3871" s="12">
        <v>0.77419585406741853</v>
      </c>
      <c r="K3871" s="12">
        <v>0.15834984150223863</v>
      </c>
      <c r="L3871" s="12">
        <v>0.12514328678937089</v>
      </c>
      <c r="M3871" s="12">
        <v>0.2600734780415272</v>
      </c>
      <c r="N3871" s="12"/>
      <c r="O3871" s="12"/>
    </row>
    <row r="3872" spans="1:15" x14ac:dyDescent="0.35">
      <c r="A3872" s="11" t="str">
        <f t="shared" si="60"/>
        <v>CONSUMO PER CAPITA (kg ó litros por individuo)Otr.Bebidas Deri.Vino10-30MIL</v>
      </c>
      <c r="B3872" s="11" t="s">
        <v>121</v>
      </c>
      <c r="C3872" s="11" t="s">
        <v>139</v>
      </c>
      <c r="D3872" s="11" t="s">
        <v>12</v>
      </c>
      <c r="E3872" s="12">
        <v>0.18680354777803884</v>
      </c>
      <c r="F3872" s="12">
        <v>0.50739373166205071</v>
      </c>
      <c r="G3872" s="12">
        <v>0.1880451590702541</v>
      </c>
      <c r="H3872" s="12">
        <v>0.19047652749906993</v>
      </c>
      <c r="I3872" s="12">
        <v>0.36761970904796831</v>
      </c>
      <c r="J3872" s="12">
        <v>0.62163484877243969</v>
      </c>
      <c r="K3872" s="12">
        <v>0.24752968864328936</v>
      </c>
      <c r="L3872" s="12">
        <v>0.18970712281291882</v>
      </c>
      <c r="M3872" s="12">
        <v>0.2674946529468103</v>
      </c>
      <c r="N3872" s="12"/>
      <c r="O3872" s="12"/>
    </row>
    <row r="3873" spans="1:15" x14ac:dyDescent="0.35">
      <c r="A3873" s="11" t="str">
        <f t="shared" si="60"/>
        <v>CONSUMO PER CAPITA (kg ó litros por individuo)Otr.Bebidas Deri.Vino30-100MIL</v>
      </c>
      <c r="B3873" s="11" t="s">
        <v>121</v>
      </c>
      <c r="C3873" s="11" t="s">
        <v>139</v>
      </c>
      <c r="D3873" s="11" t="s">
        <v>13</v>
      </c>
      <c r="E3873" s="12">
        <v>0.22327923864410076</v>
      </c>
      <c r="F3873" s="12">
        <v>0.56364576694929236</v>
      </c>
      <c r="G3873" s="12">
        <v>0.1396302981276443</v>
      </c>
      <c r="H3873" s="12">
        <v>8.9963455454950367E-2</v>
      </c>
      <c r="I3873" s="12">
        <v>0.32084161371677616</v>
      </c>
      <c r="J3873" s="12">
        <v>0.55325692917870306</v>
      </c>
      <c r="K3873" s="12">
        <v>0.24877308010778121</v>
      </c>
      <c r="L3873" s="12">
        <v>0.12874725816959809</v>
      </c>
      <c r="M3873" s="12">
        <v>0.23383298952675041</v>
      </c>
      <c r="N3873" s="12"/>
      <c r="O3873" s="12"/>
    </row>
    <row r="3874" spans="1:15" x14ac:dyDescent="0.35">
      <c r="A3874" s="11" t="str">
        <f t="shared" si="60"/>
        <v>CONSUMO PER CAPITA (kg ó litros por individuo)Otr.Bebidas Deri.Vino100-200MIL</v>
      </c>
      <c r="B3874" s="11" t="s">
        <v>121</v>
      </c>
      <c r="C3874" s="11" t="s">
        <v>139</v>
      </c>
      <c r="D3874" s="11" t="s">
        <v>14</v>
      </c>
      <c r="E3874" s="12">
        <v>0.16341162555961219</v>
      </c>
      <c r="F3874" s="12">
        <v>0.60216348531978237</v>
      </c>
      <c r="G3874" s="12">
        <v>0.24061966680658628</v>
      </c>
      <c r="H3874" s="12">
        <v>0.21010917936911683</v>
      </c>
      <c r="I3874" s="12">
        <v>0.29501282969086845</v>
      </c>
      <c r="J3874" s="12">
        <v>0.71040571155459831</v>
      </c>
      <c r="K3874" s="12">
        <v>0.28758014245983754</v>
      </c>
      <c r="L3874" s="12">
        <v>0.19446698642570664</v>
      </c>
      <c r="M3874" s="12">
        <v>0.34654235800849204</v>
      </c>
      <c r="N3874" s="12"/>
      <c r="O3874" s="12"/>
    </row>
    <row r="3875" spans="1:15" x14ac:dyDescent="0.35">
      <c r="A3875" s="11" t="str">
        <f t="shared" si="60"/>
        <v>CONSUMO PER CAPITA (kg ó litros por individuo)Otr.Bebidas Deri.Vino200-500MIL</v>
      </c>
      <c r="B3875" s="11" t="s">
        <v>121</v>
      </c>
      <c r="C3875" s="11" t="s">
        <v>139</v>
      </c>
      <c r="D3875" s="11" t="s">
        <v>15</v>
      </c>
      <c r="E3875" s="12">
        <v>0.22179652909196568</v>
      </c>
      <c r="F3875" s="12">
        <v>0.52169774908866862</v>
      </c>
      <c r="G3875" s="12">
        <v>0.14467817274915293</v>
      </c>
      <c r="H3875" s="12">
        <v>0.14734520363637524</v>
      </c>
      <c r="I3875" s="12">
        <v>0.27700176368522966</v>
      </c>
      <c r="J3875" s="12">
        <v>0.54268002987186881</v>
      </c>
      <c r="K3875" s="12">
        <v>0.13103123002924411</v>
      </c>
      <c r="L3875" s="12">
        <v>0.11521960779472104</v>
      </c>
      <c r="M3875" s="12">
        <v>0.23285461311475353</v>
      </c>
      <c r="N3875" s="12"/>
      <c r="O3875" s="12"/>
    </row>
    <row r="3876" spans="1:15" x14ac:dyDescent="0.35">
      <c r="A3876" s="11" t="str">
        <f t="shared" si="60"/>
        <v>CONSUMO PER CAPITA (kg ó litros por individuo)Otr.Bebidas Deri.Vino&gt;500MIL</v>
      </c>
      <c r="B3876" s="11" t="s">
        <v>121</v>
      </c>
      <c r="C3876" s="11" t="s">
        <v>139</v>
      </c>
      <c r="D3876" s="11" t="s">
        <v>16</v>
      </c>
      <c r="E3876" s="12">
        <v>0.28525770019075469</v>
      </c>
      <c r="F3876" s="12">
        <v>0.67381466580811222</v>
      </c>
      <c r="G3876" s="12">
        <v>0.23693557104869323</v>
      </c>
      <c r="H3876" s="12">
        <v>0.13807150440282934</v>
      </c>
      <c r="I3876" s="12">
        <v>0.40709581271331424</v>
      </c>
      <c r="J3876" s="12">
        <v>0.7389607812423592</v>
      </c>
      <c r="K3876" s="12">
        <v>0.1820856864896932</v>
      </c>
      <c r="L3876" s="12">
        <v>0.19828987265328515</v>
      </c>
      <c r="M3876" s="12">
        <v>0.4116722043874782</v>
      </c>
      <c r="N3876" s="12"/>
      <c r="O3876" s="12"/>
    </row>
    <row r="3877" spans="1:15" x14ac:dyDescent="0.35">
      <c r="A3877" s="11" t="str">
        <f t="shared" si="60"/>
        <v>CONSUMO PER CAPITA (kg ó litros por individuo)Otr.Bebidas Deri.VinoDE 15 A 19 AÑOS</v>
      </c>
      <c r="B3877" s="11" t="s">
        <v>121</v>
      </c>
      <c r="C3877" s="11" t="s">
        <v>139</v>
      </c>
      <c r="D3877" s="11" t="s">
        <v>39</v>
      </c>
      <c r="E3877" s="12">
        <v>0.1487388683831011</v>
      </c>
      <c r="F3877" s="12">
        <v>0.46664342492523492</v>
      </c>
      <c r="G3877" s="12">
        <v>0.20224305726345465</v>
      </c>
      <c r="H3877" s="12">
        <v>1.9313175639034223E-2</v>
      </c>
      <c r="I3877" s="12">
        <v>3.5613914469842856E-2</v>
      </c>
      <c r="J3877" s="12">
        <v>0.10565059255363221</v>
      </c>
      <c r="K3877" s="12">
        <v>2.5707473432544096E-2</v>
      </c>
      <c r="L3877" s="12" t="s">
        <v>219</v>
      </c>
      <c r="M3877" s="12">
        <v>1.156530027272288E-2</v>
      </c>
      <c r="N3877" s="12"/>
      <c r="O3877" s="12"/>
    </row>
    <row r="3878" spans="1:15" x14ac:dyDescent="0.35">
      <c r="A3878" s="11" t="str">
        <f t="shared" si="60"/>
        <v>CONSUMO PER CAPITA (kg ó litros por individuo)Otr.Bebidas Deri.VinoDE 20 A 24 AÑOS</v>
      </c>
      <c r="B3878" s="11" t="s">
        <v>121</v>
      </c>
      <c r="C3878" s="11" t="s">
        <v>139</v>
      </c>
      <c r="D3878" s="11" t="s">
        <v>40</v>
      </c>
      <c r="E3878" s="12">
        <v>0.1049520443421563</v>
      </c>
      <c r="F3878" s="12">
        <v>0.19539365716902629</v>
      </c>
      <c r="G3878" s="12">
        <v>3.8819270558587166E-2</v>
      </c>
      <c r="H3878" s="12">
        <v>6.1899770957267966E-2</v>
      </c>
      <c r="I3878" s="12">
        <v>0.17822557759522636</v>
      </c>
      <c r="J3878" s="12">
        <v>0.21990802057841202</v>
      </c>
      <c r="K3878" s="12">
        <v>7.1128655126610041E-2</v>
      </c>
      <c r="L3878" s="12">
        <v>0.10316517556236685</v>
      </c>
      <c r="M3878" s="12">
        <v>0.11617810251394683</v>
      </c>
      <c r="N3878" s="12"/>
      <c r="O3878" s="12"/>
    </row>
    <row r="3879" spans="1:15" x14ac:dyDescent="0.35">
      <c r="A3879" s="11" t="str">
        <f t="shared" si="60"/>
        <v>CONSUMO PER CAPITA (kg ó litros por individuo)Otr.Bebidas Deri.VinoDE 25 A 34 AÑOS</v>
      </c>
      <c r="B3879" s="11" t="s">
        <v>121</v>
      </c>
      <c r="C3879" s="11" t="s">
        <v>139</v>
      </c>
      <c r="D3879" s="11" t="s">
        <v>41</v>
      </c>
      <c r="E3879" s="12">
        <v>0.20925388761774394</v>
      </c>
      <c r="F3879" s="12">
        <v>0.36739833020966856</v>
      </c>
      <c r="G3879" s="12">
        <v>8.4188879243874568E-2</v>
      </c>
      <c r="H3879" s="12">
        <v>9.1824706344972917E-2</v>
      </c>
      <c r="I3879" s="12">
        <v>0.29275764970582629</v>
      </c>
      <c r="J3879" s="12">
        <v>0.43653049189069426</v>
      </c>
      <c r="K3879" s="12">
        <v>0.12326231214511793</v>
      </c>
      <c r="L3879" s="12">
        <v>0.1389655475969053</v>
      </c>
      <c r="M3879" s="12">
        <v>0.17276165345832648</v>
      </c>
      <c r="N3879" s="12"/>
      <c r="O3879" s="12"/>
    </row>
    <row r="3880" spans="1:15" x14ac:dyDescent="0.35">
      <c r="A3880" s="11" t="str">
        <f t="shared" si="60"/>
        <v>CONSUMO PER CAPITA (kg ó litros por individuo)Otr.Bebidas Deri.VinoDE 35 A 49 AÑOS</v>
      </c>
      <c r="B3880" s="11" t="s">
        <v>121</v>
      </c>
      <c r="C3880" s="11" t="s">
        <v>139</v>
      </c>
      <c r="D3880" s="11" t="s">
        <v>42</v>
      </c>
      <c r="E3880" s="12">
        <v>0.17805824925249469</v>
      </c>
      <c r="F3880" s="12">
        <v>0.48073534244798644</v>
      </c>
      <c r="G3880" s="12">
        <v>0.14456101865553742</v>
      </c>
      <c r="H3880" s="12">
        <v>0.10128060184931327</v>
      </c>
      <c r="I3880" s="12">
        <v>0.24392679848177704</v>
      </c>
      <c r="J3880" s="12">
        <v>0.57105862783480965</v>
      </c>
      <c r="K3880" s="12">
        <v>0.12115795872861118</v>
      </c>
      <c r="L3880" s="12">
        <v>9.3787965716501873E-2</v>
      </c>
      <c r="M3880" s="12">
        <v>0.20347907323855255</v>
      </c>
      <c r="N3880" s="12"/>
      <c r="O3880" s="12"/>
    </row>
    <row r="3881" spans="1:15" x14ac:dyDescent="0.35">
      <c r="A3881" s="11" t="str">
        <f t="shared" si="60"/>
        <v>CONSUMO PER CAPITA (kg ó litros por individuo)Otr.Bebidas Deri.VinoDE 50 A 59 AÑOS</v>
      </c>
      <c r="B3881" s="11" t="s">
        <v>121</v>
      </c>
      <c r="C3881" s="11" t="s">
        <v>139</v>
      </c>
      <c r="D3881" s="11" t="s">
        <v>43</v>
      </c>
      <c r="E3881" s="12">
        <v>0.25980708648011275</v>
      </c>
      <c r="F3881" s="12">
        <v>0.77013648003938906</v>
      </c>
      <c r="G3881" s="12">
        <v>0.2266320057151314</v>
      </c>
      <c r="H3881" s="12">
        <v>0.18899967029053485</v>
      </c>
      <c r="I3881" s="12">
        <v>0.40442561805670024</v>
      </c>
      <c r="J3881" s="12">
        <v>0.7733432496932714</v>
      </c>
      <c r="K3881" s="12">
        <v>0.29251359689163503</v>
      </c>
      <c r="L3881" s="12">
        <v>0.21411241853883251</v>
      </c>
      <c r="M3881" s="12">
        <v>0.34656283119003417</v>
      </c>
      <c r="N3881" s="12"/>
      <c r="O3881" s="12"/>
    </row>
    <row r="3882" spans="1:15" x14ac:dyDescent="0.35">
      <c r="A3882" s="11" t="str">
        <f t="shared" si="60"/>
        <v>CONSUMO PER CAPITA (kg ó litros por individuo)Otr.Bebidas Deri.VinoDE 60 A 75 AÑOS</v>
      </c>
      <c r="B3882" s="11" t="s">
        <v>121</v>
      </c>
      <c r="C3882" s="11" t="s">
        <v>139</v>
      </c>
      <c r="D3882" s="11" t="s">
        <v>44</v>
      </c>
      <c r="E3882" s="12">
        <v>0.29490883985238098</v>
      </c>
      <c r="F3882" s="12">
        <v>0.86348894589761038</v>
      </c>
      <c r="G3882" s="12">
        <v>0.29836850764760298</v>
      </c>
      <c r="H3882" s="12">
        <v>0.23443992286932402</v>
      </c>
      <c r="I3882" s="12">
        <v>0.49633686009270789</v>
      </c>
      <c r="J3882" s="12">
        <v>1.0162036025663066</v>
      </c>
      <c r="K3882" s="12">
        <v>0.34428916111496294</v>
      </c>
      <c r="L3882" s="12">
        <v>0.24639670789119028</v>
      </c>
      <c r="M3882" s="12">
        <v>0.48813444507239956</v>
      </c>
      <c r="N3882" s="12"/>
      <c r="O3882" s="12"/>
    </row>
    <row r="3883" spans="1:15" x14ac:dyDescent="0.35">
      <c r="A3883" s="11" t="str">
        <f t="shared" si="60"/>
        <v>CONSUMO PER CAPITA (kg ó litros por individuo)Otr.Bebidas Deri.VinoALTA Y MEDIA ALTA</v>
      </c>
      <c r="B3883" s="11" t="s">
        <v>121</v>
      </c>
      <c r="C3883" s="11" t="s">
        <v>139</v>
      </c>
      <c r="D3883" s="11" t="s">
        <v>17</v>
      </c>
      <c r="E3883" s="12">
        <v>0.27336261839222914</v>
      </c>
      <c r="F3883" s="12">
        <v>0.78313077726923264</v>
      </c>
      <c r="G3883" s="12">
        <v>0.21381536264273385</v>
      </c>
      <c r="H3883" s="12">
        <v>0.18332811018023884</v>
      </c>
      <c r="I3883" s="12">
        <v>0.44226539393598502</v>
      </c>
      <c r="J3883" s="12">
        <v>0.84752695274174028</v>
      </c>
      <c r="K3883" s="12">
        <v>0.29167072535369976</v>
      </c>
      <c r="L3883" s="12">
        <v>0.20795422070800157</v>
      </c>
      <c r="M3883" s="12">
        <v>0.45904977887425308</v>
      </c>
      <c r="N3883" s="12"/>
      <c r="O3883" s="12"/>
    </row>
    <row r="3884" spans="1:15" x14ac:dyDescent="0.35">
      <c r="A3884" s="11" t="str">
        <f t="shared" si="60"/>
        <v>CONSUMO PER CAPITA (kg ó litros por individuo)Otr.Bebidas Deri.VinoMEDIA</v>
      </c>
      <c r="B3884" s="11" t="s">
        <v>121</v>
      </c>
      <c r="C3884" s="11" t="s">
        <v>139</v>
      </c>
      <c r="D3884" s="11" t="s">
        <v>18</v>
      </c>
      <c r="E3884" s="12">
        <v>0.2238492585419698</v>
      </c>
      <c r="F3884" s="12">
        <v>0.54421556690914719</v>
      </c>
      <c r="G3884" s="12">
        <v>0.22893374294023003</v>
      </c>
      <c r="H3884" s="12">
        <v>0.13078372316505441</v>
      </c>
      <c r="I3884" s="12">
        <v>0.29643147934094949</v>
      </c>
      <c r="J3884" s="12">
        <v>0.5663913180806478</v>
      </c>
      <c r="K3884" s="12">
        <v>0.16540649799081208</v>
      </c>
      <c r="L3884" s="12">
        <v>0.11968431944274031</v>
      </c>
      <c r="M3884" s="12">
        <v>0.21639309026929923</v>
      </c>
      <c r="N3884" s="12"/>
      <c r="O3884" s="12"/>
    </row>
    <row r="3885" spans="1:15" x14ac:dyDescent="0.35">
      <c r="A3885" s="11" t="str">
        <f t="shared" si="60"/>
        <v>CONSUMO PER CAPITA (kg ó litros por individuo)Otr.Bebidas Deri.VinoMEDIA BAJA</v>
      </c>
      <c r="B3885" s="11" t="s">
        <v>121</v>
      </c>
      <c r="C3885" s="11" t="s">
        <v>139</v>
      </c>
      <c r="D3885" s="11" t="s">
        <v>19</v>
      </c>
      <c r="E3885" s="12">
        <v>0.17583752833427163</v>
      </c>
      <c r="F3885" s="12">
        <v>0.44927976984089985</v>
      </c>
      <c r="G3885" s="12">
        <v>0.11422708958144719</v>
      </c>
      <c r="H3885" s="12">
        <v>0.12955136991086943</v>
      </c>
      <c r="I3885" s="12">
        <v>0.28529735774625231</v>
      </c>
      <c r="J3885" s="12">
        <v>0.53854611543355002</v>
      </c>
      <c r="K3885" s="12">
        <v>0.16394121336505496</v>
      </c>
      <c r="L3885" s="12">
        <v>0.13596037646671102</v>
      </c>
      <c r="M3885" s="12">
        <v>0.23193959471315459</v>
      </c>
      <c r="N3885" s="12"/>
      <c r="O3885" s="12"/>
    </row>
    <row r="3886" spans="1:15" x14ac:dyDescent="0.35">
      <c r="A3886" s="11" t="str">
        <f t="shared" si="60"/>
        <v>CONSUMO PER CAPITA (kg ó litros por individuo)Otr.Bebidas Deri.VinoBAJA</v>
      </c>
      <c r="B3886" s="11" t="s">
        <v>121</v>
      </c>
      <c r="C3886" s="11" t="s">
        <v>139</v>
      </c>
      <c r="D3886" s="11" t="s">
        <v>20</v>
      </c>
      <c r="E3886" s="12">
        <v>0.20446388588211495</v>
      </c>
      <c r="F3886" s="12">
        <v>0.63427718483244178</v>
      </c>
      <c r="G3886" s="12">
        <v>0.1669743402438677</v>
      </c>
      <c r="H3886" s="12">
        <v>0.12022358627993249</v>
      </c>
      <c r="I3886" s="12">
        <v>0.28240584064079938</v>
      </c>
      <c r="J3886" s="12">
        <v>0.66957346254236605</v>
      </c>
      <c r="K3886" s="12">
        <v>0.18946668035232031</v>
      </c>
      <c r="L3886" s="12">
        <v>0.17564235888540761</v>
      </c>
      <c r="M3886" s="12">
        <v>0.22314503057927138</v>
      </c>
      <c r="N3886" s="12"/>
      <c r="O3886" s="12"/>
    </row>
    <row r="3887" spans="1:15" x14ac:dyDescent="0.35">
      <c r="A3887" s="11" t="str">
        <f t="shared" si="60"/>
        <v>CONSUMO PER CAPITA (kg ó litros por individuo)Otr.Bebidas Deri.VinoHOMBRE</v>
      </c>
      <c r="B3887" s="11" t="s">
        <v>121</v>
      </c>
      <c r="C3887" s="11" t="s">
        <v>139</v>
      </c>
      <c r="D3887" s="11" t="s">
        <v>21</v>
      </c>
      <c r="E3887" s="12">
        <v>0.19511135874805366</v>
      </c>
      <c r="F3887" s="12">
        <v>0.59153721979473695</v>
      </c>
      <c r="G3887" s="12">
        <v>0.18298390202761966</v>
      </c>
      <c r="H3887" s="12">
        <v>0.1530753567136218</v>
      </c>
      <c r="I3887" s="12">
        <v>0.27512733434755621</v>
      </c>
      <c r="J3887" s="12">
        <v>0.5976288548766725</v>
      </c>
      <c r="K3887" s="12">
        <v>0.2004913772743479</v>
      </c>
      <c r="L3887" s="12">
        <v>0.16246532181085349</v>
      </c>
      <c r="M3887" s="12">
        <v>0.27474083955508777</v>
      </c>
      <c r="N3887" s="12"/>
      <c r="O3887" s="12"/>
    </row>
    <row r="3888" spans="1:15" x14ac:dyDescent="0.35">
      <c r="A3888" s="11" t="str">
        <f t="shared" si="60"/>
        <v>CONSUMO PER CAPITA (kg ó litros por individuo)Otr.Bebidas Deri.VinoMUJER</v>
      </c>
      <c r="B3888" s="11" t="s">
        <v>121</v>
      </c>
      <c r="C3888" s="11" t="s">
        <v>139</v>
      </c>
      <c r="D3888" s="11" t="s">
        <v>22</v>
      </c>
      <c r="E3888" s="12">
        <v>0.24086746745327989</v>
      </c>
      <c r="F3888" s="12">
        <v>0.58419990024294521</v>
      </c>
      <c r="G3888" s="12">
        <v>0.18418223333639991</v>
      </c>
      <c r="H3888" s="12">
        <v>0.12645646057467352</v>
      </c>
      <c r="I3888" s="12">
        <v>0.36819886460486601</v>
      </c>
      <c r="J3888" s="12">
        <v>0.68034370508238529</v>
      </c>
      <c r="K3888" s="12">
        <v>0.19306793677854722</v>
      </c>
      <c r="L3888" s="12">
        <v>0.14507560866415425</v>
      </c>
      <c r="M3888" s="12">
        <v>0.27320461880867192</v>
      </c>
      <c r="N3888" s="12"/>
      <c r="O3888" s="12"/>
    </row>
    <row r="3889" spans="1:15" x14ac:dyDescent="0.35">
      <c r="A3889" s="11" t="str">
        <f t="shared" si="60"/>
        <v>CONSUMO PER CAPITA (kg ó litros por individuo)Tinto de VeranoT.ESPAÑA</v>
      </c>
      <c r="B3889" s="11" t="s">
        <v>121</v>
      </c>
      <c r="C3889" s="11" t="s">
        <v>140</v>
      </c>
      <c r="D3889" s="11" t="s">
        <v>36</v>
      </c>
      <c r="E3889" s="12">
        <v>0.16441266380714251</v>
      </c>
      <c r="F3889" s="12">
        <v>0.44835962131676049</v>
      </c>
      <c r="G3889" s="12">
        <v>0.10766675600539111</v>
      </c>
      <c r="H3889" s="12">
        <v>9.0521176961068178E-2</v>
      </c>
      <c r="I3889" s="12">
        <v>0.22517682175723741</v>
      </c>
      <c r="J3889" s="12">
        <v>0.4714923685219834</v>
      </c>
      <c r="K3889" s="12">
        <v>0.12589453935445336</v>
      </c>
      <c r="L3889" s="12">
        <v>9.8355410658889864E-2</v>
      </c>
      <c r="M3889" s="12">
        <v>0.1940055731297014</v>
      </c>
      <c r="N3889" s="12"/>
      <c r="O3889" s="12"/>
    </row>
    <row r="3890" spans="1:15" x14ac:dyDescent="0.35">
      <c r="A3890" s="11" t="str">
        <f t="shared" si="60"/>
        <v>CONSUMO PER CAPITA (kg ó litros por individuo)Tinto de VeranoBCN AM</v>
      </c>
      <c r="B3890" s="11" t="s">
        <v>121</v>
      </c>
      <c r="C3890" s="11" t="s">
        <v>140</v>
      </c>
      <c r="D3890" s="11" t="s">
        <v>1</v>
      </c>
      <c r="E3890" s="12">
        <v>2.9676035258867091E-2</v>
      </c>
      <c r="F3890" s="12">
        <v>0.1249594540724966</v>
      </c>
      <c r="G3890" s="12">
        <v>2.8005528746505137E-2</v>
      </c>
      <c r="H3890" s="12">
        <v>2.7271583012536647E-2</v>
      </c>
      <c r="I3890" s="12">
        <v>0.10754158004935005</v>
      </c>
      <c r="J3890" s="12">
        <v>0.1286147135205204</v>
      </c>
      <c r="K3890" s="12">
        <v>2.5389401205723628E-2</v>
      </c>
      <c r="L3890" s="12">
        <v>6.1528483315113234E-3</v>
      </c>
      <c r="M3890" s="12">
        <v>3.4085619534179684E-2</v>
      </c>
      <c r="N3890" s="12"/>
      <c r="O3890" s="12"/>
    </row>
    <row r="3891" spans="1:15" x14ac:dyDescent="0.35">
      <c r="A3891" s="11" t="str">
        <f t="shared" si="60"/>
        <v>CONSUMO PER CAPITA (kg ó litros por individuo)Tinto de VeranoREST.CAT ARAGON</v>
      </c>
      <c r="B3891" s="11" t="s">
        <v>121</v>
      </c>
      <c r="C3891" s="11" t="s">
        <v>140</v>
      </c>
      <c r="D3891" s="11" t="s">
        <v>2</v>
      </c>
      <c r="E3891" s="12">
        <v>5.2335499510813545E-2</v>
      </c>
      <c r="F3891" s="12">
        <v>0.13333508515944709</v>
      </c>
      <c r="G3891" s="12">
        <v>6.5178865352316442E-2</v>
      </c>
      <c r="H3891" s="12">
        <v>4.7188072502506194E-2</v>
      </c>
      <c r="I3891" s="12">
        <v>3.7513400177575963E-2</v>
      </c>
      <c r="J3891" s="12">
        <v>9.8271208700609111E-2</v>
      </c>
      <c r="K3891" s="12">
        <v>3.0361598713535509E-2</v>
      </c>
      <c r="L3891" s="12">
        <v>2.4125963368529846E-2</v>
      </c>
      <c r="M3891" s="12">
        <v>4.4984150647940931E-2</v>
      </c>
      <c r="N3891" s="12"/>
      <c r="O3891" s="12"/>
    </row>
    <row r="3892" spans="1:15" x14ac:dyDescent="0.35">
      <c r="A3892" s="11" t="str">
        <f t="shared" si="60"/>
        <v>CONSUMO PER CAPITA (kg ó litros por individuo)Tinto de VeranoLEVANTE</v>
      </c>
      <c r="B3892" s="11" t="s">
        <v>121</v>
      </c>
      <c r="C3892" s="11" t="s">
        <v>140</v>
      </c>
      <c r="D3892" s="11" t="s">
        <v>3</v>
      </c>
      <c r="E3892" s="12">
        <v>0.12316361970736757</v>
      </c>
      <c r="F3892" s="12">
        <v>0.35528228875345191</v>
      </c>
      <c r="G3892" s="12">
        <v>9.0001267187132986E-2</v>
      </c>
      <c r="H3892" s="12">
        <v>7.8654680776560862E-2</v>
      </c>
      <c r="I3892" s="12">
        <v>0.19061252666515008</v>
      </c>
      <c r="J3892" s="12">
        <v>0.37308590961001858</v>
      </c>
      <c r="K3892" s="12">
        <v>8.1500075387347021E-2</v>
      </c>
      <c r="L3892" s="12">
        <v>6.2391460525646071E-2</v>
      </c>
      <c r="M3892" s="12">
        <v>9.9349853878018923E-2</v>
      </c>
      <c r="N3892" s="12"/>
      <c r="O3892" s="12"/>
    </row>
    <row r="3893" spans="1:15" x14ac:dyDescent="0.35">
      <c r="A3893" s="11" t="str">
        <f t="shared" si="60"/>
        <v>CONSUMO PER CAPITA (kg ó litros por individuo)Tinto de VeranoANDALUCIA</v>
      </c>
      <c r="B3893" s="11" t="s">
        <v>121</v>
      </c>
      <c r="C3893" s="11" t="s">
        <v>140</v>
      </c>
      <c r="D3893" s="11" t="s">
        <v>4</v>
      </c>
      <c r="E3893" s="12">
        <v>0.34280150824493494</v>
      </c>
      <c r="F3893" s="12">
        <v>0.8594025701237884</v>
      </c>
      <c r="G3893" s="12">
        <v>0.22334285818234656</v>
      </c>
      <c r="H3893" s="12">
        <v>0.20232646064681734</v>
      </c>
      <c r="I3893" s="12">
        <v>0.43653116942673864</v>
      </c>
      <c r="J3893" s="12">
        <v>1.0282040394131906</v>
      </c>
      <c r="K3893" s="12">
        <v>0.33165313859924622</v>
      </c>
      <c r="L3893" s="12">
        <v>0.22950210267686441</v>
      </c>
      <c r="M3893" s="12">
        <v>0.43459722371553233</v>
      </c>
      <c r="N3893" s="12"/>
      <c r="O3893" s="12"/>
    </row>
    <row r="3894" spans="1:15" x14ac:dyDescent="0.35">
      <c r="A3894" s="11" t="str">
        <f t="shared" si="60"/>
        <v>CONSUMO PER CAPITA (kg ó litros por individuo)Tinto de VeranoMDD AM</v>
      </c>
      <c r="B3894" s="11" t="s">
        <v>121</v>
      </c>
      <c r="C3894" s="11" t="s">
        <v>140</v>
      </c>
      <c r="D3894" s="11" t="s">
        <v>5</v>
      </c>
      <c r="E3894" s="12">
        <v>0.29568568671071732</v>
      </c>
      <c r="F3894" s="12">
        <v>0.6895641940717987</v>
      </c>
      <c r="G3894" s="12">
        <v>0.14080878168207495</v>
      </c>
      <c r="H3894" s="12">
        <v>9.8028174717763289E-2</v>
      </c>
      <c r="I3894" s="12">
        <v>0.37456152862464515</v>
      </c>
      <c r="J3894" s="12">
        <v>0.69765084876618932</v>
      </c>
      <c r="K3894" s="12">
        <v>0.1095382580610148</v>
      </c>
      <c r="L3894" s="12">
        <v>0.11773692590166303</v>
      </c>
      <c r="M3894" s="12">
        <v>0.33400072112233625</v>
      </c>
      <c r="N3894" s="12"/>
      <c r="O3894" s="12"/>
    </row>
    <row r="3895" spans="1:15" x14ac:dyDescent="0.35">
      <c r="A3895" s="11" t="str">
        <f t="shared" si="60"/>
        <v>CONSUMO PER CAPITA (kg ó litros por individuo)Tinto de VeranoRTO CENTRO</v>
      </c>
      <c r="B3895" s="11" t="s">
        <v>121</v>
      </c>
      <c r="C3895" s="11" t="s">
        <v>140</v>
      </c>
      <c r="D3895" s="11" t="s">
        <v>6</v>
      </c>
      <c r="E3895" s="12">
        <v>0.18384892205754944</v>
      </c>
      <c r="F3895" s="12">
        <v>0.76515891138718883</v>
      </c>
      <c r="G3895" s="12">
        <v>0.10516289974169714</v>
      </c>
      <c r="H3895" s="12">
        <v>2.3017287867920549E-2</v>
      </c>
      <c r="I3895" s="12">
        <v>0.22968012217479364</v>
      </c>
      <c r="J3895" s="12">
        <v>0.54968255556666634</v>
      </c>
      <c r="K3895" s="12">
        <v>7.2687583889302299E-2</v>
      </c>
      <c r="L3895" s="12">
        <v>5.1208687378699137E-2</v>
      </c>
      <c r="M3895" s="12">
        <v>0.13166492395630516</v>
      </c>
      <c r="N3895" s="12"/>
      <c r="O3895" s="12"/>
    </row>
    <row r="3896" spans="1:15" x14ac:dyDescent="0.35">
      <c r="A3896" s="11" t="str">
        <f t="shared" si="60"/>
        <v>CONSUMO PER CAPITA (kg ó litros por individuo)Tinto de VeranoNORTE-CENTRO</v>
      </c>
      <c r="B3896" s="11" t="s">
        <v>121</v>
      </c>
      <c r="C3896" s="11" t="s">
        <v>140</v>
      </c>
      <c r="D3896" s="11" t="s">
        <v>7</v>
      </c>
      <c r="E3896" s="12">
        <v>4.2880533583536322E-2</v>
      </c>
      <c r="F3896" s="12">
        <v>0.18061337326758445</v>
      </c>
      <c r="G3896" s="12">
        <v>5.9846529876660705E-2</v>
      </c>
      <c r="H3896" s="12">
        <v>0.12748409456176749</v>
      </c>
      <c r="I3896" s="12">
        <v>0.14367087219882466</v>
      </c>
      <c r="J3896" s="12">
        <v>0.25814023476744691</v>
      </c>
      <c r="K3896" s="12">
        <v>0.15633823748618952</v>
      </c>
      <c r="L3896" s="12">
        <v>0.16520828948745406</v>
      </c>
      <c r="M3896" s="12">
        <v>0.21576392029640934</v>
      </c>
      <c r="N3896" s="12"/>
      <c r="O3896" s="12"/>
    </row>
    <row r="3897" spans="1:15" x14ac:dyDescent="0.35">
      <c r="A3897" s="11" t="str">
        <f t="shared" si="60"/>
        <v>CONSUMO PER CAPITA (kg ó litros por individuo)Tinto de VeranoNOROESTE</v>
      </c>
      <c r="B3897" s="11" t="s">
        <v>121</v>
      </c>
      <c r="C3897" s="11" t="s">
        <v>140</v>
      </c>
      <c r="D3897" s="11" t="s">
        <v>8</v>
      </c>
      <c r="E3897" s="12">
        <v>4.2386002805414748E-2</v>
      </c>
      <c r="F3897" s="12">
        <v>5.8009296074394812E-2</v>
      </c>
      <c r="G3897" s="12">
        <v>2.3373412082644447E-2</v>
      </c>
      <c r="H3897" s="12">
        <v>8.27469473420917E-3</v>
      </c>
      <c r="I3897" s="12">
        <v>5.6444876940659923E-2</v>
      </c>
      <c r="J3897" s="12">
        <v>7.9366276067760158E-2</v>
      </c>
      <c r="K3897" s="12">
        <v>2.885536983151624E-2</v>
      </c>
      <c r="L3897" s="12">
        <v>1.828738911735003E-2</v>
      </c>
      <c r="M3897" s="12">
        <v>2.7850607748682085E-2</v>
      </c>
      <c r="N3897" s="12"/>
      <c r="O3897" s="12"/>
    </row>
    <row r="3898" spans="1:15" x14ac:dyDescent="0.35">
      <c r="A3898" s="11" t="str">
        <f t="shared" si="60"/>
        <v>CONSUMO PER CAPITA (kg ó litros por individuo)Tinto de Verano&lt;2MIL</v>
      </c>
      <c r="B3898" s="11" t="s">
        <v>121</v>
      </c>
      <c r="C3898" s="11" t="s">
        <v>140</v>
      </c>
      <c r="D3898" s="11" t="s">
        <v>9</v>
      </c>
      <c r="E3898" s="12">
        <v>8.5781185896230017E-2</v>
      </c>
      <c r="F3898" s="12">
        <v>0.3484124122468627</v>
      </c>
      <c r="G3898" s="12">
        <v>0.13873976529411264</v>
      </c>
      <c r="H3898" s="12">
        <v>6.6072375005740425E-2</v>
      </c>
      <c r="I3898" s="12">
        <v>0.14228733403024332</v>
      </c>
      <c r="J3898" s="12">
        <v>0.28054350004215162</v>
      </c>
      <c r="K3898" s="12">
        <v>2.356587029364739E-2</v>
      </c>
      <c r="L3898" s="12">
        <v>4.9837540577857872E-2</v>
      </c>
      <c r="M3898" s="12">
        <v>6.1998527270220434E-2</v>
      </c>
      <c r="N3898" s="12"/>
      <c r="O3898" s="12"/>
    </row>
    <row r="3899" spans="1:15" x14ac:dyDescent="0.35">
      <c r="A3899" s="11" t="str">
        <f t="shared" si="60"/>
        <v>CONSUMO PER CAPITA (kg ó litros por individuo)Tinto de Verano2-5MIL</v>
      </c>
      <c r="B3899" s="11" t="s">
        <v>121</v>
      </c>
      <c r="C3899" s="11" t="s">
        <v>140</v>
      </c>
      <c r="D3899" s="11" t="s">
        <v>10</v>
      </c>
      <c r="E3899" s="12">
        <v>0.18524126793659138</v>
      </c>
      <c r="F3899" s="12">
        <v>0.46299366648888035</v>
      </c>
      <c r="G3899" s="12">
        <v>1.7819266697796435E-2</v>
      </c>
      <c r="H3899" s="12">
        <v>4.0920796447096744E-2</v>
      </c>
      <c r="I3899" s="12">
        <v>0.10280636022954219</v>
      </c>
      <c r="J3899" s="12">
        <v>0.24849593890735108</v>
      </c>
      <c r="K3899" s="12">
        <v>6.8231476613419953E-2</v>
      </c>
      <c r="L3899" s="12">
        <v>7.6044012809957734E-2</v>
      </c>
      <c r="M3899" s="12">
        <v>0.11076188895147676</v>
      </c>
      <c r="N3899" s="12"/>
      <c r="O3899" s="12"/>
    </row>
    <row r="3900" spans="1:15" x14ac:dyDescent="0.35">
      <c r="A3900" s="11" t="str">
        <f t="shared" si="60"/>
        <v>CONSUMO PER CAPITA (kg ó litros por individuo)Tinto de Verano5-10MIL</v>
      </c>
      <c r="B3900" s="11" t="s">
        <v>121</v>
      </c>
      <c r="C3900" s="11" t="s">
        <v>140</v>
      </c>
      <c r="D3900" s="11" t="s">
        <v>11</v>
      </c>
      <c r="E3900" s="12">
        <v>0.18248660291905888</v>
      </c>
      <c r="F3900" s="12">
        <v>0.50517941859326787</v>
      </c>
      <c r="G3900" s="12">
        <v>6.3886503575351014E-2</v>
      </c>
      <c r="H3900" s="12">
        <v>3.7246092607748721E-2</v>
      </c>
      <c r="I3900" s="12">
        <v>0.1980932457836091</v>
      </c>
      <c r="J3900" s="12">
        <v>0.66401986916860989</v>
      </c>
      <c r="K3900" s="12">
        <v>0.10386670596807387</v>
      </c>
      <c r="L3900" s="12">
        <v>6.3677311237860953E-2</v>
      </c>
      <c r="M3900" s="12">
        <v>0.15729599989606427</v>
      </c>
      <c r="N3900" s="12"/>
      <c r="O3900" s="12"/>
    </row>
    <row r="3901" spans="1:15" x14ac:dyDescent="0.35">
      <c r="A3901" s="11" t="str">
        <f t="shared" si="60"/>
        <v>CONSUMO PER CAPITA (kg ó litros por individuo)Tinto de Verano10-30MIL</v>
      </c>
      <c r="B3901" s="11" t="s">
        <v>121</v>
      </c>
      <c r="C3901" s="11" t="s">
        <v>140</v>
      </c>
      <c r="D3901" s="11" t="s">
        <v>12</v>
      </c>
      <c r="E3901" s="12">
        <v>0.13159038499305581</v>
      </c>
      <c r="F3901" s="12">
        <v>0.3654217993631157</v>
      </c>
      <c r="G3901" s="12">
        <v>0.12513504874287507</v>
      </c>
      <c r="H3901" s="12">
        <v>0.14252910730456625</v>
      </c>
      <c r="I3901" s="12">
        <v>0.2751680171736603</v>
      </c>
      <c r="J3901" s="12">
        <v>0.49111887444126262</v>
      </c>
      <c r="K3901" s="12">
        <v>0.15558691553157492</v>
      </c>
      <c r="L3901" s="12">
        <v>0.11589896833074147</v>
      </c>
      <c r="M3901" s="12">
        <v>0.19309949563003481</v>
      </c>
      <c r="N3901" s="12"/>
      <c r="O3901" s="12"/>
    </row>
    <row r="3902" spans="1:15" x14ac:dyDescent="0.35">
      <c r="A3902" s="11" t="str">
        <f t="shared" si="60"/>
        <v>CONSUMO PER CAPITA (kg ó litros por individuo)Tinto de Verano30-100MIL</v>
      </c>
      <c r="B3902" s="11" t="s">
        <v>121</v>
      </c>
      <c r="C3902" s="11" t="s">
        <v>140</v>
      </c>
      <c r="D3902" s="11" t="s">
        <v>13</v>
      </c>
      <c r="E3902" s="12">
        <v>0.16583361552647391</v>
      </c>
      <c r="F3902" s="12">
        <v>0.46147825214391025</v>
      </c>
      <c r="G3902" s="12">
        <v>6.9956122911813634E-2</v>
      </c>
      <c r="H3902" s="12">
        <v>4.0936382716940084E-2</v>
      </c>
      <c r="I3902" s="12">
        <v>0.23578980985521708</v>
      </c>
      <c r="J3902" s="12">
        <v>0.41648209055175067</v>
      </c>
      <c r="K3902" s="12">
        <v>0.15215192574460751</v>
      </c>
      <c r="L3902" s="12">
        <v>7.8117726256557954E-2</v>
      </c>
      <c r="M3902" s="12">
        <v>0.18144700240466596</v>
      </c>
      <c r="N3902" s="12"/>
      <c r="O3902" s="12"/>
    </row>
    <row r="3903" spans="1:15" x14ac:dyDescent="0.35">
      <c r="A3903" s="11" t="str">
        <f t="shared" si="60"/>
        <v>CONSUMO PER CAPITA (kg ó litros por individuo)Tinto de Verano100-200MIL</v>
      </c>
      <c r="B3903" s="11" t="s">
        <v>121</v>
      </c>
      <c r="C3903" s="11" t="s">
        <v>140</v>
      </c>
      <c r="D3903" s="11" t="s">
        <v>14</v>
      </c>
      <c r="E3903" s="12">
        <v>0.13232361475435758</v>
      </c>
      <c r="F3903" s="12">
        <v>0.47637101507393004</v>
      </c>
      <c r="G3903" s="12">
        <v>0.17392460120782083</v>
      </c>
      <c r="H3903" s="12">
        <v>0.17174088167979323</v>
      </c>
      <c r="I3903" s="12">
        <v>0.22671852319637201</v>
      </c>
      <c r="J3903" s="12">
        <v>0.52193746463327606</v>
      </c>
      <c r="K3903" s="12">
        <v>0.21708321388517118</v>
      </c>
      <c r="L3903" s="12">
        <v>0.15217967337871241</v>
      </c>
      <c r="M3903" s="12">
        <v>0.27543756484157972</v>
      </c>
      <c r="N3903" s="12"/>
      <c r="O3903" s="12"/>
    </row>
    <row r="3904" spans="1:15" x14ac:dyDescent="0.35">
      <c r="A3904" s="11" t="str">
        <f t="shared" si="60"/>
        <v>CONSUMO PER CAPITA (kg ó litros por individuo)Tinto de Verano200-500MIL</v>
      </c>
      <c r="B3904" s="11" t="s">
        <v>121</v>
      </c>
      <c r="C3904" s="11" t="s">
        <v>140</v>
      </c>
      <c r="D3904" s="11" t="s">
        <v>15</v>
      </c>
      <c r="E3904" s="12">
        <v>0.16393983148900743</v>
      </c>
      <c r="F3904" s="12">
        <v>0.33252510477451108</v>
      </c>
      <c r="G3904" s="12">
        <v>5.8878084269378933E-2</v>
      </c>
      <c r="H3904" s="12">
        <v>7.2674585683847839E-2</v>
      </c>
      <c r="I3904" s="12">
        <v>0.14763171968156844</v>
      </c>
      <c r="J3904" s="12">
        <v>0.38064215108891786</v>
      </c>
      <c r="K3904" s="12">
        <v>5.5003616121573728E-2</v>
      </c>
      <c r="L3904" s="12">
        <v>4.5185837520188607E-2</v>
      </c>
      <c r="M3904" s="12">
        <v>0.12786266618053793</v>
      </c>
      <c r="N3904" s="12"/>
      <c r="O3904" s="12"/>
    </row>
    <row r="3905" spans="1:15" x14ac:dyDescent="0.35">
      <c r="A3905" s="11" t="str">
        <f t="shared" si="60"/>
        <v>CONSUMO PER CAPITA (kg ó litros por individuo)Tinto de Verano&gt;500MIL</v>
      </c>
      <c r="B3905" s="11" t="s">
        <v>121</v>
      </c>
      <c r="C3905" s="11" t="s">
        <v>140</v>
      </c>
      <c r="D3905" s="11" t="s">
        <v>16</v>
      </c>
      <c r="E3905" s="12">
        <v>0.22671643296212293</v>
      </c>
      <c r="F3905" s="12">
        <v>0.59112942552788195</v>
      </c>
      <c r="G3905" s="12">
        <v>0.17481592719513098</v>
      </c>
      <c r="H3905" s="12">
        <v>0.11129851109629185</v>
      </c>
      <c r="I3905" s="12">
        <v>0.30526912045050436</v>
      </c>
      <c r="J3905" s="12">
        <v>0.61364215208955986</v>
      </c>
      <c r="K3905" s="12">
        <v>0.13027709514296873</v>
      </c>
      <c r="L3905" s="12">
        <v>0.15255418802786297</v>
      </c>
      <c r="M3905" s="12">
        <v>0.30633825541815934</v>
      </c>
      <c r="N3905" s="12"/>
      <c r="O3905" s="12"/>
    </row>
    <row r="3906" spans="1:15" x14ac:dyDescent="0.35">
      <c r="A3906" s="11" t="str">
        <f t="shared" si="60"/>
        <v>CONSUMO PER CAPITA (kg ó litros por individuo)Tinto de VeranoDE 15 A 19 AÑOS</v>
      </c>
      <c r="B3906" s="11" t="s">
        <v>121</v>
      </c>
      <c r="C3906" s="11" t="s">
        <v>140</v>
      </c>
      <c r="D3906" s="11" t="s">
        <v>39</v>
      </c>
      <c r="E3906" s="12">
        <v>0.10694597411599438</v>
      </c>
      <c r="F3906" s="12">
        <v>0.21484259928774763</v>
      </c>
      <c r="G3906" s="12">
        <v>8.3157104357331438E-2</v>
      </c>
      <c r="H3906" s="12">
        <v>1.9313175639034223E-2</v>
      </c>
      <c r="I3906" s="12">
        <v>2.0218058048090411E-2</v>
      </c>
      <c r="J3906" s="12">
        <v>0.10182300443494871</v>
      </c>
      <c r="K3906" s="12">
        <v>2.9747097945097608E-3</v>
      </c>
      <c r="L3906" s="12" t="s">
        <v>219</v>
      </c>
      <c r="M3906" s="12">
        <v>1.156530027272288E-2</v>
      </c>
      <c r="N3906" s="12"/>
      <c r="O3906" s="12"/>
    </row>
    <row r="3907" spans="1:15" x14ac:dyDescent="0.35">
      <c r="A3907" s="11" t="str">
        <f t="shared" si="60"/>
        <v>CONSUMO PER CAPITA (kg ó litros por individuo)Tinto de VeranoDE 20 A 24 AÑOS</v>
      </c>
      <c r="B3907" s="11" t="s">
        <v>121</v>
      </c>
      <c r="C3907" s="11" t="s">
        <v>140</v>
      </c>
      <c r="D3907" s="11" t="s">
        <v>40</v>
      </c>
      <c r="E3907" s="12">
        <v>4.8818141639950505E-2</v>
      </c>
      <c r="F3907" s="12">
        <v>8.2265507160491941E-2</v>
      </c>
      <c r="G3907" s="12">
        <v>1.3411372858373138E-2</v>
      </c>
      <c r="H3907" s="12">
        <v>2.442890429270304E-2</v>
      </c>
      <c r="I3907" s="12">
        <v>9.671244039564085E-2</v>
      </c>
      <c r="J3907" s="12">
        <v>0.131219030553404</v>
      </c>
      <c r="K3907" s="12">
        <v>3.12111727333273E-2</v>
      </c>
      <c r="L3907" s="12">
        <v>4.5534179937310189E-2</v>
      </c>
      <c r="M3907" s="12">
        <v>7.5552846895444822E-2</v>
      </c>
      <c r="N3907" s="12"/>
      <c r="O3907" s="12"/>
    </row>
    <row r="3908" spans="1:15" x14ac:dyDescent="0.35">
      <c r="A3908" s="11" t="str">
        <f t="shared" ref="A3908:A3971" si="61">B3908&amp;C3908&amp;D3908</f>
        <v>CONSUMO PER CAPITA (kg ó litros por individuo)Tinto de VeranoDE 25 A 34 AÑOS</v>
      </c>
      <c r="B3908" s="11" t="s">
        <v>121</v>
      </c>
      <c r="C3908" s="11" t="s">
        <v>140</v>
      </c>
      <c r="D3908" s="11" t="s">
        <v>41</v>
      </c>
      <c r="E3908" s="12">
        <v>0.16424743905697178</v>
      </c>
      <c r="F3908" s="12">
        <v>0.28804919984066241</v>
      </c>
      <c r="G3908" s="12">
        <v>4.8134029832056877E-2</v>
      </c>
      <c r="H3908" s="12">
        <v>6.2178676690790836E-2</v>
      </c>
      <c r="I3908" s="12">
        <v>0.22920822636736896</v>
      </c>
      <c r="J3908" s="12">
        <v>0.33474042933734655</v>
      </c>
      <c r="K3908" s="12">
        <v>6.936889693679768E-2</v>
      </c>
      <c r="L3908" s="12">
        <v>9.5167068974284286E-2</v>
      </c>
      <c r="M3908" s="12">
        <v>0.11991142513035014</v>
      </c>
      <c r="N3908" s="12"/>
      <c r="O3908" s="12"/>
    </row>
    <row r="3909" spans="1:15" x14ac:dyDescent="0.35">
      <c r="A3909" s="11" t="str">
        <f t="shared" si="61"/>
        <v>CONSUMO PER CAPITA (kg ó litros por individuo)Tinto de VeranoDE 35 A 49 AÑOS</v>
      </c>
      <c r="B3909" s="11" t="s">
        <v>121</v>
      </c>
      <c r="C3909" s="11" t="s">
        <v>140</v>
      </c>
      <c r="D3909" s="11" t="s">
        <v>42</v>
      </c>
      <c r="E3909" s="12">
        <v>0.13317103399426211</v>
      </c>
      <c r="F3909" s="12">
        <v>0.38921933594855551</v>
      </c>
      <c r="G3909" s="12">
        <v>7.6640240109805316E-2</v>
      </c>
      <c r="H3909" s="12">
        <v>5.332539227349118E-2</v>
      </c>
      <c r="I3909" s="12">
        <v>0.16146615070504769</v>
      </c>
      <c r="J3909" s="12">
        <v>0.43294684008846074</v>
      </c>
      <c r="K3909" s="12">
        <v>6.6661064188198366E-2</v>
      </c>
      <c r="L3909" s="12">
        <v>5.3074956772087414E-2</v>
      </c>
      <c r="M3909" s="12">
        <v>0.13978946537944484</v>
      </c>
      <c r="N3909" s="12"/>
      <c r="O3909" s="12"/>
    </row>
    <row r="3910" spans="1:15" x14ac:dyDescent="0.35">
      <c r="A3910" s="11" t="str">
        <f t="shared" si="61"/>
        <v>CONSUMO PER CAPITA (kg ó litros por individuo)Tinto de VeranoDE 50 A 59 AÑOS</v>
      </c>
      <c r="B3910" s="11" t="s">
        <v>121</v>
      </c>
      <c r="C3910" s="11" t="s">
        <v>140</v>
      </c>
      <c r="D3910" s="11" t="s">
        <v>43</v>
      </c>
      <c r="E3910" s="12">
        <v>0.1866316561099193</v>
      </c>
      <c r="F3910" s="12">
        <v>0.58638840629620781</v>
      </c>
      <c r="G3910" s="12">
        <v>0.13376337346950434</v>
      </c>
      <c r="H3910" s="12">
        <v>0.11481471352557479</v>
      </c>
      <c r="I3910" s="12">
        <v>0.28724908405540633</v>
      </c>
      <c r="J3910" s="12">
        <v>0.5644810062886485</v>
      </c>
      <c r="K3910" s="12">
        <v>0.1965154163666504</v>
      </c>
      <c r="L3910" s="12">
        <v>0.15154412163890785</v>
      </c>
      <c r="M3910" s="12">
        <v>0.24123880272657777</v>
      </c>
      <c r="N3910" s="12"/>
      <c r="O3910" s="12"/>
    </row>
    <row r="3911" spans="1:15" x14ac:dyDescent="0.35">
      <c r="A3911" s="11" t="str">
        <f t="shared" si="61"/>
        <v>CONSUMO PER CAPITA (kg ó litros por individuo)Tinto de VeranoDE 60 A 75 AÑOS</v>
      </c>
      <c r="B3911" s="11" t="s">
        <v>121</v>
      </c>
      <c r="C3911" s="11" t="s">
        <v>140</v>
      </c>
      <c r="D3911" s="11" t="s">
        <v>44</v>
      </c>
      <c r="E3911" s="12">
        <v>0.23771767971022792</v>
      </c>
      <c r="F3911" s="12">
        <v>0.68552293728141489</v>
      </c>
      <c r="G3911" s="12">
        <v>0.19919569448859545</v>
      </c>
      <c r="H3911" s="12">
        <v>0.17536038454784192</v>
      </c>
      <c r="I3911" s="12">
        <v>0.34932961669380846</v>
      </c>
      <c r="J3911" s="12">
        <v>0.73319814511432002</v>
      </c>
      <c r="K3911" s="12">
        <v>0.24028018269342352</v>
      </c>
      <c r="L3911" s="12">
        <v>0.15599396684974901</v>
      </c>
      <c r="M3911" s="12">
        <v>0.35709384565117075</v>
      </c>
      <c r="N3911" s="12"/>
      <c r="O3911" s="12"/>
    </row>
    <row r="3912" spans="1:15" x14ac:dyDescent="0.35">
      <c r="A3912" s="11" t="str">
        <f t="shared" si="61"/>
        <v>CONSUMO PER CAPITA (kg ó litros por individuo)Tinto de VeranoALTA Y MEDIA ALTA</v>
      </c>
      <c r="B3912" s="11" t="s">
        <v>121</v>
      </c>
      <c r="C3912" s="11" t="s">
        <v>140</v>
      </c>
      <c r="D3912" s="11" t="s">
        <v>17</v>
      </c>
      <c r="E3912" s="12">
        <v>0.2062370731099456</v>
      </c>
      <c r="F3912" s="12">
        <v>0.61595812095828373</v>
      </c>
      <c r="G3912" s="12">
        <v>0.13522090906704048</v>
      </c>
      <c r="H3912" s="12">
        <v>0.13078688357777679</v>
      </c>
      <c r="I3912" s="12">
        <v>0.32132255404353149</v>
      </c>
      <c r="J3912" s="12">
        <v>0.65417310554897345</v>
      </c>
      <c r="K3912" s="12">
        <v>0.19802438064152134</v>
      </c>
      <c r="L3912" s="12">
        <v>0.14726869829955166</v>
      </c>
      <c r="M3912" s="12">
        <v>0.34692697339971934</v>
      </c>
      <c r="N3912" s="12"/>
      <c r="O3912" s="12"/>
    </row>
    <row r="3913" spans="1:15" x14ac:dyDescent="0.35">
      <c r="A3913" s="11" t="str">
        <f t="shared" si="61"/>
        <v>CONSUMO PER CAPITA (kg ó litros por individuo)Tinto de VeranoMEDIA</v>
      </c>
      <c r="B3913" s="11" t="s">
        <v>121</v>
      </c>
      <c r="C3913" s="11" t="s">
        <v>140</v>
      </c>
      <c r="D3913" s="11" t="s">
        <v>18</v>
      </c>
      <c r="E3913" s="12">
        <v>0.18379935007056947</v>
      </c>
      <c r="F3913" s="12">
        <v>0.43083479629295152</v>
      </c>
      <c r="G3913" s="12">
        <v>0.14359870546792719</v>
      </c>
      <c r="H3913" s="12">
        <v>8.5099705105104201E-2</v>
      </c>
      <c r="I3913" s="12">
        <v>0.20555982993799968</v>
      </c>
      <c r="J3913" s="12">
        <v>0.43982252151588991</v>
      </c>
      <c r="K3913" s="12">
        <v>0.1066153696032822</v>
      </c>
      <c r="L3913" s="12">
        <v>7.8487413854055901E-2</v>
      </c>
      <c r="M3913" s="12">
        <v>0.15680873551766189</v>
      </c>
      <c r="N3913" s="12"/>
      <c r="O3913" s="12"/>
    </row>
    <row r="3914" spans="1:15" x14ac:dyDescent="0.35">
      <c r="A3914" s="11" t="str">
        <f t="shared" si="61"/>
        <v>CONSUMO PER CAPITA (kg ó litros por individuo)Tinto de VeranoMEDIA BAJA</v>
      </c>
      <c r="B3914" s="11" t="s">
        <v>121</v>
      </c>
      <c r="C3914" s="11" t="s">
        <v>140</v>
      </c>
      <c r="D3914" s="11" t="s">
        <v>19</v>
      </c>
      <c r="E3914" s="12">
        <v>0.11534688176606743</v>
      </c>
      <c r="F3914" s="12">
        <v>0.33540794036226673</v>
      </c>
      <c r="G3914" s="12">
        <v>6.6223619381798909E-2</v>
      </c>
      <c r="H3914" s="12">
        <v>9.0419251879356941E-2</v>
      </c>
      <c r="I3914" s="12">
        <v>0.18864767138366198</v>
      </c>
      <c r="J3914" s="12">
        <v>0.38630194342876673</v>
      </c>
      <c r="K3914" s="12">
        <v>0.10494596740544933</v>
      </c>
      <c r="L3914" s="12">
        <v>8.7261052737838435E-2</v>
      </c>
      <c r="M3914" s="12">
        <v>0.15889858828873538</v>
      </c>
      <c r="N3914" s="12"/>
      <c r="O3914" s="12"/>
    </row>
    <row r="3915" spans="1:15" x14ac:dyDescent="0.35">
      <c r="A3915" s="11" t="str">
        <f t="shared" si="61"/>
        <v>CONSUMO PER CAPITA (kg ó litros por individuo)Tinto de VeranoBAJA</v>
      </c>
      <c r="B3915" s="11" t="s">
        <v>121</v>
      </c>
      <c r="C3915" s="11" t="s">
        <v>140</v>
      </c>
      <c r="D3915" s="11" t="s">
        <v>20</v>
      </c>
      <c r="E3915" s="12">
        <v>0.15135732847015282</v>
      </c>
      <c r="F3915" s="12">
        <v>0.44612777047801228</v>
      </c>
      <c r="G3915" s="12">
        <v>7.2156493236861866E-2</v>
      </c>
      <c r="H3915" s="12">
        <v>5.5297894626099256E-2</v>
      </c>
      <c r="I3915" s="12">
        <v>0.20186472927597665</v>
      </c>
      <c r="J3915" s="12">
        <v>0.43874624168388926</v>
      </c>
      <c r="K3915" s="12">
        <v>0.10720195341711572</v>
      </c>
      <c r="L3915" s="12">
        <v>9.3071202475406942E-2</v>
      </c>
      <c r="M3915" s="12">
        <v>0.13468243524012263</v>
      </c>
      <c r="N3915" s="12"/>
      <c r="O3915" s="12"/>
    </row>
    <row r="3916" spans="1:15" x14ac:dyDescent="0.35">
      <c r="A3916" s="11" t="str">
        <f t="shared" si="61"/>
        <v>CONSUMO PER CAPITA (kg ó litros por individuo)Tinto de VeranoHOMBRE</v>
      </c>
      <c r="B3916" s="11" t="s">
        <v>121</v>
      </c>
      <c r="C3916" s="11" t="s">
        <v>140</v>
      </c>
      <c r="D3916" s="11" t="s">
        <v>21</v>
      </c>
      <c r="E3916" s="12">
        <v>0.14705458913972524</v>
      </c>
      <c r="F3916" s="12">
        <v>0.48036642682346598</v>
      </c>
      <c r="G3916" s="12">
        <v>0.11923559420586338</v>
      </c>
      <c r="H3916" s="12">
        <v>0.11101563982696047</v>
      </c>
      <c r="I3916" s="12">
        <v>0.20561670074278657</v>
      </c>
      <c r="J3916" s="12">
        <v>0.46810500014714168</v>
      </c>
      <c r="K3916" s="12">
        <v>0.12830151895075015</v>
      </c>
      <c r="L3916" s="12">
        <v>0.10585305743613845</v>
      </c>
      <c r="M3916" s="12">
        <v>0.20798469490621296</v>
      </c>
      <c r="N3916" s="12"/>
      <c r="O3916" s="12"/>
    </row>
    <row r="3917" spans="1:15" x14ac:dyDescent="0.35">
      <c r="A3917" s="11" t="str">
        <f t="shared" si="61"/>
        <v>CONSUMO PER CAPITA (kg ó litros por individuo)Tinto de VeranoMUJER</v>
      </c>
      <c r="B3917" s="11" t="s">
        <v>121</v>
      </c>
      <c r="C3917" s="11" t="s">
        <v>140</v>
      </c>
      <c r="D3917" s="11" t="s">
        <v>22</v>
      </c>
      <c r="E3917" s="12">
        <v>0.18150861066180923</v>
      </c>
      <c r="F3917" s="12">
        <v>0.41683510064709156</v>
      </c>
      <c r="G3917" s="12">
        <v>9.6272269976524716E-2</v>
      </c>
      <c r="H3917" s="12">
        <v>7.0319574138264382E-2</v>
      </c>
      <c r="I3917" s="12">
        <v>0.24445721365371431</v>
      </c>
      <c r="J3917" s="12">
        <v>0.47483146137959859</v>
      </c>
      <c r="K3917" s="12">
        <v>0.12352189605507551</v>
      </c>
      <c r="L3917" s="12">
        <v>9.097684157814212E-2</v>
      </c>
      <c r="M3917" s="12">
        <v>0.18024814132670858</v>
      </c>
      <c r="N3917" s="12"/>
      <c r="O3917" s="12"/>
    </row>
    <row r="3918" spans="1:15" x14ac:dyDescent="0.35">
      <c r="A3918" s="11" t="str">
        <f t="shared" si="61"/>
        <v>CONSUMO PER CAPITA (kg ó litros por individuo)Sangria de VinoT.ESPAÑA</v>
      </c>
      <c r="B3918" s="11" t="s">
        <v>121</v>
      </c>
      <c r="C3918" s="11" t="s">
        <v>141</v>
      </c>
      <c r="D3918" s="11" t="s">
        <v>36</v>
      </c>
      <c r="E3918" s="12">
        <v>1.4899669803715827E-2</v>
      </c>
      <c r="F3918" s="12">
        <v>5.3059441911351826E-2</v>
      </c>
      <c r="G3918" s="12">
        <v>1.8246628654094512E-2</v>
      </c>
      <c r="H3918" s="12">
        <v>1.6729729380898829E-2</v>
      </c>
      <c r="I3918" s="12">
        <v>3.4072187155694947E-2</v>
      </c>
      <c r="J3918" s="12">
        <v>7.6978360805979612E-2</v>
      </c>
      <c r="K3918" s="12">
        <v>1.4731327202845616E-2</v>
      </c>
      <c r="L3918" s="12">
        <v>1.2217706050548118E-2</v>
      </c>
      <c r="M3918" s="12">
        <v>1.8795915793584129E-2</v>
      </c>
      <c r="N3918" s="12"/>
      <c r="O3918" s="12"/>
    </row>
    <row r="3919" spans="1:15" x14ac:dyDescent="0.35">
      <c r="A3919" s="11" t="str">
        <f t="shared" si="61"/>
        <v>CONSUMO PER CAPITA (kg ó litros por individuo)Sangria de VinoBCN AM</v>
      </c>
      <c r="B3919" s="11" t="s">
        <v>121</v>
      </c>
      <c r="C3919" s="11" t="s">
        <v>141</v>
      </c>
      <c r="D3919" s="11" t="s">
        <v>1</v>
      </c>
      <c r="E3919" s="12">
        <v>3.8291217749081702E-2</v>
      </c>
      <c r="F3919" s="12">
        <v>8.9889786236982197E-2</v>
      </c>
      <c r="G3919" s="12">
        <v>3.1863237228358883E-2</v>
      </c>
      <c r="H3919" s="12">
        <v>3.3991870121909712E-2</v>
      </c>
      <c r="I3919" s="12">
        <v>4.5048796190764726E-2</v>
      </c>
      <c r="J3919" s="12">
        <v>5.0017574956074333E-2</v>
      </c>
      <c r="K3919" s="12">
        <v>3.2762048401242028E-2</v>
      </c>
      <c r="L3919" s="12">
        <v>2.9031312294546436E-2</v>
      </c>
      <c r="M3919" s="12">
        <v>5.1363336959400922E-2</v>
      </c>
      <c r="N3919" s="12"/>
      <c r="O3919" s="12"/>
    </row>
    <row r="3920" spans="1:15" x14ac:dyDescent="0.35">
      <c r="A3920" s="11" t="str">
        <f t="shared" si="61"/>
        <v>CONSUMO PER CAPITA (kg ó litros por individuo)Sangria de VinoREST.CAT ARAGON</v>
      </c>
      <c r="B3920" s="11" t="s">
        <v>121</v>
      </c>
      <c r="C3920" s="11" t="s">
        <v>141</v>
      </c>
      <c r="D3920" s="11" t="s">
        <v>2</v>
      </c>
      <c r="E3920" s="12">
        <v>2.1025323924236769E-2</v>
      </c>
      <c r="F3920" s="12">
        <v>5.4372519433508119E-2</v>
      </c>
      <c r="G3920" s="12">
        <v>2.8095862802140225E-2</v>
      </c>
      <c r="H3920" s="12">
        <v>2.6329422311276315E-2</v>
      </c>
      <c r="I3920" s="12">
        <v>1.378176272797098E-2</v>
      </c>
      <c r="J3920" s="12">
        <v>0.10919011380618576</v>
      </c>
      <c r="K3920" s="12">
        <v>1.2715111001026905E-2</v>
      </c>
      <c r="L3920" s="12">
        <v>2.9954516663557706E-3</v>
      </c>
      <c r="M3920" s="12">
        <v>2.5487720464030722E-2</v>
      </c>
      <c r="N3920" s="12"/>
      <c r="O3920" s="12"/>
    </row>
    <row r="3921" spans="1:15" x14ac:dyDescent="0.35">
      <c r="A3921" s="11" t="str">
        <f t="shared" si="61"/>
        <v>CONSUMO PER CAPITA (kg ó litros por individuo)Sangria de VinoLEVANTE</v>
      </c>
      <c r="B3921" s="11" t="s">
        <v>121</v>
      </c>
      <c r="C3921" s="11" t="s">
        <v>141</v>
      </c>
      <c r="D3921" s="11" t="s">
        <v>3</v>
      </c>
      <c r="E3921" s="12">
        <v>2.0639343620451094E-2</v>
      </c>
      <c r="F3921" s="12">
        <v>0.11866750272361633</v>
      </c>
      <c r="G3921" s="12">
        <v>2.6731677889596149E-2</v>
      </c>
      <c r="H3921" s="12">
        <v>4.1981783370566628E-2</v>
      </c>
      <c r="I3921" s="12">
        <v>7.7425412702141885E-2</v>
      </c>
      <c r="J3921" s="12">
        <v>0.17926049694804363</v>
      </c>
      <c r="K3921" s="12">
        <v>2.7255483520449212E-2</v>
      </c>
      <c r="L3921" s="12">
        <v>2.3943546872816968E-2</v>
      </c>
      <c r="M3921" s="12">
        <v>1.0139475363612926E-2</v>
      </c>
      <c r="N3921" s="12"/>
      <c r="O3921" s="12"/>
    </row>
    <row r="3922" spans="1:15" x14ac:dyDescent="0.35">
      <c r="A3922" s="11" t="str">
        <f t="shared" si="61"/>
        <v>CONSUMO PER CAPITA (kg ó litros por individuo)Sangria de VinoANDALUCIA</v>
      </c>
      <c r="B3922" s="11" t="s">
        <v>121</v>
      </c>
      <c r="C3922" s="11" t="s">
        <v>141</v>
      </c>
      <c r="D3922" s="11" t="s">
        <v>4</v>
      </c>
      <c r="E3922" s="12">
        <v>1.2463536686034117E-3</v>
      </c>
      <c r="F3922" s="12">
        <v>2.5171430540200324E-2</v>
      </c>
      <c r="G3922" s="12">
        <v>2.5565473961503219E-3</v>
      </c>
      <c r="H3922" s="12">
        <v>9.4501098267652038E-4</v>
      </c>
      <c r="I3922" s="12">
        <v>6.6933052640784051E-3</v>
      </c>
      <c r="J3922" s="12">
        <v>3.6079065269087898E-2</v>
      </c>
      <c r="K3922" s="12">
        <v>2.4173597207527474E-3</v>
      </c>
      <c r="L3922" s="12">
        <v>1.7629421029684146E-3</v>
      </c>
      <c r="M3922" s="12">
        <v>1.0117998850555632E-2</v>
      </c>
      <c r="N3922" s="12"/>
      <c r="O3922" s="12"/>
    </row>
    <row r="3923" spans="1:15" x14ac:dyDescent="0.35">
      <c r="A3923" s="11" t="str">
        <f t="shared" si="61"/>
        <v>CONSUMO PER CAPITA (kg ó litros por individuo)Sangria de VinoMDD AM</v>
      </c>
      <c r="B3923" s="11" t="s">
        <v>121</v>
      </c>
      <c r="C3923" s="11" t="s">
        <v>141</v>
      </c>
      <c r="D3923" s="11" t="s">
        <v>5</v>
      </c>
      <c r="E3923" s="12">
        <v>1.468946741480689E-2</v>
      </c>
      <c r="F3923" s="12">
        <v>4.8811166428053512E-2</v>
      </c>
      <c r="G3923" s="12">
        <v>6.5516592636451461E-3</v>
      </c>
      <c r="H3923" s="12">
        <v>2.7057598603729381E-3</v>
      </c>
      <c r="I3923" s="12">
        <v>1.9300400464136697E-2</v>
      </c>
      <c r="J3923" s="12">
        <v>7.470564746071004E-2</v>
      </c>
      <c r="K3923" s="12">
        <v>8.6368701801743889E-3</v>
      </c>
      <c r="L3923" s="12">
        <v>8.1521255037383337E-3</v>
      </c>
      <c r="M3923" s="12">
        <v>1.8635813026080687E-2</v>
      </c>
      <c r="N3923" s="12"/>
      <c r="O3923" s="12"/>
    </row>
    <row r="3924" spans="1:15" x14ac:dyDescent="0.35">
      <c r="A3924" s="11" t="str">
        <f t="shared" si="61"/>
        <v>CONSUMO PER CAPITA (kg ó litros por individuo)Sangria de VinoRTO CENTRO</v>
      </c>
      <c r="B3924" s="11" t="s">
        <v>121</v>
      </c>
      <c r="C3924" s="11" t="s">
        <v>141</v>
      </c>
      <c r="D3924" s="11" t="s">
        <v>6</v>
      </c>
      <c r="E3924" s="12">
        <v>1.1875324586165792E-3</v>
      </c>
      <c r="F3924" s="12">
        <v>2.8437429459538206E-2</v>
      </c>
      <c r="G3924" s="12">
        <v>2.0073839167338355E-2</v>
      </c>
      <c r="H3924" s="12">
        <v>9.6851322804712425E-3</v>
      </c>
      <c r="I3924" s="12">
        <v>2.9238479728294662E-2</v>
      </c>
      <c r="J3924" s="12">
        <v>4.9010280201773102E-2</v>
      </c>
      <c r="K3924" s="12">
        <v>9.3809027648354484E-3</v>
      </c>
      <c r="L3924" s="12">
        <v>9.7473834725718602E-3</v>
      </c>
      <c r="M3924" s="12">
        <v>1.0823806373810755E-2</v>
      </c>
      <c r="N3924" s="12"/>
      <c r="O3924" s="12"/>
    </row>
    <row r="3925" spans="1:15" x14ac:dyDescent="0.35">
      <c r="A3925" s="11" t="str">
        <f t="shared" si="61"/>
        <v>CONSUMO PER CAPITA (kg ó litros por individuo)Sangria de VinoNORTE-CENTRO</v>
      </c>
      <c r="B3925" s="11" t="s">
        <v>121</v>
      </c>
      <c r="C3925" s="11" t="s">
        <v>141</v>
      </c>
      <c r="D3925" s="11" t="s">
        <v>7</v>
      </c>
      <c r="E3925" s="12">
        <v>7.3304804892962939E-3</v>
      </c>
      <c r="F3925" s="12">
        <v>3.7934834811194702E-2</v>
      </c>
      <c r="G3925" s="12">
        <v>1.724378143191509E-2</v>
      </c>
      <c r="H3925" s="12">
        <v>1.7171559622086493E-2</v>
      </c>
      <c r="I3925" s="12">
        <v>2.2384467038612389E-2</v>
      </c>
      <c r="J3925" s="12">
        <v>5.3958613026557689E-2</v>
      </c>
      <c r="K3925" s="12">
        <v>2.6675594511216781E-2</v>
      </c>
      <c r="L3925" s="12">
        <v>1.2122708315454587E-2</v>
      </c>
      <c r="M3925" s="12">
        <v>1.9399845251729698E-2</v>
      </c>
      <c r="N3925" s="12"/>
      <c r="O3925" s="12"/>
    </row>
    <row r="3926" spans="1:15" x14ac:dyDescent="0.35">
      <c r="A3926" s="11" t="str">
        <f t="shared" si="61"/>
        <v>CONSUMO PER CAPITA (kg ó litros por individuo)Sangria de VinoNOROESTE</v>
      </c>
      <c r="B3926" s="11" t="s">
        <v>121</v>
      </c>
      <c r="C3926" s="11" t="s">
        <v>141</v>
      </c>
      <c r="D3926" s="11" t="s">
        <v>8</v>
      </c>
      <c r="E3926" s="12">
        <v>2.5168355801096939E-2</v>
      </c>
      <c r="F3926" s="12">
        <v>1.2400695459344595E-2</v>
      </c>
      <c r="G3926" s="12">
        <v>2.7555264929101608E-2</v>
      </c>
      <c r="H3926" s="12">
        <v>5.4833106341175457E-3</v>
      </c>
      <c r="I3926" s="12">
        <v>7.880694411722014E-2</v>
      </c>
      <c r="J3926" s="12">
        <v>3.2704636873205496E-2</v>
      </c>
      <c r="K3926" s="12">
        <v>7.8029572205866862E-3</v>
      </c>
      <c r="L3926" s="12">
        <v>2.0426002637396651E-2</v>
      </c>
      <c r="M3926" s="12">
        <v>1.8031393689228771E-2</v>
      </c>
      <c r="N3926" s="12"/>
      <c r="O3926" s="12"/>
    </row>
    <row r="3927" spans="1:15" x14ac:dyDescent="0.35">
      <c r="A3927" s="11" t="str">
        <f t="shared" si="61"/>
        <v>CONSUMO PER CAPITA (kg ó litros por individuo)Sangria de Vino&lt;2MIL</v>
      </c>
      <c r="B3927" s="11" t="s">
        <v>121</v>
      </c>
      <c r="C3927" s="11" t="s">
        <v>141</v>
      </c>
      <c r="D3927" s="11" t="s">
        <v>9</v>
      </c>
      <c r="E3927" s="12">
        <v>4.7630766276679601E-2</v>
      </c>
      <c r="F3927" s="12">
        <v>5.4787776858966096E-2</v>
      </c>
      <c r="G3927" s="12">
        <v>3.1545226973141112E-2</v>
      </c>
      <c r="H3927" s="12">
        <v>6.4039533717693614E-3</v>
      </c>
      <c r="I3927" s="12">
        <v>5.9583219317802895E-2</v>
      </c>
      <c r="J3927" s="12">
        <v>0.13246185864140919</v>
      </c>
      <c r="K3927" s="12">
        <v>4.6433438298101896E-3</v>
      </c>
      <c r="L3927" s="12">
        <v>5.2824276645523534E-3</v>
      </c>
      <c r="M3927" s="12">
        <v>1.5758285330538815E-2</v>
      </c>
      <c r="N3927" s="12"/>
      <c r="O3927" s="12"/>
    </row>
    <row r="3928" spans="1:15" x14ac:dyDescent="0.35">
      <c r="A3928" s="11" t="str">
        <f t="shared" si="61"/>
        <v>CONSUMO PER CAPITA (kg ó litros por individuo)Sangria de Vino2-5MIL</v>
      </c>
      <c r="B3928" s="11" t="s">
        <v>121</v>
      </c>
      <c r="C3928" s="11" t="s">
        <v>141</v>
      </c>
      <c r="D3928" s="11" t="s">
        <v>10</v>
      </c>
      <c r="E3928" s="12">
        <v>2.2004063181800294E-2</v>
      </c>
      <c r="F3928" s="12">
        <v>0.14313839347204527</v>
      </c>
      <c r="G3928" s="12">
        <v>5.0041132821610268E-2</v>
      </c>
      <c r="H3928" s="12">
        <v>6.5362139593209703E-2</v>
      </c>
      <c r="I3928" s="12">
        <v>0.1305838881745518</v>
      </c>
      <c r="J3928" s="12">
        <v>0.32188768646931287</v>
      </c>
      <c r="K3928" s="12">
        <v>5.5082920920769959E-3</v>
      </c>
      <c r="L3928" s="12">
        <v>9.5524337064125456E-3</v>
      </c>
      <c r="M3928" s="12">
        <v>3.1035798123902497E-3</v>
      </c>
      <c r="N3928" s="12"/>
      <c r="O3928" s="12"/>
    </row>
    <row r="3929" spans="1:15" x14ac:dyDescent="0.35">
      <c r="A3929" s="11" t="str">
        <f t="shared" si="61"/>
        <v>CONSUMO PER CAPITA (kg ó litros por individuo)Sangria de Vino5-10MIL</v>
      </c>
      <c r="B3929" s="11" t="s">
        <v>121</v>
      </c>
      <c r="C3929" s="11" t="s">
        <v>141</v>
      </c>
      <c r="D3929" s="11" t="s">
        <v>11</v>
      </c>
      <c r="E3929" s="12">
        <v>9.7437094252538527E-3</v>
      </c>
      <c r="F3929" s="12">
        <v>4.086878047002887E-2</v>
      </c>
      <c r="G3929" s="12">
        <v>1.9878345405564237E-2</v>
      </c>
      <c r="H3929" s="12">
        <v>2.1405735201137036E-2</v>
      </c>
      <c r="I3929" s="12">
        <v>1.0272372153156767E-2</v>
      </c>
      <c r="J3929" s="12">
        <v>2.451418260617395E-2</v>
      </c>
      <c r="K3929" s="12">
        <v>7.683402579202009E-3</v>
      </c>
      <c r="L3929" s="12" t="s">
        <v>219</v>
      </c>
      <c r="M3929" s="12">
        <v>2.9881760246064027E-2</v>
      </c>
      <c r="N3929" s="12"/>
      <c r="O3929" s="12"/>
    </row>
    <row r="3930" spans="1:15" x14ac:dyDescent="0.35">
      <c r="A3930" s="11" t="str">
        <f t="shared" si="61"/>
        <v>CONSUMO PER CAPITA (kg ó litros por individuo)Sangria de Vino10-30MIL</v>
      </c>
      <c r="B3930" s="11" t="s">
        <v>121</v>
      </c>
      <c r="C3930" s="11" t="s">
        <v>141</v>
      </c>
      <c r="D3930" s="11" t="s">
        <v>12</v>
      </c>
      <c r="E3930" s="12">
        <v>7.2102849805173114E-3</v>
      </c>
      <c r="F3930" s="12">
        <v>6.1361290294644266E-2</v>
      </c>
      <c r="G3930" s="12">
        <v>8.0938370485959445E-3</v>
      </c>
      <c r="H3930" s="12">
        <v>1.4082297632710376E-2</v>
      </c>
      <c r="I3930" s="12">
        <v>1.761205354246094E-2</v>
      </c>
      <c r="J3930" s="12">
        <v>2.5642472820795664E-2</v>
      </c>
      <c r="K3930" s="12">
        <v>1.97558860016823E-2</v>
      </c>
      <c r="L3930" s="12">
        <v>1.396490933729431E-2</v>
      </c>
      <c r="M3930" s="12">
        <v>7.9409707593922057E-3</v>
      </c>
      <c r="N3930" s="12"/>
      <c r="O3930" s="12"/>
    </row>
    <row r="3931" spans="1:15" x14ac:dyDescent="0.35">
      <c r="A3931" s="11" t="str">
        <f t="shared" si="61"/>
        <v>CONSUMO PER CAPITA (kg ó litros por individuo)Sangria de Vino30-100MIL</v>
      </c>
      <c r="B3931" s="11" t="s">
        <v>121</v>
      </c>
      <c r="C3931" s="11" t="s">
        <v>141</v>
      </c>
      <c r="D3931" s="11" t="s">
        <v>13</v>
      </c>
      <c r="E3931" s="12">
        <v>9.0534676260289205E-3</v>
      </c>
      <c r="F3931" s="12">
        <v>4.1761446455583585E-2</v>
      </c>
      <c r="G3931" s="12">
        <v>1.3503002192643894E-2</v>
      </c>
      <c r="H3931" s="12">
        <v>1.3516929740561009E-2</v>
      </c>
      <c r="I3931" s="12">
        <v>3.7467793010853956E-2</v>
      </c>
      <c r="J3931" s="12">
        <v>5.6214218773641009E-2</v>
      </c>
      <c r="K3931" s="12">
        <v>2.7940867439607029E-2</v>
      </c>
      <c r="L3931" s="12">
        <v>1.3242675750537754E-2</v>
      </c>
      <c r="M3931" s="12">
        <v>2.1295109661516782E-2</v>
      </c>
      <c r="N3931" s="12"/>
      <c r="O3931" s="12"/>
    </row>
    <row r="3932" spans="1:15" x14ac:dyDescent="0.35">
      <c r="A3932" s="11" t="str">
        <f t="shared" si="61"/>
        <v>CONSUMO PER CAPITA (kg ó litros por individuo)Sangria de Vino100-200MIL</v>
      </c>
      <c r="B3932" s="11" t="s">
        <v>121</v>
      </c>
      <c r="C3932" s="11" t="s">
        <v>141</v>
      </c>
      <c r="D3932" s="11" t="s">
        <v>14</v>
      </c>
      <c r="E3932" s="12">
        <v>4.4384039785640324E-3</v>
      </c>
      <c r="F3932" s="12">
        <v>3.1741751034448859E-2</v>
      </c>
      <c r="G3932" s="12">
        <v>1.8150720803973782E-2</v>
      </c>
      <c r="H3932" s="12">
        <v>1.3062018576977521E-2</v>
      </c>
      <c r="I3932" s="12">
        <v>8.0115251906295089E-3</v>
      </c>
      <c r="J3932" s="12">
        <v>0.10451963168322795</v>
      </c>
      <c r="K3932" s="12">
        <v>1.0768740133899099E-2</v>
      </c>
      <c r="L3932" s="12">
        <v>4.3835574499716421E-3</v>
      </c>
      <c r="M3932" s="12">
        <v>1.190756069987834E-2</v>
      </c>
      <c r="N3932" s="12"/>
      <c r="O3932" s="12"/>
    </row>
    <row r="3933" spans="1:15" x14ac:dyDescent="0.35">
      <c r="A3933" s="11" t="str">
        <f t="shared" si="61"/>
        <v>CONSUMO PER CAPITA (kg ó litros por individuo)Sangria de Vino200-500MIL</v>
      </c>
      <c r="B3933" s="11" t="s">
        <v>121</v>
      </c>
      <c r="C3933" s="11" t="s">
        <v>141</v>
      </c>
      <c r="D3933" s="11" t="s">
        <v>15</v>
      </c>
      <c r="E3933" s="12">
        <v>2.2902536413444582E-2</v>
      </c>
      <c r="F3933" s="12">
        <v>6.5856694154232412E-2</v>
      </c>
      <c r="G3933" s="12">
        <v>2.9105969784310244E-2</v>
      </c>
      <c r="H3933" s="12">
        <v>1.536443435257661E-2</v>
      </c>
      <c r="I3933" s="12">
        <v>2.9161497158366221E-2</v>
      </c>
      <c r="J3933" s="12">
        <v>6.2814951655447412E-2</v>
      </c>
      <c r="K3933" s="12">
        <v>6.7270614601311106E-3</v>
      </c>
      <c r="L3933" s="12">
        <v>2.0724493410028289E-2</v>
      </c>
      <c r="M3933" s="12">
        <v>3.8639032580278308E-2</v>
      </c>
      <c r="N3933" s="12"/>
      <c r="O3933" s="12"/>
    </row>
    <row r="3934" spans="1:15" x14ac:dyDescent="0.35">
      <c r="A3934" s="11" t="str">
        <f t="shared" si="61"/>
        <v>CONSUMO PER CAPITA (kg ó litros por individuo)Sangria de Vino&gt;500MIL</v>
      </c>
      <c r="B3934" s="11" t="s">
        <v>121</v>
      </c>
      <c r="C3934" s="11" t="s">
        <v>141</v>
      </c>
      <c r="D3934" s="11" t="s">
        <v>16</v>
      </c>
      <c r="E3934" s="12">
        <v>1.8849172267195246E-2</v>
      </c>
      <c r="F3934" s="12">
        <v>3.0574656358337695E-2</v>
      </c>
      <c r="G3934" s="12">
        <v>8.8364540935015577E-3</v>
      </c>
      <c r="H3934" s="12">
        <v>8.7769625321140535E-3</v>
      </c>
      <c r="I3934" s="12">
        <v>3.1511771962002673E-2</v>
      </c>
      <c r="J3934" s="12">
        <v>5.9685231213281772E-2</v>
      </c>
      <c r="K3934" s="12">
        <v>1.2709792905240642E-2</v>
      </c>
      <c r="L3934" s="12">
        <v>1.6903958129014372E-2</v>
      </c>
      <c r="M3934" s="12">
        <v>1.8893549992199089E-2</v>
      </c>
      <c r="N3934" s="12"/>
      <c r="O3934" s="12"/>
    </row>
    <row r="3935" spans="1:15" x14ac:dyDescent="0.35">
      <c r="A3935" s="11" t="str">
        <f t="shared" si="61"/>
        <v>CONSUMO PER CAPITA (kg ó litros por individuo)Sangria de VinoDE 15 A 19 AÑOS</v>
      </c>
      <c r="B3935" s="11" t="s">
        <v>121</v>
      </c>
      <c r="C3935" s="11" t="s">
        <v>141</v>
      </c>
      <c r="D3935" s="11" t="s">
        <v>39</v>
      </c>
      <c r="E3935" s="12" t="s">
        <v>219</v>
      </c>
      <c r="F3935" s="12">
        <v>1.9782744653538686E-2</v>
      </c>
      <c r="G3935" s="12" t="s">
        <v>219</v>
      </c>
      <c r="H3935" s="12" t="s">
        <v>219</v>
      </c>
      <c r="I3935" s="12" t="s">
        <v>219</v>
      </c>
      <c r="J3935" s="12" t="s">
        <v>219</v>
      </c>
      <c r="K3935" s="12">
        <v>2.2732772187680918E-2</v>
      </c>
      <c r="L3935" s="12" t="s">
        <v>219</v>
      </c>
      <c r="M3935" s="12" t="s">
        <v>219</v>
      </c>
      <c r="N3935" s="12"/>
      <c r="O3935" s="12"/>
    </row>
    <row r="3936" spans="1:15" x14ac:dyDescent="0.35">
      <c r="A3936" s="11" t="str">
        <f t="shared" si="61"/>
        <v>CONSUMO PER CAPITA (kg ó litros por individuo)Sangria de VinoDE 20 A 24 AÑOS</v>
      </c>
      <c r="B3936" s="11" t="s">
        <v>121</v>
      </c>
      <c r="C3936" s="11" t="s">
        <v>141</v>
      </c>
      <c r="D3936" s="11" t="s">
        <v>40</v>
      </c>
      <c r="E3936" s="12">
        <v>1.3861134685436465E-2</v>
      </c>
      <c r="F3936" s="12">
        <v>6.920888516123673E-2</v>
      </c>
      <c r="G3936" s="12">
        <v>5.6557459128223925E-3</v>
      </c>
      <c r="H3936" s="12">
        <v>1.1873801095475778E-2</v>
      </c>
      <c r="I3936" s="12">
        <v>1.2200472877281546E-2</v>
      </c>
      <c r="J3936" s="12">
        <v>3.4350430330318836E-2</v>
      </c>
      <c r="K3936" s="12" t="s">
        <v>219</v>
      </c>
      <c r="L3936" s="12">
        <v>7.5405264963740466E-3</v>
      </c>
      <c r="M3936" s="12">
        <v>1.2557085243782637E-2</v>
      </c>
      <c r="N3936" s="12"/>
      <c r="O3936" s="12"/>
    </row>
    <row r="3937" spans="1:15" x14ac:dyDescent="0.35">
      <c r="A3937" s="11" t="str">
        <f t="shared" si="61"/>
        <v>CONSUMO PER CAPITA (kg ó litros por individuo)Sangria de VinoDE 25 A 34 AÑOS</v>
      </c>
      <c r="B3937" s="11" t="s">
        <v>121</v>
      </c>
      <c r="C3937" s="11" t="s">
        <v>141</v>
      </c>
      <c r="D3937" s="11" t="s">
        <v>41</v>
      </c>
      <c r="E3937" s="12">
        <v>1.629260692679485E-2</v>
      </c>
      <c r="F3937" s="12">
        <v>2.9809436868057492E-2</v>
      </c>
      <c r="G3937" s="12">
        <v>1.6434621269694034E-2</v>
      </c>
      <c r="H3937" s="12">
        <v>1.029533706130578E-2</v>
      </c>
      <c r="I3937" s="12">
        <v>9.0520254885160505E-3</v>
      </c>
      <c r="J3937" s="12">
        <v>4.31724594669722E-2</v>
      </c>
      <c r="K3937" s="12">
        <v>6.2930568605181984E-3</v>
      </c>
      <c r="L3937" s="12">
        <v>1.3898298088803518E-2</v>
      </c>
      <c r="M3937" s="12">
        <v>1.260307212242661E-2</v>
      </c>
      <c r="N3937" s="12"/>
      <c r="O3937" s="12"/>
    </row>
    <row r="3938" spans="1:15" x14ac:dyDescent="0.35">
      <c r="A3938" s="11" t="str">
        <f t="shared" si="61"/>
        <v>CONSUMO PER CAPITA (kg ó litros por individuo)Sangria de VinoDE 35 A 49 AÑOS</v>
      </c>
      <c r="B3938" s="11" t="s">
        <v>121</v>
      </c>
      <c r="C3938" s="11" t="s">
        <v>141</v>
      </c>
      <c r="D3938" s="11" t="s">
        <v>42</v>
      </c>
      <c r="E3938" s="12">
        <v>1.2325423359974772E-2</v>
      </c>
      <c r="F3938" s="12">
        <v>3.8916247854674374E-2</v>
      </c>
      <c r="G3938" s="12">
        <v>1.5419355691472056E-2</v>
      </c>
      <c r="H3938" s="12">
        <v>1.4299625192992891E-2</v>
      </c>
      <c r="I3938" s="12">
        <v>3.4831289273943293E-2</v>
      </c>
      <c r="J3938" s="12">
        <v>5.1646323134001054E-2</v>
      </c>
      <c r="K3938" s="12">
        <v>8.9443428520108968E-3</v>
      </c>
      <c r="L3938" s="12">
        <v>1.2872775804914478E-2</v>
      </c>
      <c r="M3938" s="12">
        <v>1.3634069125244118E-2</v>
      </c>
      <c r="N3938" s="12"/>
      <c r="O3938" s="12"/>
    </row>
    <row r="3939" spans="1:15" x14ac:dyDescent="0.35">
      <c r="A3939" s="11" t="str">
        <f t="shared" si="61"/>
        <v>CONSUMO PER CAPITA (kg ó litros por individuo)Sangria de VinoDE 50 A 59 AÑOS</v>
      </c>
      <c r="B3939" s="11" t="s">
        <v>121</v>
      </c>
      <c r="C3939" s="11" t="s">
        <v>141</v>
      </c>
      <c r="D3939" s="11" t="s">
        <v>43</v>
      </c>
      <c r="E3939" s="12">
        <v>2.5814014569659673E-2</v>
      </c>
      <c r="F3939" s="12">
        <v>7.2936977830921707E-2</v>
      </c>
      <c r="G3939" s="12">
        <v>2.3579959930031414E-2</v>
      </c>
      <c r="H3939" s="12">
        <v>1.1405357291076753E-2</v>
      </c>
      <c r="I3939" s="12">
        <v>3.1567418461097084E-2</v>
      </c>
      <c r="J3939" s="12">
        <v>9.3464171722233036E-2</v>
      </c>
      <c r="K3939" s="12">
        <v>1.4027932872160486E-2</v>
      </c>
      <c r="L3939" s="12">
        <v>1.3441081233995594E-2</v>
      </c>
      <c r="M3939" s="12">
        <v>2.9853998697646853E-2</v>
      </c>
      <c r="N3939" s="12"/>
      <c r="O3939" s="12"/>
    </row>
    <row r="3940" spans="1:15" x14ac:dyDescent="0.35">
      <c r="A3940" s="11" t="str">
        <f t="shared" si="61"/>
        <v>CONSUMO PER CAPITA (kg ó litros por individuo)Sangria de VinoDE 60 A 75 AÑOS</v>
      </c>
      <c r="B3940" s="11" t="s">
        <v>121</v>
      </c>
      <c r="C3940" s="11" t="s">
        <v>141</v>
      </c>
      <c r="D3940" s="11" t="s">
        <v>44</v>
      </c>
      <c r="E3940" s="12">
        <v>1.2702154281158961E-2</v>
      </c>
      <c r="F3940" s="12">
        <v>7.4782800481625944E-2</v>
      </c>
      <c r="G3940" s="12">
        <v>2.7631453018498651E-2</v>
      </c>
      <c r="H3940" s="12">
        <v>3.4830241646255838E-2</v>
      </c>
      <c r="I3940" s="12">
        <v>6.7142510685755913E-2</v>
      </c>
      <c r="J3940" s="12">
        <v>0.15156653403165482</v>
      </c>
      <c r="K3940" s="12">
        <v>2.9907535545390808E-2</v>
      </c>
      <c r="L3940" s="12">
        <v>1.4322383651863758E-2</v>
      </c>
      <c r="M3940" s="12">
        <v>2.7090729334122165E-2</v>
      </c>
      <c r="N3940" s="12"/>
      <c r="O3940" s="12"/>
    </row>
    <row r="3941" spans="1:15" x14ac:dyDescent="0.35">
      <c r="A3941" s="11" t="str">
        <f t="shared" si="61"/>
        <v>CONSUMO PER CAPITA (kg ó litros por individuo)Sangria de VinoALTA Y MEDIA ALTA</v>
      </c>
      <c r="B3941" s="11" t="s">
        <v>121</v>
      </c>
      <c r="C3941" s="11" t="s">
        <v>141</v>
      </c>
      <c r="D3941" s="11" t="s">
        <v>17</v>
      </c>
      <c r="E3941" s="12">
        <v>1.8278574996237914E-2</v>
      </c>
      <c r="F3941" s="12">
        <v>6.1729940095323135E-2</v>
      </c>
      <c r="G3941" s="12">
        <v>1.5977564890553773E-2</v>
      </c>
      <c r="H3941" s="12">
        <v>1.0628417984155168E-2</v>
      </c>
      <c r="I3941" s="12">
        <v>2.9970636063697299E-2</v>
      </c>
      <c r="J3941" s="12">
        <v>7.3975255914106072E-2</v>
      </c>
      <c r="K3941" s="12">
        <v>2.7262121302577866E-2</v>
      </c>
      <c r="L3941" s="12">
        <v>1.8822470446274088E-2</v>
      </c>
      <c r="M3941" s="12">
        <v>2.141450028497521E-2</v>
      </c>
      <c r="N3941" s="12"/>
      <c r="O3941" s="12"/>
    </row>
    <row r="3942" spans="1:15" x14ac:dyDescent="0.35">
      <c r="A3942" s="11" t="str">
        <f t="shared" si="61"/>
        <v>CONSUMO PER CAPITA (kg ó litros por individuo)Sangria de VinoMEDIA</v>
      </c>
      <c r="B3942" s="11" t="s">
        <v>121</v>
      </c>
      <c r="C3942" s="11" t="s">
        <v>141</v>
      </c>
      <c r="D3942" s="11" t="s">
        <v>18</v>
      </c>
      <c r="E3942" s="12">
        <v>1.3973998247390042E-2</v>
      </c>
      <c r="F3942" s="12">
        <v>3.9623845425180305E-2</v>
      </c>
      <c r="G3942" s="12">
        <v>1.6998788874935864E-2</v>
      </c>
      <c r="H3942" s="12">
        <v>1.0912361448381402E-2</v>
      </c>
      <c r="I3942" s="12">
        <v>3.0069069413940948E-2</v>
      </c>
      <c r="J3942" s="12">
        <v>4.7760700220782888E-2</v>
      </c>
      <c r="K3942" s="12">
        <v>1.7179984823691378E-2</v>
      </c>
      <c r="L3942" s="12">
        <v>9.1864815754376505E-3</v>
      </c>
      <c r="M3942" s="12">
        <v>1.6563926619929798E-2</v>
      </c>
      <c r="N3942" s="12"/>
      <c r="O3942" s="12"/>
    </row>
    <row r="3943" spans="1:15" x14ac:dyDescent="0.35">
      <c r="A3943" s="11" t="str">
        <f t="shared" si="61"/>
        <v>CONSUMO PER CAPITA (kg ó litros por individuo)Sangria de VinoMEDIA BAJA</v>
      </c>
      <c r="B3943" s="11" t="s">
        <v>121</v>
      </c>
      <c r="C3943" s="11" t="s">
        <v>141</v>
      </c>
      <c r="D3943" s="11" t="s">
        <v>19</v>
      </c>
      <c r="E3943" s="12">
        <v>1.2596054784062729E-2</v>
      </c>
      <c r="F3943" s="12">
        <v>3.4844296650613539E-2</v>
      </c>
      <c r="G3943" s="12">
        <v>1.7497820280998198E-2</v>
      </c>
      <c r="H3943" s="12">
        <v>8.7973193847569776E-3</v>
      </c>
      <c r="I3943" s="12">
        <v>3.2778959489865284E-2</v>
      </c>
      <c r="J3943" s="12">
        <v>6.6447635219827841E-2</v>
      </c>
      <c r="K3943" s="12">
        <v>3.4372774573496979E-3</v>
      </c>
      <c r="L3943" s="12">
        <v>1.0721107507741346E-2</v>
      </c>
      <c r="M3943" s="12">
        <v>1.7022581731344466E-2</v>
      </c>
      <c r="N3943" s="12"/>
      <c r="O3943" s="12"/>
    </row>
    <row r="3944" spans="1:15" x14ac:dyDescent="0.35">
      <c r="A3944" s="11" t="str">
        <f t="shared" si="61"/>
        <v>CONSUMO PER CAPITA (kg ó litros por individuo)Sangria de VinoBAJA</v>
      </c>
      <c r="B3944" s="11" t="s">
        <v>121</v>
      </c>
      <c r="C3944" s="11" t="s">
        <v>141</v>
      </c>
      <c r="D3944" s="11" t="s">
        <v>20</v>
      </c>
      <c r="E3944" s="12">
        <v>1.5844620136729364E-2</v>
      </c>
      <c r="F3944" s="12">
        <v>9.1144674605171727E-2</v>
      </c>
      <c r="G3944" s="12">
        <v>2.3905132054961479E-2</v>
      </c>
      <c r="H3944" s="12">
        <v>4.4210767388802988E-2</v>
      </c>
      <c r="I3944" s="12">
        <v>4.7177295010137288E-2</v>
      </c>
      <c r="J3944" s="12">
        <v>0.14437770551310661</v>
      </c>
      <c r="K3944" s="12">
        <v>1.1988810969637172E-2</v>
      </c>
      <c r="L3944" s="12">
        <v>1.2096342900229392E-2</v>
      </c>
      <c r="M3944" s="12">
        <v>2.2133893070968039E-2</v>
      </c>
      <c r="N3944" s="12"/>
      <c r="O3944" s="12"/>
    </row>
    <row r="3945" spans="1:15" x14ac:dyDescent="0.35">
      <c r="A3945" s="11" t="str">
        <f t="shared" si="61"/>
        <v>CONSUMO PER CAPITA (kg ó litros por individuo)Sangria de VinoHOMBRE</v>
      </c>
      <c r="B3945" s="11" t="s">
        <v>121</v>
      </c>
      <c r="C3945" s="11" t="s">
        <v>141</v>
      </c>
      <c r="D3945" s="11" t="s">
        <v>21</v>
      </c>
      <c r="E3945" s="12">
        <v>1.6539500823365638E-2</v>
      </c>
      <c r="F3945" s="12">
        <v>4.1677538472930167E-2</v>
      </c>
      <c r="G3945" s="12">
        <v>1.5961489772786608E-2</v>
      </c>
      <c r="H3945" s="12">
        <v>1.017576022754723E-2</v>
      </c>
      <c r="I3945" s="12">
        <v>2.203141332275526E-2</v>
      </c>
      <c r="J3945" s="12">
        <v>5.6681149892560956E-2</v>
      </c>
      <c r="K3945" s="12">
        <v>1.5641053885576746E-2</v>
      </c>
      <c r="L3945" s="12">
        <v>1.0731014972212766E-2</v>
      </c>
      <c r="M3945" s="12">
        <v>1.6656078905371807E-2</v>
      </c>
      <c r="N3945" s="12"/>
      <c r="O3945" s="12"/>
    </row>
    <row r="3946" spans="1:15" x14ac:dyDescent="0.35">
      <c r="A3946" s="11" t="str">
        <f t="shared" si="61"/>
        <v>CONSUMO PER CAPITA (kg ó litros por individuo)Sangria de VinoMUJER</v>
      </c>
      <c r="B3946" s="11" t="s">
        <v>121</v>
      </c>
      <c r="C3946" s="11" t="s">
        <v>141</v>
      </c>
      <c r="D3946" s="11" t="s">
        <v>22</v>
      </c>
      <c r="E3946" s="12">
        <v>1.3284593820294214E-2</v>
      </c>
      <c r="F3946" s="12">
        <v>6.4269709766952177E-2</v>
      </c>
      <c r="G3946" s="12">
        <v>2.0497342762614147E-2</v>
      </c>
      <c r="H3946" s="12">
        <v>2.3190046265893292E-2</v>
      </c>
      <c r="I3946" s="12">
        <v>4.5940760717027157E-2</v>
      </c>
      <c r="J3946" s="12">
        <v>9.6985614199057657E-2</v>
      </c>
      <c r="K3946" s="12">
        <v>1.383459886345907E-2</v>
      </c>
      <c r="L3946" s="12">
        <v>1.3680793144827195E-2</v>
      </c>
      <c r="M3946" s="12">
        <v>2.0901805854144556E-2</v>
      </c>
      <c r="N3946" s="12"/>
      <c r="O3946" s="12"/>
    </row>
    <row r="3947" spans="1:15" x14ac:dyDescent="0.35">
      <c r="A3947" s="11" t="str">
        <f t="shared" si="61"/>
        <v>CONSUMO PER CAPITA (kg ó litros por individuo)Sangria de CavaT.ESPAÑA</v>
      </c>
      <c r="B3947" s="11" t="s">
        <v>121</v>
      </c>
      <c r="C3947" s="11" t="s">
        <v>142</v>
      </c>
      <c r="D3947" s="11" t="s">
        <v>36</v>
      </c>
      <c r="E3947" s="12">
        <v>1.2879440767201683E-2</v>
      </c>
      <c r="F3947" s="12">
        <v>2.6264903156835745E-2</v>
      </c>
      <c r="G3947" s="12">
        <v>1.2195795308280423E-2</v>
      </c>
      <c r="H3947" s="12">
        <v>6.7934764714135737E-3</v>
      </c>
      <c r="I3947" s="12">
        <v>1.4352602149950466E-2</v>
      </c>
      <c r="J3947" s="12">
        <v>3.6767594290211987E-2</v>
      </c>
      <c r="K3947" s="12">
        <v>1.3669056098010534E-2</v>
      </c>
      <c r="L3947" s="12">
        <v>7.1062695960711171E-3</v>
      </c>
      <c r="M3947" s="12">
        <v>9.3773973069411921E-3</v>
      </c>
      <c r="N3947" s="12"/>
      <c r="O3947" s="12"/>
    </row>
    <row r="3948" spans="1:15" x14ac:dyDescent="0.35">
      <c r="A3948" s="11" t="str">
        <f t="shared" si="61"/>
        <v>CONSUMO PER CAPITA (kg ó litros por individuo)Sangria de CavaBCN AM</v>
      </c>
      <c r="B3948" s="11" t="s">
        <v>121</v>
      </c>
      <c r="C3948" s="11" t="s">
        <v>142</v>
      </c>
      <c r="D3948" s="11" t="s">
        <v>1</v>
      </c>
      <c r="E3948" s="12">
        <v>5.9641201936137318E-2</v>
      </c>
      <c r="F3948" s="12">
        <v>8.3211540722556501E-2</v>
      </c>
      <c r="G3948" s="12">
        <v>5.8036022272670088E-2</v>
      </c>
      <c r="H3948" s="12">
        <v>3.9972608993460737E-2</v>
      </c>
      <c r="I3948" s="12">
        <v>7.9677186849212919E-2</v>
      </c>
      <c r="J3948" s="12">
        <v>9.0733814924030848E-2</v>
      </c>
      <c r="K3948" s="12">
        <v>4.7148981545561512E-2</v>
      </c>
      <c r="L3948" s="12">
        <v>3.9656881636907768E-2</v>
      </c>
      <c r="M3948" s="12">
        <v>3.8753884602483191E-2</v>
      </c>
      <c r="N3948" s="12"/>
      <c r="O3948" s="12"/>
    </row>
    <row r="3949" spans="1:15" x14ac:dyDescent="0.35">
      <c r="A3949" s="11" t="str">
        <f t="shared" si="61"/>
        <v>CONSUMO PER CAPITA (kg ó litros por individuo)Sangria de CavaREST.CAT ARAGON</v>
      </c>
      <c r="B3949" s="11" t="s">
        <v>121</v>
      </c>
      <c r="C3949" s="11" t="s">
        <v>142</v>
      </c>
      <c r="D3949" s="11" t="s">
        <v>2</v>
      </c>
      <c r="E3949" s="12">
        <v>1.4844756817897913E-2</v>
      </c>
      <c r="F3949" s="12">
        <v>4.3839822481086546E-2</v>
      </c>
      <c r="G3949" s="12">
        <v>3.2175493798331477E-2</v>
      </c>
      <c r="H3949" s="12">
        <v>1.53490194585756E-2</v>
      </c>
      <c r="I3949" s="12">
        <v>1.4407994077372716E-2</v>
      </c>
      <c r="J3949" s="12">
        <v>0.11201453156879275</v>
      </c>
      <c r="K3949" s="12">
        <v>1.6337693797388059E-2</v>
      </c>
      <c r="L3949" s="12">
        <v>2.2061163209236307E-3</v>
      </c>
      <c r="M3949" s="12">
        <v>1.503310610706105E-2</v>
      </c>
      <c r="N3949" s="12"/>
      <c r="O3949" s="12"/>
    </row>
    <row r="3950" spans="1:15" x14ac:dyDescent="0.35">
      <c r="A3950" s="11" t="str">
        <f t="shared" si="61"/>
        <v>CONSUMO PER CAPITA (kg ó litros por individuo)Sangria de CavaLEVANTE</v>
      </c>
      <c r="B3950" s="11" t="s">
        <v>121</v>
      </c>
      <c r="C3950" s="11" t="s">
        <v>142</v>
      </c>
      <c r="D3950" s="11" t="s">
        <v>3</v>
      </c>
      <c r="E3950" s="12">
        <v>6.8493445926168777E-3</v>
      </c>
      <c r="F3950" s="12">
        <v>4.4412156910814897E-2</v>
      </c>
      <c r="G3950" s="12">
        <v>3.2770772554680415E-3</v>
      </c>
      <c r="H3950" s="12">
        <v>1.35346422620713E-3</v>
      </c>
      <c r="I3950" s="12">
        <v>1.304424169506834E-2</v>
      </c>
      <c r="J3950" s="12">
        <v>2.3043438995698457E-2</v>
      </c>
      <c r="K3950" s="12">
        <v>3.4107021391594446E-2</v>
      </c>
      <c r="L3950" s="12">
        <v>7.9978940716418315E-3</v>
      </c>
      <c r="M3950" s="12">
        <v>7.9205474708586455E-3</v>
      </c>
      <c r="N3950" s="12"/>
      <c r="O3950" s="12"/>
    </row>
    <row r="3951" spans="1:15" x14ac:dyDescent="0.35">
      <c r="A3951" s="11" t="str">
        <f t="shared" si="61"/>
        <v>CONSUMO PER CAPITA (kg ó litros por individuo)Sangria de CavaANDALUCIA</v>
      </c>
      <c r="B3951" s="11" t="s">
        <v>121</v>
      </c>
      <c r="C3951" s="11" t="s">
        <v>142</v>
      </c>
      <c r="D3951" s="11" t="s">
        <v>4</v>
      </c>
      <c r="E3951" s="12">
        <v>6.1276710262353016E-3</v>
      </c>
      <c r="F3951" s="12">
        <v>6.726789026112537E-3</v>
      </c>
      <c r="G3951" s="12">
        <v>1.3878823385722659E-3</v>
      </c>
      <c r="H3951" s="12" t="s">
        <v>219</v>
      </c>
      <c r="I3951" s="12">
        <v>8.0585967859507772E-4</v>
      </c>
      <c r="J3951" s="12">
        <v>1.6131340914804636E-2</v>
      </c>
      <c r="K3951" s="12">
        <v>3.9882051178217407E-4</v>
      </c>
      <c r="L3951" s="12">
        <v>3.4080322638481478E-3</v>
      </c>
      <c r="M3951" s="12">
        <v>1.7350162327481504E-3</v>
      </c>
      <c r="N3951" s="12"/>
      <c r="O3951" s="12"/>
    </row>
    <row r="3952" spans="1:15" x14ac:dyDescent="0.35">
      <c r="A3952" s="11" t="str">
        <f t="shared" si="61"/>
        <v>CONSUMO PER CAPITA (kg ó litros por individuo)Sangria de CavaMDD AM</v>
      </c>
      <c r="B3952" s="11" t="s">
        <v>121</v>
      </c>
      <c r="C3952" s="11" t="s">
        <v>142</v>
      </c>
      <c r="D3952" s="11" t="s">
        <v>5</v>
      </c>
      <c r="E3952" s="12">
        <v>2.8942009555696408E-3</v>
      </c>
      <c r="F3952" s="12">
        <v>1.1438994719762872E-2</v>
      </c>
      <c r="G3952" s="12" t="s">
        <v>219</v>
      </c>
      <c r="H3952" s="12">
        <v>3.1225383976607184E-3</v>
      </c>
      <c r="I3952" s="12">
        <v>4.340732312385018E-3</v>
      </c>
      <c r="J3952" s="12">
        <v>9.9060851120373206E-3</v>
      </c>
      <c r="K3952" s="12">
        <v>1.1611341071938336E-2</v>
      </c>
      <c r="L3952" s="12">
        <v>7.177037942121196E-3</v>
      </c>
      <c r="M3952" s="12">
        <v>1.0011677947432934E-3</v>
      </c>
      <c r="N3952" s="12"/>
      <c r="O3952" s="12"/>
    </row>
    <row r="3953" spans="1:15" x14ac:dyDescent="0.35">
      <c r="A3953" s="11" t="str">
        <f t="shared" si="61"/>
        <v>CONSUMO PER CAPITA (kg ó litros por individuo)Sangria de CavaRTO CENTRO</v>
      </c>
      <c r="B3953" s="11" t="s">
        <v>121</v>
      </c>
      <c r="C3953" s="11" t="s">
        <v>142</v>
      </c>
      <c r="D3953" s="11" t="s">
        <v>6</v>
      </c>
      <c r="E3953" s="12">
        <v>7.988388459350999E-3</v>
      </c>
      <c r="F3953" s="12">
        <v>1.1367355292110403E-2</v>
      </c>
      <c r="G3953" s="12">
        <v>4.151556964743064E-4</v>
      </c>
      <c r="H3953" s="12">
        <v>3.0544646684180052E-3</v>
      </c>
      <c r="I3953" s="12">
        <v>1.7023492568676933E-2</v>
      </c>
      <c r="J3953" s="12">
        <v>2.5259888134289532E-2</v>
      </c>
      <c r="K3953" s="12">
        <v>1.637301671845862E-3</v>
      </c>
      <c r="L3953" s="12">
        <v>1.5207225533327049E-3</v>
      </c>
      <c r="M3953" s="12">
        <v>3.3685257814196055E-3</v>
      </c>
      <c r="N3953" s="12"/>
      <c r="O3953" s="12"/>
    </row>
    <row r="3954" spans="1:15" x14ac:dyDescent="0.35">
      <c r="A3954" s="11" t="str">
        <f t="shared" si="61"/>
        <v>CONSUMO PER CAPITA (kg ó litros por individuo)Sangria de CavaNORTE-CENTRO</v>
      </c>
      <c r="B3954" s="11" t="s">
        <v>121</v>
      </c>
      <c r="C3954" s="11" t="s">
        <v>142</v>
      </c>
      <c r="D3954" s="11" t="s">
        <v>7</v>
      </c>
      <c r="E3954" s="12">
        <v>6.3038297120626549E-3</v>
      </c>
      <c r="F3954" s="12">
        <v>1.9458091192575007E-3</v>
      </c>
      <c r="G3954" s="12">
        <v>4.4968469069278025E-3</v>
      </c>
      <c r="H3954" s="12">
        <v>1.0859033287163172E-3</v>
      </c>
      <c r="I3954" s="12">
        <v>9.615555593149701E-4</v>
      </c>
      <c r="J3954" s="12">
        <v>2.4998194414690564E-2</v>
      </c>
      <c r="K3954" s="12" t="s">
        <v>219</v>
      </c>
      <c r="L3954" s="12" t="s">
        <v>219</v>
      </c>
      <c r="M3954" s="12">
        <v>1.501988321308265E-2</v>
      </c>
      <c r="N3954" s="12"/>
      <c r="O3954" s="12"/>
    </row>
    <row r="3955" spans="1:15" x14ac:dyDescent="0.35">
      <c r="A3955" s="11" t="str">
        <f t="shared" si="61"/>
        <v>CONSUMO PER CAPITA (kg ó litros por individuo)Sangria de CavaNOROESTE</v>
      </c>
      <c r="B3955" s="11" t="s">
        <v>121</v>
      </c>
      <c r="C3955" s="11" t="s">
        <v>142</v>
      </c>
      <c r="D3955" s="11" t="s">
        <v>8</v>
      </c>
      <c r="E3955" s="12">
        <v>1.4077908647721921E-2</v>
      </c>
      <c r="F3955" s="12">
        <v>1.8260436595197178E-2</v>
      </c>
      <c r="G3955" s="12">
        <v>1.4109154350203126E-2</v>
      </c>
      <c r="H3955" s="12" t="s">
        <v>219</v>
      </c>
      <c r="I3955" s="12">
        <v>5.4738683610347158E-3</v>
      </c>
      <c r="J3955" s="12">
        <v>6.7645247479843343E-3</v>
      </c>
      <c r="K3955" s="12" t="s">
        <v>219</v>
      </c>
      <c r="L3955" s="12">
        <v>4.6062204060126562E-4</v>
      </c>
      <c r="M3955" s="12">
        <v>3.6647091113635294E-3</v>
      </c>
      <c r="N3955" s="12"/>
      <c r="O3955" s="12"/>
    </row>
    <row r="3956" spans="1:15" x14ac:dyDescent="0.35">
      <c r="A3956" s="11" t="str">
        <f t="shared" si="61"/>
        <v>CONSUMO PER CAPITA (kg ó litros por individuo)Sangria de Cava&lt;2MIL</v>
      </c>
      <c r="B3956" s="11" t="s">
        <v>121</v>
      </c>
      <c r="C3956" s="11" t="s">
        <v>142</v>
      </c>
      <c r="D3956" s="11" t="s">
        <v>9</v>
      </c>
      <c r="E3956" s="12">
        <v>1.8150498561696198E-2</v>
      </c>
      <c r="F3956" s="12">
        <v>2.3620692754752853E-2</v>
      </c>
      <c r="G3956" s="12">
        <v>4.129628022245109E-2</v>
      </c>
      <c r="H3956" s="12">
        <v>7.779906806194125E-3</v>
      </c>
      <c r="I3956" s="12">
        <v>2.3328786637689537E-2</v>
      </c>
      <c r="J3956" s="12">
        <v>0.15694986023782767</v>
      </c>
      <c r="K3956" s="12" t="s">
        <v>219</v>
      </c>
      <c r="L3956" s="12">
        <v>2.4099821287892555E-3</v>
      </c>
      <c r="M3956" s="12">
        <v>1.1820582733906366E-2</v>
      </c>
      <c r="N3956" s="12"/>
      <c r="O3956" s="12"/>
    </row>
    <row r="3957" spans="1:15" x14ac:dyDescent="0.35">
      <c r="A3957" s="11" t="str">
        <f t="shared" si="61"/>
        <v>CONSUMO PER CAPITA (kg ó litros por individuo)Sangria de Cava2-5MIL</v>
      </c>
      <c r="B3957" s="11" t="s">
        <v>121</v>
      </c>
      <c r="C3957" s="11" t="s">
        <v>142</v>
      </c>
      <c r="D3957" s="11" t="s">
        <v>10</v>
      </c>
      <c r="E3957" s="12">
        <v>2.030873997532177E-3</v>
      </c>
      <c r="F3957" s="12">
        <v>9.0565106334684009E-2</v>
      </c>
      <c r="G3957" s="12" t="s">
        <v>219</v>
      </c>
      <c r="H3957" s="12">
        <v>1.8518831127749543E-2</v>
      </c>
      <c r="I3957" s="12">
        <v>6.4915811287751353E-3</v>
      </c>
      <c r="J3957" s="12">
        <v>1.4103974074781955E-2</v>
      </c>
      <c r="K3957" s="12">
        <v>1.2030964788867981E-3</v>
      </c>
      <c r="L3957" s="12" t="s">
        <v>219</v>
      </c>
      <c r="M3957" s="12">
        <v>1.0209801384908375E-2</v>
      </c>
      <c r="N3957" s="12"/>
      <c r="O3957" s="12"/>
    </row>
    <row r="3958" spans="1:15" x14ac:dyDescent="0.35">
      <c r="A3958" s="11" t="str">
        <f t="shared" si="61"/>
        <v>CONSUMO PER CAPITA (kg ó litros por individuo)Sangria de Cava5-10MIL</v>
      </c>
      <c r="B3958" s="11" t="s">
        <v>121</v>
      </c>
      <c r="C3958" s="11" t="s">
        <v>142</v>
      </c>
      <c r="D3958" s="11" t="s">
        <v>11</v>
      </c>
      <c r="E3958" s="12">
        <v>5.1049914134456585E-3</v>
      </c>
      <c r="F3958" s="12">
        <v>1.6083748020909852E-2</v>
      </c>
      <c r="G3958" s="12">
        <v>5.8167771230776639E-3</v>
      </c>
      <c r="H3958" s="12" t="s">
        <v>219</v>
      </c>
      <c r="I3958" s="12">
        <v>4.1323243219322306E-3</v>
      </c>
      <c r="J3958" s="12">
        <v>1.9930860556251505E-2</v>
      </c>
      <c r="K3958" s="12">
        <v>1.9950015213010906E-3</v>
      </c>
      <c r="L3958" s="12">
        <v>8.1304536607765103E-4</v>
      </c>
      <c r="M3958" s="12" t="s">
        <v>219</v>
      </c>
      <c r="N3958" s="12"/>
      <c r="O3958" s="12"/>
    </row>
    <row r="3959" spans="1:15" x14ac:dyDescent="0.35">
      <c r="A3959" s="11" t="str">
        <f t="shared" si="61"/>
        <v>CONSUMO PER CAPITA (kg ó litros por individuo)Sangria de Cava10-30MIL</v>
      </c>
      <c r="B3959" s="11" t="s">
        <v>121</v>
      </c>
      <c r="C3959" s="11" t="s">
        <v>142</v>
      </c>
      <c r="D3959" s="11" t="s">
        <v>12</v>
      </c>
      <c r="E3959" s="12">
        <v>6.1436370608938511E-3</v>
      </c>
      <c r="F3959" s="12">
        <v>1.0481703658656801E-2</v>
      </c>
      <c r="G3959" s="12">
        <v>7.3188128336846544E-3</v>
      </c>
      <c r="H3959" s="12">
        <v>2.6460297504848403E-3</v>
      </c>
      <c r="I3959" s="12">
        <v>3.1222785152782554E-3</v>
      </c>
      <c r="J3959" s="12">
        <v>4.8865785232660025E-2</v>
      </c>
      <c r="K3959" s="12">
        <v>2.293757986849285E-3</v>
      </c>
      <c r="L3959" s="12">
        <v>4.5780767874035256E-3</v>
      </c>
      <c r="M3959" s="12">
        <v>8.0776250157218905E-3</v>
      </c>
      <c r="N3959" s="12"/>
      <c r="O3959" s="12"/>
    </row>
    <row r="3960" spans="1:15" x14ac:dyDescent="0.35">
      <c r="A3960" s="11" t="str">
        <f t="shared" si="61"/>
        <v>CONSUMO PER CAPITA (kg ó litros por individuo)Sangria de Cava30-100MIL</v>
      </c>
      <c r="B3960" s="11" t="s">
        <v>121</v>
      </c>
      <c r="C3960" s="11" t="s">
        <v>142</v>
      </c>
      <c r="D3960" s="11" t="s">
        <v>13</v>
      </c>
      <c r="E3960" s="12">
        <v>2.2599534581313044E-2</v>
      </c>
      <c r="F3960" s="12">
        <v>1.4058833258480881E-2</v>
      </c>
      <c r="G3960" s="12">
        <v>1.3742964701202695E-2</v>
      </c>
      <c r="H3960" s="12">
        <v>3.6001525521343163E-3</v>
      </c>
      <c r="I3960" s="12">
        <v>1.9156696953163136E-2</v>
      </c>
      <c r="J3960" s="12">
        <v>1.2855465730418146E-2</v>
      </c>
      <c r="K3960" s="12">
        <v>3.9087797938037003E-2</v>
      </c>
      <c r="L3960" s="12">
        <v>1.4775632162555166E-2</v>
      </c>
      <c r="M3960" s="12">
        <v>1.0458578009692509E-3</v>
      </c>
      <c r="N3960" s="12"/>
      <c r="O3960" s="12"/>
    </row>
    <row r="3961" spans="1:15" x14ac:dyDescent="0.35">
      <c r="A3961" s="11" t="str">
        <f t="shared" si="61"/>
        <v>CONSUMO PER CAPITA (kg ó litros por individuo)Sangria de Cava100-200MIL</v>
      </c>
      <c r="B3961" s="11" t="s">
        <v>121</v>
      </c>
      <c r="C3961" s="11" t="s">
        <v>142</v>
      </c>
      <c r="D3961" s="11" t="s">
        <v>14</v>
      </c>
      <c r="E3961" s="12">
        <v>2.0855320256146521E-2</v>
      </c>
      <c r="F3961" s="12">
        <v>3.3604839393149726E-3</v>
      </c>
      <c r="G3961" s="12" t="s">
        <v>219</v>
      </c>
      <c r="H3961" s="12" t="s">
        <v>219</v>
      </c>
      <c r="I3961" s="12">
        <v>7.219690289462853E-3</v>
      </c>
      <c r="J3961" s="12">
        <v>2.3428072409734772E-2</v>
      </c>
      <c r="K3961" s="12">
        <v>1.3214488146620814E-2</v>
      </c>
      <c r="L3961" s="12">
        <v>5.1029863763910933E-4</v>
      </c>
      <c r="M3961" s="12">
        <v>1.4428321081222712E-2</v>
      </c>
      <c r="N3961" s="12"/>
      <c r="O3961" s="12"/>
    </row>
    <row r="3962" spans="1:15" x14ac:dyDescent="0.35">
      <c r="A3962" s="11" t="str">
        <f t="shared" si="61"/>
        <v>CONSUMO PER CAPITA (kg ó litros por individuo)Sangria de Cava200-500MIL</v>
      </c>
      <c r="B3962" s="11" t="s">
        <v>121</v>
      </c>
      <c r="C3962" s="11" t="s">
        <v>142</v>
      </c>
      <c r="D3962" s="11" t="s">
        <v>15</v>
      </c>
      <c r="E3962" s="12">
        <v>1.0388841654618486E-2</v>
      </c>
      <c r="F3962" s="12">
        <v>6.3967321450214387E-2</v>
      </c>
      <c r="G3962" s="12">
        <v>3.6176185260634326E-2</v>
      </c>
      <c r="H3962" s="12">
        <v>2.5471640878576753E-2</v>
      </c>
      <c r="I3962" s="12">
        <v>4.5571684991429925E-2</v>
      </c>
      <c r="J3962" s="12">
        <v>5.0215303479448033E-2</v>
      </c>
      <c r="K3962" s="12">
        <v>2.3094854615784623E-2</v>
      </c>
      <c r="L3962" s="12">
        <v>1.1060747028877542E-2</v>
      </c>
      <c r="M3962" s="12">
        <v>2.2752034208261523E-2</v>
      </c>
      <c r="N3962" s="12"/>
      <c r="O3962" s="12"/>
    </row>
    <row r="3963" spans="1:15" x14ac:dyDescent="0.35">
      <c r="A3963" s="11" t="str">
        <f t="shared" si="61"/>
        <v>CONSUMO PER CAPITA (kg ó litros por individuo)Sangria de Cava&gt;500MIL</v>
      </c>
      <c r="B3963" s="11" t="s">
        <v>121</v>
      </c>
      <c r="C3963" s="11" t="s">
        <v>142</v>
      </c>
      <c r="D3963" s="11" t="s">
        <v>16</v>
      </c>
      <c r="E3963" s="12">
        <v>1.1851800173960095E-2</v>
      </c>
      <c r="F3963" s="12">
        <v>2.3767894342742926E-2</v>
      </c>
      <c r="G3963" s="12">
        <v>2.995543386202251E-3</v>
      </c>
      <c r="H3963" s="12">
        <v>3.5416346507474192E-3</v>
      </c>
      <c r="I3963" s="12">
        <v>6.8388820083150562E-3</v>
      </c>
      <c r="J3963" s="12">
        <v>2.4757336879477329E-2</v>
      </c>
      <c r="K3963" s="12">
        <v>4.6573205331658669E-3</v>
      </c>
      <c r="L3963" s="12">
        <v>9.2907458482312955E-3</v>
      </c>
      <c r="M3963" s="12">
        <v>1.0985038353403833E-2</v>
      </c>
      <c r="N3963" s="12"/>
      <c r="O3963" s="12"/>
    </row>
    <row r="3964" spans="1:15" x14ac:dyDescent="0.35">
      <c r="A3964" s="11" t="str">
        <f t="shared" si="61"/>
        <v>CONSUMO PER CAPITA (kg ó litros por individuo)Sangria de CavaDE 15 A 19 AÑOS</v>
      </c>
      <c r="B3964" s="11" t="s">
        <v>121</v>
      </c>
      <c r="C3964" s="11" t="s">
        <v>142</v>
      </c>
      <c r="D3964" s="11" t="s">
        <v>39</v>
      </c>
      <c r="E3964" s="12" t="s">
        <v>219</v>
      </c>
      <c r="F3964" s="12">
        <v>1.4579510493374019E-2</v>
      </c>
      <c r="G3964" s="12" t="s">
        <v>219</v>
      </c>
      <c r="H3964" s="12" t="s">
        <v>219</v>
      </c>
      <c r="I3964" s="12" t="s">
        <v>219</v>
      </c>
      <c r="J3964" s="12" t="s">
        <v>219</v>
      </c>
      <c r="K3964" s="12" t="s">
        <v>219</v>
      </c>
      <c r="L3964" s="12" t="s">
        <v>219</v>
      </c>
      <c r="M3964" s="12" t="s">
        <v>219</v>
      </c>
      <c r="N3964" s="12"/>
      <c r="O3964" s="12"/>
    </row>
    <row r="3965" spans="1:15" x14ac:dyDescent="0.35">
      <c r="A3965" s="11" t="str">
        <f t="shared" si="61"/>
        <v>CONSUMO PER CAPITA (kg ó litros por individuo)Sangria de CavaDE 20 A 24 AÑOS</v>
      </c>
      <c r="B3965" s="11" t="s">
        <v>121</v>
      </c>
      <c r="C3965" s="11" t="s">
        <v>142</v>
      </c>
      <c r="D3965" s="11" t="s">
        <v>40</v>
      </c>
      <c r="E3965" s="12">
        <v>1.8101450152205677E-2</v>
      </c>
      <c r="F3965" s="12" t="s">
        <v>219</v>
      </c>
      <c r="G3965" s="12">
        <v>6.5519805240371154E-4</v>
      </c>
      <c r="H3965" s="12" t="s">
        <v>219</v>
      </c>
      <c r="I3965" s="12">
        <v>1.9832082722219854E-2</v>
      </c>
      <c r="J3965" s="12">
        <v>3.9454816114751047E-3</v>
      </c>
      <c r="K3965" s="12" t="s">
        <v>219</v>
      </c>
      <c r="L3965" s="12" t="s">
        <v>219</v>
      </c>
      <c r="M3965" s="12" t="s">
        <v>219</v>
      </c>
      <c r="N3965" s="12"/>
      <c r="O3965" s="12"/>
    </row>
    <row r="3966" spans="1:15" x14ac:dyDescent="0.35">
      <c r="A3966" s="11" t="str">
        <f t="shared" si="61"/>
        <v>CONSUMO PER CAPITA (kg ó litros por individuo)Sangria de CavaDE 25 A 34 AÑOS</v>
      </c>
      <c r="B3966" s="11" t="s">
        <v>121</v>
      </c>
      <c r="C3966" s="11" t="s">
        <v>142</v>
      </c>
      <c r="D3966" s="11" t="s">
        <v>41</v>
      </c>
      <c r="E3966" s="12">
        <v>7.5626744264335561E-3</v>
      </c>
      <c r="F3966" s="12">
        <v>1.2981215943236354E-2</v>
      </c>
      <c r="G3966" s="12">
        <v>1.6450344151436305E-3</v>
      </c>
      <c r="H3966" s="12">
        <v>1.8339750834502943E-3</v>
      </c>
      <c r="I3966" s="12">
        <v>1.641111129654494E-2</v>
      </c>
      <c r="J3966" s="12">
        <v>2.8304694038551178E-2</v>
      </c>
      <c r="K3966" s="12">
        <v>3.5302337940584225E-2</v>
      </c>
      <c r="L3966" s="12">
        <v>1.871661640047969E-3</v>
      </c>
      <c r="M3966" s="12">
        <v>3.1103166235329489E-3</v>
      </c>
      <c r="N3966" s="12"/>
      <c r="O3966" s="12"/>
    </row>
    <row r="3967" spans="1:15" x14ac:dyDescent="0.35">
      <c r="A3967" s="11" t="str">
        <f t="shared" si="61"/>
        <v>CONSUMO PER CAPITA (kg ó litros por individuo)Sangria de CavaDE 35 A 49 AÑOS</v>
      </c>
      <c r="B3967" s="11" t="s">
        <v>121</v>
      </c>
      <c r="C3967" s="11" t="s">
        <v>142</v>
      </c>
      <c r="D3967" s="11" t="s">
        <v>42</v>
      </c>
      <c r="E3967" s="12">
        <v>3.9542294999246755E-3</v>
      </c>
      <c r="F3967" s="12">
        <v>1.3601255819441846E-2</v>
      </c>
      <c r="G3967" s="12">
        <v>1.1278524644030306E-2</v>
      </c>
      <c r="H3967" s="12">
        <v>4.7232417240598099E-3</v>
      </c>
      <c r="I3967" s="12">
        <v>4.4509611044312759E-3</v>
      </c>
      <c r="J3967" s="12">
        <v>1.492445046642797E-2</v>
      </c>
      <c r="K3967" s="12">
        <v>9.1774634441834421E-3</v>
      </c>
      <c r="L3967" s="12">
        <v>1.9745745459311165E-3</v>
      </c>
      <c r="M3967" s="12">
        <v>1.314663324119782E-2</v>
      </c>
      <c r="N3967" s="12"/>
      <c r="O3967" s="12"/>
    </row>
    <row r="3968" spans="1:15" x14ac:dyDescent="0.35">
      <c r="A3968" s="11" t="str">
        <f t="shared" si="61"/>
        <v>CONSUMO PER CAPITA (kg ó litros por individuo)Sangria de CavaDE 50 A 59 AÑOS</v>
      </c>
      <c r="B3968" s="11" t="s">
        <v>121</v>
      </c>
      <c r="C3968" s="11" t="s">
        <v>142</v>
      </c>
      <c r="D3968" s="11" t="s">
        <v>43</v>
      </c>
      <c r="E3968" s="12">
        <v>3.0605137624031567E-2</v>
      </c>
      <c r="F3968" s="12">
        <v>4.287205179952458E-2</v>
      </c>
      <c r="G3968" s="12">
        <v>1.7513813284451858E-2</v>
      </c>
      <c r="H3968" s="12">
        <v>2.5281828780429123E-2</v>
      </c>
      <c r="I3968" s="12">
        <v>2.067034687033038E-2</v>
      </c>
      <c r="J3968" s="12">
        <v>6.6665532471408717E-2</v>
      </c>
      <c r="K3968" s="12">
        <v>2.3958896687004946E-2</v>
      </c>
      <c r="L3968" s="12">
        <v>1.093597667056239E-2</v>
      </c>
      <c r="M3968" s="12">
        <v>7.6408874864625489E-3</v>
      </c>
      <c r="N3968" s="12"/>
      <c r="O3968" s="12"/>
    </row>
    <row r="3969" spans="1:15" x14ac:dyDescent="0.35">
      <c r="A3969" s="11" t="str">
        <f t="shared" si="61"/>
        <v>CONSUMO PER CAPITA (kg ó litros por individuo)Sangria de CavaDE 60 A 75 AÑOS</v>
      </c>
      <c r="B3969" s="11" t="s">
        <v>121</v>
      </c>
      <c r="C3969" s="11" t="s">
        <v>142</v>
      </c>
      <c r="D3969" s="11" t="s">
        <v>44</v>
      </c>
      <c r="E3969" s="12">
        <v>1.5143308655490618E-2</v>
      </c>
      <c r="F3969" s="12">
        <v>4.8378007889686235E-2</v>
      </c>
      <c r="G3969" s="12">
        <v>2.250343161294939E-2</v>
      </c>
      <c r="H3969" s="12">
        <v>5.2534003409078598E-4</v>
      </c>
      <c r="I3969" s="12">
        <v>2.3133556332836518E-2</v>
      </c>
      <c r="J3969" s="12">
        <v>6.4789094398705505E-2</v>
      </c>
      <c r="K3969" s="12">
        <v>5.1923131140289656E-3</v>
      </c>
      <c r="L3969" s="12">
        <v>1.7678258682401245E-2</v>
      </c>
      <c r="M3969" s="12">
        <v>1.5642546951184215E-2</v>
      </c>
      <c r="N3969" s="12"/>
      <c r="O3969" s="12"/>
    </row>
    <row r="3970" spans="1:15" x14ac:dyDescent="0.35">
      <c r="A3970" s="11" t="str">
        <f t="shared" si="61"/>
        <v>CONSUMO PER CAPITA (kg ó litros por individuo)Sangria de CavaALTA Y MEDIA ALTA</v>
      </c>
      <c r="B3970" s="11" t="s">
        <v>121</v>
      </c>
      <c r="C3970" s="11" t="s">
        <v>142</v>
      </c>
      <c r="D3970" s="11" t="s">
        <v>17</v>
      </c>
      <c r="E3970" s="12">
        <v>1.5168578716870568E-2</v>
      </c>
      <c r="F3970" s="12">
        <v>3.0089434426423482E-2</v>
      </c>
      <c r="G3970" s="12">
        <v>5.191461289095845E-3</v>
      </c>
      <c r="H3970" s="12">
        <v>1.5409435448698471E-3</v>
      </c>
      <c r="I3970" s="12">
        <v>1.1196842240205444E-2</v>
      </c>
      <c r="J3970" s="12">
        <v>2.1526439142165916E-2</v>
      </c>
      <c r="K3970" s="12">
        <v>1.7273458853055344E-2</v>
      </c>
      <c r="L3970" s="12">
        <v>4.1798247818294436E-3</v>
      </c>
      <c r="M3970" s="12">
        <v>6.5761104828460284E-3</v>
      </c>
      <c r="N3970" s="12"/>
      <c r="O3970" s="12"/>
    </row>
    <row r="3971" spans="1:15" x14ac:dyDescent="0.35">
      <c r="A3971" s="11" t="str">
        <f t="shared" si="61"/>
        <v>CONSUMO PER CAPITA (kg ó litros por individuo)Sangria de CavaMEDIA</v>
      </c>
      <c r="B3971" s="11" t="s">
        <v>121</v>
      </c>
      <c r="C3971" s="11" t="s">
        <v>142</v>
      </c>
      <c r="D3971" s="11" t="s">
        <v>18</v>
      </c>
      <c r="E3971" s="12">
        <v>8.9560221835708644E-3</v>
      </c>
      <c r="F3971" s="12">
        <v>1.0227090813905671E-2</v>
      </c>
      <c r="G3971" s="12">
        <v>1.5068497772599668E-2</v>
      </c>
      <c r="H3971" s="12">
        <v>1.4804088586456403E-2</v>
      </c>
      <c r="I3971" s="12">
        <v>1.6180930939721054E-2</v>
      </c>
      <c r="J3971" s="12">
        <v>4.5323581459273045E-2</v>
      </c>
      <c r="K3971" s="12">
        <v>6.1909674587263402E-3</v>
      </c>
      <c r="L3971" s="12">
        <v>9.4465382594504464E-3</v>
      </c>
      <c r="M3971" s="12">
        <v>1.2681613014471209E-2</v>
      </c>
      <c r="N3971" s="12"/>
      <c r="O3971" s="12"/>
    </row>
    <row r="3972" spans="1:15" x14ac:dyDescent="0.35">
      <c r="A3972" s="11" t="str">
        <f t="shared" ref="A3972:A4035" si="62">B3972&amp;C3972&amp;D3972</f>
        <v>CONSUMO PER CAPITA (kg ó litros por individuo)Sangria de CavaMEDIA BAJA</v>
      </c>
      <c r="B3972" s="11" t="s">
        <v>121</v>
      </c>
      <c r="C3972" s="11" t="s">
        <v>142</v>
      </c>
      <c r="D3972" s="11" t="s">
        <v>19</v>
      </c>
      <c r="E3972" s="12">
        <v>1.6114060210053797E-2</v>
      </c>
      <c r="F3972" s="12">
        <v>2.4254716212564569E-2</v>
      </c>
      <c r="G3972" s="12">
        <v>1.5943061537810329E-2</v>
      </c>
      <c r="H3972" s="12">
        <v>2.266311726993684E-3</v>
      </c>
      <c r="I3972" s="12">
        <v>1.2689858856301015E-2</v>
      </c>
      <c r="J3972" s="12">
        <v>2.3056438520271592E-2</v>
      </c>
      <c r="K3972" s="12">
        <v>1.3398683876249592E-2</v>
      </c>
      <c r="L3972" s="12">
        <v>1.635543899057803E-3</v>
      </c>
      <c r="M3972" s="12">
        <v>4.8732119687881353E-3</v>
      </c>
      <c r="N3972" s="12"/>
      <c r="O3972" s="12"/>
    </row>
    <row r="3973" spans="1:15" x14ac:dyDescent="0.35">
      <c r="A3973" s="11" t="str">
        <f t="shared" si="62"/>
        <v>CONSUMO PER CAPITA (kg ó litros por individuo)Sangria de CavaBAJA</v>
      </c>
      <c r="B3973" s="11" t="s">
        <v>121</v>
      </c>
      <c r="C3973" s="11" t="s">
        <v>142</v>
      </c>
      <c r="D3973" s="11" t="s">
        <v>20</v>
      </c>
      <c r="E3973" s="12">
        <v>1.2639678230124435E-2</v>
      </c>
      <c r="F3973" s="12">
        <v>5.2123033000962833E-2</v>
      </c>
      <c r="G3973" s="12">
        <v>9.976819484643247E-3</v>
      </c>
      <c r="H3973" s="12">
        <v>5.0877965829027941E-3</v>
      </c>
      <c r="I3973" s="12">
        <v>1.6976584236453384E-2</v>
      </c>
      <c r="J3973" s="12">
        <v>5.7656087516467697E-2</v>
      </c>
      <c r="K3973" s="12">
        <v>2.2790119384018131E-2</v>
      </c>
      <c r="L3973" s="12">
        <v>1.3783434112848443E-2</v>
      </c>
      <c r="M3973" s="12">
        <v>1.3007336730946329E-2</v>
      </c>
      <c r="N3973" s="12"/>
      <c r="O3973" s="12"/>
    </row>
    <row r="3974" spans="1:15" x14ac:dyDescent="0.35">
      <c r="A3974" s="11" t="str">
        <f t="shared" si="62"/>
        <v>CONSUMO PER CAPITA (kg ó litros por individuo)Sangria de CavaHOMBRE</v>
      </c>
      <c r="B3974" s="11" t="s">
        <v>121</v>
      </c>
      <c r="C3974" s="11" t="s">
        <v>142</v>
      </c>
      <c r="D3974" s="11" t="s">
        <v>21</v>
      </c>
      <c r="E3974" s="12">
        <v>1.2056058181033679E-2</v>
      </c>
      <c r="F3974" s="12">
        <v>1.5390791479071381E-2</v>
      </c>
      <c r="G3974" s="12">
        <v>8.4690736367111965E-3</v>
      </c>
      <c r="H3974" s="12">
        <v>1.0505962357495404E-2</v>
      </c>
      <c r="I3974" s="12">
        <v>8.8342497512522589E-3</v>
      </c>
      <c r="J3974" s="12">
        <v>3.2958019948110491E-2</v>
      </c>
      <c r="K3974" s="12">
        <v>1.6518792735170103E-2</v>
      </c>
      <c r="L3974" s="12">
        <v>4.8107964997410775E-3</v>
      </c>
      <c r="M3974" s="12">
        <v>8.5558263963734071E-3</v>
      </c>
      <c r="N3974" s="12"/>
      <c r="O3974" s="12"/>
    </row>
    <row r="3975" spans="1:15" x14ac:dyDescent="0.35">
      <c r="A3975" s="11" t="str">
        <f t="shared" si="62"/>
        <v>CONSUMO PER CAPITA (kg ó litros por individuo)Sangria de CavaMUJER</v>
      </c>
      <c r="B3975" s="11" t="s">
        <v>121</v>
      </c>
      <c r="C3975" s="11" t="s">
        <v>142</v>
      </c>
      <c r="D3975" s="11" t="s">
        <v>22</v>
      </c>
      <c r="E3975" s="12">
        <v>1.3690387857248024E-2</v>
      </c>
      <c r="F3975" s="12">
        <v>3.6975030375617807E-2</v>
      </c>
      <c r="G3975" s="12">
        <v>1.5866383561026303E-2</v>
      </c>
      <c r="H3975" s="12">
        <v>3.1340405519794533E-3</v>
      </c>
      <c r="I3975" s="12">
        <v>1.9792036212364864E-2</v>
      </c>
      <c r="J3975" s="12">
        <v>4.0522780751716503E-2</v>
      </c>
      <c r="K3975" s="12">
        <v>1.0860029321514152E-2</v>
      </c>
      <c r="L3975" s="12">
        <v>9.365309236032078E-3</v>
      </c>
      <c r="M3975" s="12">
        <v>1.0185939454639272E-2</v>
      </c>
      <c r="N3975" s="12"/>
      <c r="O3975" s="12"/>
    </row>
    <row r="3976" spans="1:15" x14ac:dyDescent="0.35">
      <c r="A3976" s="11" t="str">
        <f t="shared" si="62"/>
        <v>CONSUMO PER CAPITA (kg ó litros por individuo)CalimochoT.ESPAÑA</v>
      </c>
      <c r="B3976" s="11" t="s">
        <v>121</v>
      </c>
      <c r="C3976" s="11" t="s">
        <v>143</v>
      </c>
      <c r="D3976" s="11" t="s">
        <v>36</v>
      </c>
      <c r="E3976" s="12">
        <v>8.8083540398897816E-3</v>
      </c>
      <c r="F3976" s="12">
        <v>2.2169719583677423E-2</v>
      </c>
      <c r="G3976" s="12">
        <v>1.177709528005186E-2</v>
      </c>
      <c r="H3976" s="12">
        <v>6.8524281178075838E-3</v>
      </c>
      <c r="I3976" s="12">
        <v>1.5629455163131422E-2</v>
      </c>
      <c r="J3976" s="12">
        <v>2.6760981654578769E-2</v>
      </c>
      <c r="K3976" s="12">
        <v>1.1151979668868389E-2</v>
      </c>
      <c r="L3976" s="12">
        <v>1.5016858243514883E-2</v>
      </c>
      <c r="M3976" s="12">
        <v>1.1442068194590127E-2</v>
      </c>
      <c r="N3976" s="12"/>
      <c r="O3976" s="12"/>
    </row>
    <row r="3977" spans="1:15" x14ac:dyDescent="0.35">
      <c r="A3977" s="11" t="str">
        <f t="shared" si="62"/>
        <v>CONSUMO PER CAPITA (kg ó litros por individuo)CalimochoBCN AM</v>
      </c>
      <c r="B3977" s="11" t="s">
        <v>121</v>
      </c>
      <c r="C3977" s="11" t="s">
        <v>143</v>
      </c>
      <c r="D3977" s="11" t="s">
        <v>1</v>
      </c>
      <c r="E3977" s="12" t="s">
        <v>219</v>
      </c>
      <c r="F3977" s="12">
        <v>5.9168137155041515E-3</v>
      </c>
      <c r="G3977" s="12" t="s">
        <v>219</v>
      </c>
      <c r="H3977" s="12">
        <v>5.5692113111716285E-4</v>
      </c>
      <c r="I3977" s="12">
        <v>8.8512473224484928E-3</v>
      </c>
      <c r="J3977" s="12">
        <v>1.0542679046559908E-3</v>
      </c>
      <c r="K3977" s="12" t="s">
        <v>219</v>
      </c>
      <c r="L3977" s="12" t="s">
        <v>219</v>
      </c>
      <c r="M3977" s="12" t="s">
        <v>219</v>
      </c>
      <c r="N3977" s="12"/>
      <c r="O3977" s="12"/>
    </row>
    <row r="3978" spans="1:15" x14ac:dyDescent="0.35">
      <c r="A3978" s="11" t="str">
        <f t="shared" si="62"/>
        <v>CONSUMO PER CAPITA (kg ó litros por individuo)CalimochoREST.CAT ARAGON</v>
      </c>
      <c r="B3978" s="11" t="s">
        <v>121</v>
      </c>
      <c r="C3978" s="11" t="s">
        <v>143</v>
      </c>
      <c r="D3978" s="11" t="s">
        <v>2</v>
      </c>
      <c r="E3978" s="12">
        <v>1.0872920906772651E-2</v>
      </c>
      <c r="F3978" s="12">
        <v>1.1840818027498621E-2</v>
      </c>
      <c r="G3978" s="12">
        <v>5.1672485123176813E-2</v>
      </c>
      <c r="H3978" s="12">
        <v>7.685506359267489E-3</v>
      </c>
      <c r="I3978" s="12">
        <v>2.181973981310224E-2</v>
      </c>
      <c r="J3978" s="12">
        <v>2.3901012257071662E-2</v>
      </c>
      <c r="K3978" s="12">
        <v>2.1443120813239468E-2</v>
      </c>
      <c r="L3978" s="12">
        <v>1.1776010871830622E-2</v>
      </c>
      <c r="M3978" s="12">
        <v>1.6439221666639893E-2</v>
      </c>
      <c r="N3978" s="12"/>
      <c r="O3978" s="12"/>
    </row>
    <row r="3979" spans="1:15" x14ac:dyDescent="0.35">
      <c r="A3979" s="11" t="str">
        <f t="shared" si="62"/>
        <v>CONSUMO PER CAPITA (kg ó litros por individuo)CalimochoLEVANTE</v>
      </c>
      <c r="B3979" s="11" t="s">
        <v>121</v>
      </c>
      <c r="C3979" s="11" t="s">
        <v>143</v>
      </c>
      <c r="D3979" s="11" t="s">
        <v>3</v>
      </c>
      <c r="E3979" s="12" t="s">
        <v>219</v>
      </c>
      <c r="F3979" s="12">
        <v>3.056228710138136E-3</v>
      </c>
      <c r="G3979" s="12">
        <v>2.633874018185781E-3</v>
      </c>
      <c r="H3979" s="12" t="s">
        <v>219</v>
      </c>
      <c r="I3979" s="12">
        <v>7.838535347474751E-3</v>
      </c>
      <c r="J3979" s="12" t="s">
        <v>219</v>
      </c>
      <c r="K3979" s="12" t="s">
        <v>219</v>
      </c>
      <c r="L3979" s="12">
        <v>1.3937383947361472E-3</v>
      </c>
      <c r="M3979" s="12" t="s">
        <v>219</v>
      </c>
      <c r="N3979" s="12"/>
      <c r="O3979" s="12"/>
    </row>
    <row r="3980" spans="1:15" x14ac:dyDescent="0.35">
      <c r="A3980" s="11" t="str">
        <f t="shared" si="62"/>
        <v>CONSUMO PER CAPITA (kg ó litros por individuo)CalimochoANDALUCIA</v>
      </c>
      <c r="B3980" s="11" t="s">
        <v>121</v>
      </c>
      <c r="C3980" s="11" t="s">
        <v>143</v>
      </c>
      <c r="D3980" s="11" t="s">
        <v>4</v>
      </c>
      <c r="E3980" s="12" t="s">
        <v>219</v>
      </c>
      <c r="F3980" s="12">
        <v>1.9707480491737484E-3</v>
      </c>
      <c r="G3980" s="12" t="s">
        <v>219</v>
      </c>
      <c r="H3980" s="12" t="s">
        <v>219</v>
      </c>
      <c r="I3980" s="12" t="s">
        <v>219</v>
      </c>
      <c r="J3980" s="12">
        <v>7.600172037192191E-4</v>
      </c>
      <c r="K3980" s="12">
        <v>8.9441313912147177E-4</v>
      </c>
      <c r="L3980" s="12">
        <v>2.0487996707634977E-3</v>
      </c>
      <c r="M3980" s="12" t="s">
        <v>219</v>
      </c>
      <c r="N3980" s="12"/>
      <c r="O3980" s="12"/>
    </row>
    <row r="3981" spans="1:15" x14ac:dyDescent="0.35">
      <c r="A3981" s="11" t="str">
        <f t="shared" si="62"/>
        <v>CONSUMO PER CAPITA (kg ó litros por individuo)CalimochoMDD AM</v>
      </c>
      <c r="B3981" s="11" t="s">
        <v>121</v>
      </c>
      <c r="C3981" s="11" t="s">
        <v>143</v>
      </c>
      <c r="D3981" s="11" t="s">
        <v>5</v>
      </c>
      <c r="E3981" s="12">
        <v>1.0123023139787198E-3</v>
      </c>
      <c r="F3981" s="12">
        <v>1.5576541784496402E-3</v>
      </c>
      <c r="G3981" s="12" t="s">
        <v>219</v>
      </c>
      <c r="H3981" s="12">
        <v>1.5722953197191854E-3</v>
      </c>
      <c r="I3981" s="12">
        <v>7.9433213721856509E-4</v>
      </c>
      <c r="J3981" s="12">
        <v>2.0927933963115625E-2</v>
      </c>
      <c r="K3981" s="12" t="s">
        <v>219</v>
      </c>
      <c r="L3981" s="12">
        <v>3.2581882209382717E-4</v>
      </c>
      <c r="M3981" s="12">
        <v>4.4100645579687545E-3</v>
      </c>
      <c r="N3981" s="12"/>
      <c r="O3981" s="12"/>
    </row>
    <row r="3982" spans="1:15" x14ac:dyDescent="0.35">
      <c r="A3982" s="11" t="str">
        <f t="shared" si="62"/>
        <v>CONSUMO PER CAPITA (kg ó litros por individuo)CalimochoRTO CENTRO</v>
      </c>
      <c r="B3982" s="11" t="s">
        <v>121</v>
      </c>
      <c r="C3982" s="11" t="s">
        <v>143</v>
      </c>
      <c r="D3982" s="11" t="s">
        <v>6</v>
      </c>
      <c r="E3982" s="12">
        <v>3.5923931805446666E-3</v>
      </c>
      <c r="F3982" s="12">
        <v>3.1228818360848581E-3</v>
      </c>
      <c r="G3982" s="12">
        <v>6.0538242957950501E-3</v>
      </c>
      <c r="H3982" s="12">
        <v>4.0418034428210735E-4</v>
      </c>
      <c r="I3982" s="12">
        <v>4.1256088110848107E-3</v>
      </c>
      <c r="J3982" s="12">
        <v>8.2742193132858272E-3</v>
      </c>
      <c r="K3982" s="12">
        <v>3.7278595403427298E-3</v>
      </c>
      <c r="L3982" s="12">
        <v>1.3071002554931021E-2</v>
      </c>
      <c r="M3982" s="12">
        <v>3.8783750799013042E-3</v>
      </c>
      <c r="N3982" s="12"/>
      <c r="O3982" s="12"/>
    </row>
    <row r="3983" spans="1:15" x14ac:dyDescent="0.35">
      <c r="A3983" s="11" t="str">
        <f t="shared" si="62"/>
        <v>CONSUMO PER CAPITA (kg ó litros por individuo)CalimochoNORTE-CENTRO</v>
      </c>
      <c r="B3983" s="11" t="s">
        <v>121</v>
      </c>
      <c r="C3983" s="11" t="s">
        <v>143</v>
      </c>
      <c r="D3983" s="11" t="s">
        <v>7</v>
      </c>
      <c r="E3983" s="12">
        <v>5.0538634591212619E-2</v>
      </c>
      <c r="F3983" s="12">
        <v>0.14742126721487744</v>
      </c>
      <c r="G3983" s="12">
        <v>4.2989228952027635E-2</v>
      </c>
      <c r="H3983" s="12">
        <v>5.8913758726976982E-2</v>
      </c>
      <c r="I3983" s="12">
        <v>0.1039943848305056</v>
      </c>
      <c r="J3983" s="12">
        <v>0.2025368338721579</v>
      </c>
      <c r="K3983" s="12">
        <v>8.1402858516420762E-2</v>
      </c>
      <c r="L3983" s="12">
        <v>0.12032874562917396</v>
      </c>
      <c r="M3983" s="12">
        <v>8.4408497409837829E-2</v>
      </c>
      <c r="N3983" s="12"/>
      <c r="O3983" s="12"/>
    </row>
    <row r="3984" spans="1:15" x14ac:dyDescent="0.35">
      <c r="A3984" s="11" t="str">
        <f t="shared" si="62"/>
        <v>CONSUMO PER CAPITA (kg ó litros por individuo)CalimochoNOROESTE</v>
      </c>
      <c r="B3984" s="11" t="s">
        <v>121</v>
      </c>
      <c r="C3984" s="11" t="s">
        <v>143</v>
      </c>
      <c r="D3984" s="11" t="s">
        <v>8</v>
      </c>
      <c r="E3984" s="12">
        <v>2.3612087934403603E-2</v>
      </c>
      <c r="F3984" s="12">
        <v>5.280228054706998E-2</v>
      </c>
      <c r="G3984" s="12">
        <v>2.1956554085779211E-4</v>
      </c>
      <c r="H3984" s="12">
        <v>2.938642969898501E-4</v>
      </c>
      <c r="I3984" s="12">
        <v>5.4091735180471397E-3</v>
      </c>
      <c r="J3984" s="12">
        <v>8.6216635583432014E-3</v>
      </c>
      <c r="K3984" s="12">
        <v>2.0587483784697954E-3</v>
      </c>
      <c r="L3984" s="12">
        <v>3.8999128367194066E-3</v>
      </c>
      <c r="M3984" s="12">
        <v>5.1881443007339711E-3</v>
      </c>
      <c r="N3984" s="12"/>
      <c r="O3984" s="12"/>
    </row>
    <row r="3985" spans="1:15" x14ac:dyDescent="0.35">
      <c r="A3985" s="11" t="str">
        <f t="shared" si="62"/>
        <v>CONSUMO PER CAPITA (kg ó litros por individuo)Calimocho&lt;2MIL</v>
      </c>
      <c r="B3985" s="11" t="s">
        <v>121</v>
      </c>
      <c r="C3985" s="11" t="s">
        <v>143</v>
      </c>
      <c r="D3985" s="11" t="s">
        <v>9</v>
      </c>
      <c r="E3985" s="12">
        <v>2.1694909511908392E-2</v>
      </c>
      <c r="F3985" s="12">
        <v>3.9271105842859992E-4</v>
      </c>
      <c r="G3985" s="12">
        <v>6.8733670508805359E-3</v>
      </c>
      <c r="H3985" s="12">
        <v>1.3784356826847312E-2</v>
      </c>
      <c r="I3985" s="12">
        <v>6.1321755876992297E-3</v>
      </c>
      <c r="J3985" s="12">
        <v>1.894386376345885E-2</v>
      </c>
      <c r="K3985" s="12">
        <v>1.4980814880956386E-2</v>
      </c>
      <c r="L3985" s="12">
        <v>8.8430839666965508E-3</v>
      </c>
      <c r="M3985" s="12">
        <v>6.2701491135809737E-3</v>
      </c>
      <c r="N3985" s="12"/>
      <c r="O3985" s="12"/>
    </row>
    <row r="3986" spans="1:15" x14ac:dyDescent="0.35">
      <c r="A3986" s="11" t="str">
        <f t="shared" si="62"/>
        <v>CONSUMO PER CAPITA (kg ó litros por individuo)Calimocho2-5MIL</v>
      </c>
      <c r="B3986" s="11" t="s">
        <v>121</v>
      </c>
      <c r="C3986" s="11" t="s">
        <v>143</v>
      </c>
      <c r="D3986" s="11" t="s">
        <v>10</v>
      </c>
      <c r="E3986" s="12">
        <v>2.7044714574450358E-3</v>
      </c>
      <c r="F3986" s="12">
        <v>1.3362036987807612E-2</v>
      </c>
      <c r="G3986" s="12" t="s">
        <v>219</v>
      </c>
      <c r="H3986" s="12">
        <v>2.9042472605922938E-3</v>
      </c>
      <c r="I3986" s="12">
        <v>4.959294288777001E-3</v>
      </c>
      <c r="J3986" s="12">
        <v>1.1838274279086772E-2</v>
      </c>
      <c r="K3986" s="12">
        <v>7.7154445867800656E-3</v>
      </c>
      <c r="L3986" s="12">
        <v>8.2694678598355265E-3</v>
      </c>
      <c r="M3986" s="12">
        <v>6.1121354496744395E-3</v>
      </c>
      <c r="N3986" s="12"/>
      <c r="O3986" s="12"/>
    </row>
    <row r="3987" spans="1:15" x14ac:dyDescent="0.35">
      <c r="A3987" s="11" t="str">
        <f t="shared" si="62"/>
        <v>CONSUMO PER CAPITA (kg ó litros por individuo)Calimocho5-10MIL</v>
      </c>
      <c r="B3987" s="11" t="s">
        <v>121</v>
      </c>
      <c r="C3987" s="11" t="s">
        <v>143</v>
      </c>
      <c r="D3987" s="11" t="s">
        <v>11</v>
      </c>
      <c r="E3987" s="12">
        <v>2.6294077315658186E-3</v>
      </c>
      <c r="F3987" s="12">
        <v>3.7653693687702806E-2</v>
      </c>
      <c r="G3987" s="12">
        <v>4.8660783205557879E-3</v>
      </c>
      <c r="H3987" s="12">
        <v>1.5092090452469736E-3</v>
      </c>
      <c r="I3987" s="12">
        <v>2.8464070958762955E-2</v>
      </c>
      <c r="J3987" s="12">
        <v>2.727308142211228E-2</v>
      </c>
      <c r="K3987" s="12">
        <v>5.5755128629674253E-3</v>
      </c>
      <c r="L3987" s="12">
        <v>3.6479563304183206E-2</v>
      </c>
      <c r="M3987" s="12">
        <v>6.5328017312570649E-3</v>
      </c>
      <c r="N3987" s="12"/>
      <c r="O3987" s="12"/>
    </row>
    <row r="3988" spans="1:15" x14ac:dyDescent="0.35">
      <c r="A3988" s="11" t="str">
        <f t="shared" si="62"/>
        <v>CONSUMO PER CAPITA (kg ó litros por individuo)Calimocho10-30MIL</v>
      </c>
      <c r="B3988" s="11" t="s">
        <v>121</v>
      </c>
      <c r="C3988" s="11" t="s">
        <v>143</v>
      </c>
      <c r="D3988" s="11" t="s">
        <v>12</v>
      </c>
      <c r="E3988" s="12">
        <v>4.4809661324367043E-3</v>
      </c>
      <c r="F3988" s="12">
        <v>1.8729265310646229E-2</v>
      </c>
      <c r="G3988" s="12">
        <v>6.7056496075564879E-3</v>
      </c>
      <c r="H3988" s="12">
        <v>6.1418096283829783E-3</v>
      </c>
      <c r="I3988" s="12">
        <v>1.3964396705375503E-2</v>
      </c>
      <c r="J3988" s="12">
        <v>1.0281124710623129E-2</v>
      </c>
      <c r="K3988" s="12">
        <v>7.5694143503553689E-3</v>
      </c>
      <c r="L3988" s="12">
        <v>1.0478437741481069E-2</v>
      </c>
      <c r="M3988" s="12">
        <v>1.1873040225320751E-2</v>
      </c>
      <c r="N3988" s="12"/>
      <c r="O3988" s="12"/>
    </row>
    <row r="3989" spans="1:15" x14ac:dyDescent="0.35">
      <c r="A3989" s="11" t="str">
        <f t="shared" si="62"/>
        <v>CONSUMO PER CAPITA (kg ó litros por individuo)Calimocho30-100MIL</v>
      </c>
      <c r="B3989" s="11" t="s">
        <v>121</v>
      </c>
      <c r="C3989" s="11" t="s">
        <v>143</v>
      </c>
      <c r="D3989" s="11" t="s">
        <v>13</v>
      </c>
      <c r="E3989" s="12">
        <v>1.4885557653824417E-2</v>
      </c>
      <c r="F3989" s="12">
        <v>2.1165664883000718E-2</v>
      </c>
      <c r="G3989" s="12">
        <v>5.9190859799451044E-3</v>
      </c>
      <c r="H3989" s="12">
        <v>7.5977108493622434E-3</v>
      </c>
      <c r="I3989" s="12">
        <v>4.1438274542892513E-3</v>
      </c>
      <c r="J3989" s="12">
        <v>4.8295508050513948E-2</v>
      </c>
      <c r="K3989" s="12">
        <v>1.3394236311862347E-3</v>
      </c>
      <c r="L3989" s="12">
        <v>1.5279021486921032E-2</v>
      </c>
      <c r="M3989" s="12">
        <v>2.6386068396994241E-3</v>
      </c>
      <c r="N3989" s="12"/>
      <c r="O3989" s="12"/>
    </row>
    <row r="3990" spans="1:15" x14ac:dyDescent="0.35">
      <c r="A3990" s="11" t="str">
        <f t="shared" si="62"/>
        <v>CONSUMO PER CAPITA (kg ó litros por individuo)Calimocho100-200MIL</v>
      </c>
      <c r="B3990" s="11" t="s">
        <v>121</v>
      </c>
      <c r="C3990" s="11" t="s">
        <v>143</v>
      </c>
      <c r="D3990" s="11" t="s">
        <v>14</v>
      </c>
      <c r="E3990" s="12">
        <v>2.18007504917503E-3</v>
      </c>
      <c r="F3990" s="12">
        <v>4.3384380097516037E-2</v>
      </c>
      <c r="G3990" s="12">
        <v>1.7396360995793309E-2</v>
      </c>
      <c r="H3990" s="12">
        <v>1.4397792866794063E-2</v>
      </c>
      <c r="I3990" s="12">
        <v>3.64206220358093E-2</v>
      </c>
      <c r="J3990" s="12">
        <v>4.3396506164787386E-2</v>
      </c>
      <c r="K3990" s="12">
        <v>2.5853630377745147E-2</v>
      </c>
      <c r="L3990" s="12">
        <v>2.5399393541035823E-2</v>
      </c>
      <c r="M3990" s="12">
        <v>3.3070243155658825E-2</v>
      </c>
      <c r="N3990" s="12"/>
      <c r="O3990" s="12"/>
    </row>
    <row r="3991" spans="1:15" x14ac:dyDescent="0.35">
      <c r="A3991" s="11" t="str">
        <f t="shared" si="62"/>
        <v>CONSUMO PER CAPITA (kg ó litros por individuo)Calimocho200-500MIL</v>
      </c>
      <c r="B3991" s="11" t="s">
        <v>121</v>
      </c>
      <c r="C3991" s="11" t="s">
        <v>143</v>
      </c>
      <c r="D3991" s="11" t="s">
        <v>15</v>
      </c>
      <c r="E3991" s="12">
        <v>1.2935807380091634E-2</v>
      </c>
      <c r="F3991" s="12">
        <v>3.4165280483690025E-2</v>
      </c>
      <c r="G3991" s="12">
        <v>2.5811211467912649E-3</v>
      </c>
      <c r="H3991" s="12">
        <v>3.8524075394124322E-3</v>
      </c>
      <c r="I3991" s="12">
        <v>1.2681568187358716E-2</v>
      </c>
      <c r="J3991" s="12">
        <v>2.374727857865053E-2</v>
      </c>
      <c r="K3991" s="12">
        <v>1.6743444921559544E-2</v>
      </c>
      <c r="L3991" s="12">
        <v>1.3583285169494242E-2</v>
      </c>
      <c r="M3991" s="12">
        <v>1.4242942471273091E-2</v>
      </c>
      <c r="N3991" s="12"/>
      <c r="O3991" s="12"/>
    </row>
    <row r="3992" spans="1:15" x14ac:dyDescent="0.35">
      <c r="A3992" s="11" t="str">
        <f t="shared" si="62"/>
        <v>CONSUMO PER CAPITA (kg ó litros por individuo)Calimocho&gt;500MIL</v>
      </c>
      <c r="B3992" s="11" t="s">
        <v>121</v>
      </c>
      <c r="C3992" s="11" t="s">
        <v>143</v>
      </c>
      <c r="D3992" s="11" t="s">
        <v>16</v>
      </c>
      <c r="E3992" s="12">
        <v>8.2012937832030199E-3</v>
      </c>
      <c r="F3992" s="12">
        <v>9.1946333947110648E-3</v>
      </c>
      <c r="G3992" s="12">
        <v>3.7005200978910378E-2</v>
      </c>
      <c r="H3992" s="12">
        <v>6.1184842894346477E-3</v>
      </c>
      <c r="I3992" s="12">
        <v>2.1931104037882801E-2</v>
      </c>
      <c r="J3992" s="12">
        <v>1.9760404091955997E-2</v>
      </c>
      <c r="K3992" s="12">
        <v>1.6232890973619424E-2</v>
      </c>
      <c r="L3992" s="12">
        <v>8.9307416951665171E-3</v>
      </c>
      <c r="M3992" s="12">
        <v>1.2612198729997217E-2</v>
      </c>
      <c r="N3992" s="12"/>
      <c r="O3992" s="12"/>
    </row>
    <row r="3993" spans="1:15" x14ac:dyDescent="0.35">
      <c r="A3993" s="11" t="str">
        <f t="shared" si="62"/>
        <v>CONSUMO PER CAPITA (kg ó litros por individuo)CalimochoDE 15 A 19 AÑOS</v>
      </c>
      <c r="B3993" s="11" t="s">
        <v>121</v>
      </c>
      <c r="C3993" s="11" t="s">
        <v>143</v>
      </c>
      <c r="D3993" s="11" t="s">
        <v>39</v>
      </c>
      <c r="E3993" s="12">
        <v>1.9030807051659698E-2</v>
      </c>
      <c r="F3993" s="12">
        <v>5.0148140144040246E-2</v>
      </c>
      <c r="G3993" s="12">
        <v>5.8452317684695054E-2</v>
      </c>
      <c r="H3993" s="12" t="s">
        <v>219</v>
      </c>
      <c r="I3993" s="12">
        <v>1.5395853329492922E-2</v>
      </c>
      <c r="J3993" s="12">
        <v>3.8276022202556282E-3</v>
      </c>
      <c r="K3993" s="12" t="s">
        <v>219</v>
      </c>
      <c r="L3993" s="12" t="s">
        <v>219</v>
      </c>
      <c r="M3993" s="12" t="s">
        <v>219</v>
      </c>
      <c r="N3993" s="12"/>
      <c r="O3993" s="12"/>
    </row>
    <row r="3994" spans="1:15" x14ac:dyDescent="0.35">
      <c r="A3994" s="11" t="str">
        <f t="shared" si="62"/>
        <v>CONSUMO PER CAPITA (kg ó litros por individuo)CalimochoDE 20 A 24 AÑOS</v>
      </c>
      <c r="B3994" s="11" t="s">
        <v>121</v>
      </c>
      <c r="C3994" s="11" t="s">
        <v>143</v>
      </c>
      <c r="D3994" s="11" t="s">
        <v>40</v>
      </c>
      <c r="E3994" s="12">
        <v>9.4913005709066772E-3</v>
      </c>
      <c r="F3994" s="12">
        <v>2.6652978763301735E-2</v>
      </c>
      <c r="G3994" s="12">
        <v>7.7235090849870798E-3</v>
      </c>
      <c r="H3994" s="12">
        <v>4.0711043186076066E-4</v>
      </c>
      <c r="I3994" s="12">
        <v>6.6946023543832918E-3</v>
      </c>
      <c r="J3994" s="12">
        <v>5.3481984645073451E-3</v>
      </c>
      <c r="K3994" s="12">
        <v>1.3331410963875808E-3</v>
      </c>
      <c r="L3994" s="12">
        <v>2.5977306791099473E-2</v>
      </c>
      <c r="M3994" s="12">
        <v>1.0776711418391187E-3</v>
      </c>
      <c r="N3994" s="12"/>
      <c r="O3994" s="12"/>
    </row>
    <row r="3995" spans="1:15" x14ac:dyDescent="0.35">
      <c r="A3995" s="11" t="str">
        <f t="shared" si="62"/>
        <v>CONSUMO PER CAPITA (kg ó litros por individuo)CalimochoDE 25 A 34 AÑOS</v>
      </c>
      <c r="B3995" s="11" t="s">
        <v>121</v>
      </c>
      <c r="C3995" s="11" t="s">
        <v>143</v>
      </c>
      <c r="D3995" s="11" t="s">
        <v>41</v>
      </c>
      <c r="E3995" s="12">
        <v>6.4152325911730349E-3</v>
      </c>
      <c r="F3995" s="12">
        <v>2.6770732869836215E-2</v>
      </c>
      <c r="G3995" s="12">
        <v>4.8451667679896065E-3</v>
      </c>
      <c r="H3995" s="12">
        <v>6.9595687386954774E-3</v>
      </c>
      <c r="I3995" s="12">
        <v>1.1349766269883413E-2</v>
      </c>
      <c r="J3995" s="12">
        <v>2.0912913452799886E-2</v>
      </c>
      <c r="K3995" s="12">
        <v>5.3815034407775873E-3</v>
      </c>
      <c r="L3995" s="12">
        <v>1.2649333441609845E-2</v>
      </c>
      <c r="M3995" s="12">
        <v>1.2161792760990629E-2</v>
      </c>
      <c r="N3995" s="12"/>
      <c r="O3995" s="12"/>
    </row>
    <row r="3996" spans="1:15" x14ac:dyDescent="0.35">
      <c r="A3996" s="11" t="str">
        <f t="shared" si="62"/>
        <v>CONSUMO PER CAPITA (kg ó litros por individuo)CalimochoDE 35 A 49 AÑOS</v>
      </c>
      <c r="B3996" s="11" t="s">
        <v>121</v>
      </c>
      <c r="C3996" s="11" t="s">
        <v>143</v>
      </c>
      <c r="D3996" s="11" t="s">
        <v>42</v>
      </c>
      <c r="E3996" s="12">
        <v>1.7184364176682572E-2</v>
      </c>
      <c r="F3996" s="12">
        <v>2.2493657409611036E-2</v>
      </c>
      <c r="G3996" s="12">
        <v>1.3589905138335868E-2</v>
      </c>
      <c r="H3996" s="12">
        <v>1.0773634468256294E-2</v>
      </c>
      <c r="I3996" s="12">
        <v>2.6096793352602531E-2</v>
      </c>
      <c r="J3996" s="12">
        <v>5.5090476605968754E-2</v>
      </c>
      <c r="K3996" s="12">
        <v>1.645598307962615E-2</v>
      </c>
      <c r="L3996" s="12">
        <v>1.3287481274078656E-2</v>
      </c>
      <c r="M3996" s="12">
        <v>1.7202639158907018E-2</v>
      </c>
      <c r="N3996" s="12"/>
      <c r="O3996" s="12"/>
    </row>
    <row r="3997" spans="1:15" x14ac:dyDescent="0.35">
      <c r="A3997" s="11" t="str">
        <f t="shared" si="62"/>
        <v>CONSUMO PER CAPITA (kg ó litros por individuo)CalimochoDE 50 A 59 AÑOS</v>
      </c>
      <c r="B3997" s="11" t="s">
        <v>121</v>
      </c>
      <c r="C3997" s="11" t="s">
        <v>143</v>
      </c>
      <c r="D3997" s="11" t="s">
        <v>43</v>
      </c>
      <c r="E3997" s="12">
        <v>1.6386932315577152E-3</v>
      </c>
      <c r="F3997" s="12">
        <v>2.3899988014175009E-2</v>
      </c>
      <c r="G3997" s="12">
        <v>7.9029916495042315E-3</v>
      </c>
      <c r="H3997" s="12">
        <v>1.153551778896509E-2</v>
      </c>
      <c r="I3997" s="12">
        <v>2.0368847163118719E-2</v>
      </c>
      <c r="J3997" s="12">
        <v>2.7421446354915828E-2</v>
      </c>
      <c r="K3997" s="12">
        <v>1.8913093693886746E-2</v>
      </c>
      <c r="L3997" s="12">
        <v>1.7215211681247612E-2</v>
      </c>
      <c r="M3997" s="12">
        <v>2.1273673862979028E-2</v>
      </c>
      <c r="N3997" s="12"/>
      <c r="O3997" s="12"/>
    </row>
    <row r="3998" spans="1:15" x14ac:dyDescent="0.35">
      <c r="A3998" s="11" t="str">
        <f t="shared" si="62"/>
        <v>CONSUMO PER CAPITA (kg ó litros por individuo)CalimochoDE 60 A 75 AÑOS</v>
      </c>
      <c r="B3998" s="11" t="s">
        <v>121</v>
      </c>
      <c r="C3998" s="11" t="s">
        <v>143</v>
      </c>
      <c r="D3998" s="11" t="s">
        <v>44</v>
      </c>
      <c r="E3998" s="12">
        <v>2.0970250825725107E-3</v>
      </c>
      <c r="F3998" s="12">
        <v>7.6818148621137722E-3</v>
      </c>
      <c r="G3998" s="12">
        <v>4.4430620317942064E-3</v>
      </c>
      <c r="H3998" s="12">
        <v>1.5487114397279443E-3</v>
      </c>
      <c r="I3998" s="12">
        <v>3.2584002605730365E-3</v>
      </c>
      <c r="J3998" s="12">
        <v>6.090483747993156E-3</v>
      </c>
      <c r="K3998" s="12">
        <v>7.2739517004959293E-3</v>
      </c>
      <c r="L3998" s="12">
        <v>1.8003515524161764E-2</v>
      </c>
      <c r="M3998" s="12">
        <v>1.8288458254755193E-3</v>
      </c>
      <c r="N3998" s="12"/>
      <c r="O3998" s="12"/>
    </row>
    <row r="3999" spans="1:15" x14ac:dyDescent="0.35">
      <c r="A3999" s="11" t="str">
        <f t="shared" si="62"/>
        <v>CONSUMO PER CAPITA (kg ó litros por individuo)CalimochoALTA Y MEDIA ALTA</v>
      </c>
      <c r="B3999" s="11" t="s">
        <v>121</v>
      </c>
      <c r="C3999" s="11" t="s">
        <v>143</v>
      </c>
      <c r="D3999" s="11" t="s">
        <v>17</v>
      </c>
      <c r="E3999" s="12">
        <v>3.4863329510381011E-3</v>
      </c>
      <c r="F3999" s="12">
        <v>2.2849902299277608E-2</v>
      </c>
      <c r="G3999" s="12">
        <v>6.7268329390910197E-3</v>
      </c>
      <c r="H3999" s="12">
        <v>7.6078077340097864E-3</v>
      </c>
      <c r="I3999" s="12">
        <v>1.00829009816752E-2</v>
      </c>
      <c r="J3999" s="12">
        <v>4.5290491970024015E-2</v>
      </c>
      <c r="K3999" s="12">
        <v>5.6368635920350926E-3</v>
      </c>
      <c r="L3999" s="12">
        <v>1.4766345967889356E-2</v>
      </c>
      <c r="M3999" s="12">
        <v>1.0940188178223901E-2</v>
      </c>
      <c r="N3999" s="12"/>
      <c r="O3999" s="12"/>
    </row>
    <row r="4000" spans="1:15" x14ac:dyDescent="0.35">
      <c r="A4000" s="11" t="str">
        <f t="shared" si="62"/>
        <v>CONSUMO PER CAPITA (kg ó litros por individuo)CalimochoMEDIA</v>
      </c>
      <c r="B4000" s="11" t="s">
        <v>121</v>
      </c>
      <c r="C4000" s="11" t="s">
        <v>143</v>
      </c>
      <c r="D4000" s="11" t="s">
        <v>18</v>
      </c>
      <c r="E4000" s="12">
        <v>4.8372703246632289E-3</v>
      </c>
      <c r="F4000" s="12">
        <v>8.8228177513195484E-3</v>
      </c>
      <c r="G4000" s="12">
        <v>1.6839361611876037E-2</v>
      </c>
      <c r="H4000" s="12">
        <v>3.3446463813583583E-3</v>
      </c>
      <c r="I4000" s="12">
        <v>1.4854575405694613E-2</v>
      </c>
      <c r="J4000" s="12">
        <v>1.4762561113172775E-2</v>
      </c>
      <c r="K4000" s="12">
        <v>9.1040140765243308E-3</v>
      </c>
      <c r="L4000" s="12">
        <v>7.4072554958049619E-3</v>
      </c>
      <c r="M4000" s="12">
        <v>1.1316800697577659E-2</v>
      </c>
      <c r="N4000" s="12"/>
      <c r="O4000" s="12"/>
    </row>
    <row r="4001" spans="1:15" x14ac:dyDescent="0.35">
      <c r="A4001" s="11" t="str">
        <f t="shared" si="62"/>
        <v>CONSUMO PER CAPITA (kg ó litros por individuo)CalimochoMEDIA BAJA</v>
      </c>
      <c r="B4001" s="11" t="s">
        <v>121</v>
      </c>
      <c r="C4001" s="11" t="s">
        <v>143</v>
      </c>
      <c r="D4001" s="11" t="s">
        <v>19</v>
      </c>
      <c r="E4001" s="12">
        <v>1.8323002242303921E-2</v>
      </c>
      <c r="F4001" s="12">
        <v>4.6205853032042839E-2</v>
      </c>
      <c r="G4001" s="12">
        <v>5.0774125322520392E-3</v>
      </c>
      <c r="H4001" s="12">
        <v>1.3863514547275345E-2</v>
      </c>
      <c r="I4001" s="12">
        <v>2.8399146313681001E-2</v>
      </c>
      <c r="J4001" s="12">
        <v>3.6954894559032184E-2</v>
      </c>
      <c r="K4001" s="12">
        <v>1.9049187824589104E-2</v>
      </c>
      <c r="L4001" s="12">
        <v>1.1187682283434267E-2</v>
      </c>
      <c r="M4001" s="12">
        <v>1.6945405650116954E-2</v>
      </c>
      <c r="N4001" s="12"/>
      <c r="O4001" s="12"/>
    </row>
    <row r="4002" spans="1:15" x14ac:dyDescent="0.35">
      <c r="A4002" s="11" t="str">
        <f t="shared" si="62"/>
        <v>CONSUMO PER CAPITA (kg ó litros por individuo)CalimochoBAJA</v>
      </c>
      <c r="B4002" s="11" t="s">
        <v>121</v>
      </c>
      <c r="C4002" s="11" t="s">
        <v>143</v>
      </c>
      <c r="D4002" s="11" t="s">
        <v>20</v>
      </c>
      <c r="E4002" s="12">
        <v>8.5991899229320712E-3</v>
      </c>
      <c r="F4002" s="12">
        <v>1.1500856513238466E-2</v>
      </c>
      <c r="G4002" s="12">
        <v>1.7844630563066465E-2</v>
      </c>
      <c r="H4002" s="12">
        <v>2.4744407208020574E-3</v>
      </c>
      <c r="I4002" s="12">
        <v>5.7776473955794888E-3</v>
      </c>
      <c r="J4002" s="12">
        <v>1.2868529776395946E-2</v>
      </c>
      <c r="K4002" s="12">
        <v>1.0040762645655824E-2</v>
      </c>
      <c r="L4002" s="12">
        <v>3.3466598629782483E-2</v>
      </c>
      <c r="M4002" s="12">
        <v>4.6732298141760505E-3</v>
      </c>
      <c r="N4002" s="12"/>
      <c r="O4002" s="12"/>
    </row>
    <row r="4003" spans="1:15" x14ac:dyDescent="0.35">
      <c r="A4003" s="11" t="str">
        <f t="shared" si="62"/>
        <v>CONSUMO PER CAPITA (kg ó litros por individuo)CalimochoHOMBRE</v>
      </c>
      <c r="B4003" s="11" t="s">
        <v>121</v>
      </c>
      <c r="C4003" s="11" t="s">
        <v>143</v>
      </c>
      <c r="D4003" s="11" t="s">
        <v>21</v>
      </c>
      <c r="E4003" s="12">
        <v>7.9808020183520356E-3</v>
      </c>
      <c r="F4003" s="12">
        <v>1.8938125459618982E-2</v>
      </c>
      <c r="G4003" s="12">
        <v>1.5239149673820411E-2</v>
      </c>
      <c r="H4003" s="12">
        <v>6.1098408745677906E-3</v>
      </c>
      <c r="I4003" s="12">
        <v>1.2892853006308734E-2</v>
      </c>
      <c r="J4003" s="12">
        <v>2.2153164595047577E-2</v>
      </c>
      <c r="K4003" s="12">
        <v>1.2527852952364494E-2</v>
      </c>
      <c r="L4003" s="12">
        <v>1.8502444249261542E-2</v>
      </c>
      <c r="M4003" s="12">
        <v>1.4705673303758699E-2</v>
      </c>
      <c r="N4003" s="12"/>
      <c r="O4003" s="12"/>
    </row>
    <row r="4004" spans="1:15" x14ac:dyDescent="0.35">
      <c r="A4004" s="11" t="str">
        <f t="shared" si="62"/>
        <v>CONSUMO PER CAPITA (kg ó litros por individuo)CalimochoMUJER</v>
      </c>
      <c r="B4004" s="11" t="s">
        <v>121</v>
      </c>
      <c r="C4004" s="11" t="s">
        <v>143</v>
      </c>
      <c r="D4004" s="11" t="s">
        <v>22</v>
      </c>
      <c r="E4004" s="12">
        <v>9.6234057556756365E-3</v>
      </c>
      <c r="F4004" s="12">
        <v>2.5352614312753787E-2</v>
      </c>
      <c r="G4004" s="12">
        <v>8.3671934526908659E-3</v>
      </c>
      <c r="H4004" s="12">
        <v>7.584404951384952E-3</v>
      </c>
      <c r="I4004" s="12">
        <v>1.832691655690348E-2</v>
      </c>
      <c r="J4004" s="12">
        <v>3.1302956776557395E-2</v>
      </c>
      <c r="K4004" s="12">
        <v>9.7957581882826151E-3</v>
      </c>
      <c r="L4004" s="12">
        <v>1.158659662074323E-2</v>
      </c>
      <c r="M4004" s="12">
        <v>8.2302081244203379E-3</v>
      </c>
      <c r="N4004" s="12"/>
      <c r="O4004" s="12"/>
    </row>
    <row r="4005" spans="1:15" x14ac:dyDescent="0.35">
      <c r="A4005" s="11" t="str">
        <f t="shared" si="62"/>
        <v>CONSUMO PER CAPITA (kg ó litros por individuo)RebujitoT.ESPAÑA</v>
      </c>
      <c r="B4005" s="11" t="s">
        <v>121</v>
      </c>
      <c r="C4005" s="11" t="s">
        <v>177</v>
      </c>
      <c r="D4005" s="11" t="s">
        <v>36</v>
      </c>
      <c r="E4005" s="12">
        <v>2.2146057499392519E-3</v>
      </c>
      <c r="F4005" s="12">
        <v>3.0988029690820111E-3</v>
      </c>
      <c r="G4005" s="12">
        <v>9.8109894869266709E-4</v>
      </c>
      <c r="H4005" s="12">
        <v>4.3099854610844941E-4</v>
      </c>
      <c r="I4005" s="12">
        <v>1.5534956088421351E-2</v>
      </c>
      <c r="J4005" s="12">
        <v>3.8072957494507402E-3</v>
      </c>
      <c r="K4005" s="12">
        <v>4.2135129255856286E-4</v>
      </c>
      <c r="L4005" s="12">
        <v>3.2440219709879627E-4</v>
      </c>
      <c r="M4005" s="12">
        <v>1.6963299736924852E-2</v>
      </c>
      <c r="N4005" s="12"/>
      <c r="O4005" s="12"/>
    </row>
    <row r="4006" spans="1:15" x14ac:dyDescent="0.35">
      <c r="A4006" s="11" t="str">
        <f t="shared" si="62"/>
        <v>CONSUMO PER CAPITA (kg ó litros por individuo)RebujitoBCN AM</v>
      </c>
      <c r="B4006" s="11" t="s">
        <v>121</v>
      </c>
      <c r="C4006" s="11" t="s">
        <v>177</v>
      </c>
      <c r="D4006" s="11" t="s">
        <v>1</v>
      </c>
      <c r="E4006" s="12" t="s">
        <v>219</v>
      </c>
      <c r="F4006" s="12" t="s">
        <v>219</v>
      </c>
      <c r="G4006" s="12">
        <v>2.0980963625650008E-3</v>
      </c>
      <c r="H4006" s="12" t="s">
        <v>219</v>
      </c>
      <c r="I4006" s="12" t="s">
        <v>219</v>
      </c>
      <c r="J4006" s="12" t="s">
        <v>219</v>
      </c>
      <c r="K4006" s="12" t="s">
        <v>219</v>
      </c>
      <c r="L4006" s="12" t="s">
        <v>219</v>
      </c>
      <c r="M4006" s="12">
        <v>8.322662331296933E-4</v>
      </c>
      <c r="N4006" s="12"/>
      <c r="O4006" s="12"/>
    </row>
    <row r="4007" spans="1:15" x14ac:dyDescent="0.35">
      <c r="A4007" s="11" t="str">
        <f t="shared" si="62"/>
        <v>CONSUMO PER CAPITA (kg ó litros por individuo)RebujitoREST.CAT ARAGON</v>
      </c>
      <c r="B4007" s="11" t="s">
        <v>121</v>
      </c>
      <c r="C4007" s="11" t="s">
        <v>177</v>
      </c>
      <c r="D4007" s="11" t="s">
        <v>2</v>
      </c>
      <c r="E4007" s="12" t="s">
        <v>219</v>
      </c>
      <c r="F4007" s="12">
        <v>2.7105862276174133E-3</v>
      </c>
      <c r="G4007" s="12">
        <v>5.0621175430127507E-3</v>
      </c>
      <c r="H4007" s="12" t="s">
        <v>219</v>
      </c>
      <c r="I4007" s="12" t="s">
        <v>219</v>
      </c>
      <c r="J4007" s="12">
        <v>4.2901215578368103E-4</v>
      </c>
      <c r="K4007" s="12" t="s">
        <v>219</v>
      </c>
      <c r="L4007" s="12" t="s">
        <v>219</v>
      </c>
      <c r="M4007" s="12" t="s">
        <v>219</v>
      </c>
      <c r="N4007" s="12"/>
      <c r="O4007" s="12"/>
    </row>
    <row r="4008" spans="1:15" x14ac:dyDescent="0.35">
      <c r="A4008" s="11" t="str">
        <f t="shared" si="62"/>
        <v>CONSUMO PER CAPITA (kg ó litros por individuo)RebujitoLEVANTE</v>
      </c>
      <c r="B4008" s="11" t="s">
        <v>121</v>
      </c>
      <c r="C4008" s="11" t="s">
        <v>177</v>
      </c>
      <c r="D4008" s="11" t="s">
        <v>3</v>
      </c>
      <c r="E4008" s="12" t="s">
        <v>219</v>
      </c>
      <c r="F4008" s="12">
        <v>1.3026972797106592E-3</v>
      </c>
      <c r="G4008" s="12" t="s">
        <v>219</v>
      </c>
      <c r="H4008" s="12" t="s">
        <v>219</v>
      </c>
      <c r="I4008" s="12">
        <v>5.2067370860856585E-4</v>
      </c>
      <c r="J4008" s="12">
        <v>1.5648588358996389E-3</v>
      </c>
      <c r="K4008" s="12">
        <v>2.9909263278319053E-4</v>
      </c>
      <c r="L4008" s="12" t="s">
        <v>219</v>
      </c>
      <c r="M4008" s="12" t="s">
        <v>219</v>
      </c>
      <c r="N4008" s="12"/>
      <c r="O4008" s="12"/>
    </row>
    <row r="4009" spans="1:15" x14ac:dyDescent="0.35">
      <c r="A4009" s="11" t="str">
        <f t="shared" si="62"/>
        <v>CONSUMO PER CAPITA (kg ó litros por individuo)RebujitoANDALUCIA</v>
      </c>
      <c r="B4009" s="11" t="s">
        <v>121</v>
      </c>
      <c r="C4009" s="11" t="s">
        <v>177</v>
      </c>
      <c r="D4009" s="11" t="s">
        <v>4</v>
      </c>
      <c r="E4009" s="12">
        <v>9.760095471005455E-3</v>
      </c>
      <c r="F4009" s="12">
        <v>8.7454388436822399E-3</v>
      </c>
      <c r="G4009" s="12" t="s">
        <v>219</v>
      </c>
      <c r="H4009" s="12">
        <v>1.4315685710079046E-3</v>
      </c>
      <c r="I4009" s="12">
        <v>7.1017359257734239E-2</v>
      </c>
      <c r="J4009" s="12">
        <v>1.303906217123482E-2</v>
      </c>
      <c r="K4009" s="12">
        <v>5.9798595248974321E-4</v>
      </c>
      <c r="L4009" s="12">
        <v>1.5824534662501979E-3</v>
      </c>
      <c r="M4009" s="12">
        <v>8.0198636360319389E-2</v>
      </c>
      <c r="N4009" s="12"/>
      <c r="O4009" s="12"/>
    </row>
    <row r="4010" spans="1:15" x14ac:dyDescent="0.35">
      <c r="A4010" s="11" t="str">
        <f t="shared" si="62"/>
        <v>CONSUMO PER CAPITA (kg ó litros por individuo)RebujitoMDD AM</v>
      </c>
      <c r="B4010" s="11" t="s">
        <v>121</v>
      </c>
      <c r="C4010" s="11" t="s">
        <v>177</v>
      </c>
      <c r="D4010" s="11" t="s">
        <v>5</v>
      </c>
      <c r="E4010" s="12">
        <v>1.5694727453982686E-3</v>
      </c>
      <c r="F4010" s="12" t="s">
        <v>219</v>
      </c>
      <c r="G4010" s="12" t="s">
        <v>219</v>
      </c>
      <c r="H4010" s="12">
        <v>6.8470927576525203E-4</v>
      </c>
      <c r="I4010" s="12" t="s">
        <v>219</v>
      </c>
      <c r="J4010" s="12">
        <v>5.1364543857390756E-3</v>
      </c>
      <c r="K4010" s="12" t="s">
        <v>219</v>
      </c>
      <c r="L4010" s="12" t="s">
        <v>219</v>
      </c>
      <c r="M4010" s="12">
        <v>1.6360696177355981E-3</v>
      </c>
      <c r="N4010" s="12"/>
      <c r="O4010" s="12"/>
    </row>
    <row r="4011" spans="1:15" x14ac:dyDescent="0.35">
      <c r="A4011" s="11" t="str">
        <f t="shared" si="62"/>
        <v>CONSUMO PER CAPITA (kg ó litros por individuo)RebujitoRTO CENTRO</v>
      </c>
      <c r="B4011" s="11" t="s">
        <v>121</v>
      </c>
      <c r="C4011" s="11" t="s">
        <v>177</v>
      </c>
      <c r="D4011" s="11" t="s">
        <v>6</v>
      </c>
      <c r="E4011" s="12" t="s">
        <v>219</v>
      </c>
      <c r="F4011" s="12">
        <v>2.1207504235614791E-3</v>
      </c>
      <c r="G4011" s="12">
        <v>1.3106596146175971E-3</v>
      </c>
      <c r="H4011" s="12">
        <v>4.7435804612455906E-4</v>
      </c>
      <c r="I4011" s="12">
        <v>1.4516227111092187E-3</v>
      </c>
      <c r="J4011" s="12">
        <v>1.4997487929162604E-3</v>
      </c>
      <c r="K4011" s="12">
        <v>1.4140516934402169E-3</v>
      </c>
      <c r="L4011" s="12" t="s">
        <v>219</v>
      </c>
      <c r="M4011" s="12">
        <v>1.4538660530724863E-3</v>
      </c>
      <c r="N4011" s="12"/>
      <c r="O4011" s="12"/>
    </row>
    <row r="4012" spans="1:15" x14ac:dyDescent="0.35">
      <c r="A4012" s="11" t="str">
        <f t="shared" si="62"/>
        <v>CONSUMO PER CAPITA (kg ó litros por individuo)RebujitoNORTE-CENTRO</v>
      </c>
      <c r="B4012" s="11" t="s">
        <v>121</v>
      </c>
      <c r="C4012" s="11" t="s">
        <v>177</v>
      </c>
      <c r="D4012" s="11" t="s">
        <v>7</v>
      </c>
      <c r="E4012" s="12" t="s">
        <v>219</v>
      </c>
      <c r="F4012" s="12" t="s">
        <v>219</v>
      </c>
      <c r="G4012" s="12" t="s">
        <v>219</v>
      </c>
      <c r="H4012" s="12" t="s">
        <v>219</v>
      </c>
      <c r="I4012" s="12">
        <v>8.4050650100006702E-3</v>
      </c>
      <c r="J4012" s="12" t="s">
        <v>219</v>
      </c>
      <c r="K4012" s="12" t="s">
        <v>219</v>
      </c>
      <c r="L4012" s="12" t="s">
        <v>219</v>
      </c>
      <c r="M4012" s="12">
        <v>9.1128333712183905E-4</v>
      </c>
      <c r="N4012" s="12"/>
      <c r="O4012" s="12"/>
    </row>
    <row r="4013" spans="1:15" x14ac:dyDescent="0.35">
      <c r="A4013" s="11" t="str">
        <f t="shared" si="62"/>
        <v>CONSUMO PER CAPITA (kg ó litros por individuo)RebujitoNOROESTE</v>
      </c>
      <c r="B4013" s="11" t="s">
        <v>121</v>
      </c>
      <c r="C4013" s="11" t="s">
        <v>177</v>
      </c>
      <c r="D4013" s="11" t="s">
        <v>8</v>
      </c>
      <c r="E4013" s="12" t="s">
        <v>219</v>
      </c>
      <c r="F4013" s="12">
        <v>5.9919174462879929E-3</v>
      </c>
      <c r="G4013" s="12" t="s">
        <v>219</v>
      </c>
      <c r="H4013" s="12" t="s">
        <v>219</v>
      </c>
      <c r="I4013" s="12" t="s">
        <v>219</v>
      </c>
      <c r="J4013" s="12" t="s">
        <v>219</v>
      </c>
      <c r="K4013" s="12">
        <v>1.3026863805596159E-3</v>
      </c>
      <c r="L4013" s="12" t="s">
        <v>219</v>
      </c>
      <c r="M4013" s="12" t="s">
        <v>219</v>
      </c>
      <c r="N4013" s="12"/>
      <c r="O4013" s="12"/>
    </row>
    <row r="4014" spans="1:15" x14ac:dyDescent="0.35">
      <c r="A4014" s="11" t="str">
        <f t="shared" si="62"/>
        <v>CONSUMO PER CAPITA (kg ó litros por individuo)Rebujito&lt;2MIL</v>
      </c>
      <c r="B4014" s="11" t="s">
        <v>121</v>
      </c>
      <c r="C4014" s="11" t="s">
        <v>177</v>
      </c>
      <c r="D4014" s="11" t="s">
        <v>9</v>
      </c>
      <c r="E4014" s="12" t="s">
        <v>219</v>
      </c>
      <c r="F4014" s="12" t="s">
        <v>219</v>
      </c>
      <c r="G4014" s="12" t="s">
        <v>219</v>
      </c>
      <c r="H4014" s="12" t="s">
        <v>219</v>
      </c>
      <c r="I4014" s="12" t="s">
        <v>219</v>
      </c>
      <c r="J4014" s="12">
        <v>6.2477710697305517E-4</v>
      </c>
      <c r="K4014" s="12">
        <v>1.5050319836792132E-3</v>
      </c>
      <c r="L4014" s="12" t="s">
        <v>219</v>
      </c>
      <c r="M4014" s="12">
        <v>1.4054357814662808E-3</v>
      </c>
      <c r="N4014" s="12"/>
      <c r="O4014" s="12"/>
    </row>
    <row r="4015" spans="1:15" x14ac:dyDescent="0.35">
      <c r="A4015" s="11" t="str">
        <f t="shared" si="62"/>
        <v>CONSUMO PER CAPITA (kg ó litros por individuo)Rebujito2-5MIL</v>
      </c>
      <c r="B4015" s="11" t="s">
        <v>121</v>
      </c>
      <c r="C4015" s="11" t="s">
        <v>177</v>
      </c>
      <c r="D4015" s="11" t="s">
        <v>10</v>
      </c>
      <c r="E4015" s="12" t="s">
        <v>219</v>
      </c>
      <c r="F4015" s="12">
        <v>5.2008382014272934E-3</v>
      </c>
      <c r="G4015" s="12">
        <v>9.7507068712474922E-3</v>
      </c>
      <c r="H4015" s="12" t="s">
        <v>219</v>
      </c>
      <c r="I4015" s="12" t="s">
        <v>219</v>
      </c>
      <c r="J4015" s="12" t="s">
        <v>219</v>
      </c>
      <c r="K4015" s="12" t="s">
        <v>219</v>
      </c>
      <c r="L4015" s="12" t="s">
        <v>219</v>
      </c>
      <c r="M4015" s="12">
        <v>1.03940000287299E-3</v>
      </c>
      <c r="N4015" s="12"/>
      <c r="O4015" s="12"/>
    </row>
    <row r="4016" spans="1:15" x14ac:dyDescent="0.35">
      <c r="A4016" s="11" t="str">
        <f t="shared" si="62"/>
        <v>CONSUMO PER CAPITA (kg ó litros por individuo)Rebujito5-10MIL</v>
      </c>
      <c r="B4016" s="11" t="s">
        <v>121</v>
      </c>
      <c r="C4016" s="11" t="s">
        <v>177</v>
      </c>
      <c r="D4016" s="11" t="s">
        <v>11</v>
      </c>
      <c r="E4016" s="12" t="s">
        <v>219</v>
      </c>
      <c r="F4016" s="12" t="s">
        <v>219</v>
      </c>
      <c r="G4016" s="12" t="s">
        <v>219</v>
      </c>
      <c r="H4016" s="12" t="s">
        <v>219</v>
      </c>
      <c r="I4016" s="12">
        <v>8.4339337246682848E-3</v>
      </c>
      <c r="J4016" s="12" t="s">
        <v>219</v>
      </c>
      <c r="K4016" s="12">
        <v>5.1911584382732529E-4</v>
      </c>
      <c r="L4016" s="12" t="s">
        <v>219</v>
      </c>
      <c r="M4016" s="12">
        <v>4.6782604038864299E-2</v>
      </c>
      <c r="N4016" s="12"/>
      <c r="O4016" s="12"/>
    </row>
    <row r="4017" spans="1:15" x14ac:dyDescent="0.35">
      <c r="A4017" s="11" t="str">
        <f t="shared" si="62"/>
        <v>CONSUMO PER CAPITA (kg ó litros por individuo)Rebujito10-30MIL</v>
      </c>
      <c r="B4017" s="11" t="s">
        <v>121</v>
      </c>
      <c r="C4017" s="11" t="s">
        <v>177</v>
      </c>
      <c r="D4017" s="11" t="s">
        <v>12</v>
      </c>
      <c r="E4017" s="12">
        <v>2.5494444162410513E-3</v>
      </c>
      <c r="F4017" s="12" t="s">
        <v>219</v>
      </c>
      <c r="G4017" s="12" t="s">
        <v>219</v>
      </c>
      <c r="H4017" s="12">
        <v>1.4546685188363475E-3</v>
      </c>
      <c r="I4017" s="12">
        <v>2.5686815744698145E-2</v>
      </c>
      <c r="J4017" s="12">
        <v>6.0178025662694602E-3</v>
      </c>
      <c r="K4017" s="12">
        <v>9.1764459667015394E-4</v>
      </c>
      <c r="L4017" s="12">
        <v>1.7648577365190273E-3</v>
      </c>
      <c r="M4017" s="12">
        <v>1.6487295516196983E-2</v>
      </c>
      <c r="N4017" s="12"/>
      <c r="O4017" s="12"/>
    </row>
    <row r="4018" spans="1:15" x14ac:dyDescent="0.35">
      <c r="A4018" s="11" t="str">
        <f t="shared" si="62"/>
        <v>CONSUMO PER CAPITA (kg ó litros por individuo)Rebujito30-100MIL</v>
      </c>
      <c r="B4018" s="11" t="s">
        <v>121</v>
      </c>
      <c r="C4018" s="11" t="s">
        <v>177</v>
      </c>
      <c r="D4018" s="11" t="s">
        <v>13</v>
      </c>
      <c r="E4018" s="12">
        <v>7.7797268845849425E-4</v>
      </c>
      <c r="F4018" s="12">
        <v>4.0739942543772164E-3</v>
      </c>
      <c r="G4018" s="12" t="s">
        <v>219</v>
      </c>
      <c r="H4018" s="12">
        <v>3.5141089576394536E-4</v>
      </c>
      <c r="I4018" s="12">
        <v>8.913790055123251E-3</v>
      </c>
      <c r="J4018" s="12">
        <v>8.1765614324348888E-3</v>
      </c>
      <c r="K4018" s="12" t="s">
        <v>219</v>
      </c>
      <c r="L4018" s="12" t="s">
        <v>219</v>
      </c>
      <c r="M4018" s="12">
        <v>1.3079150576841237E-2</v>
      </c>
      <c r="N4018" s="12"/>
      <c r="O4018" s="12"/>
    </row>
    <row r="4019" spans="1:15" x14ac:dyDescent="0.35">
      <c r="A4019" s="11" t="str">
        <f t="shared" si="62"/>
        <v>CONSUMO PER CAPITA (kg ó litros por individuo)Rebujito100-200MIL</v>
      </c>
      <c r="B4019" s="11" t="s">
        <v>121</v>
      </c>
      <c r="C4019" s="11" t="s">
        <v>177</v>
      </c>
      <c r="D4019" s="11" t="s">
        <v>14</v>
      </c>
      <c r="E4019" s="12" t="s">
        <v>219</v>
      </c>
      <c r="F4019" s="12">
        <v>1.665118785874227E-2</v>
      </c>
      <c r="G4019" s="12" t="s">
        <v>219</v>
      </c>
      <c r="H4019" s="12">
        <v>4.6139945098801189E-4</v>
      </c>
      <c r="I4019" s="12">
        <v>4.2231277312365628E-3</v>
      </c>
      <c r="J4019" s="12">
        <v>1.9340628474447455E-3</v>
      </c>
      <c r="K4019" s="12">
        <v>1.1526297268666141E-3</v>
      </c>
      <c r="L4019" s="12" t="s">
        <v>219</v>
      </c>
      <c r="M4019" s="12" t="s">
        <v>219</v>
      </c>
      <c r="N4019" s="12"/>
      <c r="O4019" s="12"/>
    </row>
    <row r="4020" spans="1:15" x14ac:dyDescent="0.35">
      <c r="A4020" s="11" t="str">
        <f t="shared" si="62"/>
        <v>CONSUMO PER CAPITA (kg ó litros por individuo)Rebujito200-500MIL</v>
      </c>
      <c r="B4020" s="11" t="s">
        <v>121</v>
      </c>
      <c r="C4020" s="11" t="s">
        <v>177</v>
      </c>
      <c r="D4020" s="11" t="s">
        <v>15</v>
      </c>
      <c r="E4020" s="12" t="s">
        <v>219</v>
      </c>
      <c r="F4020" s="12" t="s">
        <v>219</v>
      </c>
      <c r="G4020" s="12">
        <v>2.519703298116949E-3</v>
      </c>
      <c r="H4020" s="12" t="s">
        <v>219</v>
      </c>
      <c r="I4020" s="12">
        <v>2.1630511203041693E-2</v>
      </c>
      <c r="J4020" s="12">
        <v>1.6358854802014542E-3</v>
      </c>
      <c r="K4020" s="12" t="s">
        <v>219</v>
      </c>
      <c r="L4020" s="12" t="s">
        <v>219</v>
      </c>
      <c r="M4020" s="12">
        <v>2.9335067573069903E-3</v>
      </c>
      <c r="N4020" s="12"/>
      <c r="O4020" s="12"/>
    </row>
    <row r="4021" spans="1:15" x14ac:dyDescent="0.35">
      <c r="A4021" s="11" t="str">
        <f t="shared" si="62"/>
        <v>CONSUMO PER CAPITA (kg ó litros por individuo)Rebujito&gt;500MIL</v>
      </c>
      <c r="B4021" s="11" t="s">
        <v>121</v>
      </c>
      <c r="C4021" s="11" t="s">
        <v>177</v>
      </c>
      <c r="D4021" s="11" t="s">
        <v>16</v>
      </c>
      <c r="E4021" s="12">
        <v>9.1883420725814083E-3</v>
      </c>
      <c r="F4021" s="12">
        <v>1.163373259669178E-3</v>
      </c>
      <c r="G4021" s="12" t="s">
        <v>219</v>
      </c>
      <c r="H4021" s="12">
        <v>2.6284383332325401E-4</v>
      </c>
      <c r="I4021" s="12">
        <v>2.9621747155827324E-2</v>
      </c>
      <c r="J4021" s="12">
        <v>3.4782259712812483E-3</v>
      </c>
      <c r="K4021" s="12" t="s">
        <v>219</v>
      </c>
      <c r="L4021" s="12" t="s">
        <v>219</v>
      </c>
      <c r="M4021" s="12">
        <v>3.9905496755339914E-2</v>
      </c>
      <c r="N4021" s="12"/>
      <c r="O4021" s="12"/>
    </row>
    <row r="4022" spans="1:15" x14ac:dyDescent="0.35">
      <c r="A4022" s="11" t="str">
        <f t="shared" si="62"/>
        <v>CONSUMO PER CAPITA (kg ó litros por individuo)RebujitoDE 15 A 19 AÑOS</v>
      </c>
      <c r="B4022" s="11" t="s">
        <v>121</v>
      </c>
      <c r="C4022" s="11" t="s">
        <v>177</v>
      </c>
      <c r="D4022" s="11" t="s">
        <v>39</v>
      </c>
      <c r="E4022" s="12" t="s">
        <v>219</v>
      </c>
      <c r="F4022" s="12" t="s">
        <v>219</v>
      </c>
      <c r="G4022" s="12" t="s">
        <v>219</v>
      </c>
      <c r="H4022" s="12" t="s">
        <v>219</v>
      </c>
      <c r="I4022" s="12" t="s">
        <v>219</v>
      </c>
      <c r="J4022" s="12" t="s">
        <v>219</v>
      </c>
      <c r="K4022" s="12" t="s">
        <v>219</v>
      </c>
      <c r="L4022" s="12" t="s">
        <v>219</v>
      </c>
      <c r="M4022" s="12" t="s">
        <v>219</v>
      </c>
      <c r="N4022" s="12"/>
      <c r="O4022" s="12"/>
    </row>
    <row r="4023" spans="1:15" x14ac:dyDescent="0.35">
      <c r="A4023" s="11" t="str">
        <f t="shared" si="62"/>
        <v>CONSUMO PER CAPITA (kg ó litros por individuo)RebujitoDE 20 A 24 AÑOS</v>
      </c>
      <c r="B4023" s="11" t="s">
        <v>121</v>
      </c>
      <c r="C4023" s="11" t="s">
        <v>177</v>
      </c>
      <c r="D4023" s="11" t="s">
        <v>40</v>
      </c>
      <c r="E4023" s="12" t="s">
        <v>219</v>
      </c>
      <c r="F4023" s="12">
        <v>1.1469564672128018E-3</v>
      </c>
      <c r="G4023" s="12" t="s">
        <v>219</v>
      </c>
      <c r="H4023" s="12" t="s">
        <v>219</v>
      </c>
      <c r="I4023" s="12">
        <v>2.9061624473561056E-2</v>
      </c>
      <c r="J4023" s="12" t="s">
        <v>219</v>
      </c>
      <c r="K4023" s="12">
        <v>1.8058976202841293E-3</v>
      </c>
      <c r="L4023" s="12" t="s">
        <v>219</v>
      </c>
      <c r="M4023" s="12">
        <v>1.0351548683988172E-2</v>
      </c>
      <c r="N4023" s="12"/>
      <c r="O4023" s="12"/>
    </row>
    <row r="4024" spans="1:15" x14ac:dyDescent="0.35">
      <c r="A4024" s="11" t="str">
        <f t="shared" si="62"/>
        <v>CONSUMO PER CAPITA (kg ó litros por individuo)RebujitoDE 25 A 34 AÑOS</v>
      </c>
      <c r="B4024" s="11" t="s">
        <v>121</v>
      </c>
      <c r="C4024" s="11" t="s">
        <v>177</v>
      </c>
      <c r="D4024" s="11" t="s">
        <v>41</v>
      </c>
      <c r="E4024" s="12">
        <v>8.0835455161391619E-3</v>
      </c>
      <c r="F4024" s="12" t="s">
        <v>219</v>
      </c>
      <c r="G4024" s="12" t="s">
        <v>219</v>
      </c>
      <c r="H4024" s="12">
        <v>3.2089621398766302E-4</v>
      </c>
      <c r="I4024" s="12">
        <v>2.2575755645378948E-2</v>
      </c>
      <c r="J4024" s="12">
        <v>4.4419753345959203E-3</v>
      </c>
      <c r="K4024" s="12" t="s">
        <v>219</v>
      </c>
      <c r="L4024" s="12" t="s">
        <v>219</v>
      </c>
      <c r="M4024" s="12">
        <v>1.0987476501702106E-2</v>
      </c>
      <c r="N4024" s="12"/>
      <c r="O4024" s="12"/>
    </row>
    <row r="4025" spans="1:15" x14ac:dyDescent="0.35">
      <c r="A4025" s="11" t="str">
        <f t="shared" si="62"/>
        <v>CONSUMO PER CAPITA (kg ó litros por individuo)RebujitoDE 35 A 49 AÑOS</v>
      </c>
      <c r="B4025" s="11" t="s">
        <v>121</v>
      </c>
      <c r="C4025" s="11" t="s">
        <v>177</v>
      </c>
      <c r="D4025" s="11" t="s">
        <v>42</v>
      </c>
      <c r="E4025" s="12">
        <v>9.1101374300779181E-5</v>
      </c>
      <c r="F4025" s="12" t="s">
        <v>219</v>
      </c>
      <c r="G4025" s="12" t="s">
        <v>219</v>
      </c>
      <c r="H4025" s="12">
        <v>2.3890487922238385E-4</v>
      </c>
      <c r="I4025" s="12">
        <v>4.8727802141142794E-3</v>
      </c>
      <c r="J4025" s="12">
        <v>2.4318445864549877E-3</v>
      </c>
      <c r="K4025" s="12">
        <v>1.4466833573068241E-4</v>
      </c>
      <c r="L4025" s="12" t="s">
        <v>219</v>
      </c>
      <c r="M4025" s="12">
        <v>4.3563194051194926E-3</v>
      </c>
      <c r="N4025" s="12"/>
      <c r="O4025" s="12"/>
    </row>
    <row r="4026" spans="1:15" x14ac:dyDescent="0.35">
      <c r="A4026" s="11" t="str">
        <f t="shared" si="62"/>
        <v>CONSUMO PER CAPITA (kg ó litros por individuo)RebujitoDE 50 A 59 AÑOS</v>
      </c>
      <c r="B4026" s="11" t="s">
        <v>121</v>
      </c>
      <c r="C4026" s="11" t="s">
        <v>177</v>
      </c>
      <c r="D4026" s="11" t="s">
        <v>43</v>
      </c>
      <c r="E4026" s="12">
        <v>9.5020727783297018E-4</v>
      </c>
      <c r="F4026" s="12">
        <v>6.6628333574994718E-3</v>
      </c>
      <c r="G4026" s="12">
        <v>4.3767202733281316E-3</v>
      </c>
      <c r="H4026" s="12">
        <v>7.421112130591936E-4</v>
      </c>
      <c r="I4026" s="12">
        <v>2.4329709116309429E-2</v>
      </c>
      <c r="J4026" s="12">
        <v>6.2155163492940281E-4</v>
      </c>
      <c r="K4026" s="12">
        <v>2.3358530708470529E-4</v>
      </c>
      <c r="L4026" s="12">
        <v>5.3883801943736289E-4</v>
      </c>
      <c r="M4026" s="12">
        <v>3.4006726622248837E-2</v>
      </c>
      <c r="N4026" s="12"/>
      <c r="O4026" s="12"/>
    </row>
    <row r="4027" spans="1:15" x14ac:dyDescent="0.35">
      <c r="A4027" s="11" t="str">
        <f t="shared" si="62"/>
        <v>CONSUMO PER CAPITA (kg ó litros por individuo)RebujitoDE 60 A 75 AÑOS</v>
      </c>
      <c r="B4027" s="11" t="s">
        <v>121</v>
      </c>
      <c r="C4027" s="11" t="s">
        <v>177</v>
      </c>
      <c r="D4027" s="11" t="s">
        <v>44</v>
      </c>
      <c r="E4027" s="12">
        <v>3.7193714031244188E-3</v>
      </c>
      <c r="F4027" s="12">
        <v>7.6205921893942831E-3</v>
      </c>
      <c r="G4027" s="12">
        <v>5.4653792667629087E-4</v>
      </c>
      <c r="H4027" s="12">
        <v>7.307301084771259E-4</v>
      </c>
      <c r="I4027" s="12">
        <v>1.8119041359432955E-2</v>
      </c>
      <c r="J4027" s="12">
        <v>1.017567553508557E-2</v>
      </c>
      <c r="K4027" s="12">
        <v>9.3084594130786577E-4</v>
      </c>
      <c r="L4027" s="12">
        <v>9.385526686830724E-4</v>
      </c>
      <c r="M4027" s="12">
        <v>2.8829099250786652E-2</v>
      </c>
      <c r="N4027" s="12"/>
      <c r="O4027" s="12"/>
    </row>
    <row r="4028" spans="1:15" x14ac:dyDescent="0.35">
      <c r="A4028" s="11" t="str">
        <f t="shared" si="62"/>
        <v>CONSUMO PER CAPITA (kg ó litros por individuo)RebujitoALTA Y MEDIA ALTA</v>
      </c>
      <c r="B4028" s="11" t="s">
        <v>121</v>
      </c>
      <c r="C4028" s="11" t="s">
        <v>177</v>
      </c>
      <c r="D4028" s="11" t="s">
        <v>17</v>
      </c>
      <c r="E4028" s="12" t="s">
        <v>219</v>
      </c>
      <c r="F4028" s="12">
        <v>9.307665781205346E-4</v>
      </c>
      <c r="G4028" s="12" t="s">
        <v>219</v>
      </c>
      <c r="H4028" s="12">
        <v>7.8228760272205076E-4</v>
      </c>
      <c r="I4028" s="12">
        <v>2.7995834286131633E-2</v>
      </c>
      <c r="J4028" s="12">
        <v>4.762210737217454E-3</v>
      </c>
      <c r="K4028" s="12" t="s">
        <v>219</v>
      </c>
      <c r="L4028" s="12">
        <v>1.0124892031694356E-3</v>
      </c>
      <c r="M4028" s="12">
        <v>3.2530668177890361E-2</v>
      </c>
      <c r="N4028" s="12"/>
      <c r="O4028" s="12"/>
    </row>
    <row r="4029" spans="1:15" x14ac:dyDescent="0.35">
      <c r="A4029" s="11" t="str">
        <f t="shared" si="62"/>
        <v>CONSUMO PER CAPITA (kg ó litros por individuo)RebujitoMEDIA</v>
      </c>
      <c r="B4029" s="11" t="s">
        <v>121</v>
      </c>
      <c r="C4029" s="11" t="s">
        <v>177</v>
      </c>
      <c r="D4029" s="11" t="s">
        <v>18</v>
      </c>
      <c r="E4029" s="12">
        <v>3.5914870769354116E-3</v>
      </c>
      <c r="F4029" s="12">
        <v>1.0735865111199531E-3</v>
      </c>
      <c r="G4029" s="12">
        <v>2.0057472225771251E-3</v>
      </c>
      <c r="H4029" s="12">
        <v>2.8228130297053907E-4</v>
      </c>
      <c r="I4029" s="12">
        <v>1.6919295009084623E-2</v>
      </c>
      <c r="J4029" s="12">
        <v>1.0866110386711569E-3</v>
      </c>
      <c r="K4029" s="12" t="s">
        <v>219</v>
      </c>
      <c r="L4029" s="12" t="s">
        <v>219</v>
      </c>
      <c r="M4029" s="12">
        <v>4.9955649773207244E-3</v>
      </c>
      <c r="N4029" s="12"/>
      <c r="O4029" s="12"/>
    </row>
    <row r="4030" spans="1:15" x14ac:dyDescent="0.35">
      <c r="A4030" s="11" t="str">
        <f t="shared" si="62"/>
        <v>CONSUMO PER CAPITA (kg ó litros por individuo)RebujitoMEDIA BAJA</v>
      </c>
      <c r="B4030" s="11" t="s">
        <v>121</v>
      </c>
      <c r="C4030" s="11" t="s">
        <v>177</v>
      </c>
      <c r="D4030" s="11" t="s">
        <v>19</v>
      </c>
      <c r="E4030" s="12">
        <v>3.9317937009447756E-3</v>
      </c>
      <c r="F4030" s="12" t="s">
        <v>219</v>
      </c>
      <c r="G4030" s="12">
        <v>4.6916452265119722E-4</v>
      </c>
      <c r="H4030" s="12">
        <v>2.6990790286191625E-4</v>
      </c>
      <c r="I4030" s="12">
        <v>9.7487398723029289E-3</v>
      </c>
      <c r="J4030" s="12">
        <v>8.4626279265052496E-3</v>
      </c>
      <c r="K4030" s="12">
        <v>1.2587577195155534E-3</v>
      </c>
      <c r="L4030" s="12" t="s">
        <v>219</v>
      </c>
      <c r="M4030" s="12">
        <v>1.7388197341663459E-2</v>
      </c>
      <c r="N4030" s="12"/>
      <c r="O4030" s="12"/>
    </row>
    <row r="4031" spans="1:15" x14ac:dyDescent="0.35">
      <c r="A4031" s="11" t="str">
        <f t="shared" si="62"/>
        <v>CONSUMO PER CAPITA (kg ó litros por individuo)RebujitoBAJA</v>
      </c>
      <c r="B4031" s="11" t="s">
        <v>121</v>
      </c>
      <c r="C4031" s="11" t="s">
        <v>177</v>
      </c>
      <c r="D4031" s="11" t="s">
        <v>20</v>
      </c>
      <c r="E4031" s="12" t="s">
        <v>219</v>
      </c>
      <c r="F4031" s="12">
        <v>1.3170847379457952E-2</v>
      </c>
      <c r="G4031" s="12">
        <v>1.01753617901491E-3</v>
      </c>
      <c r="H4031" s="12">
        <v>5.1471123091523935E-4</v>
      </c>
      <c r="I4031" s="12">
        <v>7.2474905496909756E-3</v>
      </c>
      <c r="J4031" s="12">
        <v>1.0729934414979243E-3</v>
      </c>
      <c r="K4031" s="12">
        <v>4.7039766857103003E-4</v>
      </c>
      <c r="L4031" s="12">
        <v>5.5507498452729695E-4</v>
      </c>
      <c r="M4031" s="12">
        <v>1.95262400448648E-2</v>
      </c>
      <c r="N4031" s="12"/>
      <c r="O4031" s="12"/>
    </row>
    <row r="4032" spans="1:15" x14ac:dyDescent="0.35">
      <c r="A4032" s="11" t="str">
        <f t="shared" si="62"/>
        <v>CONSUMO PER CAPITA (kg ó litros por individuo)RebujitoHOMBRE</v>
      </c>
      <c r="B4032" s="11" t="s">
        <v>121</v>
      </c>
      <c r="C4032" s="11" t="s">
        <v>177</v>
      </c>
      <c r="D4032" s="11" t="s">
        <v>21</v>
      </c>
      <c r="E4032" s="12">
        <v>2.2740972072516491E-3</v>
      </c>
      <c r="F4032" s="12">
        <v>4.5728488139937015E-3</v>
      </c>
      <c r="G4032" s="12">
        <v>2.482842065037325E-4</v>
      </c>
      <c r="H4032" s="12">
        <v>2.5261683554208023E-4</v>
      </c>
      <c r="I4032" s="12">
        <v>1.3312685069691538E-2</v>
      </c>
      <c r="J4032" s="12">
        <v>3.352114993712622E-4</v>
      </c>
      <c r="K4032" s="12">
        <v>2.4647356205123659E-4</v>
      </c>
      <c r="L4032" s="12">
        <v>2.1643279857226947E-4</v>
      </c>
      <c r="M4032" s="12">
        <v>1.066237476276124E-2</v>
      </c>
      <c r="N4032" s="12"/>
      <c r="O4032" s="12"/>
    </row>
    <row r="4033" spans="1:15" x14ac:dyDescent="0.35">
      <c r="A4033" s="11" t="str">
        <f t="shared" si="62"/>
        <v>CONSUMO PER CAPITA (kg ó litros por individuo)RebujitoMUJER</v>
      </c>
      <c r="B4033" s="11" t="s">
        <v>121</v>
      </c>
      <c r="C4033" s="11" t="s">
        <v>177</v>
      </c>
      <c r="D4033" s="11" t="s">
        <v>22</v>
      </c>
      <c r="E4033" s="12">
        <v>2.1560114281734526E-3</v>
      </c>
      <c r="F4033" s="12">
        <v>1.6469886162108936E-3</v>
      </c>
      <c r="G4033" s="12">
        <v>1.7028748501076488E-3</v>
      </c>
      <c r="H4033" s="12">
        <v>6.0683190613499587E-4</v>
      </c>
      <c r="I4033" s="12">
        <v>1.7725451962614183E-2</v>
      </c>
      <c r="J4033" s="12">
        <v>7.2297892019076116E-3</v>
      </c>
      <c r="K4033" s="12">
        <v>5.9373062081041165E-4</v>
      </c>
      <c r="L4033" s="12">
        <v>4.3065806239060678E-4</v>
      </c>
      <c r="M4033" s="12">
        <v>2.3164318650195487E-2</v>
      </c>
      <c r="N4033" s="12"/>
      <c r="O4033" s="12"/>
    </row>
    <row r="4034" spans="1:15" x14ac:dyDescent="0.35">
      <c r="A4034" s="11" t="str">
        <f t="shared" si="62"/>
        <v>CONSUMO PER CAPITA (kg ó litros por individuo)Espum/Lambrusc/MoscaT.ESPAÑA</v>
      </c>
      <c r="B4034" s="11" t="s">
        <v>121</v>
      </c>
      <c r="C4034" s="11" t="s">
        <v>178</v>
      </c>
      <c r="D4034" s="11" t="s">
        <v>36</v>
      </c>
      <c r="E4034" s="12">
        <v>1.4948737503191539E-2</v>
      </c>
      <c r="F4034" s="12">
        <v>3.4888177690979544E-2</v>
      </c>
      <c r="G4034" s="12">
        <v>3.272022111117364E-2</v>
      </c>
      <c r="H4034" s="12">
        <v>1.8342333251804465E-2</v>
      </c>
      <c r="I4034" s="12">
        <v>1.7232258732114668E-2</v>
      </c>
      <c r="J4034" s="12">
        <v>2.347701143625577E-2</v>
      </c>
      <c r="K4034" s="12">
        <v>3.0884719509178322E-2</v>
      </c>
      <c r="L4034" s="12">
        <v>2.0680226132870683E-2</v>
      </c>
      <c r="M4034" s="12">
        <v>2.3382282779983755E-2</v>
      </c>
      <c r="N4034" s="12"/>
      <c r="O4034" s="12"/>
    </row>
    <row r="4035" spans="1:15" x14ac:dyDescent="0.35">
      <c r="A4035" s="11" t="str">
        <f t="shared" si="62"/>
        <v>CONSUMO PER CAPITA (kg ó litros por individuo)Espum/Lambrusc/MoscaBCN AM</v>
      </c>
      <c r="B4035" s="11" t="s">
        <v>121</v>
      </c>
      <c r="C4035" s="11" t="s">
        <v>178</v>
      </c>
      <c r="D4035" s="11" t="s">
        <v>1</v>
      </c>
      <c r="E4035" s="12">
        <v>6.8653634276657901E-3</v>
      </c>
      <c r="F4035" s="12">
        <v>1.4648650780631371E-2</v>
      </c>
      <c r="G4035" s="12">
        <v>1.0788988913741634E-2</v>
      </c>
      <c r="H4035" s="12">
        <v>1.5118791399445079E-2</v>
      </c>
      <c r="I4035" s="12">
        <v>1.7005135585491295E-2</v>
      </c>
      <c r="J4035" s="12">
        <v>2.241329935189185E-2</v>
      </c>
      <c r="K4035" s="12">
        <v>1.3392157687977992E-2</v>
      </c>
      <c r="L4035" s="12">
        <v>7.3617296834372721E-3</v>
      </c>
      <c r="M4035" s="12">
        <v>5.9316314233469412E-2</v>
      </c>
      <c r="N4035" s="12"/>
      <c r="O4035" s="12"/>
    </row>
    <row r="4036" spans="1:15" x14ac:dyDescent="0.35">
      <c r="A4036" s="11" t="str">
        <f t="shared" ref="A4036:A4099" si="63">B4036&amp;C4036&amp;D4036</f>
        <v>CONSUMO PER CAPITA (kg ó litros por individuo)Espum/Lambrusc/MoscaREST.CAT ARAGON</v>
      </c>
      <c r="B4036" s="11" t="s">
        <v>121</v>
      </c>
      <c r="C4036" s="11" t="s">
        <v>178</v>
      </c>
      <c r="D4036" s="11" t="s">
        <v>2</v>
      </c>
      <c r="E4036" s="12">
        <v>3.6059587290696395E-2</v>
      </c>
      <c r="F4036" s="12">
        <v>6.8491490179535444E-2</v>
      </c>
      <c r="G4036" s="12">
        <v>4.8776706211353632E-2</v>
      </c>
      <c r="H4036" s="12">
        <v>2.2247309456283761E-2</v>
      </c>
      <c r="I4036" s="12">
        <v>4.2966422262206032E-2</v>
      </c>
      <c r="J4036" s="12">
        <v>5.1920109903831189E-2</v>
      </c>
      <c r="K4036" s="12">
        <v>3.840112277071045E-2</v>
      </c>
      <c r="L4036" s="12">
        <v>2.7097016103297948E-2</v>
      </c>
      <c r="M4036" s="12">
        <v>3.850579118013546E-2</v>
      </c>
      <c r="N4036" s="12"/>
      <c r="O4036" s="12"/>
    </row>
    <row r="4037" spans="1:15" x14ac:dyDescent="0.35">
      <c r="A4037" s="11" t="str">
        <f t="shared" si="63"/>
        <v>CONSUMO PER CAPITA (kg ó litros por individuo)Espum/Lambrusc/MoscaLEVANTE</v>
      </c>
      <c r="B4037" s="11" t="s">
        <v>121</v>
      </c>
      <c r="C4037" s="11" t="s">
        <v>178</v>
      </c>
      <c r="D4037" s="11" t="s">
        <v>3</v>
      </c>
      <c r="E4037" s="12">
        <v>7.7886661254124544E-3</v>
      </c>
      <c r="F4037" s="12">
        <v>8.0635895230302096E-2</v>
      </c>
      <c r="G4037" s="12">
        <v>5.02117754710837E-2</v>
      </c>
      <c r="H4037" s="12">
        <v>1.8230934046245456E-2</v>
      </c>
      <c r="I4037" s="12">
        <v>9.4247828190753523E-3</v>
      </c>
      <c r="J4037" s="12">
        <v>2.9780067084749586E-2</v>
      </c>
      <c r="K4037" s="12">
        <v>3.8647722147181672E-2</v>
      </c>
      <c r="L4037" s="12">
        <v>2.1496037953607092E-2</v>
      </c>
      <c r="M4037" s="12">
        <v>1.7993125683437621E-2</v>
      </c>
      <c r="N4037" s="12"/>
      <c r="O4037" s="12"/>
    </row>
    <row r="4038" spans="1:15" x14ac:dyDescent="0.35">
      <c r="A4038" s="11" t="str">
        <f t="shared" si="63"/>
        <v>CONSUMO PER CAPITA (kg ó litros por individuo)Espum/Lambrusc/MoscaANDALUCIA</v>
      </c>
      <c r="B4038" s="11" t="s">
        <v>121</v>
      </c>
      <c r="C4038" s="11" t="s">
        <v>178</v>
      </c>
      <c r="D4038" s="11" t="s">
        <v>4</v>
      </c>
      <c r="E4038" s="12">
        <v>7.0651924118895143E-3</v>
      </c>
      <c r="F4038" s="12">
        <v>1.8534404934951856E-2</v>
      </c>
      <c r="G4038" s="12">
        <v>2.6826374769987303E-2</v>
      </c>
      <c r="H4038" s="12">
        <v>2.2388976412673053E-2</v>
      </c>
      <c r="I4038" s="12">
        <v>1.3166336790183999E-2</v>
      </c>
      <c r="J4038" s="12">
        <v>1.2901472872398751E-2</v>
      </c>
      <c r="K4038" s="12">
        <v>2.0733273743316773E-2</v>
      </c>
      <c r="L4038" s="12">
        <v>1.7345156755537453E-2</v>
      </c>
      <c r="M4038" s="12">
        <v>2.2513061094400443E-2</v>
      </c>
      <c r="N4038" s="12"/>
      <c r="O4038" s="12"/>
    </row>
    <row r="4039" spans="1:15" x14ac:dyDescent="0.35">
      <c r="A4039" s="11" t="str">
        <f t="shared" si="63"/>
        <v>CONSUMO PER CAPITA (kg ó litros por individuo)Espum/Lambrusc/MoscaMDD AM</v>
      </c>
      <c r="B4039" s="11" t="s">
        <v>121</v>
      </c>
      <c r="C4039" s="11" t="s">
        <v>178</v>
      </c>
      <c r="D4039" s="11" t="s">
        <v>5</v>
      </c>
      <c r="E4039" s="12">
        <v>1.0746994379164258E-2</v>
      </c>
      <c r="F4039" s="12">
        <v>1.1528590220356892E-2</v>
      </c>
      <c r="G4039" s="12">
        <v>8.3820258230784504E-3</v>
      </c>
      <c r="H4039" s="12">
        <v>1.0403688589583569E-2</v>
      </c>
      <c r="I4039" s="12">
        <v>7.433964004098413E-3</v>
      </c>
      <c r="J4039" s="12">
        <v>1.0330593254307484E-2</v>
      </c>
      <c r="K4039" s="12">
        <v>1.7209081637017003E-2</v>
      </c>
      <c r="L4039" s="12">
        <v>5.485294999542362E-3</v>
      </c>
      <c r="M4039" s="12">
        <v>9.4244116831803844E-3</v>
      </c>
      <c r="N4039" s="12"/>
      <c r="O4039" s="12"/>
    </row>
    <row r="4040" spans="1:15" x14ac:dyDescent="0.35">
      <c r="A4040" s="11" t="str">
        <f t="shared" si="63"/>
        <v>CONSUMO PER CAPITA (kg ó litros por individuo)Espum/Lambrusc/MoscaRTO CENTRO</v>
      </c>
      <c r="B4040" s="11" t="s">
        <v>121</v>
      </c>
      <c r="C4040" s="11" t="s">
        <v>178</v>
      </c>
      <c r="D4040" s="11" t="s">
        <v>6</v>
      </c>
      <c r="E4040" s="12">
        <v>1.4991853908474009E-2</v>
      </c>
      <c r="F4040" s="12">
        <v>1.119950306848165E-2</v>
      </c>
      <c r="G4040" s="12">
        <v>4.9788124694292377E-2</v>
      </c>
      <c r="H4040" s="12">
        <v>8.6756318138976884E-3</v>
      </c>
      <c r="I4040" s="12">
        <v>1.0772544626292384E-2</v>
      </c>
      <c r="J4040" s="12">
        <v>2.0604787914672719E-2</v>
      </c>
      <c r="K4040" s="12">
        <v>1.6728376007756118E-2</v>
      </c>
      <c r="L4040" s="12">
        <v>1.0792333909653885E-2</v>
      </c>
      <c r="M4040" s="12">
        <v>7.3285533954941251E-3</v>
      </c>
      <c r="N4040" s="12"/>
      <c r="O4040" s="12"/>
    </row>
    <row r="4041" spans="1:15" x14ac:dyDescent="0.35">
      <c r="A4041" s="11" t="str">
        <f t="shared" si="63"/>
        <v>CONSUMO PER CAPITA (kg ó litros por individuo)Espum/Lambrusc/MoscaNORTE-CENTRO</v>
      </c>
      <c r="B4041" s="11" t="s">
        <v>121</v>
      </c>
      <c r="C4041" s="11" t="s">
        <v>178</v>
      </c>
      <c r="D4041" s="11" t="s">
        <v>7</v>
      </c>
      <c r="E4041" s="12">
        <v>3.4528197559029292E-2</v>
      </c>
      <c r="F4041" s="12">
        <v>4.8436799785360481E-2</v>
      </c>
      <c r="G4041" s="12">
        <v>3.6624563933966729E-2</v>
      </c>
      <c r="H4041" s="12">
        <v>3.2599526061273025E-2</v>
      </c>
      <c r="I4041" s="12">
        <v>3.1577171370942105E-2</v>
      </c>
      <c r="J4041" s="12">
        <v>2.9565307532985804E-2</v>
      </c>
      <c r="K4041" s="12">
        <v>7.9482426779262469E-2</v>
      </c>
      <c r="L4041" s="12">
        <v>7.1590846089968338E-2</v>
      </c>
      <c r="M4041" s="12">
        <v>2.6671824859826665E-2</v>
      </c>
      <c r="N4041" s="12"/>
      <c r="O4041" s="12"/>
    </row>
    <row r="4042" spans="1:15" x14ac:dyDescent="0.35">
      <c r="A4042" s="11" t="str">
        <f t="shared" si="63"/>
        <v>CONSUMO PER CAPITA (kg ó litros por individuo)Espum/Lambrusc/MoscaNOROESTE</v>
      </c>
      <c r="B4042" s="11" t="s">
        <v>121</v>
      </c>
      <c r="C4042" s="11" t="s">
        <v>178</v>
      </c>
      <c r="D4042" s="11" t="s">
        <v>8</v>
      </c>
      <c r="E4042" s="12">
        <v>9.0353789940682463E-3</v>
      </c>
      <c r="F4042" s="12">
        <v>1.2356125350671777E-2</v>
      </c>
      <c r="G4042" s="12">
        <v>3.0639288432729256E-2</v>
      </c>
      <c r="H4042" s="12">
        <v>1.4420194291168843E-2</v>
      </c>
      <c r="I4042" s="12">
        <v>9.4849654753132399E-3</v>
      </c>
      <c r="J4042" s="12">
        <v>1.3096039063193076E-2</v>
      </c>
      <c r="K4042" s="12">
        <v>3.2947635528723304E-2</v>
      </c>
      <c r="L4042" s="12">
        <v>1.2095981924838935E-2</v>
      </c>
      <c r="M4042" s="12">
        <v>9.9432066731814563E-3</v>
      </c>
      <c r="N4042" s="12"/>
      <c r="O4042" s="12"/>
    </row>
    <row r="4043" spans="1:15" x14ac:dyDescent="0.35">
      <c r="A4043" s="11" t="str">
        <f t="shared" si="63"/>
        <v>CONSUMO PER CAPITA (kg ó litros por individuo)Espum/Lambrusc/Mosca&lt;2MIL</v>
      </c>
      <c r="B4043" s="11" t="s">
        <v>121</v>
      </c>
      <c r="C4043" s="11" t="s">
        <v>178</v>
      </c>
      <c r="D4043" s="11" t="s">
        <v>9</v>
      </c>
      <c r="E4043" s="12">
        <v>3.7613190672297472E-2</v>
      </c>
      <c r="F4043" s="12">
        <v>1.9767288346289106E-2</v>
      </c>
      <c r="G4043" s="12">
        <v>5.9369192325339895E-2</v>
      </c>
      <c r="H4043" s="12">
        <v>2.0974761152724327E-3</v>
      </c>
      <c r="I4043" s="12">
        <v>1.3025906833246675E-2</v>
      </c>
      <c r="J4043" s="12">
        <v>4.0797040828536059E-2</v>
      </c>
      <c r="K4043" s="12">
        <v>9.4678826399566887E-3</v>
      </c>
      <c r="L4043" s="12">
        <v>9.7542187769593183E-3</v>
      </c>
      <c r="M4043" s="12">
        <v>4.9448938550994179E-2</v>
      </c>
      <c r="N4043" s="12"/>
      <c r="O4043" s="12"/>
    </row>
    <row r="4044" spans="1:15" x14ac:dyDescent="0.35">
      <c r="A4044" s="11" t="str">
        <f t="shared" si="63"/>
        <v>CONSUMO PER CAPITA (kg ó litros por individuo)Espum/Lambrusc/Mosca2-5MIL</v>
      </c>
      <c r="B4044" s="11" t="s">
        <v>121</v>
      </c>
      <c r="C4044" s="11" t="s">
        <v>178</v>
      </c>
      <c r="D4044" s="11" t="s">
        <v>10</v>
      </c>
      <c r="E4044" s="12">
        <v>9.6538141566144247E-3</v>
      </c>
      <c r="F4044" s="12">
        <v>1.835498736363508E-2</v>
      </c>
      <c r="G4044" s="12">
        <v>2.379933954576946E-2</v>
      </c>
      <c r="H4044" s="12">
        <v>2.5259512449624866E-2</v>
      </c>
      <c r="I4044" s="12">
        <v>1.265640779193317E-2</v>
      </c>
      <c r="J4044" s="12">
        <v>9.4208252470764191E-3</v>
      </c>
      <c r="K4044" s="12">
        <v>1.785255926020379E-2</v>
      </c>
      <c r="L4044" s="12">
        <v>3.6778358909421119E-2</v>
      </c>
      <c r="M4044" s="12">
        <v>2.7058747290627416E-2</v>
      </c>
      <c r="N4044" s="12"/>
      <c r="O4044" s="12"/>
    </row>
    <row r="4045" spans="1:15" x14ac:dyDescent="0.35">
      <c r="A4045" s="11" t="str">
        <f t="shared" si="63"/>
        <v>CONSUMO PER CAPITA (kg ó litros por individuo)Espum/Lambrusc/Mosca5-10MIL</v>
      </c>
      <c r="B4045" s="11" t="s">
        <v>121</v>
      </c>
      <c r="C4045" s="11" t="s">
        <v>178</v>
      </c>
      <c r="D4045" s="11" t="s">
        <v>11</v>
      </c>
      <c r="E4045" s="12" t="s">
        <v>219</v>
      </c>
      <c r="F4045" s="12">
        <v>0.11245531280776494</v>
      </c>
      <c r="G4045" s="12">
        <v>6.2788806913784898E-2</v>
      </c>
      <c r="H4045" s="12">
        <v>1.2580166919977025E-2</v>
      </c>
      <c r="I4045" s="12">
        <v>8.0095204946373667E-3</v>
      </c>
      <c r="J4045" s="12">
        <v>3.8457543105856543E-2</v>
      </c>
      <c r="K4045" s="12">
        <v>3.8710101104778356E-2</v>
      </c>
      <c r="L4045" s="12">
        <v>2.4173369074489533E-2</v>
      </c>
      <c r="M4045" s="12">
        <v>1.9580256033824583E-2</v>
      </c>
      <c r="N4045" s="12"/>
      <c r="O4045" s="12"/>
    </row>
    <row r="4046" spans="1:15" x14ac:dyDescent="0.35">
      <c r="A4046" s="11" t="str">
        <f t="shared" si="63"/>
        <v>CONSUMO PER CAPITA (kg ó litros por individuo)Espum/Lambrusc/Mosca10-30MIL</v>
      </c>
      <c r="B4046" s="11" t="s">
        <v>121</v>
      </c>
      <c r="C4046" s="11" t="s">
        <v>178</v>
      </c>
      <c r="D4046" s="11" t="s">
        <v>12</v>
      </c>
      <c r="E4046" s="12">
        <v>3.4828837136799427E-2</v>
      </c>
      <c r="F4046" s="12">
        <v>5.139986188672413E-2</v>
      </c>
      <c r="G4046" s="12">
        <v>4.0791827973813116E-2</v>
      </c>
      <c r="H4046" s="12">
        <v>2.3622600063032417E-2</v>
      </c>
      <c r="I4046" s="12">
        <v>3.2066035246928838E-2</v>
      </c>
      <c r="J4046" s="12">
        <v>3.9708794363946989E-2</v>
      </c>
      <c r="K4046" s="12">
        <v>6.140611212492527E-2</v>
      </c>
      <c r="L4046" s="12">
        <v>4.3021869125641952E-2</v>
      </c>
      <c r="M4046" s="12">
        <v>3.0016214692493312E-2</v>
      </c>
      <c r="N4046" s="12"/>
      <c r="O4046" s="12"/>
    </row>
    <row r="4047" spans="1:15" x14ac:dyDescent="0.35">
      <c r="A4047" s="11" t="str">
        <f t="shared" si="63"/>
        <v>CONSUMO PER CAPITA (kg ó litros por individuo)Espum/Lambrusc/Mosca30-100MIL</v>
      </c>
      <c r="B4047" s="11" t="s">
        <v>121</v>
      </c>
      <c r="C4047" s="11" t="s">
        <v>178</v>
      </c>
      <c r="D4047" s="11" t="s">
        <v>13</v>
      </c>
      <c r="E4047" s="12">
        <v>1.0129143303043096E-2</v>
      </c>
      <c r="F4047" s="12">
        <v>2.1107441659970704E-2</v>
      </c>
      <c r="G4047" s="12">
        <v>3.6509140222239798E-2</v>
      </c>
      <c r="H4047" s="12">
        <v>2.3960879044252408E-2</v>
      </c>
      <c r="I4047" s="12">
        <v>1.5369774859088669E-2</v>
      </c>
      <c r="J4047" s="12">
        <v>1.1232884983781987E-2</v>
      </c>
      <c r="K4047" s="12">
        <v>2.8253082528403101E-2</v>
      </c>
      <c r="L4047" s="12">
        <v>7.3321912496615207E-3</v>
      </c>
      <c r="M4047" s="12">
        <v>1.4327182518552755E-2</v>
      </c>
      <c r="N4047" s="12"/>
      <c r="O4047" s="12"/>
    </row>
    <row r="4048" spans="1:15" x14ac:dyDescent="0.35">
      <c r="A4048" s="11" t="str">
        <f t="shared" si="63"/>
        <v>CONSUMO PER CAPITA (kg ó litros por individuo)Espum/Lambrusc/Mosca100-200MIL</v>
      </c>
      <c r="B4048" s="11" t="s">
        <v>121</v>
      </c>
      <c r="C4048" s="11" t="s">
        <v>178</v>
      </c>
      <c r="D4048" s="11" t="s">
        <v>14</v>
      </c>
      <c r="E4048" s="12">
        <v>3.6141945817314554E-3</v>
      </c>
      <c r="F4048" s="12">
        <v>3.0654656049614513E-2</v>
      </c>
      <c r="G4048" s="12">
        <v>3.1148056587907938E-2</v>
      </c>
      <c r="H4048" s="12">
        <v>1.0447094042522684E-2</v>
      </c>
      <c r="I4048" s="12">
        <v>1.2419223090123645E-2</v>
      </c>
      <c r="J4048" s="12">
        <v>1.5190095601705596E-2</v>
      </c>
      <c r="K4048" s="12">
        <v>1.9507382120495999E-2</v>
      </c>
      <c r="L4048" s="12">
        <v>1.1994051677242526E-2</v>
      </c>
      <c r="M4048" s="12">
        <v>1.1698781641089761E-2</v>
      </c>
      <c r="N4048" s="12"/>
      <c r="O4048" s="12"/>
    </row>
    <row r="4049" spans="1:15" x14ac:dyDescent="0.35">
      <c r="A4049" s="11" t="str">
        <f t="shared" si="63"/>
        <v>CONSUMO PER CAPITA (kg ó litros por individuo)Espum/Lambrusc/Mosca200-500MIL</v>
      </c>
      <c r="B4049" s="11" t="s">
        <v>121</v>
      </c>
      <c r="C4049" s="11" t="s">
        <v>178</v>
      </c>
      <c r="D4049" s="11" t="s">
        <v>15</v>
      </c>
      <c r="E4049" s="12">
        <v>1.1629513286523525E-2</v>
      </c>
      <c r="F4049" s="12">
        <v>2.5183405653474045E-2</v>
      </c>
      <c r="G4049" s="12">
        <v>1.5417117813282578E-2</v>
      </c>
      <c r="H4049" s="12">
        <v>2.9982135043725454E-2</v>
      </c>
      <c r="I4049" s="12">
        <v>2.0324761349023092E-2</v>
      </c>
      <c r="J4049" s="12">
        <v>2.3624383331389637E-2</v>
      </c>
      <c r="K4049" s="12">
        <v>2.9462247120777052E-2</v>
      </c>
      <c r="L4049" s="12">
        <v>2.4665218162850954E-2</v>
      </c>
      <c r="M4049" s="12">
        <v>2.6424418621444307E-2</v>
      </c>
      <c r="N4049" s="12"/>
      <c r="O4049" s="12"/>
    </row>
    <row r="4050" spans="1:15" x14ac:dyDescent="0.35">
      <c r="A4050" s="11" t="str">
        <f t="shared" si="63"/>
        <v>CONSUMO PER CAPITA (kg ó litros por individuo)Espum/Lambrusc/Mosca&gt;500MIL</v>
      </c>
      <c r="B4050" s="11" t="s">
        <v>121</v>
      </c>
      <c r="C4050" s="11" t="s">
        <v>178</v>
      </c>
      <c r="D4050" s="11" t="s">
        <v>16</v>
      </c>
      <c r="E4050" s="12">
        <v>1.0450589151068515E-2</v>
      </c>
      <c r="F4050" s="12">
        <v>1.798463448834902E-2</v>
      </c>
      <c r="G4050" s="12">
        <v>1.3282491005686585E-2</v>
      </c>
      <c r="H4050" s="12">
        <v>8.0730586474421825E-3</v>
      </c>
      <c r="I4050" s="12">
        <v>1.1922953993668875E-2</v>
      </c>
      <c r="J4050" s="12">
        <v>1.7637485946453587E-2</v>
      </c>
      <c r="K4050" s="12">
        <v>1.8208579473250126E-2</v>
      </c>
      <c r="L4050" s="12">
        <v>1.0610242324686036E-2</v>
      </c>
      <c r="M4050" s="12">
        <v>2.2937583165488357E-2</v>
      </c>
      <c r="N4050" s="12"/>
      <c r="O4050" s="12"/>
    </row>
    <row r="4051" spans="1:15" x14ac:dyDescent="0.35">
      <c r="A4051" s="11" t="str">
        <f t="shared" si="63"/>
        <v>CONSUMO PER CAPITA (kg ó litros por individuo)Espum/Lambrusc/MoscaDE 15 A 19 AÑOS</v>
      </c>
      <c r="B4051" s="11" t="s">
        <v>121</v>
      </c>
      <c r="C4051" s="11" t="s">
        <v>178</v>
      </c>
      <c r="D4051" s="11" t="s">
        <v>39</v>
      </c>
      <c r="E4051" s="12">
        <v>2.2762155075931521E-2</v>
      </c>
      <c r="F4051" s="12">
        <v>0.16729038498307955</v>
      </c>
      <c r="G4051" s="12">
        <v>6.0633647736231693E-2</v>
      </c>
      <c r="H4051" s="12" t="s">
        <v>219</v>
      </c>
      <c r="I4051" s="12" t="s">
        <v>219</v>
      </c>
      <c r="J4051" s="12" t="s">
        <v>219</v>
      </c>
      <c r="K4051" s="12" t="s">
        <v>219</v>
      </c>
      <c r="L4051" s="12" t="s">
        <v>219</v>
      </c>
      <c r="M4051" s="12" t="s">
        <v>219</v>
      </c>
      <c r="N4051" s="12"/>
      <c r="O4051" s="12"/>
    </row>
    <row r="4052" spans="1:15" x14ac:dyDescent="0.35">
      <c r="A4052" s="11" t="str">
        <f t="shared" si="63"/>
        <v>CONSUMO PER CAPITA (kg ó litros por individuo)Espum/Lambrusc/MoscaDE 20 A 24 AÑOS</v>
      </c>
      <c r="B4052" s="11" t="s">
        <v>121</v>
      </c>
      <c r="C4052" s="11" t="s">
        <v>178</v>
      </c>
      <c r="D4052" s="11" t="s">
        <v>40</v>
      </c>
      <c r="E4052" s="12">
        <v>1.4680053886057268E-2</v>
      </c>
      <c r="F4052" s="12">
        <v>1.6119322898958115E-2</v>
      </c>
      <c r="G4052" s="12">
        <v>1.137343614537282E-2</v>
      </c>
      <c r="H4052" s="12">
        <v>2.5189954553496492E-2</v>
      </c>
      <c r="I4052" s="12">
        <v>1.3724389990384837E-2</v>
      </c>
      <c r="J4052" s="12">
        <v>4.5044866763927036E-2</v>
      </c>
      <c r="K4052" s="12">
        <v>3.6778453238749544E-2</v>
      </c>
      <c r="L4052" s="12">
        <v>2.4113177181092828E-2</v>
      </c>
      <c r="M4052" s="12">
        <v>1.6638945979542335E-2</v>
      </c>
      <c r="N4052" s="12"/>
      <c r="O4052" s="12"/>
    </row>
    <row r="4053" spans="1:15" x14ac:dyDescent="0.35">
      <c r="A4053" s="11" t="str">
        <f t="shared" si="63"/>
        <v>CONSUMO PER CAPITA (kg ó litros por individuo)Espum/Lambrusc/MoscaDE 25 A 34 AÑOS</v>
      </c>
      <c r="B4053" s="11" t="s">
        <v>121</v>
      </c>
      <c r="C4053" s="11" t="s">
        <v>178</v>
      </c>
      <c r="D4053" s="11" t="s">
        <v>41</v>
      </c>
      <c r="E4053" s="12">
        <v>6.6523725265873477E-3</v>
      </c>
      <c r="F4053" s="12">
        <v>9.7878846313537611E-3</v>
      </c>
      <c r="G4053" s="12">
        <v>1.3130008949143929E-2</v>
      </c>
      <c r="H4053" s="12">
        <v>1.0236233984940975E-2</v>
      </c>
      <c r="I4053" s="12">
        <v>4.1606876284546847E-3</v>
      </c>
      <c r="J4053" s="12">
        <v>4.9579396506914033E-3</v>
      </c>
      <c r="K4053" s="12">
        <v>6.9165091065325549E-3</v>
      </c>
      <c r="L4053" s="12">
        <v>1.537919602797959E-2</v>
      </c>
      <c r="M4053" s="12">
        <v>1.3987582611381742E-2</v>
      </c>
      <c r="N4053" s="12"/>
      <c r="O4053" s="12"/>
    </row>
    <row r="4054" spans="1:15" x14ac:dyDescent="0.35">
      <c r="A4054" s="11" t="str">
        <f t="shared" si="63"/>
        <v>CONSUMO PER CAPITA (kg ó litros por individuo)Espum/Lambrusc/MoscaDE 35 A 49 AÑOS</v>
      </c>
      <c r="B4054" s="11" t="s">
        <v>121</v>
      </c>
      <c r="C4054" s="11" t="s">
        <v>178</v>
      </c>
      <c r="D4054" s="11" t="s">
        <v>42</v>
      </c>
      <c r="E4054" s="12">
        <v>1.1332114010933595E-2</v>
      </c>
      <c r="F4054" s="12">
        <v>1.6504801178882731E-2</v>
      </c>
      <c r="G4054" s="12">
        <v>2.7633004023569278E-2</v>
      </c>
      <c r="H4054" s="12">
        <v>1.7919804628979609E-2</v>
      </c>
      <c r="I4054" s="12">
        <v>1.2208736408622013E-2</v>
      </c>
      <c r="J4054" s="12">
        <v>1.401831201642904E-2</v>
      </c>
      <c r="K4054" s="12">
        <v>1.9774421054306681E-2</v>
      </c>
      <c r="L4054" s="12">
        <v>1.2578186879329456E-2</v>
      </c>
      <c r="M4054" s="12">
        <v>1.5350041761909256E-2</v>
      </c>
      <c r="N4054" s="12"/>
      <c r="O4054" s="12"/>
    </row>
    <row r="4055" spans="1:15" x14ac:dyDescent="0.35">
      <c r="A4055" s="11" t="str">
        <f t="shared" si="63"/>
        <v>CONSUMO PER CAPITA (kg ó litros por individuo)Espum/Lambrusc/MoscaDE 50 A 59 AÑOS</v>
      </c>
      <c r="B4055" s="11" t="s">
        <v>121</v>
      </c>
      <c r="C4055" s="11" t="s">
        <v>178</v>
      </c>
      <c r="D4055" s="11" t="s">
        <v>43</v>
      </c>
      <c r="E4055" s="12">
        <v>1.4167297434110201E-2</v>
      </c>
      <c r="F4055" s="12">
        <v>3.7376148978162035E-2</v>
      </c>
      <c r="G4055" s="12">
        <v>3.9495151329795176E-2</v>
      </c>
      <c r="H4055" s="12">
        <v>2.5220187410646175E-2</v>
      </c>
      <c r="I4055" s="12">
        <v>2.0240048324792988E-2</v>
      </c>
      <c r="J4055" s="12">
        <v>2.0689550974981818E-2</v>
      </c>
      <c r="K4055" s="12">
        <v>3.8864609647199844E-2</v>
      </c>
      <c r="L4055" s="12">
        <v>2.0437266128033857E-2</v>
      </c>
      <c r="M4055" s="12">
        <v>1.2548644998867561E-2</v>
      </c>
      <c r="N4055" s="12"/>
      <c r="O4055" s="12"/>
    </row>
    <row r="4056" spans="1:15" x14ac:dyDescent="0.35">
      <c r="A4056" s="11" t="str">
        <f t="shared" si="63"/>
        <v>CONSUMO PER CAPITA (kg ó litros por individuo)Espum/Lambrusc/MoscaDE 60 A 75 AÑOS</v>
      </c>
      <c r="B4056" s="11" t="s">
        <v>121</v>
      </c>
      <c r="C4056" s="11" t="s">
        <v>178</v>
      </c>
      <c r="D4056" s="11" t="s">
        <v>44</v>
      </c>
      <c r="E4056" s="12">
        <v>2.3529183166073553E-2</v>
      </c>
      <c r="F4056" s="12">
        <v>3.9502835718775574E-2</v>
      </c>
      <c r="G4056" s="12">
        <v>4.4048263909772213E-2</v>
      </c>
      <c r="H4056" s="12">
        <v>2.1444494867062007E-2</v>
      </c>
      <c r="I4056" s="12">
        <v>3.5353711175285969E-2</v>
      </c>
      <c r="J4056" s="12">
        <v>5.0383811047298659E-2</v>
      </c>
      <c r="K4056" s="12">
        <v>6.0704471577592671E-2</v>
      </c>
      <c r="L4056" s="12">
        <v>3.946002656318779E-2</v>
      </c>
      <c r="M4056" s="12">
        <v>5.7649535982540349E-2</v>
      </c>
      <c r="N4056" s="12"/>
      <c r="O4056" s="12"/>
    </row>
    <row r="4057" spans="1:15" x14ac:dyDescent="0.35">
      <c r="A4057" s="11" t="str">
        <f t="shared" si="63"/>
        <v>CONSUMO PER CAPITA (kg ó litros por individuo)Espum/Lambrusc/MoscaALTA Y MEDIA ALTA</v>
      </c>
      <c r="B4057" s="11" t="s">
        <v>121</v>
      </c>
      <c r="C4057" s="11" t="s">
        <v>178</v>
      </c>
      <c r="D4057" s="11" t="s">
        <v>17</v>
      </c>
      <c r="E4057" s="12">
        <v>3.0192017732165021E-2</v>
      </c>
      <c r="F4057" s="12">
        <v>5.1572493482044846E-2</v>
      </c>
      <c r="G4057" s="12">
        <v>5.0698601711948843E-2</v>
      </c>
      <c r="H4057" s="12">
        <v>3.1981776119009493E-2</v>
      </c>
      <c r="I4057" s="12">
        <v>4.1696888423169341E-2</v>
      </c>
      <c r="J4057" s="12">
        <v>4.7798948091085765E-2</v>
      </c>
      <c r="K4057" s="12">
        <v>4.3473934938124945E-2</v>
      </c>
      <c r="L4057" s="12">
        <v>2.1904383952685565E-2</v>
      </c>
      <c r="M4057" s="12">
        <v>4.0661423604873841E-2</v>
      </c>
      <c r="N4057" s="12"/>
      <c r="O4057" s="12"/>
    </row>
    <row r="4058" spans="1:15" x14ac:dyDescent="0.35">
      <c r="A4058" s="11" t="str">
        <f t="shared" si="63"/>
        <v>CONSUMO PER CAPITA (kg ó litros por individuo)Espum/Lambrusc/MoscaMEDIA</v>
      </c>
      <c r="B4058" s="11" t="s">
        <v>121</v>
      </c>
      <c r="C4058" s="11" t="s">
        <v>178</v>
      </c>
      <c r="D4058" s="11" t="s">
        <v>18</v>
      </c>
      <c r="E4058" s="12">
        <v>8.6911203207783779E-3</v>
      </c>
      <c r="F4058" s="12">
        <v>5.3633448519834807E-2</v>
      </c>
      <c r="G4058" s="12">
        <v>3.4422462686055949E-2</v>
      </c>
      <c r="H4058" s="12">
        <v>1.634064788614889E-2</v>
      </c>
      <c r="I4058" s="12">
        <v>1.2847731629951765E-2</v>
      </c>
      <c r="J4058" s="12">
        <v>1.7635182809163857E-2</v>
      </c>
      <c r="K4058" s="12">
        <v>2.631615657564363E-2</v>
      </c>
      <c r="L4058" s="12">
        <v>1.5156622680104249E-2</v>
      </c>
      <c r="M4058" s="12">
        <v>1.4026434117839199E-2</v>
      </c>
      <c r="N4058" s="12"/>
      <c r="O4058" s="12"/>
    </row>
    <row r="4059" spans="1:15" x14ac:dyDescent="0.35">
      <c r="A4059" s="11" t="str">
        <f t="shared" si="63"/>
        <v>CONSUMO PER CAPITA (kg ó litros por individuo)Espum/Lambrusc/MoscaMEDIA BAJA</v>
      </c>
      <c r="B4059" s="11" t="s">
        <v>121</v>
      </c>
      <c r="C4059" s="11" t="s">
        <v>178</v>
      </c>
      <c r="D4059" s="11" t="s">
        <v>19</v>
      </c>
      <c r="E4059" s="12">
        <v>9.5257831608957372E-3</v>
      </c>
      <c r="F4059" s="12">
        <v>8.5670606704651518E-3</v>
      </c>
      <c r="G4059" s="12">
        <v>9.0160015881644521E-3</v>
      </c>
      <c r="H4059" s="12">
        <v>1.3935088889005291E-2</v>
      </c>
      <c r="I4059" s="12">
        <v>1.3033000184657291E-2</v>
      </c>
      <c r="J4059" s="12">
        <v>1.7322479127247138E-2</v>
      </c>
      <c r="K4059" s="12">
        <v>2.1851296821589612E-2</v>
      </c>
      <c r="L4059" s="12">
        <v>2.5154994917798008E-2</v>
      </c>
      <c r="M4059" s="12">
        <v>1.6811741305484063E-2</v>
      </c>
      <c r="N4059" s="12"/>
      <c r="O4059" s="12"/>
    </row>
    <row r="4060" spans="1:15" x14ac:dyDescent="0.35">
      <c r="A4060" s="11" t="str">
        <f t="shared" si="63"/>
        <v>CONSUMO PER CAPITA (kg ó litros por individuo)Espum/Lambrusc/MoscaBAJA</v>
      </c>
      <c r="B4060" s="11" t="s">
        <v>121</v>
      </c>
      <c r="C4060" s="11" t="s">
        <v>178</v>
      </c>
      <c r="D4060" s="11" t="s">
        <v>20</v>
      </c>
      <c r="E4060" s="12">
        <v>1.6023152225184883E-2</v>
      </c>
      <c r="F4060" s="12">
        <v>2.0210448566162057E-2</v>
      </c>
      <c r="G4060" s="12">
        <v>4.2073738866293404E-2</v>
      </c>
      <c r="H4060" s="12">
        <v>1.2637970284830333E-2</v>
      </c>
      <c r="I4060" s="12">
        <v>3.3621790684764501E-3</v>
      </c>
      <c r="J4060" s="12">
        <v>1.4851582006685602E-2</v>
      </c>
      <c r="K4060" s="12">
        <v>3.6974634275240441E-2</v>
      </c>
      <c r="L4060" s="12">
        <v>2.2669721549450943E-2</v>
      </c>
      <c r="M4060" s="12">
        <v>2.9121960588092941E-2</v>
      </c>
      <c r="N4060" s="12"/>
      <c r="O4060" s="12"/>
    </row>
    <row r="4061" spans="1:15" x14ac:dyDescent="0.35">
      <c r="A4061" s="11" t="str">
        <f t="shared" si="63"/>
        <v>CONSUMO PER CAPITA (kg ó litros por individuo)Espum/Lambrusc/MoscaHOMBRE</v>
      </c>
      <c r="B4061" s="11" t="s">
        <v>121</v>
      </c>
      <c r="C4061" s="11" t="s">
        <v>178</v>
      </c>
      <c r="D4061" s="11" t="s">
        <v>21</v>
      </c>
      <c r="E4061" s="12">
        <v>9.2063217621558002E-3</v>
      </c>
      <c r="F4061" s="12">
        <v>3.0591223537231094E-2</v>
      </c>
      <c r="G4061" s="12">
        <v>2.3830323109627745E-2</v>
      </c>
      <c r="H4061" s="12">
        <v>1.5015593932255272E-2</v>
      </c>
      <c r="I4061" s="12">
        <v>1.243942799880512E-2</v>
      </c>
      <c r="J4061" s="12">
        <v>1.7396395765409359E-2</v>
      </c>
      <c r="K4061" s="12">
        <v>2.7255731231480205E-2</v>
      </c>
      <c r="L4061" s="12">
        <v>2.2351595207776409E-2</v>
      </c>
      <c r="M4061" s="12">
        <v>1.6176129634989059E-2</v>
      </c>
      <c r="N4061" s="12"/>
      <c r="O4061" s="12"/>
    </row>
    <row r="4062" spans="1:15" x14ac:dyDescent="0.35">
      <c r="A4062" s="11" t="str">
        <f t="shared" si="63"/>
        <v>CONSUMO PER CAPITA (kg ó litros por individuo)Espum/Lambrusc/MoscaMUJER</v>
      </c>
      <c r="B4062" s="11" t="s">
        <v>121</v>
      </c>
      <c r="C4062" s="11" t="s">
        <v>178</v>
      </c>
      <c r="D4062" s="11" t="s">
        <v>22</v>
      </c>
      <c r="E4062" s="12">
        <v>2.0604483818400392E-2</v>
      </c>
      <c r="F4062" s="12">
        <v>3.9120319865561373E-2</v>
      </c>
      <c r="G4062" s="12">
        <v>4.1476158047081782E-2</v>
      </c>
      <c r="H4062" s="12">
        <v>2.1621554234094949E-2</v>
      </c>
      <c r="I4062" s="12">
        <v>2.1956540075599731E-2</v>
      </c>
      <c r="J4062" s="12">
        <v>2.9470783461224923E-2</v>
      </c>
      <c r="K4062" s="12">
        <v>3.4461881348748273E-2</v>
      </c>
      <c r="L4062" s="12">
        <v>1.9035385011858415E-2</v>
      </c>
      <c r="M4062" s="12">
        <v>3.0474190746647235E-2</v>
      </c>
      <c r="N4062" s="12"/>
      <c r="O4062" s="12"/>
    </row>
    <row r="4063" spans="1:15" x14ac:dyDescent="0.35">
      <c r="A4063" s="11" t="str">
        <f t="shared" si="63"/>
        <v>CONSUMO PER CAPITA (kg ó litros por individuo)SidraT.ESPAÑA</v>
      </c>
      <c r="B4063" s="11" t="s">
        <v>121</v>
      </c>
      <c r="C4063" s="11" t="s">
        <v>144</v>
      </c>
      <c r="D4063" s="11" t="s">
        <v>36</v>
      </c>
      <c r="E4063" s="12">
        <v>0.11769357746447373</v>
      </c>
      <c r="F4063" s="12">
        <v>0.1849756182354452</v>
      </c>
      <c r="G4063" s="12">
        <v>0.11510108622665925</v>
      </c>
      <c r="H4063" s="12">
        <v>0.10412620219343965</v>
      </c>
      <c r="I4063" s="12">
        <v>0.11620151089843817</v>
      </c>
      <c r="J4063" s="12">
        <v>0.18954597268477047</v>
      </c>
      <c r="K4063" s="12">
        <v>0.1366861487645803</v>
      </c>
      <c r="L4063" s="12">
        <v>0.13051372004389261</v>
      </c>
      <c r="M4063" s="12">
        <v>0.14296948952893945</v>
      </c>
      <c r="N4063" s="12"/>
      <c r="O4063" s="12"/>
    </row>
    <row r="4064" spans="1:15" x14ac:dyDescent="0.35">
      <c r="A4064" s="11" t="str">
        <f t="shared" si="63"/>
        <v>CONSUMO PER CAPITA (kg ó litros por individuo)SidraBCN AM</v>
      </c>
      <c r="B4064" s="11" t="s">
        <v>121</v>
      </c>
      <c r="C4064" s="11" t="s">
        <v>144</v>
      </c>
      <c r="D4064" s="11" t="s">
        <v>1</v>
      </c>
      <c r="E4064" s="12">
        <v>1.5722306377667183E-3</v>
      </c>
      <c r="F4064" s="12">
        <v>2.2138498095231062E-2</v>
      </c>
      <c r="G4064" s="12">
        <v>9.4596600776097346E-3</v>
      </c>
      <c r="H4064" s="12">
        <v>1.2967041619334275E-3</v>
      </c>
      <c r="I4064" s="12">
        <v>5.5150071106425357E-3</v>
      </c>
      <c r="J4064" s="12">
        <v>4.0824474130775765E-2</v>
      </c>
      <c r="K4064" s="12">
        <v>1.617947779329237E-2</v>
      </c>
      <c r="L4064" s="12" t="s">
        <v>219</v>
      </c>
      <c r="M4064" s="12">
        <v>8.6097558370469875E-3</v>
      </c>
      <c r="N4064" s="12"/>
      <c r="O4064" s="12"/>
    </row>
    <row r="4065" spans="1:15" x14ac:dyDescent="0.35">
      <c r="A4065" s="11" t="str">
        <f t="shared" si="63"/>
        <v>CONSUMO PER CAPITA (kg ó litros por individuo)SidraREST.CAT ARAGON</v>
      </c>
      <c r="B4065" s="11" t="s">
        <v>121</v>
      </c>
      <c r="C4065" s="11" t="s">
        <v>144</v>
      </c>
      <c r="D4065" s="11" t="s">
        <v>2</v>
      </c>
      <c r="E4065" s="12">
        <v>3.1589652170852162E-2</v>
      </c>
      <c r="F4065" s="12">
        <v>2.4564880944476206E-2</v>
      </c>
      <c r="G4065" s="12">
        <v>2.3992646182381436E-2</v>
      </c>
      <c r="H4065" s="12">
        <v>7.4885573793604778E-3</v>
      </c>
      <c r="I4065" s="12">
        <v>1.6857900647629577E-2</v>
      </c>
      <c r="J4065" s="12">
        <v>5.449810174814608E-2</v>
      </c>
      <c r="K4065" s="12">
        <v>1.3921529909398262E-2</v>
      </c>
      <c r="L4065" s="12">
        <v>1.0116397843544404E-2</v>
      </c>
      <c r="M4065" s="12">
        <v>1.8102869795646306E-2</v>
      </c>
      <c r="N4065" s="12"/>
      <c r="O4065" s="12"/>
    </row>
    <row r="4066" spans="1:15" x14ac:dyDescent="0.35">
      <c r="A4066" s="11" t="str">
        <f t="shared" si="63"/>
        <v>CONSUMO PER CAPITA (kg ó litros por individuo)SidraLEVANTE</v>
      </c>
      <c r="B4066" s="11" t="s">
        <v>121</v>
      </c>
      <c r="C4066" s="11" t="s">
        <v>144</v>
      </c>
      <c r="D4066" s="11" t="s">
        <v>3</v>
      </c>
      <c r="E4066" s="12">
        <v>2.9643749586811832E-2</v>
      </c>
      <c r="F4066" s="12">
        <v>6.8464045801991349E-2</v>
      </c>
      <c r="G4066" s="12">
        <v>3.7461042133317669E-2</v>
      </c>
      <c r="H4066" s="12">
        <v>2.5873053410080765E-2</v>
      </c>
      <c r="I4066" s="12">
        <v>1.9056390144580385E-2</v>
      </c>
      <c r="J4066" s="12">
        <v>4.6915061132946433E-2</v>
      </c>
      <c r="K4066" s="12">
        <v>1.3890343760005782E-2</v>
      </c>
      <c r="L4066" s="12">
        <v>1.8764654141414143E-2</v>
      </c>
      <c r="M4066" s="12">
        <v>7.8883582221582378E-3</v>
      </c>
      <c r="N4066" s="12"/>
      <c r="O4066" s="12"/>
    </row>
    <row r="4067" spans="1:15" x14ac:dyDescent="0.35">
      <c r="A4067" s="11" t="str">
        <f t="shared" si="63"/>
        <v>CONSUMO PER CAPITA (kg ó litros por individuo)SidraANDALUCIA</v>
      </c>
      <c r="B4067" s="11" t="s">
        <v>121</v>
      </c>
      <c r="C4067" s="11" t="s">
        <v>144</v>
      </c>
      <c r="D4067" s="11" t="s">
        <v>4</v>
      </c>
      <c r="E4067" s="12">
        <v>2.7916483555828427E-2</v>
      </c>
      <c r="F4067" s="12">
        <v>3.1733322085976068E-2</v>
      </c>
      <c r="G4067" s="12">
        <v>3.2442257643975764E-2</v>
      </c>
      <c r="H4067" s="12">
        <v>1.4526932226025449E-2</v>
      </c>
      <c r="I4067" s="12">
        <v>2.6190758423552514E-2</v>
      </c>
      <c r="J4067" s="12">
        <v>2.716995242056533E-2</v>
      </c>
      <c r="K4067" s="12">
        <v>4.8308060062258441E-2</v>
      </c>
      <c r="L4067" s="12">
        <v>3.2849465482281175E-2</v>
      </c>
      <c r="M4067" s="12">
        <v>1.4550070406188369E-2</v>
      </c>
      <c r="N4067" s="12"/>
      <c r="O4067" s="12"/>
    </row>
    <row r="4068" spans="1:15" x14ac:dyDescent="0.35">
      <c r="A4068" s="11" t="str">
        <f t="shared" si="63"/>
        <v>CONSUMO PER CAPITA (kg ó litros por individuo)SidraMDD AM</v>
      </c>
      <c r="B4068" s="11" t="s">
        <v>121</v>
      </c>
      <c r="C4068" s="11" t="s">
        <v>144</v>
      </c>
      <c r="D4068" s="11" t="s">
        <v>5</v>
      </c>
      <c r="E4068" s="12">
        <v>4.4101346677752978E-2</v>
      </c>
      <c r="F4068" s="12">
        <v>8.4106701377168427E-2</v>
      </c>
      <c r="G4068" s="12">
        <v>3.6516798666404338E-2</v>
      </c>
      <c r="H4068" s="12">
        <v>2.2234861660013008E-2</v>
      </c>
      <c r="I4068" s="12">
        <v>2.7467838530673229E-2</v>
      </c>
      <c r="J4068" s="12">
        <v>0.12247667424355274</v>
      </c>
      <c r="K4068" s="12">
        <v>5.0500336662074589E-2</v>
      </c>
      <c r="L4068" s="12">
        <v>4.2737623791227766E-2</v>
      </c>
      <c r="M4068" s="12">
        <v>1.9258017400709045E-2</v>
      </c>
      <c r="N4068" s="12"/>
      <c r="O4068" s="12"/>
    </row>
    <row r="4069" spans="1:15" x14ac:dyDescent="0.35">
      <c r="A4069" s="11" t="str">
        <f t="shared" si="63"/>
        <v>CONSUMO PER CAPITA (kg ó litros por individuo)SidraRTO CENTRO</v>
      </c>
      <c r="B4069" s="11" t="s">
        <v>121</v>
      </c>
      <c r="C4069" s="11" t="s">
        <v>144</v>
      </c>
      <c r="D4069" s="11" t="s">
        <v>6</v>
      </c>
      <c r="E4069" s="12">
        <v>6.1369237654242882E-2</v>
      </c>
      <c r="F4069" s="12">
        <v>0.11451131098078267</v>
      </c>
      <c r="G4069" s="12">
        <v>0.12574734886331457</v>
      </c>
      <c r="H4069" s="12">
        <v>6.5324300498850144E-2</v>
      </c>
      <c r="I4069" s="12">
        <v>3.749384701106058E-2</v>
      </c>
      <c r="J4069" s="12">
        <v>0.12476943295253998</v>
      </c>
      <c r="K4069" s="12">
        <v>0.10398792056996806</v>
      </c>
      <c r="L4069" s="12">
        <v>4.2315469926675148E-2</v>
      </c>
      <c r="M4069" s="12">
        <v>4.8627904392008862E-2</v>
      </c>
      <c r="N4069" s="12"/>
      <c r="O4069" s="12"/>
    </row>
    <row r="4070" spans="1:15" x14ac:dyDescent="0.35">
      <c r="A4070" s="11" t="str">
        <f t="shared" si="63"/>
        <v>CONSUMO PER CAPITA (kg ó litros por individuo)SidraNORTE-CENTRO</v>
      </c>
      <c r="B4070" s="11" t="s">
        <v>121</v>
      </c>
      <c r="C4070" s="11" t="s">
        <v>144</v>
      </c>
      <c r="D4070" s="11" t="s">
        <v>7</v>
      </c>
      <c r="E4070" s="12">
        <v>0.20528502717395256</v>
      </c>
      <c r="F4070" s="12">
        <v>0.20329305080551083</v>
      </c>
      <c r="G4070" s="12">
        <v>0.15260452956849443</v>
      </c>
      <c r="H4070" s="12">
        <v>0.14134336536807526</v>
      </c>
      <c r="I4070" s="12">
        <v>0.11090815887817032</v>
      </c>
      <c r="J4070" s="12">
        <v>0.24484630340401412</v>
      </c>
      <c r="K4070" s="12">
        <v>0.15202167388357618</v>
      </c>
      <c r="L4070" s="12">
        <v>0.15346138691817343</v>
      </c>
      <c r="M4070" s="12">
        <v>0.18858637959669544</v>
      </c>
      <c r="N4070" s="12"/>
      <c r="O4070" s="12"/>
    </row>
    <row r="4071" spans="1:15" x14ac:dyDescent="0.35">
      <c r="A4071" s="11" t="str">
        <f t="shared" si="63"/>
        <v>CONSUMO PER CAPITA (kg ó litros por individuo)SidraNOROESTE</v>
      </c>
      <c r="B4071" s="11" t="s">
        <v>121</v>
      </c>
      <c r="C4071" s="11" t="s">
        <v>144</v>
      </c>
      <c r="D4071" s="11" t="s">
        <v>8</v>
      </c>
      <c r="E4071" s="12">
        <v>0.7835231280262932</v>
      </c>
      <c r="F4071" s="12">
        <v>1.3186265755996125</v>
      </c>
      <c r="G4071" s="12">
        <v>0.73402607855978708</v>
      </c>
      <c r="H4071" s="12">
        <v>0.80704712629640518</v>
      </c>
      <c r="I4071" s="12">
        <v>0.95942439596700191</v>
      </c>
      <c r="J4071" s="12">
        <v>1.2537939174728792</v>
      </c>
      <c r="K4071" s="12">
        <v>0.99080385426354189</v>
      </c>
      <c r="L4071" s="12">
        <v>1.0556880809727225</v>
      </c>
      <c r="M4071" s="12">
        <v>1.2256019920766563</v>
      </c>
      <c r="N4071" s="12"/>
      <c r="O4071" s="12"/>
    </row>
    <row r="4072" spans="1:15" x14ac:dyDescent="0.35">
      <c r="A4072" s="11" t="str">
        <f t="shared" si="63"/>
        <v>CONSUMO PER CAPITA (kg ó litros por individuo)Sidra&lt;2MIL</v>
      </c>
      <c r="B4072" s="11" t="s">
        <v>121</v>
      </c>
      <c r="C4072" s="11" t="s">
        <v>144</v>
      </c>
      <c r="D4072" s="11" t="s">
        <v>9</v>
      </c>
      <c r="E4072" s="12">
        <v>0.11474072515112052</v>
      </c>
      <c r="F4072" s="12">
        <v>2.0767164772524351E-2</v>
      </c>
      <c r="G4072" s="12">
        <v>3.5031141491144682E-2</v>
      </c>
      <c r="H4072" s="12">
        <v>3.5402157801980319E-2</v>
      </c>
      <c r="I4072" s="12">
        <v>2.2351282320123445E-2</v>
      </c>
      <c r="J4072" s="12">
        <v>0.10434755737091705</v>
      </c>
      <c r="K4072" s="12">
        <v>3.9088471559511902E-2</v>
      </c>
      <c r="L4072" s="12">
        <v>2.5076584624864947E-2</v>
      </c>
      <c r="M4072" s="12">
        <v>1.2704140297726015E-2</v>
      </c>
      <c r="N4072" s="12"/>
      <c r="O4072" s="12"/>
    </row>
    <row r="4073" spans="1:15" x14ac:dyDescent="0.35">
      <c r="A4073" s="11" t="str">
        <f t="shared" si="63"/>
        <v>CONSUMO PER CAPITA (kg ó litros por individuo)Sidra2-5MIL</v>
      </c>
      <c r="B4073" s="11" t="s">
        <v>121</v>
      </c>
      <c r="C4073" s="11" t="s">
        <v>144</v>
      </c>
      <c r="D4073" s="11" t="s">
        <v>10</v>
      </c>
      <c r="E4073" s="12">
        <v>4.666802177504098E-2</v>
      </c>
      <c r="F4073" s="12">
        <v>2.3461778072193795E-2</v>
      </c>
      <c r="G4073" s="12">
        <v>2.0467198840958236E-2</v>
      </c>
      <c r="H4073" s="12">
        <v>1.3289364685404792E-2</v>
      </c>
      <c r="I4073" s="12">
        <v>1.2902214208961293E-2</v>
      </c>
      <c r="J4073" s="12">
        <v>5.7693793365818889E-2</v>
      </c>
      <c r="K4073" s="12">
        <v>3.0896571572165632E-2</v>
      </c>
      <c r="L4073" s="12">
        <v>1.1578436224427398E-2</v>
      </c>
      <c r="M4073" s="12">
        <v>3.0731149442434307E-2</v>
      </c>
      <c r="N4073" s="12"/>
      <c r="O4073" s="12"/>
    </row>
    <row r="4074" spans="1:15" x14ac:dyDescent="0.35">
      <c r="A4074" s="11" t="str">
        <f t="shared" si="63"/>
        <v>CONSUMO PER CAPITA (kg ó litros por individuo)Sidra5-10MIL</v>
      </c>
      <c r="B4074" s="11" t="s">
        <v>121</v>
      </c>
      <c r="C4074" s="11" t="s">
        <v>144</v>
      </c>
      <c r="D4074" s="11" t="s">
        <v>11</v>
      </c>
      <c r="E4074" s="12">
        <v>2.1475147759173037E-2</v>
      </c>
      <c r="F4074" s="12">
        <v>8.3216634075796631E-2</v>
      </c>
      <c r="G4074" s="12">
        <v>2.503290955696693E-2</v>
      </c>
      <c r="H4074" s="12">
        <v>2.9183481787824848E-2</v>
      </c>
      <c r="I4074" s="12">
        <v>3.4553895879008693E-2</v>
      </c>
      <c r="J4074" s="12">
        <v>3.8251509265879891E-2</v>
      </c>
      <c r="K4074" s="12">
        <v>2.5826375316508065E-2</v>
      </c>
      <c r="L4074" s="12">
        <v>4.5821846346672225E-2</v>
      </c>
      <c r="M4074" s="12">
        <v>4.7063591748297801E-2</v>
      </c>
      <c r="N4074" s="12"/>
      <c r="O4074" s="12"/>
    </row>
    <row r="4075" spans="1:15" x14ac:dyDescent="0.35">
      <c r="A4075" s="11" t="str">
        <f t="shared" si="63"/>
        <v>CONSUMO PER CAPITA (kg ó litros por individuo)Sidra10-30MIL</v>
      </c>
      <c r="B4075" s="11" t="s">
        <v>121</v>
      </c>
      <c r="C4075" s="11" t="s">
        <v>144</v>
      </c>
      <c r="D4075" s="11" t="s">
        <v>12</v>
      </c>
      <c r="E4075" s="12">
        <v>0.11842321058680741</v>
      </c>
      <c r="F4075" s="12">
        <v>0.11862129043453694</v>
      </c>
      <c r="G4075" s="12">
        <v>0.10169916802050187</v>
      </c>
      <c r="H4075" s="12">
        <v>6.1655803983201564E-2</v>
      </c>
      <c r="I4075" s="12">
        <v>5.7424704116235167E-2</v>
      </c>
      <c r="J4075" s="12">
        <v>8.6712847003982838E-2</v>
      </c>
      <c r="K4075" s="12">
        <v>7.7908670822314216E-2</v>
      </c>
      <c r="L4075" s="12">
        <v>6.0429759086706204E-2</v>
      </c>
      <c r="M4075" s="12">
        <v>0.10099087270008414</v>
      </c>
      <c r="N4075" s="12"/>
      <c r="O4075" s="12"/>
    </row>
    <row r="4076" spans="1:15" x14ac:dyDescent="0.35">
      <c r="A4076" s="11" t="str">
        <f t="shared" si="63"/>
        <v>CONSUMO PER CAPITA (kg ó litros por individuo)Sidra30-100MIL</v>
      </c>
      <c r="B4076" s="11" t="s">
        <v>121</v>
      </c>
      <c r="C4076" s="11" t="s">
        <v>144</v>
      </c>
      <c r="D4076" s="11" t="s">
        <v>13</v>
      </c>
      <c r="E4076" s="12">
        <v>0.25021371154359218</v>
      </c>
      <c r="F4076" s="12">
        <v>0.43775908057831942</v>
      </c>
      <c r="G4076" s="12">
        <v>0.26451413249393885</v>
      </c>
      <c r="H4076" s="12">
        <v>0.26765917590568439</v>
      </c>
      <c r="I4076" s="12">
        <v>0.27802951798447306</v>
      </c>
      <c r="J4076" s="12">
        <v>0.36030615938957655</v>
      </c>
      <c r="K4076" s="12">
        <v>0.26810744226278826</v>
      </c>
      <c r="L4076" s="12">
        <v>0.269449655796415</v>
      </c>
      <c r="M4076" s="12">
        <v>0.25828606919638203</v>
      </c>
      <c r="N4076" s="12"/>
      <c r="O4076" s="12"/>
    </row>
    <row r="4077" spans="1:15" x14ac:dyDescent="0.35">
      <c r="A4077" s="11" t="str">
        <f t="shared" si="63"/>
        <v>CONSUMO PER CAPITA (kg ó litros por individuo)Sidra100-200MIL</v>
      </c>
      <c r="B4077" s="11" t="s">
        <v>121</v>
      </c>
      <c r="C4077" s="11" t="s">
        <v>144</v>
      </c>
      <c r="D4077" s="11" t="s">
        <v>14</v>
      </c>
      <c r="E4077" s="12">
        <v>8.4518888564173361E-2</v>
      </c>
      <c r="F4077" s="12">
        <v>0.10317001982664305</v>
      </c>
      <c r="G4077" s="12">
        <v>0.10401365060909974</v>
      </c>
      <c r="H4077" s="12">
        <v>7.7290286620337101E-2</v>
      </c>
      <c r="I4077" s="12">
        <v>6.8097673241592327E-2</v>
      </c>
      <c r="J4077" s="12">
        <v>0.21545164653541635</v>
      </c>
      <c r="K4077" s="12">
        <v>8.3042659415216047E-2</v>
      </c>
      <c r="L4077" s="12">
        <v>6.223171273866239E-2</v>
      </c>
      <c r="M4077" s="12">
        <v>0.1064773202103072</v>
      </c>
      <c r="N4077" s="12"/>
      <c r="O4077" s="12"/>
    </row>
    <row r="4078" spans="1:15" x14ac:dyDescent="0.35">
      <c r="A4078" s="11" t="str">
        <f t="shared" si="63"/>
        <v>CONSUMO PER CAPITA (kg ó litros por individuo)Sidra200-500MIL</v>
      </c>
      <c r="B4078" s="11" t="s">
        <v>121</v>
      </c>
      <c r="C4078" s="11" t="s">
        <v>144</v>
      </c>
      <c r="D4078" s="11" t="s">
        <v>15</v>
      </c>
      <c r="E4078" s="12">
        <v>0.1504228386182051</v>
      </c>
      <c r="F4078" s="12">
        <v>0.33082976542673453</v>
      </c>
      <c r="G4078" s="12">
        <v>0.17623790511226928</v>
      </c>
      <c r="H4078" s="12">
        <v>0.17864400261285082</v>
      </c>
      <c r="I4078" s="12">
        <v>0.26491257904522991</v>
      </c>
      <c r="J4078" s="12">
        <v>0.40618185527693779</v>
      </c>
      <c r="K4078" s="12">
        <v>0.32659892435222959</v>
      </c>
      <c r="L4078" s="12">
        <v>0.36753501969128666</v>
      </c>
      <c r="M4078" s="12">
        <v>0.3926699627337909</v>
      </c>
      <c r="N4078" s="12"/>
      <c r="O4078" s="12"/>
    </row>
    <row r="4079" spans="1:15" x14ac:dyDescent="0.35">
      <c r="A4079" s="11" t="str">
        <f t="shared" si="63"/>
        <v>CONSUMO PER CAPITA (kg ó litros por individuo)Sidra&gt;500MIL</v>
      </c>
      <c r="B4079" s="11" t="s">
        <v>121</v>
      </c>
      <c r="C4079" s="11" t="s">
        <v>144</v>
      </c>
      <c r="D4079" s="11" t="s">
        <v>16</v>
      </c>
      <c r="E4079" s="12">
        <v>3.2621908732875113E-2</v>
      </c>
      <c r="F4079" s="12">
        <v>7.0010973006447957E-2</v>
      </c>
      <c r="G4079" s="12">
        <v>2.4117653783388582E-2</v>
      </c>
      <c r="H4079" s="12">
        <v>1.525938205491472E-2</v>
      </c>
      <c r="I4079" s="12">
        <v>2.1270176392093391E-2</v>
      </c>
      <c r="J4079" s="12">
        <v>7.8642736107032901E-2</v>
      </c>
      <c r="K4079" s="12">
        <v>6.6740078077869885E-2</v>
      </c>
      <c r="L4079" s="12">
        <v>3.3449403186053404E-2</v>
      </c>
      <c r="M4079" s="12">
        <v>2.6544379845938864E-2</v>
      </c>
      <c r="N4079" s="12"/>
      <c r="O4079" s="12"/>
    </row>
    <row r="4080" spans="1:15" x14ac:dyDescent="0.35">
      <c r="A4080" s="11" t="str">
        <f t="shared" si="63"/>
        <v>CONSUMO PER CAPITA (kg ó litros por individuo)SidraDE 15 A 19 AÑOS</v>
      </c>
      <c r="B4080" s="11" t="s">
        <v>121</v>
      </c>
      <c r="C4080" s="11" t="s">
        <v>144</v>
      </c>
      <c r="D4080" s="11" t="s">
        <v>39</v>
      </c>
      <c r="E4080" s="12">
        <v>8.3631631499124934E-2</v>
      </c>
      <c r="F4080" s="12">
        <v>2.0744567057195025E-2</v>
      </c>
      <c r="G4080" s="12">
        <v>1.6280652207696127E-2</v>
      </c>
      <c r="H4080" s="12" t="s">
        <v>219</v>
      </c>
      <c r="I4080" s="12" t="s">
        <v>219</v>
      </c>
      <c r="J4080" s="12">
        <v>2.31775319213939E-2</v>
      </c>
      <c r="K4080" s="12" t="s">
        <v>219</v>
      </c>
      <c r="L4080" s="12">
        <v>5.0179694821674607E-2</v>
      </c>
      <c r="M4080" s="12" t="s">
        <v>219</v>
      </c>
      <c r="N4080" s="12"/>
      <c r="O4080" s="12"/>
    </row>
    <row r="4081" spans="1:15" x14ac:dyDescent="0.35">
      <c r="A4081" s="11" t="str">
        <f t="shared" si="63"/>
        <v>CONSUMO PER CAPITA (kg ó litros por individuo)SidraDE 20 A 24 AÑOS</v>
      </c>
      <c r="B4081" s="11" t="s">
        <v>121</v>
      </c>
      <c r="C4081" s="11" t="s">
        <v>144</v>
      </c>
      <c r="D4081" s="11" t="s">
        <v>40</v>
      </c>
      <c r="E4081" s="12">
        <v>1.4466103362176005E-2</v>
      </c>
      <c r="F4081" s="12">
        <v>5.4514384419290046E-2</v>
      </c>
      <c r="G4081" s="12">
        <v>2.791199581550911E-2</v>
      </c>
      <c r="H4081" s="12">
        <v>1.7899982371397255E-2</v>
      </c>
      <c r="I4081" s="12">
        <v>1.0744311216036933E-2</v>
      </c>
      <c r="J4081" s="12">
        <v>2.0341580206808357E-2</v>
      </c>
      <c r="K4081" s="12">
        <v>2.5600153484924039E-2</v>
      </c>
      <c r="L4081" s="12">
        <v>1.2206453139004009E-2</v>
      </c>
      <c r="M4081" s="12">
        <v>1.9876392290832574E-3</v>
      </c>
      <c r="N4081" s="12"/>
      <c r="O4081" s="12"/>
    </row>
    <row r="4082" spans="1:15" x14ac:dyDescent="0.35">
      <c r="A4082" s="11" t="str">
        <f t="shared" si="63"/>
        <v>CONSUMO PER CAPITA (kg ó litros por individuo)SidraDE 25 A 34 AÑOS</v>
      </c>
      <c r="B4082" s="11" t="s">
        <v>121</v>
      </c>
      <c r="C4082" s="11" t="s">
        <v>144</v>
      </c>
      <c r="D4082" s="11" t="s">
        <v>41</v>
      </c>
      <c r="E4082" s="12">
        <v>7.146263895677428E-2</v>
      </c>
      <c r="F4082" s="12">
        <v>6.2359381746072959E-2</v>
      </c>
      <c r="G4082" s="12">
        <v>3.5276085643720451E-2</v>
      </c>
      <c r="H4082" s="12">
        <v>3.3962670480387133E-2</v>
      </c>
      <c r="I4082" s="12">
        <v>2.5042273436819279E-2</v>
      </c>
      <c r="J4082" s="12">
        <v>5.7152583297050426E-2</v>
      </c>
      <c r="K4082" s="12">
        <v>3.9393838232976465E-2</v>
      </c>
      <c r="L4082" s="12">
        <v>2.8948399422093814E-2</v>
      </c>
      <c r="M4082" s="12">
        <v>2.7455031915940439E-2</v>
      </c>
      <c r="N4082" s="12"/>
      <c r="O4082" s="12"/>
    </row>
    <row r="4083" spans="1:15" x14ac:dyDescent="0.35">
      <c r="A4083" s="11" t="str">
        <f t="shared" si="63"/>
        <v>CONSUMO PER CAPITA (kg ó litros por individuo)SidraDE 35 A 49 AÑOS</v>
      </c>
      <c r="B4083" s="11" t="s">
        <v>121</v>
      </c>
      <c r="C4083" s="11" t="s">
        <v>144</v>
      </c>
      <c r="D4083" s="11" t="s">
        <v>42</v>
      </c>
      <c r="E4083" s="12">
        <v>6.9880487353462334E-2</v>
      </c>
      <c r="F4083" s="12">
        <v>0.10482432516091429</v>
      </c>
      <c r="G4083" s="12">
        <v>6.9142506734617026E-2</v>
      </c>
      <c r="H4083" s="12">
        <v>5.9094371816443426E-2</v>
      </c>
      <c r="I4083" s="12">
        <v>7.0958278772967814E-2</v>
      </c>
      <c r="J4083" s="12">
        <v>0.10297227161405639</v>
      </c>
      <c r="K4083" s="12">
        <v>5.9368280593647099E-2</v>
      </c>
      <c r="L4083" s="12">
        <v>5.8076961383370637E-2</v>
      </c>
      <c r="M4083" s="12">
        <v>6.6019491330355784E-2</v>
      </c>
      <c r="N4083" s="12"/>
      <c r="O4083" s="12"/>
    </row>
    <row r="4084" spans="1:15" x14ac:dyDescent="0.35">
      <c r="A4084" s="11" t="str">
        <f t="shared" si="63"/>
        <v>CONSUMO PER CAPITA (kg ó litros por individuo)SidraDE 50 A 59 AÑOS</v>
      </c>
      <c r="B4084" s="11" t="s">
        <v>121</v>
      </c>
      <c r="C4084" s="11" t="s">
        <v>144</v>
      </c>
      <c r="D4084" s="11" t="s">
        <v>43</v>
      </c>
      <c r="E4084" s="12">
        <v>0.14047129728183677</v>
      </c>
      <c r="F4084" s="12">
        <v>0.25723658592618348</v>
      </c>
      <c r="G4084" s="12">
        <v>0.13906271541968185</v>
      </c>
      <c r="H4084" s="12">
        <v>0.16777379225443939</v>
      </c>
      <c r="I4084" s="12">
        <v>0.21091626083685794</v>
      </c>
      <c r="J4084" s="12">
        <v>0.34712510109936628</v>
      </c>
      <c r="K4084" s="12">
        <v>0.25372509887544481</v>
      </c>
      <c r="L4084" s="12">
        <v>0.24114491362282225</v>
      </c>
      <c r="M4084" s="12">
        <v>0.26737953742451309</v>
      </c>
      <c r="N4084" s="12"/>
      <c r="O4084" s="12"/>
    </row>
    <row r="4085" spans="1:15" x14ac:dyDescent="0.35">
      <c r="A4085" s="11" t="str">
        <f t="shared" si="63"/>
        <v>CONSUMO PER CAPITA (kg ó litros por individuo)SidraDE 60 A 75 AÑOS</v>
      </c>
      <c r="B4085" s="11" t="s">
        <v>121</v>
      </c>
      <c r="C4085" s="11" t="s">
        <v>144</v>
      </c>
      <c r="D4085" s="11" t="s">
        <v>44</v>
      </c>
      <c r="E4085" s="12">
        <v>0.23158992797145395</v>
      </c>
      <c r="F4085" s="12">
        <v>0.39452922221780667</v>
      </c>
      <c r="G4085" s="12">
        <v>0.26149292601249091</v>
      </c>
      <c r="H4085" s="12">
        <v>0.20652084525628348</v>
      </c>
      <c r="I4085" s="12">
        <v>0.21409682712214453</v>
      </c>
      <c r="J4085" s="12">
        <v>0.34532735797528086</v>
      </c>
      <c r="K4085" s="12">
        <v>0.26838017426722777</v>
      </c>
      <c r="L4085" s="12">
        <v>0.24750613740789826</v>
      </c>
      <c r="M4085" s="12">
        <v>0.28836318570654956</v>
      </c>
      <c r="N4085" s="12"/>
      <c r="O4085" s="12"/>
    </row>
    <row r="4086" spans="1:15" x14ac:dyDescent="0.35">
      <c r="A4086" s="11" t="str">
        <f t="shared" si="63"/>
        <v>CONSUMO PER CAPITA (kg ó litros por individuo)SidraALTA Y MEDIA ALTA</v>
      </c>
      <c r="B4086" s="11" t="s">
        <v>121</v>
      </c>
      <c r="C4086" s="11" t="s">
        <v>144</v>
      </c>
      <c r="D4086" s="11" t="s">
        <v>17</v>
      </c>
      <c r="E4086" s="12">
        <v>0.24017346853283003</v>
      </c>
      <c r="F4086" s="12">
        <v>0.40265653719547229</v>
      </c>
      <c r="G4086" s="12">
        <v>0.27936806803671743</v>
      </c>
      <c r="H4086" s="12">
        <v>0.20868580343069629</v>
      </c>
      <c r="I4086" s="12">
        <v>0.23795206407578628</v>
      </c>
      <c r="J4086" s="12">
        <v>0.40860353941286998</v>
      </c>
      <c r="K4086" s="12">
        <v>0.25076793652802143</v>
      </c>
      <c r="L4086" s="12">
        <v>0.28964460634533201</v>
      </c>
      <c r="M4086" s="12">
        <v>0.24091763357841128</v>
      </c>
      <c r="N4086" s="12"/>
      <c r="O4086" s="12"/>
    </row>
    <row r="4087" spans="1:15" x14ac:dyDescent="0.35">
      <c r="A4087" s="11" t="str">
        <f t="shared" si="63"/>
        <v>CONSUMO PER CAPITA (kg ó litros por individuo)SidraMEDIA</v>
      </c>
      <c r="B4087" s="11" t="s">
        <v>121</v>
      </c>
      <c r="C4087" s="11" t="s">
        <v>144</v>
      </c>
      <c r="D4087" s="11" t="s">
        <v>18</v>
      </c>
      <c r="E4087" s="12">
        <v>0.1132299298787804</v>
      </c>
      <c r="F4087" s="12">
        <v>0.20880985512890873</v>
      </c>
      <c r="G4087" s="12">
        <v>9.2218821625591835E-2</v>
      </c>
      <c r="H4087" s="12">
        <v>0.10449748439002239</v>
      </c>
      <c r="I4087" s="12">
        <v>0.12275947595707884</v>
      </c>
      <c r="J4087" s="12">
        <v>0.20808600682367484</v>
      </c>
      <c r="K4087" s="12">
        <v>0.16660524677329949</v>
      </c>
      <c r="L4087" s="12">
        <v>0.13888095350048377</v>
      </c>
      <c r="M4087" s="12">
        <v>0.18792690764274242</v>
      </c>
      <c r="N4087" s="12"/>
      <c r="O4087" s="12"/>
    </row>
    <row r="4088" spans="1:15" x14ac:dyDescent="0.35">
      <c r="A4088" s="11" t="str">
        <f t="shared" si="63"/>
        <v>CONSUMO PER CAPITA (kg ó litros por individuo)SidraMEDIA BAJA</v>
      </c>
      <c r="B4088" s="11" t="s">
        <v>121</v>
      </c>
      <c r="C4088" s="11" t="s">
        <v>144</v>
      </c>
      <c r="D4088" s="11" t="s">
        <v>19</v>
      </c>
      <c r="E4088" s="12">
        <v>5.0460153218190106E-2</v>
      </c>
      <c r="F4088" s="12">
        <v>5.6407883409724205E-2</v>
      </c>
      <c r="G4088" s="12">
        <v>5.152856641328897E-2</v>
      </c>
      <c r="H4088" s="12">
        <v>6.9046503609427393E-2</v>
      </c>
      <c r="I4088" s="12">
        <v>6.6715263681374093E-2</v>
      </c>
      <c r="J4088" s="12">
        <v>8.1304040436906116E-2</v>
      </c>
      <c r="K4088" s="12">
        <v>7.22799669829228E-2</v>
      </c>
      <c r="L4088" s="12">
        <v>5.8557774928988685E-2</v>
      </c>
      <c r="M4088" s="12">
        <v>6.6180149176282538E-2</v>
      </c>
      <c r="N4088" s="12"/>
      <c r="O4088" s="12"/>
    </row>
    <row r="4089" spans="1:15" x14ac:dyDescent="0.35">
      <c r="A4089" s="11" t="str">
        <f t="shared" si="63"/>
        <v>CONSUMO PER CAPITA (kg ó litros por individuo)SidraBAJA</v>
      </c>
      <c r="B4089" s="11" t="s">
        <v>121</v>
      </c>
      <c r="C4089" s="11" t="s">
        <v>144</v>
      </c>
      <c r="D4089" s="11" t="s">
        <v>20</v>
      </c>
      <c r="E4089" s="12">
        <v>8.0247195277660444E-2</v>
      </c>
      <c r="F4089" s="12">
        <v>7.7913403263599149E-2</v>
      </c>
      <c r="G4089" s="12">
        <v>5.8318719061376811E-2</v>
      </c>
      <c r="H4089" s="12">
        <v>3.5314091933084997E-2</v>
      </c>
      <c r="I4089" s="12">
        <v>3.7551305259370525E-2</v>
      </c>
      <c r="J4089" s="12">
        <v>6.222100156606819E-2</v>
      </c>
      <c r="K4089" s="12">
        <v>4.6560686322794642E-2</v>
      </c>
      <c r="L4089" s="12">
        <v>3.7502258623791529E-2</v>
      </c>
      <c r="M4089" s="12">
        <v>6.1016602894503266E-2</v>
      </c>
      <c r="N4089" s="12"/>
      <c r="O4089" s="12"/>
    </row>
    <row r="4090" spans="1:15" x14ac:dyDescent="0.35">
      <c r="A4090" s="11" t="str">
        <f t="shared" si="63"/>
        <v>CONSUMO PER CAPITA (kg ó litros por individuo)SidraHOMBRE</v>
      </c>
      <c r="B4090" s="11" t="s">
        <v>121</v>
      </c>
      <c r="C4090" s="11" t="s">
        <v>144</v>
      </c>
      <c r="D4090" s="11" t="s">
        <v>21</v>
      </c>
      <c r="E4090" s="12">
        <v>9.0499039289009764E-2</v>
      </c>
      <c r="F4090" s="12">
        <v>0.15690014029547936</v>
      </c>
      <c r="G4090" s="12">
        <v>9.0840509553267446E-2</v>
      </c>
      <c r="H4090" s="12">
        <v>8.9801878981548525E-2</v>
      </c>
      <c r="I4090" s="12">
        <v>0.11171482158850889</v>
      </c>
      <c r="J4090" s="12">
        <v>0.18135347404745303</v>
      </c>
      <c r="K4090" s="12">
        <v>0.14374407120864441</v>
      </c>
      <c r="L4090" s="12">
        <v>0.12752995146069371</v>
      </c>
      <c r="M4090" s="12">
        <v>0.15136310393249122</v>
      </c>
      <c r="N4090" s="12"/>
      <c r="O4090" s="12"/>
    </row>
    <row r="4091" spans="1:15" x14ac:dyDescent="0.35">
      <c r="A4091" s="11" t="str">
        <f t="shared" si="63"/>
        <v>CONSUMO PER CAPITA (kg ó litros por individuo)SidraMUJER</v>
      </c>
      <c r="B4091" s="11" t="s">
        <v>121</v>
      </c>
      <c r="C4091" s="11" t="s">
        <v>144</v>
      </c>
      <c r="D4091" s="11" t="s">
        <v>22</v>
      </c>
      <c r="E4091" s="12">
        <v>0.14447774648166212</v>
      </c>
      <c r="F4091" s="12">
        <v>0.21262770875351217</v>
      </c>
      <c r="G4091" s="12">
        <v>0.1389962066008025</v>
      </c>
      <c r="H4091" s="12">
        <v>0.11824589929265149</v>
      </c>
      <c r="I4091" s="12">
        <v>0.1206240144327928</v>
      </c>
      <c r="J4091" s="12">
        <v>0.19762144277553037</v>
      </c>
      <c r="K4091" s="12">
        <v>0.12972896721772592</v>
      </c>
      <c r="L4091" s="12">
        <v>0.13345005021855505</v>
      </c>
      <c r="M4091" s="12">
        <v>0.13470895653611714</v>
      </c>
      <c r="N4091" s="12"/>
      <c r="O4091" s="12"/>
    </row>
    <row r="4092" spans="1:15" x14ac:dyDescent="0.35">
      <c r="A4092" s="11" t="str">
        <f t="shared" si="63"/>
        <v>CONSUMO PER CAPITA (kg ó litros por individuo)CervezaT.ESPAÑA</v>
      </c>
      <c r="B4092" s="11" t="s">
        <v>121</v>
      </c>
      <c r="C4092" s="11" t="s">
        <v>145</v>
      </c>
      <c r="D4092" s="11" t="s">
        <v>36</v>
      </c>
      <c r="E4092" s="12">
        <v>5.0376514589499575</v>
      </c>
      <c r="F4092" s="12">
        <v>8.4912333241115245</v>
      </c>
      <c r="G4092" s="12">
        <v>4.9263356719996461</v>
      </c>
      <c r="H4092" s="12">
        <v>4.3259815984299266</v>
      </c>
      <c r="I4092" s="12">
        <v>5.5164954505658583</v>
      </c>
      <c r="J4092" s="12">
        <v>8.1602291179169715</v>
      </c>
      <c r="K4092" s="12">
        <v>4.7597901820581754</v>
      </c>
      <c r="L4092" s="12">
        <v>4.110685408123687</v>
      </c>
      <c r="M4092" s="12">
        <v>5.0384616004294882</v>
      </c>
      <c r="N4092" s="12"/>
      <c r="O4092" s="12"/>
    </row>
    <row r="4093" spans="1:15" x14ac:dyDescent="0.35">
      <c r="A4093" s="11" t="str">
        <f t="shared" si="63"/>
        <v>CONSUMO PER CAPITA (kg ó litros por individuo)CervezaBCN AM</v>
      </c>
      <c r="B4093" s="11" t="s">
        <v>121</v>
      </c>
      <c r="C4093" s="11" t="s">
        <v>145</v>
      </c>
      <c r="D4093" s="11" t="s">
        <v>1</v>
      </c>
      <c r="E4093" s="12">
        <v>3.3169742806580427</v>
      </c>
      <c r="F4093" s="12">
        <v>5.7391460926190199</v>
      </c>
      <c r="G4093" s="12">
        <v>3.0659856321645553</v>
      </c>
      <c r="H4093" s="12">
        <v>2.4507735942944855</v>
      </c>
      <c r="I4093" s="12">
        <v>3.4481708481087354</v>
      </c>
      <c r="J4093" s="12">
        <v>6.0575661505647727</v>
      </c>
      <c r="K4093" s="12">
        <v>3.6356842733057362</v>
      </c>
      <c r="L4093" s="12">
        <v>3.3584905306099562</v>
      </c>
      <c r="M4093" s="12">
        <v>3.4725509044246561</v>
      </c>
      <c r="N4093" s="12"/>
      <c r="O4093" s="12"/>
    </row>
    <row r="4094" spans="1:15" x14ac:dyDescent="0.35">
      <c r="A4094" s="11" t="str">
        <f t="shared" si="63"/>
        <v>CONSUMO PER CAPITA (kg ó litros por individuo)CervezaREST.CAT ARAGON</v>
      </c>
      <c r="B4094" s="11" t="s">
        <v>121</v>
      </c>
      <c r="C4094" s="11" t="s">
        <v>145</v>
      </c>
      <c r="D4094" s="11" t="s">
        <v>2</v>
      </c>
      <c r="E4094" s="12">
        <v>4.7423244979851464</v>
      </c>
      <c r="F4094" s="12">
        <v>8.1140469666027446</v>
      </c>
      <c r="G4094" s="12">
        <v>4.3271162490659734</v>
      </c>
      <c r="H4094" s="12">
        <v>3.8647701665751444</v>
      </c>
      <c r="I4094" s="12">
        <v>4.8500428040307808</v>
      </c>
      <c r="J4094" s="12">
        <v>7.4940928919858907</v>
      </c>
      <c r="K4094" s="12">
        <v>3.8385985134971676</v>
      </c>
      <c r="L4094" s="12">
        <v>3.2468831705789434</v>
      </c>
      <c r="M4094" s="12">
        <v>4.3490392970246248</v>
      </c>
      <c r="N4094" s="12"/>
      <c r="O4094" s="12"/>
    </row>
    <row r="4095" spans="1:15" x14ac:dyDescent="0.35">
      <c r="A4095" s="11" t="str">
        <f t="shared" si="63"/>
        <v>CONSUMO PER CAPITA (kg ó litros por individuo)CervezaLEVANTE</v>
      </c>
      <c r="B4095" s="11" t="s">
        <v>121</v>
      </c>
      <c r="C4095" s="11" t="s">
        <v>145</v>
      </c>
      <c r="D4095" s="11" t="s">
        <v>3</v>
      </c>
      <c r="E4095" s="12">
        <v>4.3336226674098999</v>
      </c>
      <c r="F4095" s="12">
        <v>7.4856975645684809</v>
      </c>
      <c r="G4095" s="12">
        <v>4.4814755012005163</v>
      </c>
      <c r="H4095" s="12">
        <v>3.5521001684826743</v>
      </c>
      <c r="I4095" s="12">
        <v>4.5563408173428828</v>
      </c>
      <c r="J4095" s="12">
        <v>6.889131190554644</v>
      </c>
      <c r="K4095" s="12">
        <v>4.4488744023807367</v>
      </c>
      <c r="L4095" s="12">
        <v>3.4719954507125776</v>
      </c>
      <c r="M4095" s="12">
        <v>4.223990020674071</v>
      </c>
      <c r="N4095" s="12"/>
      <c r="O4095" s="12"/>
    </row>
    <row r="4096" spans="1:15" x14ac:dyDescent="0.35">
      <c r="A4096" s="11" t="str">
        <f t="shared" si="63"/>
        <v>CONSUMO PER CAPITA (kg ó litros por individuo)CervezaANDALUCIA</v>
      </c>
      <c r="B4096" s="11" t="s">
        <v>121</v>
      </c>
      <c r="C4096" s="11" t="s">
        <v>145</v>
      </c>
      <c r="D4096" s="11" t="s">
        <v>4</v>
      </c>
      <c r="E4096" s="12">
        <v>6.509083975688009</v>
      </c>
      <c r="F4096" s="12">
        <v>10.575722667584866</v>
      </c>
      <c r="G4096" s="12">
        <v>6.3409250806380673</v>
      </c>
      <c r="H4096" s="12">
        <v>5.8208468852989492</v>
      </c>
      <c r="I4096" s="12">
        <v>7.2422834882117666</v>
      </c>
      <c r="J4096" s="12">
        <v>9.9979905567803407</v>
      </c>
      <c r="K4096" s="12">
        <v>6.5844384289803788</v>
      </c>
      <c r="L4096" s="12">
        <v>5.3364443576666485</v>
      </c>
      <c r="M4096" s="12">
        <v>6.5502424172045925</v>
      </c>
      <c r="N4096" s="12"/>
      <c r="O4096" s="12"/>
    </row>
    <row r="4097" spans="1:15" x14ac:dyDescent="0.35">
      <c r="A4097" s="11" t="str">
        <f t="shared" si="63"/>
        <v>CONSUMO PER CAPITA (kg ó litros por individuo)CervezaMDD AM</v>
      </c>
      <c r="B4097" s="11" t="s">
        <v>121</v>
      </c>
      <c r="C4097" s="11" t="s">
        <v>145</v>
      </c>
      <c r="D4097" s="11" t="s">
        <v>5</v>
      </c>
      <c r="E4097" s="12">
        <v>5.7080420038591084</v>
      </c>
      <c r="F4097" s="12">
        <v>9.4293188950893185</v>
      </c>
      <c r="G4097" s="12">
        <v>5.6090121332335299</v>
      </c>
      <c r="H4097" s="12">
        <v>4.7806452688395353</v>
      </c>
      <c r="I4097" s="12">
        <v>6.1618946502803889</v>
      </c>
      <c r="J4097" s="12">
        <v>8.7767171197532132</v>
      </c>
      <c r="K4097" s="12">
        <v>4.9020353488799282</v>
      </c>
      <c r="L4097" s="12">
        <v>4.5177507348697263</v>
      </c>
      <c r="M4097" s="12">
        <v>5.4157498683762597</v>
      </c>
      <c r="N4097" s="12"/>
      <c r="O4097" s="12"/>
    </row>
    <row r="4098" spans="1:15" x14ac:dyDescent="0.35">
      <c r="A4098" s="11" t="str">
        <f t="shared" si="63"/>
        <v>CONSUMO PER CAPITA (kg ó litros por individuo)CervezaRTO CENTRO</v>
      </c>
      <c r="B4098" s="11" t="s">
        <v>121</v>
      </c>
      <c r="C4098" s="11" t="s">
        <v>145</v>
      </c>
      <c r="D4098" s="11" t="s">
        <v>6</v>
      </c>
      <c r="E4098" s="12">
        <v>5.3726456644673872</v>
      </c>
      <c r="F4098" s="12">
        <v>8.8402173339066117</v>
      </c>
      <c r="G4098" s="12">
        <v>5.0631507019647204</v>
      </c>
      <c r="H4098" s="12">
        <v>4.5632461014598347</v>
      </c>
      <c r="I4098" s="12">
        <v>5.3402785781362985</v>
      </c>
      <c r="J4098" s="12">
        <v>7.9941918450602509</v>
      </c>
      <c r="K4098" s="12">
        <v>4.0804056859735809</v>
      </c>
      <c r="L4098" s="12">
        <v>3.5195692101433163</v>
      </c>
      <c r="M4098" s="12">
        <v>4.5099570141349492</v>
      </c>
      <c r="N4098" s="12"/>
      <c r="O4098" s="12"/>
    </row>
    <row r="4099" spans="1:15" x14ac:dyDescent="0.35">
      <c r="A4099" s="11" t="str">
        <f t="shared" si="63"/>
        <v>CONSUMO PER CAPITA (kg ó litros por individuo)CervezaNORTE-CENTRO</v>
      </c>
      <c r="B4099" s="11" t="s">
        <v>121</v>
      </c>
      <c r="C4099" s="11" t="s">
        <v>145</v>
      </c>
      <c r="D4099" s="11" t="s">
        <v>7</v>
      </c>
      <c r="E4099" s="12">
        <v>4.0636290847231047</v>
      </c>
      <c r="F4099" s="12">
        <v>7.925774604761175</v>
      </c>
      <c r="G4099" s="12">
        <v>4.2689537301353955</v>
      </c>
      <c r="H4099" s="12">
        <v>4.2996658397163676</v>
      </c>
      <c r="I4099" s="12">
        <v>5.6982050572201093</v>
      </c>
      <c r="J4099" s="12">
        <v>9.0222547522306549</v>
      </c>
      <c r="K4099" s="12">
        <v>4.5935782586851435</v>
      </c>
      <c r="L4099" s="12">
        <v>4.0738132364988324</v>
      </c>
      <c r="M4099" s="12">
        <v>5.0219234691800203</v>
      </c>
      <c r="N4099" s="12"/>
      <c r="O4099" s="12"/>
    </row>
    <row r="4100" spans="1:15" x14ac:dyDescent="0.35">
      <c r="A4100" s="11" t="str">
        <f t="shared" ref="A4100:A4163" si="64">B4100&amp;C4100&amp;D4100</f>
        <v>CONSUMO PER CAPITA (kg ó litros por individuo)CervezaNOROESTE</v>
      </c>
      <c r="B4100" s="11" t="s">
        <v>121</v>
      </c>
      <c r="C4100" s="11" t="s">
        <v>145</v>
      </c>
      <c r="D4100" s="11" t="s">
        <v>8</v>
      </c>
      <c r="E4100" s="12">
        <v>4.7738024049112848</v>
      </c>
      <c r="F4100" s="12">
        <v>7.7088128950038977</v>
      </c>
      <c r="G4100" s="12">
        <v>4.7888949962663112</v>
      </c>
      <c r="H4100" s="12">
        <v>3.9834329990496422</v>
      </c>
      <c r="I4100" s="12">
        <v>5.3965034748640148</v>
      </c>
      <c r="J4100" s="12">
        <v>7.6867126134162982</v>
      </c>
      <c r="K4100" s="12">
        <v>4.3394753569336268</v>
      </c>
      <c r="L4100" s="12">
        <v>4.5200606487007189</v>
      </c>
      <c r="M4100" s="12">
        <v>5.6498991305561148</v>
      </c>
      <c r="N4100" s="12"/>
      <c r="O4100" s="12"/>
    </row>
    <row r="4101" spans="1:15" x14ac:dyDescent="0.35">
      <c r="A4101" s="11" t="str">
        <f t="shared" si="64"/>
        <v>CONSUMO PER CAPITA (kg ó litros por individuo)Cerveza&lt;2MIL</v>
      </c>
      <c r="B4101" s="11" t="s">
        <v>121</v>
      </c>
      <c r="C4101" s="11" t="s">
        <v>145</v>
      </c>
      <c r="D4101" s="11" t="s">
        <v>9</v>
      </c>
      <c r="E4101" s="12">
        <v>4.6276819254683685</v>
      </c>
      <c r="F4101" s="12">
        <v>7.0619834980350342</v>
      </c>
      <c r="G4101" s="12">
        <v>4.2974071022068223</v>
      </c>
      <c r="H4101" s="12">
        <v>4.4385604763065869</v>
      </c>
      <c r="I4101" s="12">
        <v>4.8906783634354642</v>
      </c>
      <c r="J4101" s="12">
        <v>6.7775763567926157</v>
      </c>
      <c r="K4101" s="12">
        <v>3.8823498208885066</v>
      </c>
      <c r="L4101" s="12">
        <v>3.1804841225001694</v>
      </c>
      <c r="M4101" s="12">
        <v>4.0337064009425232</v>
      </c>
      <c r="N4101" s="12"/>
      <c r="O4101" s="12"/>
    </row>
    <row r="4102" spans="1:15" x14ac:dyDescent="0.35">
      <c r="A4102" s="11" t="str">
        <f t="shared" si="64"/>
        <v>CONSUMO PER CAPITA (kg ó litros por individuo)Cerveza2-5MIL</v>
      </c>
      <c r="B4102" s="11" t="s">
        <v>121</v>
      </c>
      <c r="C4102" s="11" t="s">
        <v>145</v>
      </c>
      <c r="D4102" s="11" t="s">
        <v>10</v>
      </c>
      <c r="E4102" s="12">
        <v>3.4466658320215289</v>
      </c>
      <c r="F4102" s="12">
        <v>5.6262408196547939</v>
      </c>
      <c r="G4102" s="12">
        <v>3.4562228318571089</v>
      </c>
      <c r="H4102" s="12">
        <v>3.0867045151443637</v>
      </c>
      <c r="I4102" s="12">
        <v>3.7713598412280489</v>
      </c>
      <c r="J4102" s="12">
        <v>5.4798888261142595</v>
      </c>
      <c r="K4102" s="12">
        <v>3.5542466524516039</v>
      </c>
      <c r="L4102" s="12">
        <v>3.4662754982447401</v>
      </c>
      <c r="M4102" s="12">
        <v>3.739202398447091</v>
      </c>
      <c r="N4102" s="12"/>
      <c r="O4102" s="12"/>
    </row>
    <row r="4103" spans="1:15" x14ac:dyDescent="0.35">
      <c r="A4103" s="11" t="str">
        <f t="shared" si="64"/>
        <v>CONSUMO PER CAPITA (kg ó litros por individuo)Cerveza5-10MIL</v>
      </c>
      <c r="B4103" s="11" t="s">
        <v>121</v>
      </c>
      <c r="C4103" s="11" t="s">
        <v>145</v>
      </c>
      <c r="D4103" s="11" t="s">
        <v>11</v>
      </c>
      <c r="E4103" s="12">
        <v>4.9164862458578815</v>
      </c>
      <c r="F4103" s="12">
        <v>8.2147492248389895</v>
      </c>
      <c r="G4103" s="12">
        <v>4.3363351222289417</v>
      </c>
      <c r="H4103" s="12">
        <v>3.8614193668012522</v>
      </c>
      <c r="I4103" s="12">
        <v>5.0237310853063244</v>
      </c>
      <c r="J4103" s="12">
        <v>7.4985889218099517</v>
      </c>
      <c r="K4103" s="12">
        <v>4.2538583614475396</v>
      </c>
      <c r="L4103" s="12">
        <v>3.8942530793482617</v>
      </c>
      <c r="M4103" s="12">
        <v>6.0072293811837776</v>
      </c>
      <c r="N4103" s="12"/>
      <c r="O4103" s="12"/>
    </row>
    <row r="4104" spans="1:15" x14ac:dyDescent="0.35">
      <c r="A4104" s="11" t="str">
        <f t="shared" si="64"/>
        <v>CONSUMO PER CAPITA (kg ó litros por individuo)Cerveza10-30MIL</v>
      </c>
      <c r="B4104" s="11" t="s">
        <v>121</v>
      </c>
      <c r="C4104" s="11" t="s">
        <v>145</v>
      </c>
      <c r="D4104" s="11" t="s">
        <v>12</v>
      </c>
      <c r="E4104" s="12">
        <v>4.4511357649982379</v>
      </c>
      <c r="F4104" s="12">
        <v>8.0094430911040124</v>
      </c>
      <c r="G4104" s="12">
        <v>4.963901562953783</v>
      </c>
      <c r="H4104" s="12">
        <v>4.39828085652245</v>
      </c>
      <c r="I4104" s="12">
        <v>5.4030907201166398</v>
      </c>
      <c r="J4104" s="12">
        <v>8.1772661096642292</v>
      </c>
      <c r="K4104" s="12">
        <v>4.8232962011106961</v>
      </c>
      <c r="L4104" s="12">
        <v>3.8569133719604292</v>
      </c>
      <c r="M4104" s="12">
        <v>4.5320687560148167</v>
      </c>
      <c r="N4104" s="12"/>
      <c r="O4104" s="12"/>
    </row>
    <row r="4105" spans="1:15" x14ac:dyDescent="0.35">
      <c r="A4105" s="11" t="str">
        <f t="shared" si="64"/>
        <v>CONSUMO PER CAPITA (kg ó litros por individuo)Cerveza30-100MIL</v>
      </c>
      <c r="B4105" s="11" t="s">
        <v>121</v>
      </c>
      <c r="C4105" s="11" t="s">
        <v>145</v>
      </c>
      <c r="D4105" s="11" t="s">
        <v>13</v>
      </c>
      <c r="E4105" s="12">
        <v>5.0091502845067506</v>
      </c>
      <c r="F4105" s="12">
        <v>8.1078386556956659</v>
      </c>
      <c r="G4105" s="12">
        <v>4.7918000363913631</v>
      </c>
      <c r="H4105" s="12">
        <v>4.2490349856838687</v>
      </c>
      <c r="I4105" s="12">
        <v>5.3934418166298554</v>
      </c>
      <c r="J4105" s="12">
        <v>7.642372902895028</v>
      </c>
      <c r="K4105" s="12">
        <v>4.3872339894246863</v>
      </c>
      <c r="L4105" s="12">
        <v>3.7401764084295768</v>
      </c>
      <c r="M4105" s="12">
        <v>4.6026486034177774</v>
      </c>
      <c r="N4105" s="12"/>
      <c r="O4105" s="12"/>
    </row>
    <row r="4106" spans="1:15" x14ac:dyDescent="0.35">
      <c r="A4106" s="11" t="str">
        <f t="shared" si="64"/>
        <v>CONSUMO PER CAPITA (kg ó litros por individuo)Cerveza100-200MIL</v>
      </c>
      <c r="B4106" s="11" t="s">
        <v>121</v>
      </c>
      <c r="C4106" s="11" t="s">
        <v>145</v>
      </c>
      <c r="D4106" s="11" t="s">
        <v>14</v>
      </c>
      <c r="E4106" s="12">
        <v>5.2264655115649372</v>
      </c>
      <c r="F4106" s="12">
        <v>9.046582108641152</v>
      </c>
      <c r="G4106" s="12">
        <v>5.0238812556521673</v>
      </c>
      <c r="H4106" s="12">
        <v>4.3840967222270928</v>
      </c>
      <c r="I4106" s="12">
        <v>5.7623253903331477</v>
      </c>
      <c r="J4106" s="12">
        <v>8.7403850095925968</v>
      </c>
      <c r="K4106" s="12">
        <v>5.0166710301423247</v>
      </c>
      <c r="L4106" s="12">
        <v>4.36791676908509</v>
      </c>
      <c r="M4106" s="12">
        <v>5.2068808028754834</v>
      </c>
      <c r="N4106" s="12"/>
      <c r="O4106" s="12"/>
    </row>
    <row r="4107" spans="1:15" x14ac:dyDescent="0.35">
      <c r="A4107" s="11" t="str">
        <f t="shared" si="64"/>
        <v>CONSUMO PER CAPITA (kg ó litros por individuo)Cerveza200-500MIL</v>
      </c>
      <c r="B4107" s="11" t="s">
        <v>121</v>
      </c>
      <c r="C4107" s="11" t="s">
        <v>145</v>
      </c>
      <c r="D4107" s="11" t="s">
        <v>15</v>
      </c>
      <c r="E4107" s="12">
        <v>5.5316412192800373</v>
      </c>
      <c r="F4107" s="12">
        <v>9.5146687183804985</v>
      </c>
      <c r="G4107" s="12">
        <v>5.1641586382335136</v>
      </c>
      <c r="H4107" s="12">
        <v>4.4302017880531377</v>
      </c>
      <c r="I4107" s="12">
        <v>6.2089470852584157</v>
      </c>
      <c r="J4107" s="12">
        <v>9.0386677945412934</v>
      </c>
      <c r="K4107" s="12">
        <v>5.2832670420346544</v>
      </c>
      <c r="L4107" s="12">
        <v>4.5202559596266676</v>
      </c>
      <c r="M4107" s="12">
        <v>5.5503655466253843</v>
      </c>
      <c r="N4107" s="12"/>
      <c r="O4107" s="12"/>
    </row>
    <row r="4108" spans="1:15" x14ac:dyDescent="0.35">
      <c r="A4108" s="11" t="str">
        <f t="shared" si="64"/>
        <v>CONSUMO PER CAPITA (kg ó litros por individuo)Cerveza&gt;500MIL</v>
      </c>
      <c r="B4108" s="11" t="s">
        <v>121</v>
      </c>
      <c r="C4108" s="11" t="s">
        <v>145</v>
      </c>
      <c r="D4108" s="11" t="s">
        <v>16</v>
      </c>
      <c r="E4108" s="12">
        <v>6.0408412885293421</v>
      </c>
      <c r="F4108" s="12">
        <v>10.122551340316511</v>
      </c>
      <c r="G4108" s="12">
        <v>5.8856805221648196</v>
      </c>
      <c r="H4108" s="12">
        <v>4.8963750240053763</v>
      </c>
      <c r="I4108" s="12">
        <v>6.2610753194759319</v>
      </c>
      <c r="J4108" s="12">
        <v>9.6056536359094089</v>
      </c>
      <c r="K4108" s="12">
        <v>5.6110885083911413</v>
      </c>
      <c r="L4108" s="12">
        <v>5.041391785452868</v>
      </c>
      <c r="M4108" s="12">
        <v>6.0119686746684025</v>
      </c>
      <c r="N4108" s="12"/>
      <c r="O4108" s="12"/>
    </row>
    <row r="4109" spans="1:15" x14ac:dyDescent="0.35">
      <c r="A4109" s="11" t="str">
        <f t="shared" si="64"/>
        <v>CONSUMO PER CAPITA (kg ó litros por individuo)CervezaDE 15 A 19 AÑOS</v>
      </c>
      <c r="B4109" s="11" t="s">
        <v>121</v>
      </c>
      <c r="C4109" s="11" t="s">
        <v>145</v>
      </c>
      <c r="D4109" s="11" t="s">
        <v>39</v>
      </c>
      <c r="E4109" s="12">
        <v>1.4474489708437643</v>
      </c>
      <c r="F4109" s="12">
        <v>1.8772355672229197</v>
      </c>
      <c r="G4109" s="12">
        <v>0.71590249144172413</v>
      </c>
      <c r="H4109" s="12">
        <v>0.76938470020615501</v>
      </c>
      <c r="I4109" s="12">
        <v>0.32088376343405378</v>
      </c>
      <c r="J4109" s="12">
        <v>0.46435258334240664</v>
      </c>
      <c r="K4109" s="12">
        <v>0.54544400232026513</v>
      </c>
      <c r="L4109" s="12">
        <v>0.26730765586942479</v>
      </c>
      <c r="M4109" s="12">
        <v>8.8333425052813511E-2</v>
      </c>
      <c r="N4109" s="12"/>
      <c r="O4109" s="12"/>
    </row>
    <row r="4110" spans="1:15" x14ac:dyDescent="0.35">
      <c r="A4110" s="11" t="str">
        <f t="shared" si="64"/>
        <v>CONSUMO PER CAPITA (kg ó litros por individuo)CervezaDE 20 A 24 AÑOS</v>
      </c>
      <c r="B4110" s="11" t="s">
        <v>121</v>
      </c>
      <c r="C4110" s="11" t="s">
        <v>145</v>
      </c>
      <c r="D4110" s="11" t="s">
        <v>40</v>
      </c>
      <c r="E4110" s="12">
        <v>1.8221470168573293</v>
      </c>
      <c r="F4110" s="12">
        <v>2.384410870252935</v>
      </c>
      <c r="G4110" s="12">
        <v>1.5557002131587589</v>
      </c>
      <c r="H4110" s="12">
        <v>1.5195737353940848</v>
      </c>
      <c r="I4110" s="12">
        <v>1.3914787939339655</v>
      </c>
      <c r="J4110" s="12">
        <v>1.7179590897351444</v>
      </c>
      <c r="K4110" s="12">
        <v>1.1264660699703621</v>
      </c>
      <c r="L4110" s="12">
        <v>0.89278991887228143</v>
      </c>
      <c r="M4110" s="12">
        <v>1.082993038566687</v>
      </c>
      <c r="N4110" s="12"/>
      <c r="O4110" s="12"/>
    </row>
    <row r="4111" spans="1:15" x14ac:dyDescent="0.35">
      <c r="A4111" s="11" t="str">
        <f t="shared" si="64"/>
        <v>CONSUMO PER CAPITA (kg ó litros por individuo)CervezaDE 25 A 34 AÑOS</v>
      </c>
      <c r="B4111" s="11" t="s">
        <v>121</v>
      </c>
      <c r="C4111" s="11" t="s">
        <v>145</v>
      </c>
      <c r="D4111" s="11" t="s">
        <v>41</v>
      </c>
      <c r="E4111" s="12">
        <v>2.8423125559725917</v>
      </c>
      <c r="F4111" s="12">
        <v>4.2898685448263141</v>
      </c>
      <c r="G4111" s="12">
        <v>2.7727354987098205</v>
      </c>
      <c r="H4111" s="12">
        <v>2.1170955110600769</v>
      </c>
      <c r="I4111" s="12">
        <v>2.4164262405693453</v>
      </c>
      <c r="J4111" s="12">
        <v>3.4819363760637914</v>
      </c>
      <c r="K4111" s="12">
        <v>2.3966667714422556</v>
      </c>
      <c r="L4111" s="12">
        <v>2.0564867124089066</v>
      </c>
      <c r="M4111" s="12">
        <v>2.5474760157047074</v>
      </c>
      <c r="N4111" s="12"/>
      <c r="O4111" s="12"/>
    </row>
    <row r="4112" spans="1:15" x14ac:dyDescent="0.35">
      <c r="A4112" s="11" t="str">
        <f t="shared" si="64"/>
        <v>CONSUMO PER CAPITA (kg ó litros por individuo)CervezaDE 35 A 49 AÑOS</v>
      </c>
      <c r="B4112" s="11" t="s">
        <v>121</v>
      </c>
      <c r="C4112" s="11" t="s">
        <v>145</v>
      </c>
      <c r="D4112" s="11" t="s">
        <v>42</v>
      </c>
      <c r="E4112" s="12">
        <v>3.5918400685522927</v>
      </c>
      <c r="F4112" s="12">
        <v>5.9768299526945405</v>
      </c>
      <c r="G4112" s="12">
        <v>3.5225094369626411</v>
      </c>
      <c r="H4112" s="12">
        <v>3.1826283841272156</v>
      </c>
      <c r="I4112" s="12">
        <v>4.1778063076312337</v>
      </c>
      <c r="J4112" s="12">
        <v>6.0068638898219584</v>
      </c>
      <c r="K4112" s="12">
        <v>3.2586510679617429</v>
      </c>
      <c r="L4112" s="12">
        <v>2.8504557880881842</v>
      </c>
      <c r="M4112" s="12">
        <v>3.3641299341594699</v>
      </c>
      <c r="N4112" s="12"/>
      <c r="O4112" s="12"/>
    </row>
    <row r="4113" spans="1:15" x14ac:dyDescent="0.35">
      <c r="A4113" s="11" t="str">
        <f t="shared" si="64"/>
        <v>CONSUMO PER CAPITA (kg ó litros por individuo)CervezaDE 50 A 59 AÑOS</v>
      </c>
      <c r="B4113" s="11" t="s">
        <v>121</v>
      </c>
      <c r="C4113" s="11" t="s">
        <v>145</v>
      </c>
      <c r="D4113" s="11" t="s">
        <v>43</v>
      </c>
      <c r="E4113" s="12">
        <v>6.7055147053612574</v>
      </c>
      <c r="F4113" s="12">
        <v>12.000493020337393</v>
      </c>
      <c r="G4113" s="12">
        <v>6.9891507834189932</v>
      </c>
      <c r="H4113" s="12">
        <v>5.6916864512973193</v>
      </c>
      <c r="I4113" s="12">
        <v>7.1279764621256607</v>
      </c>
      <c r="J4113" s="12">
        <v>10.769799825774257</v>
      </c>
      <c r="K4113" s="12">
        <v>6.3949440072200767</v>
      </c>
      <c r="L4113" s="12">
        <v>5.2779963666999858</v>
      </c>
      <c r="M4113" s="12">
        <v>6.145344261594567</v>
      </c>
      <c r="N4113" s="12"/>
      <c r="O4113" s="12"/>
    </row>
    <row r="4114" spans="1:15" x14ac:dyDescent="0.35">
      <c r="A4114" s="11" t="str">
        <f t="shared" si="64"/>
        <v>CONSUMO PER CAPITA (kg ó litros por individuo)CervezaDE 60 A 75 AÑOS</v>
      </c>
      <c r="B4114" s="11" t="s">
        <v>121</v>
      </c>
      <c r="C4114" s="11" t="s">
        <v>145</v>
      </c>
      <c r="D4114" s="11" t="s">
        <v>44</v>
      </c>
      <c r="E4114" s="12">
        <v>8.9269716150996388</v>
      </c>
      <c r="F4114" s="12">
        <v>15.229754360474077</v>
      </c>
      <c r="G4114" s="12">
        <v>8.6183803169324538</v>
      </c>
      <c r="H4114" s="12">
        <v>7.8553261348165657</v>
      </c>
      <c r="I4114" s="12">
        <v>10.503135713925795</v>
      </c>
      <c r="J4114" s="12">
        <v>15.723887898771967</v>
      </c>
      <c r="K4114" s="12">
        <v>9.0494262838791357</v>
      </c>
      <c r="L4114" s="12">
        <v>8.0471377764126313</v>
      </c>
      <c r="M4114" s="12">
        <v>10.383980963486687</v>
      </c>
      <c r="N4114" s="12"/>
      <c r="O4114" s="12"/>
    </row>
    <row r="4115" spans="1:15" x14ac:dyDescent="0.35">
      <c r="A4115" s="11" t="str">
        <f t="shared" si="64"/>
        <v>CONSUMO PER CAPITA (kg ó litros por individuo)CervezaALTA Y MEDIA ALTA</v>
      </c>
      <c r="B4115" s="11" t="s">
        <v>121</v>
      </c>
      <c r="C4115" s="11" t="s">
        <v>145</v>
      </c>
      <c r="D4115" s="11" t="s">
        <v>17</v>
      </c>
      <c r="E4115" s="12">
        <v>6.6788854695630588</v>
      </c>
      <c r="F4115" s="12">
        <v>12.384043033812404</v>
      </c>
      <c r="G4115" s="12">
        <v>6.938095965304572</v>
      </c>
      <c r="H4115" s="12">
        <v>5.781486098517064</v>
      </c>
      <c r="I4115" s="12">
        <v>7.5333725578253157</v>
      </c>
      <c r="J4115" s="12">
        <v>11.220303060042339</v>
      </c>
      <c r="K4115" s="12">
        <v>6.5319175107806702</v>
      </c>
      <c r="L4115" s="12">
        <v>5.5264888215153558</v>
      </c>
      <c r="M4115" s="12">
        <v>6.8825147574551737</v>
      </c>
      <c r="N4115" s="12"/>
      <c r="O4115" s="12"/>
    </row>
    <row r="4116" spans="1:15" x14ac:dyDescent="0.35">
      <c r="A4116" s="11" t="str">
        <f t="shared" si="64"/>
        <v>CONSUMO PER CAPITA (kg ó litros por individuo)CervezaMEDIA</v>
      </c>
      <c r="B4116" s="11" t="s">
        <v>121</v>
      </c>
      <c r="C4116" s="11" t="s">
        <v>145</v>
      </c>
      <c r="D4116" s="11" t="s">
        <v>18</v>
      </c>
      <c r="E4116" s="12">
        <v>4.8591524909414607</v>
      </c>
      <c r="F4116" s="12">
        <v>8.2991961579481632</v>
      </c>
      <c r="G4116" s="12">
        <v>5.0860985780818666</v>
      </c>
      <c r="H4116" s="12">
        <v>4.392451938774145</v>
      </c>
      <c r="I4116" s="12">
        <v>5.5957344378454552</v>
      </c>
      <c r="J4116" s="12">
        <v>8.322774398783686</v>
      </c>
      <c r="K4116" s="12">
        <v>4.9297154746172724</v>
      </c>
      <c r="L4116" s="12">
        <v>4.4504893263398611</v>
      </c>
      <c r="M4116" s="12">
        <v>5.1534041227003895</v>
      </c>
      <c r="N4116" s="12"/>
      <c r="O4116" s="12"/>
    </row>
    <row r="4117" spans="1:15" x14ac:dyDescent="0.35">
      <c r="A4117" s="11" t="str">
        <f t="shared" si="64"/>
        <v>CONSUMO PER CAPITA (kg ó litros por individuo)CervezaMEDIA BAJA</v>
      </c>
      <c r="B4117" s="11" t="s">
        <v>121</v>
      </c>
      <c r="C4117" s="11" t="s">
        <v>145</v>
      </c>
      <c r="D4117" s="11" t="s">
        <v>19</v>
      </c>
      <c r="E4117" s="12">
        <v>4.5478980589980313</v>
      </c>
      <c r="F4117" s="12">
        <v>7.3049910685045383</v>
      </c>
      <c r="G4117" s="12">
        <v>4.0605033742404082</v>
      </c>
      <c r="H4117" s="12">
        <v>3.8633304298198734</v>
      </c>
      <c r="I4117" s="12">
        <v>4.8000785943910422</v>
      </c>
      <c r="J4117" s="12">
        <v>7.1816768419184811</v>
      </c>
      <c r="K4117" s="12">
        <v>4.0363682249686441</v>
      </c>
      <c r="L4117" s="12">
        <v>3.3151379138917205</v>
      </c>
      <c r="M4117" s="12">
        <v>4.1199485471174535</v>
      </c>
      <c r="N4117" s="12"/>
      <c r="O4117" s="12"/>
    </row>
    <row r="4118" spans="1:15" x14ac:dyDescent="0.35">
      <c r="A4118" s="11" t="str">
        <f t="shared" si="64"/>
        <v>CONSUMO PER CAPITA (kg ó litros por individuo)CervezaBAJA</v>
      </c>
      <c r="B4118" s="11" t="s">
        <v>121</v>
      </c>
      <c r="C4118" s="11" t="s">
        <v>145</v>
      </c>
      <c r="D4118" s="11" t="s">
        <v>20</v>
      </c>
      <c r="E4118" s="12">
        <v>4.1806736544741874</v>
      </c>
      <c r="F4118" s="12">
        <v>6.1179724091796928</v>
      </c>
      <c r="G4118" s="12">
        <v>3.5995661478938628</v>
      </c>
      <c r="H4118" s="12">
        <v>3.2284933126274264</v>
      </c>
      <c r="I4118" s="12">
        <v>4.1236794330749396</v>
      </c>
      <c r="J4118" s="12">
        <v>5.8223981239850788</v>
      </c>
      <c r="K4118" s="12">
        <v>3.4864465324665286</v>
      </c>
      <c r="L4118" s="12">
        <v>3.0414786340697941</v>
      </c>
      <c r="M4118" s="12">
        <v>4.0319631424041242</v>
      </c>
      <c r="N4118" s="12"/>
      <c r="O4118" s="12"/>
    </row>
    <row r="4119" spans="1:15" x14ac:dyDescent="0.35">
      <c r="A4119" s="11" t="str">
        <f t="shared" si="64"/>
        <v>CONSUMO PER CAPITA (kg ó litros por individuo)CervezaHOMBRE</v>
      </c>
      <c r="B4119" s="11" t="s">
        <v>121</v>
      </c>
      <c r="C4119" s="11" t="s">
        <v>145</v>
      </c>
      <c r="D4119" s="11" t="s">
        <v>21</v>
      </c>
      <c r="E4119" s="12">
        <v>6.1841297711673304</v>
      </c>
      <c r="F4119" s="12">
        <v>10.397194560759072</v>
      </c>
      <c r="G4119" s="12">
        <v>6.3265553289105458</v>
      </c>
      <c r="H4119" s="12">
        <v>5.3797404578663111</v>
      </c>
      <c r="I4119" s="12">
        <v>6.7447312695651007</v>
      </c>
      <c r="J4119" s="12">
        <v>9.9765587669582949</v>
      </c>
      <c r="K4119" s="12">
        <v>5.851474755060468</v>
      </c>
      <c r="L4119" s="12">
        <v>5.2258238126006198</v>
      </c>
      <c r="M4119" s="12">
        <v>6.2612122356051785</v>
      </c>
      <c r="N4119" s="12"/>
      <c r="O4119" s="12"/>
    </row>
    <row r="4120" spans="1:15" x14ac:dyDescent="0.35">
      <c r="A4120" s="11" t="str">
        <f t="shared" si="64"/>
        <v>CONSUMO PER CAPITA (kg ó litros por individuo)CervezaMUJER</v>
      </c>
      <c r="B4120" s="11" t="s">
        <v>121</v>
      </c>
      <c r="C4120" s="11" t="s">
        <v>145</v>
      </c>
      <c r="D4120" s="11" t="s">
        <v>22</v>
      </c>
      <c r="E4120" s="12">
        <v>3.9084727056612629</v>
      </c>
      <c r="F4120" s="12">
        <v>6.6140113578045918</v>
      </c>
      <c r="G4120" s="12">
        <v>3.5472112601587606</v>
      </c>
      <c r="H4120" s="12">
        <v>3.2872763592850234</v>
      </c>
      <c r="I4120" s="12">
        <v>4.3058241476121264</v>
      </c>
      <c r="J4120" s="12">
        <v>6.3698358201102456</v>
      </c>
      <c r="K4120" s="12">
        <v>3.6836966856481457</v>
      </c>
      <c r="L4120" s="12">
        <v>3.0132445890175004</v>
      </c>
      <c r="M4120" s="12">
        <v>3.8351017437950232</v>
      </c>
      <c r="N4120" s="12"/>
      <c r="O4120" s="12"/>
    </row>
    <row r="4121" spans="1:15" x14ac:dyDescent="0.35">
      <c r="A4121" s="11" t="str">
        <f t="shared" si="64"/>
        <v>CONSUMO PER CAPITA (kg ó litros por individuo)Con alcoholT.ESPAÑA</v>
      </c>
      <c r="B4121" s="11" t="s">
        <v>121</v>
      </c>
      <c r="C4121" s="11" t="s">
        <v>146</v>
      </c>
      <c r="D4121" s="11" t="s">
        <v>36</v>
      </c>
      <c r="E4121" s="12">
        <v>4.613334688816968</v>
      </c>
      <c r="F4121" s="12">
        <v>7.6896686132503111</v>
      </c>
      <c r="G4121" s="12">
        <v>4.5030047124268471</v>
      </c>
      <c r="H4121" s="12">
        <v>3.9559181119297109</v>
      </c>
      <c r="I4121" s="12">
        <v>4.9873894103754539</v>
      </c>
      <c r="J4121" s="12">
        <v>7.4017698198247013</v>
      </c>
      <c r="K4121" s="12">
        <v>4.2973385454820079</v>
      </c>
      <c r="L4121" s="12">
        <v>3.7016140840192624</v>
      </c>
      <c r="M4121" s="12">
        <v>4.4615205884212301</v>
      </c>
      <c r="N4121" s="12"/>
      <c r="O4121" s="12"/>
    </row>
    <row r="4122" spans="1:15" x14ac:dyDescent="0.35">
      <c r="A4122" s="11" t="str">
        <f t="shared" si="64"/>
        <v>CONSUMO PER CAPITA (kg ó litros por individuo)Con alcoholBCN AM</v>
      </c>
      <c r="B4122" s="11" t="s">
        <v>121</v>
      </c>
      <c r="C4122" s="11" t="s">
        <v>146</v>
      </c>
      <c r="D4122" s="11" t="s">
        <v>1</v>
      </c>
      <c r="E4122" s="12">
        <v>3.0561215254812195</v>
      </c>
      <c r="F4122" s="12">
        <v>5.3411644496509929</v>
      </c>
      <c r="G4122" s="12">
        <v>2.882433576561072</v>
      </c>
      <c r="H4122" s="12">
        <v>2.3156535210681062</v>
      </c>
      <c r="I4122" s="12">
        <v>3.2224910353181726</v>
      </c>
      <c r="J4122" s="12">
        <v>5.7200218809770185</v>
      </c>
      <c r="K4122" s="12">
        <v>3.4303647404714583</v>
      </c>
      <c r="L4122" s="12">
        <v>3.1861690211674336</v>
      </c>
      <c r="M4122" s="12">
        <v>3.2059743916251313</v>
      </c>
      <c r="N4122" s="12"/>
      <c r="O4122" s="12"/>
    </row>
    <row r="4123" spans="1:15" x14ac:dyDescent="0.35">
      <c r="A4123" s="11" t="str">
        <f t="shared" si="64"/>
        <v>CONSUMO PER CAPITA (kg ó litros por individuo)Con alcoholREST.CAT ARAGON</v>
      </c>
      <c r="B4123" s="11" t="s">
        <v>121</v>
      </c>
      <c r="C4123" s="11" t="s">
        <v>146</v>
      </c>
      <c r="D4123" s="11" t="s">
        <v>2</v>
      </c>
      <c r="E4123" s="12">
        <v>4.4516271751219927</v>
      </c>
      <c r="F4123" s="12">
        <v>7.4488268229067689</v>
      </c>
      <c r="G4123" s="12">
        <v>3.9552072274033923</v>
      </c>
      <c r="H4123" s="12">
        <v>3.5924296795166759</v>
      </c>
      <c r="I4123" s="12">
        <v>4.4937013007042914</v>
      </c>
      <c r="J4123" s="12">
        <v>6.9289364475449515</v>
      </c>
      <c r="K4123" s="12">
        <v>3.5486796514017067</v>
      </c>
      <c r="L4123" s="12">
        <v>2.9327915650092722</v>
      </c>
      <c r="M4123" s="12">
        <v>3.90885567272176</v>
      </c>
      <c r="N4123" s="12"/>
      <c r="O4123" s="12"/>
    </row>
    <row r="4124" spans="1:15" x14ac:dyDescent="0.35">
      <c r="A4124" s="11" t="str">
        <f t="shared" si="64"/>
        <v>CONSUMO PER CAPITA (kg ó litros por individuo)Con alcoholLEVANTE</v>
      </c>
      <c r="B4124" s="11" t="s">
        <v>121</v>
      </c>
      <c r="C4124" s="11" t="s">
        <v>146</v>
      </c>
      <c r="D4124" s="11" t="s">
        <v>3</v>
      </c>
      <c r="E4124" s="12">
        <v>3.9463276577823652</v>
      </c>
      <c r="F4124" s="12">
        <v>6.840842983351286</v>
      </c>
      <c r="G4124" s="12">
        <v>4.1958944128441864</v>
      </c>
      <c r="H4124" s="12">
        <v>3.2947319872678786</v>
      </c>
      <c r="I4124" s="12">
        <v>4.176509423597361</v>
      </c>
      <c r="J4124" s="12">
        <v>6.3837108793056148</v>
      </c>
      <c r="K4124" s="12">
        <v>4.1291898750893017</v>
      </c>
      <c r="L4124" s="12">
        <v>3.1853205526732209</v>
      </c>
      <c r="M4124" s="12">
        <v>3.8541984275886545</v>
      </c>
      <c r="N4124" s="12"/>
      <c r="O4124" s="12"/>
    </row>
    <row r="4125" spans="1:15" x14ac:dyDescent="0.35">
      <c r="A4125" s="11" t="str">
        <f t="shared" si="64"/>
        <v>CONSUMO PER CAPITA (kg ó litros por individuo)Con alcoholANDALUCIA</v>
      </c>
      <c r="B4125" s="11" t="s">
        <v>121</v>
      </c>
      <c r="C4125" s="11" t="s">
        <v>146</v>
      </c>
      <c r="D4125" s="11" t="s">
        <v>4</v>
      </c>
      <c r="E4125" s="12">
        <v>5.9724762541304264</v>
      </c>
      <c r="F4125" s="12">
        <v>9.5921761319496568</v>
      </c>
      <c r="G4125" s="12">
        <v>5.8354858992518617</v>
      </c>
      <c r="H4125" s="12">
        <v>5.2950787025657622</v>
      </c>
      <c r="I4125" s="12">
        <v>6.4197939588190467</v>
      </c>
      <c r="J4125" s="12">
        <v>8.9194571727735426</v>
      </c>
      <c r="K4125" s="12">
        <v>5.8498486301542219</v>
      </c>
      <c r="L4125" s="12">
        <v>4.7339270618708342</v>
      </c>
      <c r="M4125" s="12">
        <v>5.6932519903790073</v>
      </c>
      <c r="N4125" s="12"/>
      <c r="O4125" s="12"/>
    </row>
    <row r="4126" spans="1:15" x14ac:dyDescent="0.35">
      <c r="A4126" s="11" t="str">
        <f t="shared" si="64"/>
        <v>CONSUMO PER CAPITA (kg ó litros por individuo)Con alcoholMDD AM</v>
      </c>
      <c r="B4126" s="11" t="s">
        <v>121</v>
      </c>
      <c r="C4126" s="11" t="s">
        <v>146</v>
      </c>
      <c r="D4126" s="11" t="s">
        <v>5</v>
      </c>
      <c r="E4126" s="12">
        <v>5.053946421428944</v>
      </c>
      <c r="F4126" s="12">
        <v>8.4039871882558881</v>
      </c>
      <c r="G4126" s="12">
        <v>4.8856508785651789</v>
      </c>
      <c r="H4126" s="12">
        <v>4.2921417215709221</v>
      </c>
      <c r="I4126" s="12">
        <v>5.4752357752532506</v>
      </c>
      <c r="J4126" s="12">
        <v>7.7185602940838338</v>
      </c>
      <c r="K4126" s="12">
        <v>4.3438077927065031</v>
      </c>
      <c r="L4126" s="12">
        <v>3.9444083272051444</v>
      </c>
      <c r="M4126" s="12">
        <v>4.6677704317830093</v>
      </c>
      <c r="N4126" s="12"/>
      <c r="O4126" s="12"/>
    </row>
    <row r="4127" spans="1:15" x14ac:dyDescent="0.35">
      <c r="A4127" s="11" t="str">
        <f t="shared" si="64"/>
        <v>CONSUMO PER CAPITA (kg ó litros por individuo)Con alcoholRTO CENTRO</v>
      </c>
      <c r="B4127" s="11" t="s">
        <v>121</v>
      </c>
      <c r="C4127" s="11" t="s">
        <v>146</v>
      </c>
      <c r="D4127" s="11" t="s">
        <v>6</v>
      </c>
      <c r="E4127" s="12">
        <v>4.926394751292265</v>
      </c>
      <c r="F4127" s="12">
        <v>7.7910898289430124</v>
      </c>
      <c r="G4127" s="12">
        <v>4.5415131606533796</v>
      </c>
      <c r="H4127" s="12">
        <v>4.0425906047573035</v>
      </c>
      <c r="I4127" s="12">
        <v>4.7719976283311762</v>
      </c>
      <c r="J4127" s="12">
        <v>7.1707262387168385</v>
      </c>
      <c r="K4127" s="12">
        <v>3.5362044381015387</v>
      </c>
      <c r="L4127" s="12">
        <v>3.0616563324330679</v>
      </c>
      <c r="M4127" s="12">
        <v>3.8316931806680588</v>
      </c>
      <c r="N4127" s="12"/>
      <c r="O4127" s="12"/>
    </row>
    <row r="4128" spans="1:15" x14ac:dyDescent="0.35">
      <c r="A4128" s="11" t="str">
        <f t="shared" si="64"/>
        <v>CONSUMO PER CAPITA (kg ó litros por individuo)Con alcoholNORTE-CENTRO</v>
      </c>
      <c r="B4128" s="11" t="s">
        <v>121</v>
      </c>
      <c r="C4128" s="11" t="s">
        <v>146</v>
      </c>
      <c r="D4128" s="11" t="s">
        <v>7</v>
      </c>
      <c r="E4128" s="12">
        <v>3.8145053332086682</v>
      </c>
      <c r="F4128" s="12">
        <v>7.3343651276957651</v>
      </c>
      <c r="G4128" s="12">
        <v>3.9592363700640587</v>
      </c>
      <c r="H4128" s="12">
        <v>3.9160348344193348</v>
      </c>
      <c r="I4128" s="12">
        <v>5.1171989782623317</v>
      </c>
      <c r="J4128" s="12">
        <v>8.3244960379572408</v>
      </c>
      <c r="K4128" s="12">
        <v>4.2053664475137342</v>
      </c>
      <c r="L4128" s="12">
        <v>3.7990488113398868</v>
      </c>
      <c r="M4128" s="12">
        <v>4.6397072597693079</v>
      </c>
      <c r="N4128" s="12"/>
      <c r="O4128" s="12"/>
    </row>
    <row r="4129" spans="1:15" x14ac:dyDescent="0.35">
      <c r="A4129" s="11" t="str">
        <f t="shared" si="64"/>
        <v>CONSUMO PER CAPITA (kg ó litros por individuo)Con alcoholNOROESTE</v>
      </c>
      <c r="B4129" s="11" t="s">
        <v>121</v>
      </c>
      <c r="C4129" s="11" t="s">
        <v>146</v>
      </c>
      <c r="D4129" s="11" t="s">
        <v>8</v>
      </c>
      <c r="E4129" s="12">
        <v>4.365157411724006</v>
      </c>
      <c r="F4129" s="12">
        <v>6.814329148309195</v>
      </c>
      <c r="G4129" s="12">
        <v>4.4283819081375668</v>
      </c>
      <c r="H4129" s="12">
        <v>3.7359462114299067</v>
      </c>
      <c r="I4129" s="12">
        <v>5.0404519557416982</v>
      </c>
      <c r="J4129" s="12">
        <v>6.9577651135416865</v>
      </c>
      <c r="K4129" s="12">
        <v>3.8840023151018843</v>
      </c>
      <c r="L4129" s="12">
        <v>4.1142573400781348</v>
      </c>
      <c r="M4129" s="12">
        <v>4.9926638487903912</v>
      </c>
      <c r="N4129" s="12"/>
      <c r="O4129" s="12"/>
    </row>
    <row r="4130" spans="1:15" x14ac:dyDescent="0.35">
      <c r="A4130" s="11" t="str">
        <f t="shared" si="64"/>
        <v>CONSUMO PER CAPITA (kg ó litros por individuo)Con alcohol&lt;2MIL</v>
      </c>
      <c r="B4130" s="11" t="s">
        <v>121</v>
      </c>
      <c r="C4130" s="11" t="s">
        <v>146</v>
      </c>
      <c r="D4130" s="11" t="s">
        <v>9</v>
      </c>
      <c r="E4130" s="12">
        <v>4.2618329851534762</v>
      </c>
      <c r="F4130" s="12">
        <v>6.5114956217727142</v>
      </c>
      <c r="G4130" s="12">
        <v>4.0975780777191577</v>
      </c>
      <c r="H4130" s="12">
        <v>4.1150285646196583</v>
      </c>
      <c r="I4130" s="12">
        <v>4.6674812490596667</v>
      </c>
      <c r="J4130" s="12">
        <v>6.4211397374503782</v>
      </c>
      <c r="K4130" s="12">
        <v>3.6825459827619187</v>
      </c>
      <c r="L4130" s="12">
        <v>2.9249959651261994</v>
      </c>
      <c r="M4130" s="12">
        <v>3.4843144650575022</v>
      </c>
      <c r="N4130" s="12"/>
      <c r="O4130" s="12"/>
    </row>
    <row r="4131" spans="1:15" x14ac:dyDescent="0.35">
      <c r="A4131" s="11" t="str">
        <f t="shared" si="64"/>
        <v>CONSUMO PER CAPITA (kg ó litros por individuo)Con alcohol2-5MIL</v>
      </c>
      <c r="B4131" s="11" t="s">
        <v>121</v>
      </c>
      <c r="C4131" s="11" t="s">
        <v>146</v>
      </c>
      <c r="D4131" s="11" t="s">
        <v>10</v>
      </c>
      <c r="E4131" s="12">
        <v>3.2650879823990429</v>
      </c>
      <c r="F4131" s="12">
        <v>5.1722057256575438</v>
      </c>
      <c r="G4131" s="12">
        <v>3.2009910194026472</v>
      </c>
      <c r="H4131" s="12">
        <v>2.9186780515545747</v>
      </c>
      <c r="I4131" s="12">
        <v>3.4687960143168883</v>
      </c>
      <c r="J4131" s="12">
        <v>5.0427397324441303</v>
      </c>
      <c r="K4131" s="12">
        <v>3.2150830126961849</v>
      </c>
      <c r="L4131" s="12">
        <v>3.1872506725274965</v>
      </c>
      <c r="M4131" s="12">
        <v>3.4396108653103274</v>
      </c>
      <c r="N4131" s="12"/>
      <c r="O4131" s="12"/>
    </row>
    <row r="4132" spans="1:15" x14ac:dyDescent="0.35">
      <c r="A4132" s="11" t="str">
        <f t="shared" si="64"/>
        <v>CONSUMO PER CAPITA (kg ó litros por individuo)Con alcohol5-10MIL</v>
      </c>
      <c r="B4132" s="11" t="s">
        <v>121</v>
      </c>
      <c r="C4132" s="11" t="s">
        <v>146</v>
      </c>
      <c r="D4132" s="11" t="s">
        <v>11</v>
      </c>
      <c r="E4132" s="12">
        <v>4.5746009216820278</v>
      </c>
      <c r="F4132" s="12">
        <v>7.4853379886058127</v>
      </c>
      <c r="G4132" s="12">
        <v>3.9753103841167152</v>
      </c>
      <c r="H4132" s="12">
        <v>3.5440635744005005</v>
      </c>
      <c r="I4132" s="12">
        <v>4.5655460252997857</v>
      </c>
      <c r="J4132" s="12">
        <v>6.7202010666337859</v>
      </c>
      <c r="K4132" s="12">
        <v>3.9133144563431519</v>
      </c>
      <c r="L4132" s="12">
        <v>3.6114208106993568</v>
      </c>
      <c r="M4132" s="12">
        <v>5.4914456899802104</v>
      </c>
      <c r="N4132" s="12"/>
      <c r="O4132" s="12"/>
    </row>
    <row r="4133" spans="1:15" x14ac:dyDescent="0.35">
      <c r="A4133" s="11" t="str">
        <f t="shared" si="64"/>
        <v>CONSUMO PER CAPITA (kg ó litros por individuo)Con alcohol10-30MIL</v>
      </c>
      <c r="B4133" s="11" t="s">
        <v>121</v>
      </c>
      <c r="C4133" s="11" t="s">
        <v>146</v>
      </c>
      <c r="D4133" s="11" t="s">
        <v>12</v>
      </c>
      <c r="E4133" s="12">
        <v>4.1024896557023336</v>
      </c>
      <c r="F4133" s="12">
        <v>7.3360654657723625</v>
      </c>
      <c r="G4133" s="12">
        <v>4.643244423268599</v>
      </c>
      <c r="H4133" s="12">
        <v>4.0947553603154958</v>
      </c>
      <c r="I4133" s="12">
        <v>4.8388115233801798</v>
      </c>
      <c r="J4133" s="12">
        <v>7.4358125721156698</v>
      </c>
      <c r="K4133" s="12">
        <v>4.3189112359412256</v>
      </c>
      <c r="L4133" s="12">
        <v>3.4408236942633188</v>
      </c>
      <c r="M4133" s="12">
        <v>4.0183683379837056</v>
      </c>
      <c r="N4133" s="12"/>
      <c r="O4133" s="12"/>
    </row>
    <row r="4134" spans="1:15" x14ac:dyDescent="0.35">
      <c r="A4134" s="11" t="str">
        <f t="shared" si="64"/>
        <v>CONSUMO PER CAPITA (kg ó litros por individuo)Con alcohol30-100MIL</v>
      </c>
      <c r="B4134" s="11" t="s">
        <v>121</v>
      </c>
      <c r="C4134" s="11" t="s">
        <v>146</v>
      </c>
      <c r="D4134" s="11" t="s">
        <v>13</v>
      </c>
      <c r="E4134" s="12">
        <v>4.482762683056392</v>
      </c>
      <c r="F4134" s="12">
        <v>7.1795558377177002</v>
      </c>
      <c r="G4134" s="12">
        <v>4.2764160034459353</v>
      </c>
      <c r="H4134" s="12">
        <v>3.7202861201377053</v>
      </c>
      <c r="I4134" s="12">
        <v>4.6672062177884541</v>
      </c>
      <c r="J4134" s="12">
        <v>6.8122929565608858</v>
      </c>
      <c r="K4134" s="12">
        <v>3.8937210162819942</v>
      </c>
      <c r="L4134" s="12">
        <v>3.3189546985392484</v>
      </c>
      <c r="M4134" s="12">
        <v>3.9962775937315707</v>
      </c>
    </row>
    <row r="4135" spans="1:15" x14ac:dyDescent="0.35">
      <c r="A4135" s="11" t="str">
        <f t="shared" si="64"/>
        <v>CONSUMO PER CAPITA (kg ó litros por individuo)Con alcohol100-200MIL</v>
      </c>
      <c r="B4135" s="11" t="s">
        <v>121</v>
      </c>
      <c r="C4135" s="11" t="s">
        <v>146</v>
      </c>
      <c r="D4135" s="11" t="s">
        <v>14</v>
      </c>
      <c r="E4135" s="12">
        <v>4.5910234260825389</v>
      </c>
      <c r="F4135" s="12">
        <v>7.9057656747272018</v>
      </c>
      <c r="G4135" s="12">
        <v>4.5270205609940479</v>
      </c>
      <c r="H4135" s="12">
        <v>3.9484181778125893</v>
      </c>
      <c r="I4135" s="12">
        <v>5.1744803663177565</v>
      </c>
      <c r="J4135" s="12">
        <v>7.6488898119460105</v>
      </c>
      <c r="K4135" s="12">
        <v>4.3966672504271225</v>
      </c>
      <c r="L4135" s="12">
        <v>3.7813565849034894</v>
      </c>
      <c r="M4135" s="12">
        <v>4.4559704240355824</v>
      </c>
    </row>
    <row r="4136" spans="1:15" x14ac:dyDescent="0.35">
      <c r="A4136" s="11" t="str">
        <f t="shared" si="64"/>
        <v>CONSUMO PER CAPITA (kg ó litros por individuo)Con alcohol200-500MIL</v>
      </c>
      <c r="B4136" s="11" t="s">
        <v>121</v>
      </c>
      <c r="C4136" s="11" t="s">
        <v>146</v>
      </c>
      <c r="D4136" s="11" t="s">
        <v>15</v>
      </c>
      <c r="E4136" s="12">
        <v>5.1941442549281502</v>
      </c>
      <c r="F4136" s="12">
        <v>8.7440061873815189</v>
      </c>
      <c r="G4136" s="12">
        <v>4.7806062568155543</v>
      </c>
      <c r="H4136" s="12">
        <v>4.0546811188580696</v>
      </c>
      <c r="I4136" s="12">
        <v>5.6682668225563866</v>
      </c>
      <c r="J4136" s="12">
        <v>8.2854059155674751</v>
      </c>
      <c r="K4136" s="12">
        <v>4.7286424450372593</v>
      </c>
      <c r="L4136" s="12">
        <v>4.0219880422425716</v>
      </c>
      <c r="M4136" s="12">
        <v>4.8711760106566793</v>
      </c>
    </row>
    <row r="4137" spans="1:15" x14ac:dyDescent="0.35">
      <c r="A4137" s="11" t="str">
        <f t="shared" si="64"/>
        <v>CONSUMO PER CAPITA (kg ó litros por individuo)Con alcohol&gt;500MIL</v>
      </c>
      <c r="B4137" s="11" t="s">
        <v>121</v>
      </c>
      <c r="C4137" s="11" t="s">
        <v>146</v>
      </c>
      <c r="D4137" s="11" t="s">
        <v>16</v>
      </c>
      <c r="E4137" s="12">
        <v>5.5641467324317349</v>
      </c>
      <c r="F4137" s="12">
        <v>9.2548788932680441</v>
      </c>
      <c r="G4137" s="12">
        <v>5.3028298938736009</v>
      </c>
      <c r="H4137" s="12">
        <v>4.5631946691694329</v>
      </c>
      <c r="I4137" s="12">
        <v>5.813965087833302</v>
      </c>
      <c r="J4137" s="12">
        <v>8.850114571455677</v>
      </c>
      <c r="K4137" s="12">
        <v>5.1926076217599828</v>
      </c>
      <c r="L4137" s="12">
        <v>4.6599889090092539</v>
      </c>
      <c r="M4137" s="12">
        <v>5.432456521470904</v>
      </c>
    </row>
    <row r="4138" spans="1:15" x14ac:dyDescent="0.35">
      <c r="A4138" s="11" t="str">
        <f t="shared" si="64"/>
        <v>CONSUMO PER CAPITA (kg ó litros por individuo)Con alcoholDE 15 A 19 AÑOS</v>
      </c>
      <c r="B4138" s="11" t="s">
        <v>121</v>
      </c>
      <c r="C4138" s="11" t="s">
        <v>146</v>
      </c>
      <c r="D4138" s="11" t="s">
        <v>39</v>
      </c>
      <c r="E4138" s="12">
        <v>1.2668945697462155</v>
      </c>
      <c r="F4138" s="12">
        <v>1.8457134761834932</v>
      </c>
      <c r="G4138" s="12">
        <v>0.68878207341579156</v>
      </c>
      <c r="H4138" s="12">
        <v>0.75333735210897879</v>
      </c>
      <c r="I4138" s="12">
        <v>0.32088376343405378</v>
      </c>
      <c r="J4138" s="12">
        <v>0.4336977939156646</v>
      </c>
      <c r="K4138" s="12">
        <v>0.38158469335533751</v>
      </c>
      <c r="L4138" s="12">
        <v>0.10307588180841554</v>
      </c>
      <c r="M4138" s="12">
        <v>4.993941731230031E-2</v>
      </c>
    </row>
    <row r="4139" spans="1:15" x14ac:dyDescent="0.35">
      <c r="A4139" s="11" t="str">
        <f t="shared" si="64"/>
        <v>CONSUMO PER CAPITA (kg ó litros por individuo)Con alcoholDE 20 A 24 AÑOS</v>
      </c>
      <c r="B4139" s="11" t="s">
        <v>121</v>
      </c>
      <c r="C4139" s="11" t="s">
        <v>146</v>
      </c>
      <c r="D4139" s="11" t="s">
        <v>40</v>
      </c>
      <c r="E4139" s="12">
        <v>1.7842794536949418</v>
      </c>
      <c r="F4139" s="12">
        <v>2.2837926589096642</v>
      </c>
      <c r="G4139" s="12">
        <v>1.5026116151165407</v>
      </c>
      <c r="H4139" s="12">
        <v>1.4999911715807384</v>
      </c>
      <c r="I4139" s="12">
        <v>1.2719046703880721</v>
      </c>
      <c r="J4139" s="12">
        <v>1.6730261549570038</v>
      </c>
      <c r="K4139" s="12">
        <v>1.1172795855959687</v>
      </c>
      <c r="L4139" s="12">
        <v>0.86657565633517897</v>
      </c>
      <c r="M4139" s="12">
        <v>1.0741342759419754</v>
      </c>
    </row>
    <row r="4140" spans="1:15" x14ac:dyDescent="0.35">
      <c r="A4140" s="11" t="str">
        <f t="shared" si="64"/>
        <v>CONSUMO PER CAPITA (kg ó litros por individuo)Con alcoholDE 25 A 34 AÑOS</v>
      </c>
      <c r="B4140" s="11" t="s">
        <v>121</v>
      </c>
      <c r="C4140" s="11" t="s">
        <v>146</v>
      </c>
      <c r="D4140" s="11" t="s">
        <v>41</v>
      </c>
      <c r="E4140" s="12">
        <v>2.7455621503294689</v>
      </c>
      <c r="F4140" s="12">
        <v>4.067583812980879</v>
      </c>
      <c r="G4140" s="12">
        <v>2.6887558890743315</v>
      </c>
      <c r="H4140" s="12">
        <v>2.0277082776421489</v>
      </c>
      <c r="I4140" s="12">
        <v>2.3033338115187232</v>
      </c>
      <c r="J4140" s="12">
        <v>3.3133856500759138</v>
      </c>
      <c r="K4140" s="12">
        <v>2.2866261321279797</v>
      </c>
      <c r="L4140" s="12">
        <v>1.9709991648547804</v>
      </c>
      <c r="M4140" s="12">
        <v>2.3702292158608369</v>
      </c>
    </row>
    <row r="4141" spans="1:15" x14ac:dyDescent="0.35">
      <c r="A4141" s="11" t="str">
        <f t="shared" si="64"/>
        <v>CONSUMO PER CAPITA (kg ó litros por individuo)Con alcoholDE 35 A 49 AÑOS</v>
      </c>
      <c r="B4141" s="11" t="s">
        <v>121</v>
      </c>
      <c r="C4141" s="11" t="s">
        <v>146</v>
      </c>
      <c r="D4141" s="11" t="s">
        <v>42</v>
      </c>
      <c r="E4141" s="12">
        <v>3.3933183961776652</v>
      </c>
      <c r="F4141" s="12">
        <v>5.5356847913739688</v>
      </c>
      <c r="G4141" s="12">
        <v>3.2940998209628005</v>
      </c>
      <c r="H4141" s="12">
        <v>2.9461280003543688</v>
      </c>
      <c r="I4141" s="12">
        <v>3.8892813592146727</v>
      </c>
      <c r="J4141" s="12">
        <v>5.6169036660956966</v>
      </c>
      <c r="K4141" s="12">
        <v>3.0132623568531325</v>
      </c>
      <c r="L4141" s="12">
        <v>2.6484885796526156</v>
      </c>
      <c r="M4141" s="12">
        <v>3.0631438178467447</v>
      </c>
    </row>
    <row r="4142" spans="1:15" x14ac:dyDescent="0.35">
      <c r="A4142" s="11" t="str">
        <f t="shared" si="64"/>
        <v>CONSUMO PER CAPITA (kg ó litros por individuo)Con alcoholDE 50 A 59 AÑOS</v>
      </c>
      <c r="B4142" s="11" t="s">
        <v>121</v>
      </c>
      <c r="C4142" s="11" t="s">
        <v>146</v>
      </c>
      <c r="D4142" s="11" t="s">
        <v>43</v>
      </c>
      <c r="E4142" s="12">
        <v>6.1122231261748254</v>
      </c>
      <c r="F4142" s="12">
        <v>10.850340445165253</v>
      </c>
      <c r="G4142" s="12">
        <v>6.3848497527649481</v>
      </c>
      <c r="H4142" s="12">
        <v>5.2426984733543769</v>
      </c>
      <c r="I4142" s="12">
        <v>6.4960367359522477</v>
      </c>
      <c r="J4142" s="12">
        <v>9.783435941112316</v>
      </c>
      <c r="K4142" s="12">
        <v>5.769206242644918</v>
      </c>
      <c r="L4142" s="12">
        <v>4.7934260549082968</v>
      </c>
      <c r="M4142" s="12">
        <v>5.4756058446779363</v>
      </c>
    </row>
    <row r="4143" spans="1:15" x14ac:dyDescent="0.35">
      <c r="A4143" s="11" t="str">
        <f t="shared" si="64"/>
        <v>CONSUMO PER CAPITA (kg ó litros por individuo)Con alcoholDE 60 A 75 AÑOS</v>
      </c>
      <c r="B4143" s="11" t="s">
        <v>121</v>
      </c>
      <c r="C4143" s="11" t="s">
        <v>146</v>
      </c>
      <c r="D4143" s="11" t="s">
        <v>44</v>
      </c>
      <c r="E4143" s="12">
        <v>7.9531699532044025</v>
      </c>
      <c r="F4143" s="12">
        <v>13.446123290970457</v>
      </c>
      <c r="G4143" s="12">
        <v>7.6493350986757713</v>
      </c>
      <c r="H4143" s="12">
        <v>7.0010349855982854</v>
      </c>
      <c r="I4143" s="12">
        <v>9.2192029754556408</v>
      </c>
      <c r="J4143" s="12">
        <v>13.89918086276343</v>
      </c>
      <c r="K4143" s="12">
        <v>8.0099604834072391</v>
      </c>
      <c r="L4143" s="12">
        <v>7.0578956276185867</v>
      </c>
      <c r="M4143" s="12">
        <v>8.964118361880189</v>
      </c>
    </row>
    <row r="4144" spans="1:15" x14ac:dyDescent="0.35">
      <c r="A4144" s="11" t="str">
        <f t="shared" si="64"/>
        <v>CONSUMO PER CAPITA (kg ó litros por individuo)Con alcoholALTA Y MEDIA ALTA</v>
      </c>
      <c r="B4144" s="11" t="s">
        <v>121</v>
      </c>
      <c r="C4144" s="11" t="s">
        <v>146</v>
      </c>
      <c r="D4144" s="11" t="s">
        <v>17</v>
      </c>
      <c r="E4144" s="12">
        <v>6.0765311826367645</v>
      </c>
      <c r="F4144" s="12">
        <v>11.248539027732456</v>
      </c>
      <c r="G4144" s="12">
        <v>6.3758922977350272</v>
      </c>
      <c r="H4144" s="12">
        <v>5.3397744762635559</v>
      </c>
      <c r="I4144" s="12">
        <v>6.8703223607341384</v>
      </c>
      <c r="J4144" s="12">
        <v>10.142869922699829</v>
      </c>
      <c r="K4144" s="12">
        <v>5.954465132672258</v>
      </c>
      <c r="L4144" s="12">
        <v>4.9807419755724247</v>
      </c>
      <c r="M4144" s="12">
        <v>6.1553205144469336</v>
      </c>
    </row>
    <row r="4145" spans="1:13" x14ac:dyDescent="0.35">
      <c r="A4145" s="11" t="str">
        <f t="shared" si="64"/>
        <v>CONSUMO PER CAPITA (kg ó litros por individuo)Con alcoholMEDIA</v>
      </c>
      <c r="B4145" s="11" t="s">
        <v>121</v>
      </c>
      <c r="C4145" s="11" t="s">
        <v>146</v>
      </c>
      <c r="D4145" s="11" t="s">
        <v>18</v>
      </c>
      <c r="E4145" s="12">
        <v>4.4635722976882848</v>
      </c>
      <c r="F4145" s="12">
        <v>7.5726909385114602</v>
      </c>
      <c r="G4145" s="12">
        <v>4.6200907132398985</v>
      </c>
      <c r="H4145" s="12">
        <v>4.0749483251750176</v>
      </c>
      <c r="I4145" s="12">
        <v>5.0929408962788507</v>
      </c>
      <c r="J4145" s="12">
        <v>7.6109365409208545</v>
      </c>
      <c r="K4145" s="12">
        <v>4.4924574587950827</v>
      </c>
      <c r="L4145" s="12">
        <v>4.0529327550186096</v>
      </c>
      <c r="M4145" s="12">
        <v>4.5983962233272466</v>
      </c>
    </row>
    <row r="4146" spans="1:13" x14ac:dyDescent="0.35">
      <c r="A4146" s="11" t="str">
        <f t="shared" si="64"/>
        <v>CONSUMO PER CAPITA (kg ó litros por individuo)Con alcoholMEDIA BAJA</v>
      </c>
      <c r="B4146" s="11" t="s">
        <v>121</v>
      </c>
      <c r="C4146" s="11" t="s">
        <v>146</v>
      </c>
      <c r="D4146" s="11" t="s">
        <v>19</v>
      </c>
      <c r="E4146" s="12">
        <v>4.2047425972496937</v>
      </c>
      <c r="F4146" s="12">
        <v>6.5648965055657422</v>
      </c>
      <c r="G4146" s="12">
        <v>3.7274355687408649</v>
      </c>
      <c r="H4146" s="12">
        <v>3.4464888400373015</v>
      </c>
      <c r="I4146" s="12">
        <v>4.2838396398518901</v>
      </c>
      <c r="J4146" s="12">
        <v>6.4799668223045623</v>
      </c>
      <c r="K4146" s="12">
        <v>3.5916406604253961</v>
      </c>
      <c r="L4146" s="12">
        <v>2.9441201352904502</v>
      </c>
      <c r="M4146" s="12">
        <v>3.5581514386812083</v>
      </c>
    </row>
    <row r="4147" spans="1:13" x14ac:dyDescent="0.35">
      <c r="A4147" s="11" t="str">
        <f t="shared" si="64"/>
        <v>CONSUMO PER CAPITA (kg ó litros por individuo)Con alcoholBAJA</v>
      </c>
      <c r="B4147" s="11" t="s">
        <v>121</v>
      </c>
      <c r="C4147" s="11" t="s">
        <v>146</v>
      </c>
      <c r="D4147" s="11" t="s">
        <v>20</v>
      </c>
      <c r="E4147" s="12">
        <v>3.7953015093638252</v>
      </c>
      <c r="F4147" s="12">
        <v>5.4748381227098548</v>
      </c>
      <c r="G4147" s="12">
        <v>3.2803602815889121</v>
      </c>
      <c r="H4147" s="12">
        <v>2.9116610463864787</v>
      </c>
      <c r="I4147" s="12">
        <v>3.6802939633203762</v>
      </c>
      <c r="J4147" s="12">
        <v>5.2606834361387138</v>
      </c>
      <c r="K4147" s="12">
        <v>3.0845316475615161</v>
      </c>
      <c r="L4147" s="12">
        <v>2.7126305319926907</v>
      </c>
      <c r="M4147" s="12">
        <v>3.5650071941332606</v>
      </c>
    </row>
    <row r="4148" spans="1:13" x14ac:dyDescent="0.35">
      <c r="A4148" s="11" t="str">
        <f t="shared" si="64"/>
        <v>CONSUMO PER CAPITA (kg ó litros por individuo)Con alcoholHOMBRE</v>
      </c>
      <c r="B4148" s="11" t="s">
        <v>121</v>
      </c>
      <c r="C4148" s="11" t="s">
        <v>146</v>
      </c>
      <c r="D4148" s="11" t="s">
        <v>21</v>
      </c>
      <c r="E4148" s="12">
        <v>5.6985122962953989</v>
      </c>
      <c r="F4148" s="12">
        <v>9.4682614519121593</v>
      </c>
      <c r="G4148" s="12">
        <v>5.8601898092813487</v>
      </c>
      <c r="H4148" s="12">
        <v>4.9471459842401844</v>
      </c>
      <c r="I4148" s="12">
        <v>6.1209939106057458</v>
      </c>
      <c r="J4148" s="12">
        <v>9.0642499890739003</v>
      </c>
      <c r="K4148" s="12">
        <v>5.2911799279528093</v>
      </c>
      <c r="L4148" s="12">
        <v>4.7273238459101012</v>
      </c>
      <c r="M4148" s="12">
        <v>5.6006984630835239</v>
      </c>
    </row>
    <row r="4149" spans="1:13" x14ac:dyDescent="0.35">
      <c r="A4149" s="11" t="str">
        <f t="shared" si="64"/>
        <v>CONSUMO PER CAPITA (kg ó litros por individuo)Con alcoholMUJER</v>
      </c>
      <c r="B4149" s="11" t="s">
        <v>121</v>
      </c>
      <c r="C4149" s="11" t="s">
        <v>146</v>
      </c>
      <c r="D4149" s="11" t="s">
        <v>22</v>
      </c>
      <c r="E4149" s="12">
        <v>3.5445325990769976</v>
      </c>
      <c r="F4149" s="12">
        <v>5.9378961035306768</v>
      </c>
      <c r="G4149" s="12">
        <v>3.1662663464744036</v>
      </c>
      <c r="H4149" s="12">
        <v>2.9788501237220379</v>
      </c>
      <c r="I4149" s="12">
        <v>3.8699987383621974</v>
      </c>
      <c r="J4149" s="12">
        <v>5.7630363451173157</v>
      </c>
      <c r="K4149" s="12">
        <v>3.317693036843576</v>
      </c>
      <c r="L4149" s="12">
        <v>2.6921841097240073</v>
      </c>
      <c r="M4149" s="12">
        <v>3.3404037556799073</v>
      </c>
    </row>
    <row r="4150" spans="1:13" x14ac:dyDescent="0.35">
      <c r="A4150" s="11" t="str">
        <f t="shared" si="64"/>
        <v>CONSUMO PER CAPITA (kg ó litros por individuo)Sin alcoholT.ESPAÑA</v>
      </c>
      <c r="B4150" s="11" t="s">
        <v>121</v>
      </c>
      <c r="C4150" s="11" t="s">
        <v>147</v>
      </c>
      <c r="D4150" s="11" t="s">
        <v>36</v>
      </c>
      <c r="E4150" s="12">
        <v>0.42010081859035986</v>
      </c>
      <c r="F4150" s="12">
        <v>0.79352507307690645</v>
      </c>
      <c r="G4150" s="12">
        <v>0.41439515004689026</v>
      </c>
      <c r="H4150" s="12">
        <v>0.36751886533716566</v>
      </c>
      <c r="I4150" s="12">
        <v>0.51507423592193302</v>
      </c>
      <c r="J4150" s="12">
        <v>0.74603202477534003</v>
      </c>
      <c r="K4150" s="12">
        <v>0.45569807475256213</v>
      </c>
      <c r="L4150" s="12">
        <v>0.40284805555547398</v>
      </c>
      <c r="M4150" s="12">
        <v>0.57188728121631149</v>
      </c>
    </row>
    <row r="4151" spans="1:13" x14ac:dyDescent="0.35">
      <c r="A4151" s="11" t="str">
        <f t="shared" si="64"/>
        <v>CONSUMO PER CAPITA (kg ó litros por individuo)Sin alcoholBCN AM</v>
      </c>
      <c r="B4151" s="11" t="s">
        <v>121</v>
      </c>
      <c r="C4151" s="11" t="s">
        <v>147</v>
      </c>
      <c r="D4151" s="11" t="s">
        <v>1</v>
      </c>
      <c r="E4151" s="12">
        <v>0.26085205193440086</v>
      </c>
      <c r="F4151" s="12">
        <v>0.39529036909548987</v>
      </c>
      <c r="G4151" s="12">
        <v>0.18355308790436736</v>
      </c>
      <c r="H4151" s="12">
        <v>0.13512047971728619</v>
      </c>
      <c r="I4151" s="12">
        <v>0.21992108476980884</v>
      </c>
      <c r="J4151" s="12">
        <v>0.33754765787285634</v>
      </c>
      <c r="K4151" s="12">
        <v>0.20531886504504407</v>
      </c>
      <c r="L4151" s="12">
        <v>0.16756150556110996</v>
      </c>
      <c r="M4151" s="12">
        <v>0.26657589920027824</v>
      </c>
    </row>
    <row r="4152" spans="1:13" x14ac:dyDescent="0.35">
      <c r="A4152" s="11" t="str">
        <f t="shared" si="64"/>
        <v>CONSUMO PER CAPITA (kg ó litros por individuo)Sin alcoholREST.CAT ARAGON</v>
      </c>
      <c r="B4152" s="11" t="s">
        <v>121</v>
      </c>
      <c r="C4152" s="11" t="s">
        <v>147</v>
      </c>
      <c r="D4152" s="11" t="s">
        <v>2</v>
      </c>
      <c r="E4152" s="12">
        <v>0.28841609922328459</v>
      </c>
      <c r="F4152" s="12">
        <v>0.65828211583592755</v>
      </c>
      <c r="G4152" s="12">
        <v>0.37190958820306136</v>
      </c>
      <c r="H4152" s="12">
        <v>0.27188473412065489</v>
      </c>
      <c r="I4152" s="12">
        <v>0.35175707609730383</v>
      </c>
      <c r="J4152" s="12">
        <v>0.5625781809149345</v>
      </c>
      <c r="K4152" s="12">
        <v>0.28703709336076533</v>
      </c>
      <c r="L4152" s="12">
        <v>0.31137301256432665</v>
      </c>
      <c r="M4152" s="12">
        <v>0.42951427648519253</v>
      </c>
    </row>
    <row r="4153" spans="1:13" x14ac:dyDescent="0.35">
      <c r="A4153" s="11" t="str">
        <f t="shared" si="64"/>
        <v>CONSUMO PER CAPITA (kg ó litros por individuo)Sin alcoholLEVANTE</v>
      </c>
      <c r="B4153" s="11" t="s">
        <v>121</v>
      </c>
      <c r="C4153" s="11" t="s">
        <v>147</v>
      </c>
      <c r="D4153" s="11" t="s">
        <v>3</v>
      </c>
      <c r="E4153" s="12">
        <v>0.385625374644607</v>
      </c>
      <c r="F4153" s="12">
        <v>0.63911481393749092</v>
      </c>
      <c r="G4153" s="12">
        <v>0.25391327276212028</v>
      </c>
      <c r="H4153" s="12">
        <v>0.25639816398810578</v>
      </c>
      <c r="I4153" s="12">
        <v>0.37878254390437088</v>
      </c>
      <c r="J4153" s="12">
        <v>0.50060494603852512</v>
      </c>
      <c r="K4153" s="12">
        <v>0.31034372122204668</v>
      </c>
      <c r="L4153" s="12">
        <v>0.28588748368214961</v>
      </c>
      <c r="M4153" s="12">
        <v>0.36677949117331377</v>
      </c>
    </row>
    <row r="4154" spans="1:13" x14ac:dyDescent="0.35">
      <c r="A4154" s="11" t="str">
        <f t="shared" si="64"/>
        <v>CONSUMO PER CAPITA (kg ó litros por individuo)Sin alcoholANDALUCIA</v>
      </c>
      <c r="B4154" s="11" t="s">
        <v>121</v>
      </c>
      <c r="C4154" s="11" t="s">
        <v>147</v>
      </c>
      <c r="D4154" s="11" t="s">
        <v>4</v>
      </c>
      <c r="E4154" s="12">
        <v>0.53353331121708925</v>
      </c>
      <c r="F4154" s="12">
        <v>0.97753981195963857</v>
      </c>
      <c r="G4154" s="12">
        <v>0.50543977822887109</v>
      </c>
      <c r="H4154" s="12">
        <v>0.52231434185365799</v>
      </c>
      <c r="I4154" s="12">
        <v>0.78584055419653953</v>
      </c>
      <c r="J4154" s="12">
        <v>1.0629395002748889</v>
      </c>
      <c r="K4154" s="12">
        <v>0.73458962789788718</v>
      </c>
      <c r="L4154" s="12">
        <v>0.60251734089137843</v>
      </c>
      <c r="M4154" s="12">
        <v>0.8517711548418726</v>
      </c>
    </row>
    <row r="4155" spans="1:13" x14ac:dyDescent="0.35">
      <c r="A4155" s="11" t="str">
        <f t="shared" si="64"/>
        <v>CONSUMO PER CAPITA (kg ó litros por individuo)Sin alcoholMDD AM</v>
      </c>
      <c r="B4155" s="11" t="s">
        <v>121</v>
      </c>
      <c r="C4155" s="11" t="s">
        <v>147</v>
      </c>
      <c r="D4155" s="11" t="s">
        <v>5</v>
      </c>
      <c r="E4155" s="12">
        <v>0.65195919206196784</v>
      </c>
      <c r="F4155" s="12">
        <v>1.0215204451859066</v>
      </c>
      <c r="G4155" s="12">
        <v>0.70773491668414845</v>
      </c>
      <c r="H4155" s="12">
        <v>0.48689192588958086</v>
      </c>
      <c r="I4155" s="12">
        <v>0.67779632410249913</v>
      </c>
      <c r="J4155" s="12">
        <v>1.0401530303868805</v>
      </c>
      <c r="K4155" s="12">
        <v>0.55403181160898729</v>
      </c>
      <c r="L4155" s="12">
        <v>0.5565915420041615</v>
      </c>
      <c r="M4155" s="12">
        <v>0.74704937046283726</v>
      </c>
    </row>
    <row r="4156" spans="1:13" x14ac:dyDescent="0.35">
      <c r="A4156" s="11" t="str">
        <f t="shared" si="64"/>
        <v>CONSUMO PER CAPITA (kg ó litros por individuo)Sin alcoholRTO CENTRO</v>
      </c>
      <c r="B4156" s="11" t="s">
        <v>121</v>
      </c>
      <c r="C4156" s="11" t="s">
        <v>147</v>
      </c>
      <c r="D4156" s="11" t="s">
        <v>6</v>
      </c>
      <c r="E4156" s="12">
        <v>0.43819306253636675</v>
      </c>
      <c r="F4156" s="12">
        <v>1.034751908908589</v>
      </c>
      <c r="G4156" s="12">
        <v>0.51766183045078595</v>
      </c>
      <c r="H4156" s="12">
        <v>0.51647726722884968</v>
      </c>
      <c r="I4156" s="12">
        <v>0.5526315035565007</v>
      </c>
      <c r="J4156" s="12">
        <v>0.81739249822683291</v>
      </c>
      <c r="K4156" s="12">
        <v>0.54338501581860388</v>
      </c>
      <c r="L4156" s="12">
        <v>0.43234923388095547</v>
      </c>
      <c r="M4156" s="12">
        <v>0.67651587713104278</v>
      </c>
    </row>
    <row r="4157" spans="1:13" x14ac:dyDescent="0.35">
      <c r="A4157" s="11" t="str">
        <f t="shared" si="64"/>
        <v>CONSUMO PER CAPITA (kg ó litros por individuo)Sin alcoholNORTE-CENTRO</v>
      </c>
      <c r="B4157" s="11" t="s">
        <v>121</v>
      </c>
      <c r="C4157" s="11" t="s">
        <v>147</v>
      </c>
      <c r="D4157" s="11" t="s">
        <v>7</v>
      </c>
      <c r="E4157" s="12">
        <v>0.24174648016614947</v>
      </c>
      <c r="F4157" s="12">
        <v>0.58565463984763577</v>
      </c>
      <c r="G4157" s="12">
        <v>0.3007253807074684</v>
      </c>
      <c r="H4157" s="12">
        <v>0.38204571902618639</v>
      </c>
      <c r="I4157" s="12">
        <v>0.57254634765774237</v>
      </c>
      <c r="J4157" s="12">
        <v>0.65854860448349695</v>
      </c>
      <c r="K4157" s="12">
        <v>0.35269134026486465</v>
      </c>
      <c r="L4157" s="12">
        <v>0.27149951393738997</v>
      </c>
      <c r="M4157" s="12">
        <v>0.37088361002696446</v>
      </c>
    </row>
    <row r="4158" spans="1:13" x14ac:dyDescent="0.35">
      <c r="A4158" s="11" t="str">
        <f t="shared" si="64"/>
        <v>CONSUMO PER CAPITA (kg ó litros por individuo)Sin alcoholNOROESTE</v>
      </c>
      <c r="B4158" s="11" t="s">
        <v>121</v>
      </c>
      <c r="C4158" s="11" t="s">
        <v>147</v>
      </c>
      <c r="D4158" s="11" t="s">
        <v>8</v>
      </c>
      <c r="E4158" s="12">
        <v>0.39462601328495001</v>
      </c>
      <c r="F4158" s="12">
        <v>0.86893317458988428</v>
      </c>
      <c r="G4158" s="12">
        <v>0.35297435287553919</v>
      </c>
      <c r="H4158" s="12">
        <v>0.23800940047737615</v>
      </c>
      <c r="I4158" s="12">
        <v>0.33686660082720882</v>
      </c>
      <c r="J4158" s="12">
        <v>0.71297803594395459</v>
      </c>
      <c r="K4158" s="12">
        <v>0.4449802394319346</v>
      </c>
      <c r="L4158" s="12">
        <v>0.4025853665311227</v>
      </c>
      <c r="M4158" s="12">
        <v>0.64874206895136999</v>
      </c>
    </row>
    <row r="4159" spans="1:13" x14ac:dyDescent="0.35">
      <c r="A4159" s="11" t="str">
        <f t="shared" si="64"/>
        <v>CONSUMO PER CAPITA (kg ó litros por individuo)Sin alcohol&lt;2MIL</v>
      </c>
      <c r="B4159" s="11" t="s">
        <v>121</v>
      </c>
      <c r="C4159" s="11" t="s">
        <v>147</v>
      </c>
      <c r="D4159" s="11" t="s">
        <v>9</v>
      </c>
      <c r="E4159" s="12">
        <v>0.36333132388798456</v>
      </c>
      <c r="F4159" s="12">
        <v>0.54204042299272481</v>
      </c>
      <c r="G4159" s="12">
        <v>0.19983001024761399</v>
      </c>
      <c r="H4159" s="12">
        <v>0.32249217368227773</v>
      </c>
      <c r="I4159" s="12">
        <v>0.22319720483638084</v>
      </c>
      <c r="J4159" s="12">
        <v>0.35455848618634622</v>
      </c>
      <c r="K4159" s="12">
        <v>0.1998041620104096</v>
      </c>
      <c r="L4159" s="12">
        <v>0.2554876638361564</v>
      </c>
      <c r="M4159" s="12">
        <v>0.54938905016037975</v>
      </c>
    </row>
    <row r="4160" spans="1:13" x14ac:dyDescent="0.35">
      <c r="A4160" s="11" t="str">
        <f t="shared" si="64"/>
        <v>CONSUMO PER CAPITA (kg ó litros por individuo)Sin alcohol2-5MIL</v>
      </c>
      <c r="B4160" s="11" t="s">
        <v>121</v>
      </c>
      <c r="C4160" s="11" t="s">
        <v>147</v>
      </c>
      <c r="D4160" s="11" t="s">
        <v>10</v>
      </c>
      <c r="E4160" s="12">
        <v>0.18157891987788866</v>
      </c>
      <c r="F4160" s="12">
        <v>0.45403238668041523</v>
      </c>
      <c r="G4160" s="12">
        <v>0.18461226756684371</v>
      </c>
      <c r="H4160" s="12">
        <v>0.16251803550209848</v>
      </c>
      <c r="I4160" s="12">
        <v>0.23313030759053646</v>
      </c>
      <c r="J4160" s="12">
        <v>0.42964283220140881</v>
      </c>
      <c r="K4160" s="12">
        <v>0.33916204559245611</v>
      </c>
      <c r="L4160" s="12">
        <v>0.27742645759054774</v>
      </c>
      <c r="M4160" s="12">
        <v>0.29312591804818883</v>
      </c>
    </row>
    <row r="4161" spans="1:13" x14ac:dyDescent="0.35">
      <c r="A4161" s="11" t="str">
        <f t="shared" si="64"/>
        <v>CONSUMO PER CAPITA (kg ó litros por individuo)Sin alcohol5-10MIL</v>
      </c>
      <c r="B4161" s="11" t="s">
        <v>121</v>
      </c>
      <c r="C4161" s="11" t="s">
        <v>147</v>
      </c>
      <c r="D4161" s="11" t="s">
        <v>11</v>
      </c>
      <c r="E4161" s="12">
        <v>0.34028551192086043</v>
      </c>
      <c r="F4161" s="12">
        <v>0.72377550654916212</v>
      </c>
      <c r="G4161" s="12">
        <v>0.35340465007818528</v>
      </c>
      <c r="H4161" s="12">
        <v>0.3155404550436075</v>
      </c>
      <c r="I4161" s="12">
        <v>0.45320962093111072</v>
      </c>
      <c r="J4161" s="12">
        <v>0.77208037989112055</v>
      </c>
      <c r="K4161" s="12">
        <v>0.33871245611129841</v>
      </c>
      <c r="L4161" s="12">
        <v>0.28283224345106689</v>
      </c>
      <c r="M4161" s="12">
        <v>0.5029887795899699</v>
      </c>
    </row>
    <row r="4162" spans="1:13" x14ac:dyDescent="0.35">
      <c r="A4162" s="11" t="str">
        <f t="shared" si="64"/>
        <v>CONSUMO PER CAPITA (kg ó litros por individuo)Sin alcohol10-30MIL</v>
      </c>
      <c r="B4162" s="11" t="s">
        <v>121</v>
      </c>
      <c r="C4162" s="11" t="s">
        <v>147</v>
      </c>
      <c r="D4162" s="11" t="s">
        <v>12</v>
      </c>
      <c r="E4162" s="12">
        <v>0.34089240693289835</v>
      </c>
      <c r="F4162" s="12">
        <v>0.65793132974257451</v>
      </c>
      <c r="G4162" s="12">
        <v>0.31654867652987856</v>
      </c>
      <c r="H4162" s="12">
        <v>0.29984023881486227</v>
      </c>
      <c r="I4162" s="12">
        <v>0.54183500205059687</v>
      </c>
      <c r="J4162" s="12">
        <v>0.72027981394188423</v>
      </c>
      <c r="K4162" s="12">
        <v>0.47400037417671348</v>
      </c>
      <c r="L4162" s="12">
        <v>0.41264449223021549</v>
      </c>
      <c r="M4162" s="12">
        <v>0.50643415012567561</v>
      </c>
    </row>
    <row r="4163" spans="1:13" x14ac:dyDescent="0.35">
      <c r="A4163" s="11" t="str">
        <f t="shared" si="64"/>
        <v>CONSUMO PER CAPITA (kg ó litros por individuo)Sin alcohol30-100MIL</v>
      </c>
      <c r="B4163" s="11" t="s">
        <v>121</v>
      </c>
      <c r="C4163" s="11" t="s">
        <v>147</v>
      </c>
      <c r="D4163" s="11" t="s">
        <v>13</v>
      </c>
      <c r="E4163" s="12">
        <v>0.52222960722537148</v>
      </c>
      <c r="F4163" s="12">
        <v>0.92293885287759558</v>
      </c>
      <c r="G4163" s="12">
        <v>0.50928020004170682</v>
      </c>
      <c r="H4163" s="12">
        <v>0.52862554296519693</v>
      </c>
      <c r="I4163" s="12">
        <v>0.71493372569871994</v>
      </c>
      <c r="J4163" s="12">
        <v>0.82027232843600206</v>
      </c>
      <c r="K4163" s="12">
        <v>0.49318014527850079</v>
      </c>
      <c r="L4163" s="12">
        <v>0.41681123038996049</v>
      </c>
      <c r="M4163" s="12">
        <v>0.60059625801701133</v>
      </c>
    </row>
    <row r="4164" spans="1:13" x14ac:dyDescent="0.35">
      <c r="A4164" s="11" t="str">
        <f t="shared" ref="A4164:A4227" si="65">B4164&amp;C4164&amp;D4164</f>
        <v>CONSUMO PER CAPITA (kg ó litros por individuo)Sin alcohol100-200MIL</v>
      </c>
      <c r="B4164" s="11" t="s">
        <v>121</v>
      </c>
      <c r="C4164" s="11" t="s">
        <v>147</v>
      </c>
      <c r="D4164" s="11" t="s">
        <v>14</v>
      </c>
      <c r="E4164" s="12">
        <v>0.63544217779179701</v>
      </c>
      <c r="F4164" s="12">
        <v>1.1374304316588237</v>
      </c>
      <c r="G4164" s="12">
        <v>0.49686151015206609</v>
      </c>
      <c r="H4164" s="12">
        <v>0.43567941366471119</v>
      </c>
      <c r="I4164" s="12">
        <v>0.58359815606752641</v>
      </c>
      <c r="J4164" s="12">
        <v>1.0794082418607662</v>
      </c>
      <c r="K4164" s="12">
        <v>0.62000439256285766</v>
      </c>
      <c r="L4164" s="12">
        <v>0.58655954790930165</v>
      </c>
      <c r="M4164" s="12">
        <v>0.74832764500418258</v>
      </c>
    </row>
    <row r="4165" spans="1:13" x14ac:dyDescent="0.35">
      <c r="A4165" s="11" t="str">
        <f t="shared" si="65"/>
        <v>CONSUMO PER CAPITA (kg ó litros por individuo)Sin alcohol200-500MIL</v>
      </c>
      <c r="B4165" s="11" t="s">
        <v>121</v>
      </c>
      <c r="C4165" s="11" t="s">
        <v>147</v>
      </c>
      <c r="D4165" s="11" t="s">
        <v>15</v>
      </c>
      <c r="E4165" s="12">
        <v>0.33155643788212952</v>
      </c>
      <c r="F4165" s="12">
        <v>0.75841225397130896</v>
      </c>
      <c r="G4165" s="12">
        <v>0.38186817613253649</v>
      </c>
      <c r="H4165" s="12">
        <v>0.36892707447989054</v>
      </c>
      <c r="I4165" s="12">
        <v>0.53537375175101387</v>
      </c>
      <c r="J4165" s="12">
        <v>0.74599483637188901</v>
      </c>
      <c r="K4165" s="12">
        <v>0.55163660458801778</v>
      </c>
      <c r="L4165" s="12">
        <v>0.48171178546770199</v>
      </c>
      <c r="M4165" s="12">
        <v>0.67777622985314379</v>
      </c>
    </row>
    <row r="4166" spans="1:13" x14ac:dyDescent="0.35">
      <c r="A4166" s="11" t="str">
        <f t="shared" si="65"/>
        <v>CONSUMO PER CAPITA (kg ó litros por individuo)Sin alcohol&gt;500MIL</v>
      </c>
      <c r="B4166" s="11" t="s">
        <v>121</v>
      </c>
      <c r="C4166" s="11" t="s">
        <v>147</v>
      </c>
      <c r="D4166" s="11" t="s">
        <v>16</v>
      </c>
      <c r="E4166" s="12">
        <v>0.47137057823198819</v>
      </c>
      <c r="F4166" s="12">
        <v>0.86049671585514498</v>
      </c>
      <c r="G4166" s="12">
        <v>0.57527420212556191</v>
      </c>
      <c r="H4166" s="12">
        <v>0.33076882589222789</v>
      </c>
      <c r="I4166" s="12">
        <v>0.43899725356473279</v>
      </c>
      <c r="J4166" s="12">
        <v>0.73683436171140759</v>
      </c>
      <c r="K4166" s="12">
        <v>0.41517995638359489</v>
      </c>
      <c r="L4166" s="12">
        <v>0.36700537281737672</v>
      </c>
      <c r="M4166" s="12">
        <v>0.57600134000516301</v>
      </c>
    </row>
    <row r="4167" spans="1:13" x14ac:dyDescent="0.35">
      <c r="A4167" s="11" t="str">
        <f t="shared" si="65"/>
        <v>CONSUMO PER CAPITA (kg ó litros por individuo)Sin alcoholDE 15 A 19 AÑOS</v>
      </c>
      <c r="B4167" s="11" t="s">
        <v>121</v>
      </c>
      <c r="C4167" s="11" t="s">
        <v>147</v>
      </c>
      <c r="D4167" s="11" t="s">
        <v>39</v>
      </c>
      <c r="E4167" s="12">
        <v>0.18055448451317097</v>
      </c>
      <c r="F4167" s="12">
        <v>3.1521899656757488E-2</v>
      </c>
      <c r="G4167" s="12">
        <v>2.7120440961297836E-2</v>
      </c>
      <c r="H4167" s="12">
        <v>1.604713091525772E-2</v>
      </c>
      <c r="I4167" s="12" t="s">
        <v>219</v>
      </c>
      <c r="J4167" s="12">
        <v>3.0654774897404324E-2</v>
      </c>
      <c r="K4167" s="12">
        <v>0.16385916919661683</v>
      </c>
      <c r="L4167" s="12">
        <v>0.13558754757300501</v>
      </c>
      <c r="M4167" s="12">
        <v>3.8393975752593699E-2</v>
      </c>
    </row>
    <row r="4168" spans="1:13" x14ac:dyDescent="0.35">
      <c r="A4168" s="11" t="str">
        <f t="shared" si="65"/>
        <v>CONSUMO PER CAPITA (kg ó litros por individuo)Sin alcoholDE 20 A 24 AÑOS</v>
      </c>
      <c r="B4168" s="11" t="s">
        <v>121</v>
      </c>
      <c r="C4168" s="11" t="s">
        <v>147</v>
      </c>
      <c r="D4168" s="11" t="s">
        <v>40</v>
      </c>
      <c r="E4168" s="12">
        <v>3.7867659375913604E-2</v>
      </c>
      <c r="F4168" s="12">
        <v>9.2383453104444388E-2</v>
      </c>
      <c r="G4168" s="12">
        <v>5.308863658706358E-2</v>
      </c>
      <c r="H4168" s="12">
        <v>1.9582720820537539E-2</v>
      </c>
      <c r="I4168" s="12">
        <v>4.8235049013817456E-2</v>
      </c>
      <c r="J4168" s="12">
        <v>4.3431669932750418E-2</v>
      </c>
      <c r="K4168" s="12">
        <v>9.1866903672684162E-3</v>
      </c>
      <c r="L4168" s="12">
        <v>2.6214454170463454E-2</v>
      </c>
      <c r="M4168" s="12">
        <v>8.8587526062747189E-3</v>
      </c>
    </row>
    <row r="4169" spans="1:13" x14ac:dyDescent="0.35">
      <c r="A4169" s="11" t="str">
        <f t="shared" si="65"/>
        <v>CONSUMO PER CAPITA (kg ó litros por individuo)Sin alcoholDE 25 A 34 AÑOS</v>
      </c>
      <c r="B4169" s="11" t="s">
        <v>121</v>
      </c>
      <c r="C4169" s="11" t="s">
        <v>147</v>
      </c>
      <c r="D4169" s="11" t="s">
        <v>41</v>
      </c>
      <c r="E4169" s="12">
        <v>9.5147482717819074E-2</v>
      </c>
      <c r="F4169" s="12">
        <v>0.21151200120032837</v>
      </c>
      <c r="G4169" s="12">
        <v>8.3229271379847203E-2</v>
      </c>
      <c r="H4169" s="12">
        <v>8.7814057967620276E-2</v>
      </c>
      <c r="I4169" s="12">
        <v>0.10527672036240074</v>
      </c>
      <c r="J4169" s="12">
        <v>0.16640954421361709</v>
      </c>
      <c r="K4169" s="12">
        <v>8.5635615976632551E-2</v>
      </c>
      <c r="L4169" s="12">
        <v>7.2659060921784716E-2</v>
      </c>
      <c r="M4169" s="12">
        <v>0.17490061549487487</v>
      </c>
    </row>
    <row r="4170" spans="1:13" x14ac:dyDescent="0.35">
      <c r="A4170" s="11" t="str">
        <f t="shared" si="65"/>
        <v>CONSUMO PER CAPITA (kg ó litros por individuo)Sin alcoholDE 35 A 49 AÑOS</v>
      </c>
      <c r="B4170" s="11" t="s">
        <v>121</v>
      </c>
      <c r="C4170" s="11" t="s">
        <v>147</v>
      </c>
      <c r="D4170" s="11" t="s">
        <v>42</v>
      </c>
      <c r="E4170" s="12">
        <v>0.19662701247369976</v>
      </c>
      <c r="F4170" s="12">
        <v>0.43832789168735664</v>
      </c>
      <c r="G4170" s="12">
        <v>0.22638712576827733</v>
      </c>
      <c r="H4170" s="12">
        <v>0.23532863299793153</v>
      </c>
      <c r="I4170" s="12">
        <v>0.28331667811096861</v>
      </c>
      <c r="J4170" s="12">
        <v>0.38378612965077291</v>
      </c>
      <c r="K4170" s="12">
        <v>0.24459843360564587</v>
      </c>
      <c r="L4170" s="12">
        <v>0.19972738933660136</v>
      </c>
      <c r="M4170" s="12">
        <v>0.29864163932570725</v>
      </c>
    </row>
    <row r="4171" spans="1:13" x14ac:dyDescent="0.35">
      <c r="A4171" s="11" t="str">
        <f t="shared" si="65"/>
        <v>CONSUMO PER CAPITA (kg ó litros por individuo)Sin alcoholDE 50 A 59 AÑOS</v>
      </c>
      <c r="B4171" s="11" t="s">
        <v>121</v>
      </c>
      <c r="C4171" s="11" t="s">
        <v>147</v>
      </c>
      <c r="D4171" s="11" t="s">
        <v>43</v>
      </c>
      <c r="E4171" s="12">
        <v>0.58678575667278488</v>
      </c>
      <c r="F4171" s="12">
        <v>1.136811631163521</v>
      </c>
      <c r="G4171" s="12">
        <v>0.60279526812188255</v>
      </c>
      <c r="H4171" s="12">
        <v>0.44680102074656608</v>
      </c>
      <c r="I4171" s="12">
        <v>0.62830025076621221</v>
      </c>
      <c r="J4171" s="12">
        <v>0.971414778869375</v>
      </c>
      <c r="K4171" s="12">
        <v>0.621975388262896</v>
      </c>
      <c r="L4171" s="12">
        <v>0.47785091898538445</v>
      </c>
      <c r="M4171" s="12">
        <v>0.65859823775495752</v>
      </c>
    </row>
    <row r="4172" spans="1:13" x14ac:dyDescent="0.35">
      <c r="A4172" s="11" t="str">
        <f t="shared" si="65"/>
        <v>CONSUMO PER CAPITA (kg ó litros por individuo)Sin alcoholDE 60 A 75 AÑOS</v>
      </c>
      <c r="B4172" s="11" t="s">
        <v>121</v>
      </c>
      <c r="C4172" s="11" t="s">
        <v>147</v>
      </c>
      <c r="D4172" s="11" t="s">
        <v>44</v>
      </c>
      <c r="E4172" s="12">
        <v>0.96431849674826353</v>
      </c>
      <c r="F4172" s="12">
        <v>1.7726120061481379</v>
      </c>
      <c r="G4172" s="12">
        <v>0.9339109832882494</v>
      </c>
      <c r="H4172" s="12">
        <v>0.84757245340639042</v>
      </c>
      <c r="I4172" s="12">
        <v>1.2579171989861528</v>
      </c>
      <c r="J4172" s="12">
        <v>1.7931761453226989</v>
      </c>
      <c r="K4172" s="12">
        <v>1.0293716055223687</v>
      </c>
      <c r="L4172" s="12">
        <v>0.98741382998548954</v>
      </c>
      <c r="M4172" s="12">
        <v>1.4119682856973592</v>
      </c>
    </row>
    <row r="4173" spans="1:13" x14ac:dyDescent="0.35">
      <c r="A4173" s="11" t="str">
        <f t="shared" si="65"/>
        <v>CONSUMO PER CAPITA (kg ó litros por individuo)Sin alcoholALTA Y MEDIA ALTA</v>
      </c>
      <c r="B4173" s="11" t="s">
        <v>121</v>
      </c>
      <c r="C4173" s="11" t="s">
        <v>147</v>
      </c>
      <c r="D4173" s="11" t="s">
        <v>17</v>
      </c>
      <c r="E4173" s="12">
        <v>0.59641672394802814</v>
      </c>
      <c r="F4173" s="12">
        <v>1.1300402888953844</v>
      </c>
      <c r="G4173" s="12">
        <v>0.55915833497923428</v>
      </c>
      <c r="H4173" s="12">
        <v>0.44040923813835448</v>
      </c>
      <c r="I4173" s="12">
        <v>0.64473006352654927</v>
      </c>
      <c r="J4173" s="12">
        <v>1.0474415306807778</v>
      </c>
      <c r="K4173" s="12">
        <v>0.57568387877969629</v>
      </c>
      <c r="L4173" s="12">
        <v>0.54369403691482698</v>
      </c>
      <c r="M4173" s="12">
        <v>0.726558117570555</v>
      </c>
    </row>
    <row r="4174" spans="1:13" x14ac:dyDescent="0.35">
      <c r="A4174" s="11" t="str">
        <f t="shared" si="65"/>
        <v>CONSUMO PER CAPITA (kg ó litros por individuo)Sin alcoholMEDIA</v>
      </c>
      <c r="B4174" s="11" t="s">
        <v>121</v>
      </c>
      <c r="C4174" s="11" t="s">
        <v>147</v>
      </c>
      <c r="D4174" s="11" t="s">
        <v>18</v>
      </c>
      <c r="E4174" s="12">
        <v>0.38952967958484502</v>
      </c>
      <c r="F4174" s="12">
        <v>0.71764071277258434</v>
      </c>
      <c r="G4174" s="12">
        <v>0.45568084895286276</v>
      </c>
      <c r="H4174" s="12">
        <v>0.31368565868710085</v>
      </c>
      <c r="I4174" s="12">
        <v>0.49375279852023479</v>
      </c>
      <c r="J4174" s="12">
        <v>0.69634618216363819</v>
      </c>
      <c r="K4174" s="12">
        <v>0.42915593972429644</v>
      </c>
      <c r="L4174" s="12">
        <v>0.38817147131970786</v>
      </c>
      <c r="M4174" s="12">
        <v>0.55093152395459166</v>
      </c>
    </row>
    <row r="4175" spans="1:13" x14ac:dyDescent="0.35">
      <c r="A4175" s="11" t="str">
        <f t="shared" si="65"/>
        <v>CONSUMO PER CAPITA (kg ó litros por individuo)Sin alcoholMEDIA BAJA</v>
      </c>
      <c r="B4175" s="11" t="s">
        <v>121</v>
      </c>
      <c r="C4175" s="11" t="s">
        <v>147</v>
      </c>
      <c r="D4175" s="11" t="s">
        <v>19</v>
      </c>
      <c r="E4175" s="12">
        <v>0.33988258608720134</v>
      </c>
      <c r="F4175" s="12">
        <v>0.73570873399240044</v>
      </c>
      <c r="G4175" s="12">
        <v>0.33272464839219329</v>
      </c>
      <c r="H4175" s="12">
        <v>0.41483847504074334</v>
      </c>
      <c r="I4175" s="12">
        <v>0.50854074384923487</v>
      </c>
      <c r="J4175" s="12">
        <v>0.69923178498078142</v>
      </c>
      <c r="K4175" s="12">
        <v>0.44414612058329989</v>
      </c>
      <c r="L4175" s="12">
        <v>0.36731235985767985</v>
      </c>
      <c r="M4175" s="12">
        <v>0.54981387498701939</v>
      </c>
    </row>
    <row r="4176" spans="1:13" x14ac:dyDescent="0.35">
      <c r="A4176" s="11" t="str">
        <f t="shared" si="65"/>
        <v>CONSUMO PER CAPITA (kg ó litros por individuo)Sin alcoholBAJA</v>
      </c>
      <c r="B4176" s="11" t="s">
        <v>121</v>
      </c>
      <c r="C4176" s="11" t="s">
        <v>147</v>
      </c>
      <c r="D4176" s="11" t="s">
        <v>20</v>
      </c>
      <c r="E4176" s="12">
        <v>0.38491976871471434</v>
      </c>
      <c r="F4176" s="12">
        <v>0.6286877811812922</v>
      </c>
      <c r="G4176" s="12">
        <v>0.29445076441195467</v>
      </c>
      <c r="H4176" s="12">
        <v>0.31435249395766413</v>
      </c>
      <c r="I4176" s="12">
        <v>0.41700365044721827</v>
      </c>
      <c r="J4176" s="12">
        <v>0.56047228906690227</v>
      </c>
      <c r="K4176" s="12">
        <v>0.38355191152083057</v>
      </c>
      <c r="L4176" s="12">
        <v>0.31997566533660193</v>
      </c>
      <c r="M4176" s="12">
        <v>0.46476484154157649</v>
      </c>
    </row>
    <row r="4177" spans="1:13" x14ac:dyDescent="0.35">
      <c r="A4177" s="11" t="str">
        <f t="shared" si="65"/>
        <v>CONSUMO PER CAPITA (kg ó litros por individuo)Sin alcoholHOMBRE</v>
      </c>
      <c r="B4177" s="11" t="s">
        <v>121</v>
      </c>
      <c r="C4177" s="11" t="s">
        <v>147</v>
      </c>
      <c r="D4177" s="11" t="s">
        <v>21</v>
      </c>
      <c r="E4177" s="12">
        <v>0.4815754188283306</v>
      </c>
      <c r="F4177" s="12">
        <v>0.92329889946078958</v>
      </c>
      <c r="G4177" s="12">
        <v>0.46185578621650408</v>
      </c>
      <c r="H4177" s="12">
        <v>0.43143502163277747</v>
      </c>
      <c r="I4177" s="12">
        <v>0.61969659635567143</v>
      </c>
      <c r="J4177" s="12">
        <v>0.89548976922256962</v>
      </c>
      <c r="K4177" s="12">
        <v>0.55770432560517347</v>
      </c>
      <c r="L4177" s="12">
        <v>0.4893328917634393</v>
      </c>
      <c r="M4177" s="12">
        <v>0.65706056545777392</v>
      </c>
    </row>
    <row r="4178" spans="1:13" x14ac:dyDescent="0.35">
      <c r="A4178" s="11" t="str">
        <f t="shared" si="65"/>
        <v>CONSUMO PER CAPITA (kg ó litros por individuo)Sin alcoholMUJER</v>
      </c>
      <c r="B4178" s="11" t="s">
        <v>121</v>
      </c>
      <c r="C4178" s="11" t="s">
        <v>147</v>
      </c>
      <c r="D4178" s="11" t="s">
        <v>22</v>
      </c>
      <c r="E4178" s="12">
        <v>0.35955393838342514</v>
      </c>
      <c r="F4178" s="12">
        <v>0.66570861898610678</v>
      </c>
      <c r="G4178" s="12">
        <v>0.3676495503947701</v>
      </c>
      <c r="H4178" s="12">
        <v>0.30451569769175091</v>
      </c>
      <c r="I4178" s="12">
        <v>0.41194802014984544</v>
      </c>
      <c r="J4178" s="12">
        <v>0.59870911346003897</v>
      </c>
      <c r="K4178" s="12">
        <v>0.35514907273332796</v>
      </c>
      <c r="L4178" s="12">
        <v>0.31773582246962362</v>
      </c>
      <c r="M4178" s="12">
        <v>0.48806486378547004</v>
      </c>
    </row>
    <row r="4179" spans="1:13" x14ac:dyDescent="0.35">
      <c r="A4179" s="11" t="str">
        <f t="shared" si="65"/>
        <v>CONSUMO PER CAPITA (kg ó litros por individuo)Cerveza EnvasadaT.ESPAÑA</v>
      </c>
      <c r="B4179" s="11" t="s">
        <v>121</v>
      </c>
      <c r="C4179" s="11" t="s">
        <v>179</v>
      </c>
      <c r="D4179" s="11" t="s">
        <v>36</v>
      </c>
      <c r="E4179" s="12">
        <v>2.3270252293361886</v>
      </c>
      <c r="F4179" s="12">
        <v>3.5904837124084739</v>
      </c>
      <c r="G4179" s="12">
        <v>2.1750494317397058</v>
      </c>
      <c r="H4179" s="12">
        <v>1.8838806606997929</v>
      </c>
      <c r="I4179" s="12">
        <v>2.2467477146639347</v>
      </c>
      <c r="J4179" s="12">
        <v>3.2468530698366096</v>
      </c>
      <c r="K4179" s="12">
        <v>1.9599936660114601</v>
      </c>
      <c r="L4179" s="12">
        <v>1.755828623166422</v>
      </c>
      <c r="M4179" s="12">
        <v>2.111861815959958</v>
      </c>
    </row>
    <row r="4180" spans="1:13" x14ac:dyDescent="0.35">
      <c r="A4180" s="11" t="str">
        <f t="shared" si="65"/>
        <v>CONSUMO PER CAPITA (kg ó litros por individuo)Cerveza EnvasadaBCN AM</v>
      </c>
      <c r="B4180" s="11" t="s">
        <v>121</v>
      </c>
      <c r="C4180" s="11" t="s">
        <v>179</v>
      </c>
      <c r="D4180" s="11" t="s">
        <v>1</v>
      </c>
      <c r="E4180" s="12">
        <v>1.8366282087985515</v>
      </c>
      <c r="F4180" s="12">
        <v>2.6578356828596106</v>
      </c>
      <c r="G4180" s="12">
        <v>1.7426162355858998</v>
      </c>
      <c r="H4180" s="12">
        <v>1.1570483673973659</v>
      </c>
      <c r="I4180" s="12">
        <v>1.5384470584667433</v>
      </c>
      <c r="J4180" s="12">
        <v>2.5290214325853682</v>
      </c>
      <c r="K4180" s="12">
        <v>1.7805254346977246</v>
      </c>
      <c r="L4180" s="12">
        <v>1.4859508490931741</v>
      </c>
      <c r="M4180" s="12">
        <v>1.5522590770896922</v>
      </c>
    </row>
    <row r="4181" spans="1:13" x14ac:dyDescent="0.35">
      <c r="A4181" s="11" t="str">
        <f t="shared" si="65"/>
        <v>CONSUMO PER CAPITA (kg ó litros por individuo)Cerveza EnvasadaREST.CAT ARAGON</v>
      </c>
      <c r="B4181" s="11" t="s">
        <v>121</v>
      </c>
      <c r="C4181" s="11" t="s">
        <v>179</v>
      </c>
      <c r="D4181" s="11" t="s">
        <v>2</v>
      </c>
      <c r="E4181" s="12">
        <v>2.3045797431103447</v>
      </c>
      <c r="F4181" s="12">
        <v>3.3707926443876448</v>
      </c>
      <c r="G4181" s="12">
        <v>2.1321522949765126</v>
      </c>
      <c r="H4181" s="12">
        <v>1.8194465309324688</v>
      </c>
      <c r="I4181" s="12">
        <v>2.1173087259579444</v>
      </c>
      <c r="J4181" s="12">
        <v>2.8594831558629212</v>
      </c>
      <c r="K4181" s="12">
        <v>1.6713213089119179</v>
      </c>
      <c r="L4181" s="12">
        <v>1.4971574485256995</v>
      </c>
      <c r="M4181" s="12">
        <v>1.7959076086600696</v>
      </c>
    </row>
    <row r="4182" spans="1:13" x14ac:dyDescent="0.35">
      <c r="A4182" s="11" t="str">
        <f t="shared" si="65"/>
        <v>CONSUMO PER CAPITA (kg ó litros por individuo)Cerveza EnvasadaLEVANTE</v>
      </c>
      <c r="B4182" s="11" t="s">
        <v>121</v>
      </c>
      <c r="C4182" s="11" t="s">
        <v>179</v>
      </c>
      <c r="D4182" s="11" t="s">
        <v>3</v>
      </c>
      <c r="E4182" s="12">
        <v>2.1302920342979452</v>
      </c>
      <c r="F4182" s="12">
        <v>3.2909227941097581</v>
      </c>
      <c r="G4182" s="12">
        <v>2.2867999123717144</v>
      </c>
      <c r="H4182" s="12">
        <v>1.7407979493746271</v>
      </c>
      <c r="I4182" s="12">
        <v>2.1545328828347112</v>
      </c>
      <c r="J4182" s="12">
        <v>3.0045039030760314</v>
      </c>
      <c r="K4182" s="12">
        <v>2.1998879152469129</v>
      </c>
      <c r="L4182" s="12">
        <v>1.7035773038678577</v>
      </c>
      <c r="M4182" s="12">
        <v>1.9867269257114368</v>
      </c>
    </row>
    <row r="4183" spans="1:13" x14ac:dyDescent="0.35">
      <c r="A4183" s="11" t="str">
        <f t="shared" si="65"/>
        <v>CONSUMO PER CAPITA (kg ó litros por individuo)Cerveza EnvasadaANDALUCIA</v>
      </c>
      <c r="B4183" s="11" t="s">
        <v>121</v>
      </c>
      <c r="C4183" s="11" t="s">
        <v>179</v>
      </c>
      <c r="D4183" s="11" t="s">
        <v>4</v>
      </c>
      <c r="E4183" s="12">
        <v>2.7809481795523938</v>
      </c>
      <c r="F4183" s="12">
        <v>4.1193262478478001</v>
      </c>
      <c r="G4183" s="12">
        <v>2.2565506289132897</v>
      </c>
      <c r="H4183" s="12">
        <v>2.341256062301555</v>
      </c>
      <c r="I4183" s="12">
        <v>2.5542537838587034</v>
      </c>
      <c r="J4183" s="12">
        <v>3.8621646179623297</v>
      </c>
      <c r="K4183" s="12">
        <v>2.357037586606086</v>
      </c>
      <c r="L4183" s="12">
        <v>2.0165453192767733</v>
      </c>
      <c r="M4183" s="12">
        <v>2.4508772674961516</v>
      </c>
    </row>
    <row r="4184" spans="1:13" x14ac:dyDescent="0.35">
      <c r="A4184" s="11" t="str">
        <f t="shared" si="65"/>
        <v>CONSUMO PER CAPITA (kg ó litros por individuo)Cerveza EnvasadaMDD AM</v>
      </c>
      <c r="B4184" s="11" t="s">
        <v>121</v>
      </c>
      <c r="C4184" s="11" t="s">
        <v>179</v>
      </c>
      <c r="D4184" s="11" t="s">
        <v>5</v>
      </c>
      <c r="E4184" s="12">
        <v>2.402885127848275</v>
      </c>
      <c r="F4184" s="12">
        <v>3.9061058267018156</v>
      </c>
      <c r="G4184" s="12">
        <v>2.4187251777850611</v>
      </c>
      <c r="H4184" s="12">
        <v>1.871404066643449</v>
      </c>
      <c r="I4184" s="12">
        <v>2.1451834212152971</v>
      </c>
      <c r="J4184" s="12">
        <v>3.0348221674179476</v>
      </c>
      <c r="K4184" s="12">
        <v>1.6395264045342628</v>
      </c>
      <c r="L4184" s="12">
        <v>1.7020039542401189</v>
      </c>
      <c r="M4184" s="12">
        <v>1.9846536319451047</v>
      </c>
    </row>
    <row r="4185" spans="1:13" x14ac:dyDescent="0.35">
      <c r="A4185" s="11" t="str">
        <f t="shared" si="65"/>
        <v>CONSUMO PER CAPITA (kg ó litros por individuo)Cerveza EnvasadaRTO CENTRO</v>
      </c>
      <c r="B4185" s="11" t="s">
        <v>121</v>
      </c>
      <c r="C4185" s="11" t="s">
        <v>179</v>
      </c>
      <c r="D4185" s="11" t="s">
        <v>6</v>
      </c>
      <c r="E4185" s="12">
        <v>3.1316951796375538</v>
      </c>
      <c r="F4185" s="12">
        <v>4.6690707894947394</v>
      </c>
      <c r="G4185" s="12">
        <v>2.891625394917662</v>
      </c>
      <c r="H4185" s="12">
        <v>2.6109408242327161</v>
      </c>
      <c r="I4185" s="12">
        <v>2.7309550247582708</v>
      </c>
      <c r="J4185" s="12">
        <v>3.6253785227526909</v>
      </c>
      <c r="K4185" s="12">
        <v>2.1348423754232404</v>
      </c>
      <c r="L4185" s="12">
        <v>1.8825417194067433</v>
      </c>
      <c r="M4185" s="12">
        <v>2.4637228182187334</v>
      </c>
    </row>
    <row r="4186" spans="1:13" x14ac:dyDescent="0.35">
      <c r="A4186" s="11" t="str">
        <f t="shared" si="65"/>
        <v>CONSUMO PER CAPITA (kg ó litros por individuo)Cerveza EnvasadaNORTE-CENTRO</v>
      </c>
      <c r="B4186" s="11" t="s">
        <v>121</v>
      </c>
      <c r="C4186" s="11" t="s">
        <v>179</v>
      </c>
      <c r="D4186" s="11" t="s">
        <v>7</v>
      </c>
      <c r="E4186" s="12">
        <v>1.0505155602564704</v>
      </c>
      <c r="F4186" s="12">
        <v>2.3557085770513591</v>
      </c>
      <c r="G4186" s="12">
        <v>1.2383329335471227</v>
      </c>
      <c r="H4186" s="12">
        <v>1.3667067434947584</v>
      </c>
      <c r="I4186" s="12">
        <v>1.7356171964011231</v>
      </c>
      <c r="J4186" s="12">
        <v>2.8592335371910909</v>
      </c>
      <c r="K4186" s="12">
        <v>1.3701880948890548</v>
      </c>
      <c r="L4186" s="12">
        <v>1.2030718713458213</v>
      </c>
      <c r="M4186" s="12">
        <v>1.4896861576823766</v>
      </c>
    </row>
    <row r="4187" spans="1:13" x14ac:dyDescent="0.35">
      <c r="A4187" s="11" t="str">
        <f t="shared" si="65"/>
        <v>CONSUMO PER CAPITA (kg ó litros por individuo)Cerveza EnvasadaNOROESTE</v>
      </c>
      <c r="B4187" s="11" t="s">
        <v>121</v>
      </c>
      <c r="C4187" s="11" t="s">
        <v>179</v>
      </c>
      <c r="D4187" s="11" t="s">
        <v>8</v>
      </c>
      <c r="E4187" s="12">
        <v>2.5452114050530987</v>
      </c>
      <c r="F4187" s="12">
        <v>3.8679351012503749</v>
      </c>
      <c r="G4187" s="12">
        <v>2.1695686189707608</v>
      </c>
      <c r="H4187" s="12">
        <v>1.7362895392670539</v>
      </c>
      <c r="I4187" s="12">
        <v>2.8030444031311847</v>
      </c>
      <c r="J4187" s="12">
        <v>3.8951771033072231</v>
      </c>
      <c r="K4187" s="12">
        <v>2.1637252208852482</v>
      </c>
      <c r="L4187" s="12">
        <v>2.4251566524212649</v>
      </c>
      <c r="M4187" s="12">
        <v>3.0562755025839219</v>
      </c>
    </row>
    <row r="4188" spans="1:13" x14ac:dyDescent="0.35">
      <c r="A4188" s="11" t="str">
        <f t="shared" si="65"/>
        <v>CONSUMO PER CAPITA (kg ó litros por individuo)Cerveza Envasada&lt;2MIL</v>
      </c>
      <c r="B4188" s="11" t="s">
        <v>121</v>
      </c>
      <c r="C4188" s="11" t="s">
        <v>179</v>
      </c>
      <c r="D4188" s="11" t="s">
        <v>9</v>
      </c>
      <c r="E4188" s="12">
        <v>2.8629025931966425</v>
      </c>
      <c r="F4188" s="12">
        <v>3.5070917377481425</v>
      </c>
      <c r="G4188" s="12">
        <v>2.5662006084940434</v>
      </c>
      <c r="H4188" s="12">
        <v>2.4481664692838616</v>
      </c>
      <c r="I4188" s="12">
        <v>2.3886547551399837</v>
      </c>
      <c r="J4188" s="12">
        <v>2.6679662612372659</v>
      </c>
      <c r="K4188" s="12">
        <v>1.7954823123665375</v>
      </c>
      <c r="L4188" s="12">
        <v>1.6022823545961988</v>
      </c>
      <c r="M4188" s="12">
        <v>2.1515553471202971</v>
      </c>
    </row>
    <row r="4189" spans="1:13" x14ac:dyDescent="0.35">
      <c r="A4189" s="11" t="str">
        <f t="shared" si="65"/>
        <v>CONSUMO PER CAPITA (kg ó litros por individuo)Cerveza Envasada2-5MIL</v>
      </c>
      <c r="B4189" s="11" t="s">
        <v>121</v>
      </c>
      <c r="C4189" s="11" t="s">
        <v>179</v>
      </c>
      <c r="D4189" s="11" t="s">
        <v>10</v>
      </c>
      <c r="E4189" s="12">
        <v>1.9789808772531652</v>
      </c>
      <c r="F4189" s="12">
        <v>2.9108364865306671</v>
      </c>
      <c r="G4189" s="12">
        <v>1.8724534088067308</v>
      </c>
      <c r="H4189" s="12">
        <v>1.748511188975103</v>
      </c>
      <c r="I4189" s="12">
        <v>1.9635643938536906</v>
      </c>
      <c r="J4189" s="12">
        <v>2.7185560597285146</v>
      </c>
      <c r="K4189" s="12">
        <v>1.997335687637072</v>
      </c>
      <c r="L4189" s="12">
        <v>1.8095070710967045</v>
      </c>
      <c r="M4189" s="12">
        <v>1.6929255000785652</v>
      </c>
    </row>
    <row r="4190" spans="1:13" x14ac:dyDescent="0.35">
      <c r="A4190" s="11" t="str">
        <f t="shared" si="65"/>
        <v>CONSUMO PER CAPITA (kg ó litros por individuo)Cerveza Envasada5-10MIL</v>
      </c>
      <c r="B4190" s="11" t="s">
        <v>121</v>
      </c>
      <c r="C4190" s="11" t="s">
        <v>179</v>
      </c>
      <c r="D4190" s="11" t="s">
        <v>11</v>
      </c>
      <c r="E4190" s="12">
        <v>2.0417494179005318</v>
      </c>
      <c r="F4190" s="12">
        <v>3.0937705586384872</v>
      </c>
      <c r="G4190" s="12">
        <v>1.7731289107757255</v>
      </c>
      <c r="H4190" s="12">
        <v>1.4789239253137454</v>
      </c>
      <c r="I4190" s="12">
        <v>1.8331831895596122</v>
      </c>
      <c r="J4190" s="12">
        <v>3.0198673189890894</v>
      </c>
      <c r="K4190" s="12">
        <v>1.6930344710148049</v>
      </c>
      <c r="L4190" s="12">
        <v>1.762821199124379</v>
      </c>
      <c r="M4190" s="12">
        <v>2.5257963440699815</v>
      </c>
    </row>
    <row r="4191" spans="1:13" x14ac:dyDescent="0.35">
      <c r="A4191" s="11" t="str">
        <f t="shared" si="65"/>
        <v>CONSUMO PER CAPITA (kg ó litros por individuo)Cerveza Envasada10-30MIL</v>
      </c>
      <c r="B4191" s="11" t="s">
        <v>121</v>
      </c>
      <c r="C4191" s="11" t="s">
        <v>179</v>
      </c>
      <c r="D4191" s="11" t="s">
        <v>12</v>
      </c>
      <c r="E4191" s="12">
        <v>2.1468418314600499</v>
      </c>
      <c r="F4191" s="12">
        <v>3.595154112914194</v>
      </c>
      <c r="G4191" s="12">
        <v>2.3222626054018298</v>
      </c>
      <c r="H4191" s="12">
        <v>2.0898209511457368</v>
      </c>
      <c r="I4191" s="12">
        <v>2.2795345673797622</v>
      </c>
      <c r="J4191" s="12">
        <v>3.4086920391771911</v>
      </c>
      <c r="K4191" s="12">
        <v>2.0603512353061979</v>
      </c>
      <c r="L4191" s="12">
        <v>1.6232694682075877</v>
      </c>
      <c r="M4191" s="12">
        <v>1.7944022783333027</v>
      </c>
    </row>
    <row r="4192" spans="1:13" x14ac:dyDescent="0.35">
      <c r="A4192" s="11" t="str">
        <f t="shared" si="65"/>
        <v>CONSUMO PER CAPITA (kg ó litros por individuo)Cerveza Envasada30-100MIL</v>
      </c>
      <c r="B4192" s="11" t="s">
        <v>121</v>
      </c>
      <c r="C4192" s="11" t="s">
        <v>179</v>
      </c>
      <c r="D4192" s="11" t="s">
        <v>13</v>
      </c>
      <c r="E4192" s="12">
        <v>2.6330755926275713</v>
      </c>
      <c r="F4192" s="12">
        <v>3.8394596118860371</v>
      </c>
      <c r="G4192" s="12">
        <v>2.211964975618641</v>
      </c>
      <c r="H4192" s="12">
        <v>1.8435652073628768</v>
      </c>
      <c r="I4192" s="12">
        <v>2.3659816432753269</v>
      </c>
      <c r="J4192" s="12">
        <v>3.3071517918397166</v>
      </c>
      <c r="K4192" s="12">
        <v>1.8440249741668437</v>
      </c>
      <c r="L4192" s="12">
        <v>1.5853166145079087</v>
      </c>
      <c r="M4192" s="12">
        <v>2.0076035194377404</v>
      </c>
    </row>
    <row r="4193" spans="1:13" x14ac:dyDescent="0.35">
      <c r="A4193" s="11" t="str">
        <f t="shared" si="65"/>
        <v>CONSUMO PER CAPITA (kg ó litros por individuo)Cerveza Envasada100-200MIL</v>
      </c>
      <c r="B4193" s="11" t="s">
        <v>121</v>
      </c>
      <c r="C4193" s="11" t="s">
        <v>179</v>
      </c>
      <c r="D4193" s="11" t="s">
        <v>14</v>
      </c>
      <c r="E4193" s="12">
        <v>2.1626993895453595</v>
      </c>
      <c r="F4193" s="12">
        <v>3.4281896348143737</v>
      </c>
      <c r="G4193" s="12">
        <v>1.9756504162622861</v>
      </c>
      <c r="H4193" s="12">
        <v>1.7185540662216465</v>
      </c>
      <c r="I4193" s="12">
        <v>2.1655454873199096</v>
      </c>
      <c r="J4193" s="12">
        <v>3.4871628560840202</v>
      </c>
      <c r="K4193" s="12">
        <v>1.9988222588190114</v>
      </c>
      <c r="L4193" s="12">
        <v>1.9258078337853053</v>
      </c>
      <c r="M4193" s="12">
        <v>2.0353975268568427</v>
      </c>
    </row>
    <row r="4194" spans="1:13" x14ac:dyDescent="0.35">
      <c r="A4194" s="11" t="str">
        <f t="shared" si="65"/>
        <v>CONSUMO PER CAPITA (kg ó litros por individuo)Cerveza Envasada200-500MIL</v>
      </c>
      <c r="B4194" s="11" t="s">
        <v>121</v>
      </c>
      <c r="C4194" s="11" t="s">
        <v>179</v>
      </c>
      <c r="D4194" s="11" t="s">
        <v>15</v>
      </c>
      <c r="E4194" s="12">
        <v>2.4859425541358298</v>
      </c>
      <c r="F4194" s="12">
        <v>3.9174384418010315</v>
      </c>
      <c r="G4194" s="12">
        <v>2.2354138224047535</v>
      </c>
      <c r="H4194" s="12">
        <v>1.8915498453974988</v>
      </c>
      <c r="I4194" s="12">
        <v>2.5575369884989376</v>
      </c>
      <c r="J4194" s="12">
        <v>3.6915488535267191</v>
      </c>
      <c r="K4194" s="12">
        <v>2.2381894353613405</v>
      </c>
      <c r="L4194" s="12">
        <v>2.0205185358735078</v>
      </c>
      <c r="M4194" s="12">
        <v>2.7096988128895623</v>
      </c>
    </row>
    <row r="4195" spans="1:13" x14ac:dyDescent="0.35">
      <c r="A4195" s="11" t="str">
        <f t="shared" si="65"/>
        <v>CONSUMO PER CAPITA (kg ó litros por individuo)Cerveza Envasada&gt;500MIL</v>
      </c>
      <c r="B4195" s="11" t="s">
        <v>121</v>
      </c>
      <c r="C4195" s="11" t="s">
        <v>179</v>
      </c>
      <c r="D4195" s="11" t="s">
        <v>16</v>
      </c>
      <c r="E4195" s="12">
        <v>2.2328396368403167</v>
      </c>
      <c r="F4195" s="12">
        <v>3.6833164136552918</v>
      </c>
      <c r="G4195" s="12">
        <v>2.2250450612774166</v>
      </c>
      <c r="H4195" s="12">
        <v>1.8548475266142395</v>
      </c>
      <c r="I4195" s="12">
        <v>2.1520009802066369</v>
      </c>
      <c r="J4195" s="12">
        <v>3.053071349238333</v>
      </c>
      <c r="K4195" s="12">
        <v>1.9319975714226294</v>
      </c>
      <c r="L4195" s="12">
        <v>1.8300476724989032</v>
      </c>
      <c r="M4195" s="12">
        <v>2.1314871537260593</v>
      </c>
    </row>
    <row r="4196" spans="1:13" x14ac:dyDescent="0.35">
      <c r="A4196" s="11" t="str">
        <f t="shared" si="65"/>
        <v>CONSUMO PER CAPITA (kg ó litros por individuo)Cerveza EnvasadaDE 15 A 19 AÑOS</v>
      </c>
      <c r="B4196" s="11" t="s">
        <v>121</v>
      </c>
      <c r="C4196" s="11" t="s">
        <v>179</v>
      </c>
      <c r="D4196" s="11" t="s">
        <v>39</v>
      </c>
      <c r="E4196" s="12">
        <v>1.1204948604065679</v>
      </c>
      <c r="F4196" s="12">
        <v>1.1252016981730837</v>
      </c>
      <c r="G4196" s="12">
        <v>0.38747969414359756</v>
      </c>
      <c r="H4196" s="12">
        <v>0.34677719175035149</v>
      </c>
      <c r="I4196" s="12">
        <v>0.19267202588411969</v>
      </c>
      <c r="J4196" s="12">
        <v>0.29751199172996856</v>
      </c>
      <c r="K4196" s="12">
        <v>9.5212170786474787E-2</v>
      </c>
      <c r="L4196" s="12">
        <v>0.1431824253602125</v>
      </c>
      <c r="M4196" s="12">
        <v>2.8041526221731908E-2</v>
      </c>
    </row>
    <row r="4197" spans="1:13" x14ac:dyDescent="0.35">
      <c r="A4197" s="11" t="str">
        <f t="shared" si="65"/>
        <v>CONSUMO PER CAPITA (kg ó litros por individuo)Cerveza EnvasadaDE 20 A 24 AÑOS</v>
      </c>
      <c r="B4197" s="11" t="s">
        <v>121</v>
      </c>
      <c r="C4197" s="11" t="s">
        <v>179</v>
      </c>
      <c r="D4197" s="11" t="s">
        <v>40</v>
      </c>
      <c r="E4197" s="12">
        <v>0.79974925303671918</v>
      </c>
      <c r="F4197" s="12">
        <v>0.96630130114358526</v>
      </c>
      <c r="G4197" s="12">
        <v>0.52590778669131011</v>
      </c>
      <c r="H4197" s="12">
        <v>0.65114173183568835</v>
      </c>
      <c r="I4197" s="12">
        <v>0.45510185981086554</v>
      </c>
      <c r="J4197" s="12">
        <v>0.65877069225050211</v>
      </c>
      <c r="K4197" s="12">
        <v>0.41688300212913842</v>
      </c>
      <c r="L4197" s="12">
        <v>0.40573190244314467</v>
      </c>
      <c r="M4197" s="12">
        <v>0.59196011882034971</v>
      </c>
    </row>
    <row r="4198" spans="1:13" x14ac:dyDescent="0.35">
      <c r="A4198" s="11" t="str">
        <f t="shared" si="65"/>
        <v>CONSUMO PER CAPITA (kg ó litros por individuo)Cerveza EnvasadaDE 25 A 34 AÑOS</v>
      </c>
      <c r="B4198" s="11" t="s">
        <v>121</v>
      </c>
      <c r="C4198" s="11" t="s">
        <v>179</v>
      </c>
      <c r="D4198" s="11" t="s">
        <v>41</v>
      </c>
      <c r="E4198" s="12">
        <v>1.183199463029377</v>
      </c>
      <c r="F4198" s="12">
        <v>1.7195143351441249</v>
      </c>
      <c r="G4198" s="12">
        <v>1.3339087488473071</v>
      </c>
      <c r="H4198" s="12">
        <v>0.92894400248675935</v>
      </c>
      <c r="I4198" s="12">
        <v>1.0440444799226458</v>
      </c>
      <c r="J4198" s="12">
        <v>1.2264163676412081</v>
      </c>
      <c r="K4198" s="12">
        <v>0.8811019595423788</v>
      </c>
      <c r="L4198" s="12">
        <v>0.81758223621336878</v>
      </c>
      <c r="M4198" s="12">
        <v>1.0348758806085272</v>
      </c>
    </row>
    <row r="4199" spans="1:13" x14ac:dyDescent="0.35">
      <c r="A4199" s="11" t="str">
        <f t="shared" si="65"/>
        <v>CONSUMO PER CAPITA (kg ó litros por individuo)Cerveza EnvasadaDE 35 A 49 AÑOS</v>
      </c>
      <c r="B4199" s="11" t="s">
        <v>121</v>
      </c>
      <c r="C4199" s="11" t="s">
        <v>179</v>
      </c>
      <c r="D4199" s="11" t="s">
        <v>42</v>
      </c>
      <c r="E4199" s="12">
        <v>1.6468963329323483</v>
      </c>
      <c r="F4199" s="12">
        <v>2.43957131617125</v>
      </c>
      <c r="G4199" s="12">
        <v>1.5056927690282427</v>
      </c>
      <c r="H4199" s="12">
        <v>1.4438901954289893</v>
      </c>
      <c r="I4199" s="12">
        <v>1.7893608353671588</v>
      </c>
      <c r="J4199" s="12">
        <v>2.4508239782246575</v>
      </c>
      <c r="K4199" s="12">
        <v>1.4144080642760661</v>
      </c>
      <c r="L4199" s="12">
        <v>1.2409465506067137</v>
      </c>
      <c r="M4199" s="12">
        <v>1.4604947340540708</v>
      </c>
    </row>
    <row r="4200" spans="1:13" x14ac:dyDescent="0.35">
      <c r="A4200" s="11" t="str">
        <f t="shared" si="65"/>
        <v>CONSUMO PER CAPITA (kg ó litros por individuo)Cerveza EnvasadaDE 50 A 59 AÑOS</v>
      </c>
      <c r="B4200" s="11" t="s">
        <v>121</v>
      </c>
      <c r="C4200" s="11" t="s">
        <v>179</v>
      </c>
      <c r="D4200" s="11" t="s">
        <v>43</v>
      </c>
      <c r="E4200" s="12">
        <v>3.1696264230521569</v>
      </c>
      <c r="F4200" s="12">
        <v>5.2202391276059705</v>
      </c>
      <c r="G4200" s="12">
        <v>3.2903153591937535</v>
      </c>
      <c r="H4200" s="12">
        <v>2.6764258654506743</v>
      </c>
      <c r="I4200" s="12">
        <v>3.1060313438417335</v>
      </c>
      <c r="J4200" s="12">
        <v>4.6196994695138214</v>
      </c>
      <c r="K4200" s="12">
        <v>2.8953278172924577</v>
      </c>
      <c r="L4200" s="12">
        <v>2.3827647465694297</v>
      </c>
      <c r="M4200" s="12">
        <v>2.7823711116645735</v>
      </c>
    </row>
    <row r="4201" spans="1:13" x14ac:dyDescent="0.35">
      <c r="A4201" s="11" t="str">
        <f t="shared" si="65"/>
        <v>CONSUMO PER CAPITA (kg ó litros por individuo)Cerveza EnvasadaDE 60 A 75 AÑOS</v>
      </c>
      <c r="B4201" s="11" t="s">
        <v>121</v>
      </c>
      <c r="C4201" s="11" t="s">
        <v>179</v>
      </c>
      <c r="D4201" s="11" t="s">
        <v>44</v>
      </c>
      <c r="E4201" s="12">
        <v>4.0379843941294054</v>
      </c>
      <c r="F4201" s="12">
        <v>6.4045892894019945</v>
      </c>
      <c r="G4201" s="12">
        <v>3.6492767491053515</v>
      </c>
      <c r="H4201" s="12">
        <v>3.1700340360359034</v>
      </c>
      <c r="I4201" s="12">
        <v>3.9650166237272768</v>
      </c>
      <c r="J4201" s="12">
        <v>5.9603068538735311</v>
      </c>
      <c r="K4201" s="12">
        <v>3.5231919354891752</v>
      </c>
      <c r="L4201" s="12">
        <v>3.3192885408994472</v>
      </c>
      <c r="M4201" s="12">
        <v>4.0941193676297072</v>
      </c>
    </row>
    <row r="4202" spans="1:13" x14ac:dyDescent="0.35">
      <c r="A4202" s="11" t="str">
        <f t="shared" si="65"/>
        <v>CONSUMO PER CAPITA (kg ó litros por individuo)Cerveza EnvasadaALTA Y MEDIA ALTA</v>
      </c>
      <c r="B4202" s="11" t="s">
        <v>121</v>
      </c>
      <c r="C4202" s="11" t="s">
        <v>179</v>
      </c>
      <c r="D4202" s="11" t="s">
        <v>17</v>
      </c>
      <c r="E4202" s="12">
        <v>2.8621091529052092</v>
      </c>
      <c r="F4202" s="12">
        <v>4.8317408370100079</v>
      </c>
      <c r="G4202" s="12">
        <v>2.9508994735085858</v>
      </c>
      <c r="H4202" s="12">
        <v>2.3743943538446484</v>
      </c>
      <c r="I4202" s="12">
        <v>3.0327641722382537</v>
      </c>
      <c r="J4202" s="12">
        <v>4.2551031464192164</v>
      </c>
      <c r="K4202" s="12">
        <v>2.4556214595964585</v>
      </c>
      <c r="L4202" s="12">
        <v>2.3362402540671723</v>
      </c>
      <c r="M4202" s="12">
        <v>2.892951256986223</v>
      </c>
    </row>
    <row r="4203" spans="1:13" x14ac:dyDescent="0.35">
      <c r="A4203" s="11" t="str">
        <f t="shared" si="65"/>
        <v>CONSUMO PER CAPITA (kg ó litros por individuo)Cerveza EnvasadaMEDIA</v>
      </c>
      <c r="B4203" s="11" t="s">
        <v>121</v>
      </c>
      <c r="C4203" s="11" t="s">
        <v>179</v>
      </c>
      <c r="D4203" s="11" t="s">
        <v>18</v>
      </c>
      <c r="E4203" s="12">
        <v>2.0905173206715326</v>
      </c>
      <c r="F4203" s="12">
        <v>3.4047602468724838</v>
      </c>
      <c r="G4203" s="12">
        <v>2.049897901350628</v>
      </c>
      <c r="H4203" s="12">
        <v>1.8670433509992241</v>
      </c>
      <c r="I4203" s="12">
        <v>2.2070832292143203</v>
      </c>
      <c r="J4203" s="12">
        <v>3.160880912336494</v>
      </c>
      <c r="K4203" s="12">
        <v>2.0802857916093553</v>
      </c>
      <c r="L4203" s="12">
        <v>1.8419909306768487</v>
      </c>
      <c r="M4203" s="12">
        <v>2.1180514487075528</v>
      </c>
    </row>
    <row r="4204" spans="1:13" x14ac:dyDescent="0.35">
      <c r="A4204" s="11" t="str">
        <f t="shared" si="65"/>
        <v>CONSUMO PER CAPITA (kg ó litros por individuo)Cerveza EnvasadaMEDIA BAJA</v>
      </c>
      <c r="B4204" s="11" t="s">
        <v>121</v>
      </c>
      <c r="C4204" s="11" t="s">
        <v>179</v>
      </c>
      <c r="D4204" s="11" t="s">
        <v>19</v>
      </c>
      <c r="E4204" s="12">
        <v>2.2440564371635037</v>
      </c>
      <c r="F4204" s="12">
        <v>3.4127734738232491</v>
      </c>
      <c r="G4204" s="12">
        <v>2.0142415159523628</v>
      </c>
      <c r="H4204" s="12">
        <v>1.8285924055236884</v>
      </c>
      <c r="I4204" s="12">
        <v>2.0909393726599159</v>
      </c>
      <c r="J4204" s="12">
        <v>3.0564977929121495</v>
      </c>
      <c r="K4204" s="12">
        <v>1.7261424404606429</v>
      </c>
      <c r="L4204" s="12">
        <v>1.502074999279871</v>
      </c>
      <c r="M4204" s="12">
        <v>1.8081845843691489</v>
      </c>
    </row>
    <row r="4205" spans="1:13" x14ac:dyDescent="0.35">
      <c r="A4205" s="11" t="str">
        <f t="shared" si="65"/>
        <v>CONSUMO PER CAPITA (kg ó litros por individuo)Cerveza EnvasadaBAJA</v>
      </c>
      <c r="B4205" s="11" t="s">
        <v>121</v>
      </c>
      <c r="C4205" s="11" t="s">
        <v>179</v>
      </c>
      <c r="D4205" s="11" t="s">
        <v>20</v>
      </c>
      <c r="E4205" s="12">
        <v>2.2478207522299578</v>
      </c>
      <c r="F4205" s="12">
        <v>2.7734425659542574</v>
      </c>
      <c r="G4205" s="12">
        <v>1.7466207625880645</v>
      </c>
      <c r="H4205" s="12">
        <v>1.4442230896909198</v>
      </c>
      <c r="I4205" s="12">
        <v>1.6569756188009628</v>
      </c>
      <c r="J4205" s="12">
        <v>2.5352528153195375</v>
      </c>
      <c r="K4205" s="12">
        <v>1.5225765536733471</v>
      </c>
      <c r="L4205" s="12">
        <v>1.3098951233305658</v>
      </c>
      <c r="M4205" s="12">
        <v>1.641619384055971</v>
      </c>
    </row>
    <row r="4206" spans="1:13" x14ac:dyDescent="0.35">
      <c r="A4206" s="11" t="str">
        <f t="shared" si="65"/>
        <v>CONSUMO PER CAPITA (kg ó litros por individuo)Cerveza EnvasadaHOMBRE</v>
      </c>
      <c r="B4206" s="11" t="s">
        <v>121</v>
      </c>
      <c r="C4206" s="11" t="s">
        <v>179</v>
      </c>
      <c r="D4206" s="11" t="s">
        <v>21</v>
      </c>
      <c r="E4206" s="12">
        <v>2.8435978056790692</v>
      </c>
      <c r="F4206" s="12">
        <v>4.5408875842121921</v>
      </c>
      <c r="G4206" s="12">
        <v>2.8479360420177149</v>
      </c>
      <c r="H4206" s="12">
        <v>2.4134964682591282</v>
      </c>
      <c r="I4206" s="12">
        <v>2.7766893342337196</v>
      </c>
      <c r="J4206" s="12">
        <v>4.0191203848569099</v>
      </c>
      <c r="K4206" s="12">
        <v>2.4268494896695247</v>
      </c>
      <c r="L4206" s="12">
        <v>2.3534270489901155</v>
      </c>
      <c r="M4206" s="12">
        <v>2.6747483163667853</v>
      </c>
    </row>
    <row r="4207" spans="1:13" x14ac:dyDescent="0.35">
      <c r="A4207" s="11" t="str">
        <f t="shared" si="65"/>
        <v>CONSUMO PER CAPITA (kg ó litros por individuo)Cerveza EnvasadaMUJER</v>
      </c>
      <c r="B4207" s="11" t="s">
        <v>121</v>
      </c>
      <c r="C4207" s="11" t="s">
        <v>179</v>
      </c>
      <c r="D4207" s="11" t="s">
        <v>22</v>
      </c>
      <c r="E4207" s="12">
        <v>1.818246762199804</v>
      </c>
      <c r="F4207" s="12">
        <v>2.6544143068409594</v>
      </c>
      <c r="G4207" s="12">
        <v>1.5122993948723387</v>
      </c>
      <c r="H4207" s="12">
        <v>1.3618291600969143</v>
      </c>
      <c r="I4207" s="12">
        <v>1.7243868930532824</v>
      </c>
      <c r="J4207" s="12">
        <v>2.4856176473224125</v>
      </c>
      <c r="K4207" s="12">
        <v>1.4998067965559108</v>
      </c>
      <c r="L4207" s="12">
        <v>1.167714997804197</v>
      </c>
      <c r="M4207" s="12">
        <v>1.5579017419955681</v>
      </c>
    </row>
    <row r="4208" spans="1:13" x14ac:dyDescent="0.35">
      <c r="A4208" s="11" t="str">
        <f t="shared" si="65"/>
        <v>CONSUMO PER CAPITA (kg ó litros por individuo)Cerveza SurtidorT.ESPAÑA</v>
      </c>
      <c r="B4208" s="11" t="s">
        <v>121</v>
      </c>
      <c r="C4208" s="11" t="s">
        <v>180</v>
      </c>
      <c r="D4208" s="11" t="s">
        <v>36</v>
      </c>
      <c r="E4208" s="12">
        <v>2.7106272768540927</v>
      </c>
      <c r="F4208" s="12">
        <v>4.9007496068318819</v>
      </c>
      <c r="G4208" s="12">
        <v>2.7512871681824467</v>
      </c>
      <c r="H4208" s="12">
        <v>2.4421006811415822</v>
      </c>
      <c r="I4208" s="12">
        <v>3.2697471987860518</v>
      </c>
      <c r="J4208" s="12">
        <v>4.9133772229118478</v>
      </c>
      <c r="K4208" s="12">
        <v>2.7997969198711634</v>
      </c>
      <c r="L4208" s="12">
        <v>2.3548569448118646</v>
      </c>
      <c r="M4208" s="12">
        <v>2.9265997345171533</v>
      </c>
    </row>
    <row r="4209" spans="1:13" x14ac:dyDescent="0.35">
      <c r="A4209" s="11" t="str">
        <f t="shared" si="65"/>
        <v>CONSUMO PER CAPITA (kg ó litros por individuo)Cerveza SurtidorBCN AM</v>
      </c>
      <c r="B4209" s="11" t="s">
        <v>121</v>
      </c>
      <c r="C4209" s="11" t="s">
        <v>180</v>
      </c>
      <c r="D4209" s="11" t="s">
        <v>1</v>
      </c>
      <c r="E4209" s="12">
        <v>1.480347007094245</v>
      </c>
      <c r="F4209" s="12">
        <v>3.0813091774812813</v>
      </c>
      <c r="G4209" s="12">
        <v>1.3233691379639014</v>
      </c>
      <c r="H4209" s="12">
        <v>1.293725261854709</v>
      </c>
      <c r="I4209" s="12">
        <v>1.909724145622907</v>
      </c>
      <c r="J4209" s="12">
        <v>3.5285451826184517</v>
      </c>
      <c r="K4209" s="12">
        <v>1.8551577759321727</v>
      </c>
      <c r="L4209" s="12">
        <v>1.8725389847919738</v>
      </c>
      <c r="M4209" s="12">
        <v>1.9202921534824402</v>
      </c>
    </row>
    <row r="4210" spans="1:13" x14ac:dyDescent="0.35">
      <c r="A4210" s="11" t="str">
        <f t="shared" si="65"/>
        <v>CONSUMO PER CAPITA (kg ó litros por individuo)Cerveza SurtidorREST.CAT ARAGON</v>
      </c>
      <c r="B4210" s="11" t="s">
        <v>121</v>
      </c>
      <c r="C4210" s="11" t="s">
        <v>180</v>
      </c>
      <c r="D4210" s="11" t="s">
        <v>2</v>
      </c>
      <c r="E4210" s="12">
        <v>2.4377448655872125</v>
      </c>
      <c r="F4210" s="12">
        <v>4.7432521407897941</v>
      </c>
      <c r="G4210" s="12">
        <v>2.1949652067665588</v>
      </c>
      <c r="H4210" s="12">
        <v>2.0453235775420486</v>
      </c>
      <c r="I4210" s="12">
        <v>2.7327319133040056</v>
      </c>
      <c r="J4210" s="12">
        <v>4.6346085446072047</v>
      </c>
      <c r="K4210" s="12">
        <v>2.1672780420845248</v>
      </c>
      <c r="L4210" s="12">
        <v>1.7497261122789121</v>
      </c>
      <c r="M4210" s="12">
        <v>2.5531316130699162</v>
      </c>
    </row>
    <row r="4211" spans="1:13" x14ac:dyDescent="0.35">
      <c r="A4211" s="11" t="str">
        <f t="shared" si="65"/>
        <v>CONSUMO PER CAPITA (kg ó litros por individuo)Cerveza SurtidorLEVANTE</v>
      </c>
      <c r="B4211" s="11" t="s">
        <v>121</v>
      </c>
      <c r="C4211" s="11" t="s">
        <v>180</v>
      </c>
      <c r="D4211" s="11" t="s">
        <v>3</v>
      </c>
      <c r="E4211" s="12">
        <v>2.2033304764079507</v>
      </c>
      <c r="F4211" s="12">
        <v>4.1947754157077393</v>
      </c>
      <c r="G4211" s="12">
        <v>2.1946751340784925</v>
      </c>
      <c r="H4211" s="12">
        <v>1.8113013453202182</v>
      </c>
      <c r="I4211" s="12">
        <v>2.4018079861003372</v>
      </c>
      <c r="J4211" s="12">
        <v>3.8846273876205979</v>
      </c>
      <c r="K4211" s="12">
        <v>2.2489865777194011</v>
      </c>
      <c r="L4211" s="12">
        <v>1.76841822282921</v>
      </c>
      <c r="M4211" s="12">
        <v>2.2372621110058399</v>
      </c>
    </row>
    <row r="4212" spans="1:13" x14ac:dyDescent="0.35">
      <c r="A4212" s="11" t="str">
        <f t="shared" si="65"/>
        <v>CONSUMO PER CAPITA (kg ó litros por individuo)Cerveza SurtidorANDALUCIA</v>
      </c>
      <c r="B4212" s="11" t="s">
        <v>121</v>
      </c>
      <c r="C4212" s="11" t="s">
        <v>180</v>
      </c>
      <c r="D4212" s="11" t="s">
        <v>4</v>
      </c>
      <c r="E4212" s="12">
        <v>3.7281333870953359</v>
      </c>
      <c r="F4212" s="12">
        <v>6.4563965146674187</v>
      </c>
      <c r="G4212" s="12">
        <v>4.0843740105154254</v>
      </c>
      <c r="H4212" s="12">
        <v>3.4795912160506686</v>
      </c>
      <c r="I4212" s="12">
        <v>4.6880289491386034</v>
      </c>
      <c r="J4212" s="12">
        <v>6.1358269712556321</v>
      </c>
      <c r="K4212" s="12">
        <v>4.2274013223911933</v>
      </c>
      <c r="L4212" s="12">
        <v>3.3198988241938077</v>
      </c>
      <c r="M4212" s="12">
        <v>4.0993657746515018</v>
      </c>
    </row>
    <row r="4213" spans="1:13" x14ac:dyDescent="0.35">
      <c r="A4213" s="11" t="str">
        <f t="shared" si="65"/>
        <v>CONSUMO PER CAPITA (kg ó litros por individuo)Cerveza SurtidorMDD AM</v>
      </c>
      <c r="B4213" s="11" t="s">
        <v>121</v>
      </c>
      <c r="C4213" s="11" t="s">
        <v>180</v>
      </c>
      <c r="D4213" s="11" t="s">
        <v>5</v>
      </c>
      <c r="E4213" s="12">
        <v>3.305158367602409</v>
      </c>
      <c r="F4213" s="12">
        <v>5.523213069564985</v>
      </c>
      <c r="G4213" s="12">
        <v>3.1902865767014745</v>
      </c>
      <c r="H4213" s="12">
        <v>2.9092428007881761</v>
      </c>
      <c r="I4213" s="12">
        <v>4.0167115407832314</v>
      </c>
      <c r="J4213" s="12">
        <v>5.7418959961414275</v>
      </c>
      <c r="K4213" s="12">
        <v>3.2625105705581658</v>
      </c>
      <c r="L4213" s="12">
        <v>2.8157459338073441</v>
      </c>
      <c r="M4213" s="12">
        <v>3.4310965505615294</v>
      </c>
    </row>
    <row r="4214" spans="1:13" x14ac:dyDescent="0.35">
      <c r="A4214" s="11" t="str">
        <f t="shared" si="65"/>
        <v>CONSUMO PER CAPITA (kg ó litros por individuo)Cerveza SurtidorRTO CENTRO</v>
      </c>
      <c r="B4214" s="11" t="s">
        <v>121</v>
      </c>
      <c r="C4214" s="11" t="s">
        <v>180</v>
      </c>
      <c r="D4214" s="11" t="s">
        <v>6</v>
      </c>
      <c r="E4214" s="12">
        <v>2.2409503879914237</v>
      </c>
      <c r="F4214" s="12">
        <v>4.1711456460671243</v>
      </c>
      <c r="G4214" s="12">
        <v>2.1715250448202932</v>
      </c>
      <c r="H4214" s="12">
        <v>1.9523042717392145</v>
      </c>
      <c r="I4214" s="12">
        <v>2.609325046979126</v>
      </c>
      <c r="J4214" s="12">
        <v>4.3688121472837453</v>
      </c>
      <c r="K4214" s="12">
        <v>1.9455636263246934</v>
      </c>
      <c r="L4214" s="12">
        <v>1.6370286144663155</v>
      </c>
      <c r="M4214" s="12">
        <v>2.0462335154263003</v>
      </c>
    </row>
    <row r="4215" spans="1:13" x14ac:dyDescent="0.35">
      <c r="A4215" s="11" t="str">
        <f t="shared" si="65"/>
        <v>CONSUMO PER CAPITA (kg ó litros por individuo)Cerveza SurtidorNORTE-CENTRO</v>
      </c>
      <c r="B4215" s="11" t="s">
        <v>121</v>
      </c>
      <c r="C4215" s="11" t="s">
        <v>180</v>
      </c>
      <c r="D4215" s="11" t="s">
        <v>7</v>
      </c>
      <c r="E4215" s="12">
        <v>3.0131133778958086</v>
      </c>
      <c r="F4215" s="12">
        <v>5.5700647591088996</v>
      </c>
      <c r="G4215" s="12">
        <v>3.0306211838687882</v>
      </c>
      <c r="H4215" s="12">
        <v>2.9329599369323334</v>
      </c>
      <c r="I4215" s="12">
        <v>3.9625894820688607</v>
      </c>
      <c r="J4215" s="12">
        <v>6.1630224981829222</v>
      </c>
      <c r="K4215" s="12">
        <v>3.2233885764441839</v>
      </c>
      <c r="L4215" s="12">
        <v>2.870740507561989</v>
      </c>
      <c r="M4215" s="12">
        <v>3.5322369100218967</v>
      </c>
    </row>
    <row r="4216" spans="1:13" x14ac:dyDescent="0.35">
      <c r="A4216" s="11" t="str">
        <f t="shared" si="65"/>
        <v>CONSUMO PER CAPITA (kg ó litros por individuo)Cerveza SurtidorNOROESTE</v>
      </c>
      <c r="B4216" s="11" t="s">
        <v>121</v>
      </c>
      <c r="C4216" s="11" t="s">
        <v>180</v>
      </c>
      <c r="D4216" s="11" t="s">
        <v>8</v>
      </c>
      <c r="E4216" s="12">
        <v>2.228589592588198</v>
      </c>
      <c r="F4216" s="12">
        <v>3.8408794135951845</v>
      </c>
      <c r="G4216" s="12">
        <v>2.6193257386415372</v>
      </c>
      <c r="H4216" s="12">
        <v>2.2471432141402552</v>
      </c>
      <c r="I4216" s="12">
        <v>2.5934600618078272</v>
      </c>
      <c r="J4216" s="12">
        <v>3.791535937445472</v>
      </c>
      <c r="K4216" s="12">
        <v>2.1757512721808538</v>
      </c>
      <c r="L4216" s="12">
        <v>2.0949055663271197</v>
      </c>
      <c r="M4216" s="12">
        <v>2.5936239200329911</v>
      </c>
    </row>
    <row r="4217" spans="1:13" x14ac:dyDescent="0.35">
      <c r="A4217" s="11" t="str">
        <f t="shared" si="65"/>
        <v>CONSUMO PER CAPITA (kg ó litros por individuo)Cerveza Surtidor&lt;2MIL</v>
      </c>
      <c r="B4217" s="11" t="s">
        <v>121</v>
      </c>
      <c r="C4217" s="11" t="s">
        <v>180</v>
      </c>
      <c r="D4217" s="11" t="s">
        <v>9</v>
      </c>
      <c r="E4217" s="12">
        <v>1.7647787810161972</v>
      </c>
      <c r="F4217" s="12">
        <v>3.5548893599523503</v>
      </c>
      <c r="G4217" s="12">
        <v>1.7312078181332529</v>
      </c>
      <c r="H4217" s="12">
        <v>1.9903938931283536</v>
      </c>
      <c r="I4217" s="12">
        <v>2.5020232000567644</v>
      </c>
      <c r="J4217" s="12">
        <v>4.1096130581160777</v>
      </c>
      <c r="K4217" s="12">
        <v>2.0868683895264324</v>
      </c>
      <c r="L4217" s="12">
        <v>1.5782015340552256</v>
      </c>
      <c r="M4217" s="12">
        <v>1.8821491135324437</v>
      </c>
    </row>
    <row r="4218" spans="1:13" x14ac:dyDescent="0.35">
      <c r="A4218" s="11" t="str">
        <f t="shared" si="65"/>
        <v>CONSUMO PER CAPITA (kg ó litros por individuo)Cerveza Surtidor2-5MIL</v>
      </c>
      <c r="B4218" s="11" t="s">
        <v>121</v>
      </c>
      <c r="C4218" s="11" t="s">
        <v>180</v>
      </c>
      <c r="D4218" s="11" t="s">
        <v>10</v>
      </c>
      <c r="E4218" s="12">
        <v>1.4676863503293192</v>
      </c>
      <c r="F4218" s="12">
        <v>2.7154024350940067</v>
      </c>
      <c r="G4218" s="12">
        <v>1.5837689716062411</v>
      </c>
      <c r="H4218" s="12">
        <v>1.3381930240521331</v>
      </c>
      <c r="I4218" s="12">
        <v>1.8077948311262508</v>
      </c>
      <c r="J4218" s="12">
        <v>2.761330982469639</v>
      </c>
      <c r="K4218" s="12">
        <v>1.5569089175927189</v>
      </c>
      <c r="L4218" s="12">
        <v>1.6567696341986438</v>
      </c>
      <c r="M4218" s="12">
        <v>2.0462773932799574</v>
      </c>
    </row>
    <row r="4219" spans="1:13" x14ac:dyDescent="0.35">
      <c r="A4219" s="11" t="str">
        <f t="shared" si="65"/>
        <v>CONSUMO PER CAPITA (kg ó litros por individuo)Cerveza Surtidor5-10MIL</v>
      </c>
      <c r="B4219" s="11" t="s">
        <v>121</v>
      </c>
      <c r="C4219" s="11" t="s">
        <v>180</v>
      </c>
      <c r="D4219" s="11" t="s">
        <v>11</v>
      </c>
      <c r="E4219" s="12">
        <v>2.8747356515408127</v>
      </c>
      <c r="F4219" s="12">
        <v>5.1209740661854575</v>
      </c>
      <c r="G4219" s="12">
        <v>2.5632056870631068</v>
      </c>
      <c r="H4219" s="12">
        <v>2.3824958991626759</v>
      </c>
      <c r="I4219" s="12">
        <v>3.1905477260236328</v>
      </c>
      <c r="J4219" s="12">
        <v>4.478720865594374</v>
      </c>
      <c r="K4219" s="12">
        <v>2.5608243693270398</v>
      </c>
      <c r="L4219" s="12">
        <v>2.1314308560438744</v>
      </c>
      <c r="M4219" s="12">
        <v>3.4814310639356338</v>
      </c>
    </row>
    <row r="4220" spans="1:13" x14ac:dyDescent="0.35">
      <c r="A4220" s="11" t="str">
        <f t="shared" si="65"/>
        <v>CONSUMO PER CAPITA (kg ó litros por individuo)Cerveza Surtidor10-30MIL</v>
      </c>
      <c r="B4220" s="11" t="s">
        <v>121</v>
      </c>
      <c r="C4220" s="11" t="s">
        <v>180</v>
      </c>
      <c r="D4220" s="11" t="s">
        <v>12</v>
      </c>
      <c r="E4220" s="12">
        <v>2.3042952150657281</v>
      </c>
      <c r="F4220" s="12">
        <v>4.414288631629832</v>
      </c>
      <c r="G4220" s="12">
        <v>2.6416379580458553</v>
      </c>
      <c r="H4220" s="12">
        <v>2.3084601143463357</v>
      </c>
      <c r="I4220" s="12">
        <v>3.1235576029360148</v>
      </c>
      <c r="J4220" s="12">
        <v>4.7685732707608111</v>
      </c>
      <c r="K4220" s="12">
        <v>2.7629452466166056</v>
      </c>
      <c r="L4220" s="12">
        <v>2.2336438762624247</v>
      </c>
      <c r="M4220" s="12">
        <v>2.7376667550236213</v>
      </c>
    </row>
    <row r="4221" spans="1:13" x14ac:dyDescent="0.35">
      <c r="A4221" s="11" t="str">
        <f t="shared" si="65"/>
        <v>CONSUMO PER CAPITA (kg ó litros por individuo)Cerveza Surtidor30-100MIL</v>
      </c>
      <c r="B4221" s="11" t="s">
        <v>121</v>
      </c>
      <c r="C4221" s="11" t="s">
        <v>180</v>
      </c>
      <c r="D4221" s="11" t="s">
        <v>13</v>
      </c>
      <c r="E4221" s="12">
        <v>2.3760738231789262</v>
      </c>
      <c r="F4221" s="12">
        <v>4.2683773903938205</v>
      </c>
      <c r="G4221" s="12">
        <v>2.5798346141586679</v>
      </c>
      <c r="H4221" s="12">
        <v>2.405469757529707</v>
      </c>
      <c r="I4221" s="12">
        <v>3.0274610462911413</v>
      </c>
      <c r="J4221" s="12">
        <v>4.3352205955738405</v>
      </c>
      <c r="K4221" s="12">
        <v>2.5432084396514867</v>
      </c>
      <c r="L4221" s="12">
        <v>2.154859060808954</v>
      </c>
      <c r="M4221" s="12">
        <v>2.5950447087476256</v>
      </c>
    </row>
    <row r="4222" spans="1:13" x14ac:dyDescent="0.35">
      <c r="A4222" s="11" t="str">
        <f t="shared" si="65"/>
        <v>CONSUMO PER CAPITA (kg ó litros por individuo)Cerveza Surtidor100-200MIL</v>
      </c>
      <c r="B4222" s="11" t="s">
        <v>121</v>
      </c>
      <c r="C4222" s="11" t="s">
        <v>180</v>
      </c>
      <c r="D4222" s="11" t="s">
        <v>14</v>
      </c>
      <c r="E4222" s="12">
        <v>3.0637676804862726</v>
      </c>
      <c r="F4222" s="12">
        <v>5.618394021963649</v>
      </c>
      <c r="G4222" s="12">
        <v>3.0482345497115131</v>
      </c>
      <c r="H4222" s="12">
        <v>2.6655430863589191</v>
      </c>
      <c r="I4222" s="12">
        <v>3.5967818696644169</v>
      </c>
      <c r="J4222" s="12">
        <v>5.2532207120078516</v>
      </c>
      <c r="K4222" s="12">
        <v>3.0178493243042426</v>
      </c>
      <c r="L4222" s="12">
        <v>2.442109040552209</v>
      </c>
      <c r="M4222" s="12">
        <v>3.1714831125777088</v>
      </c>
    </row>
    <row r="4223" spans="1:13" x14ac:dyDescent="0.35">
      <c r="A4223" s="11" t="str">
        <f t="shared" si="65"/>
        <v>CONSUMO PER CAPITA (kg ó litros por individuo)Cerveza Surtidor200-500MIL</v>
      </c>
      <c r="B4223" s="11" t="s">
        <v>121</v>
      </c>
      <c r="C4223" s="11" t="s">
        <v>180</v>
      </c>
      <c r="D4223" s="11" t="s">
        <v>15</v>
      </c>
      <c r="E4223" s="12">
        <v>3.0456985835578028</v>
      </c>
      <c r="F4223" s="12">
        <v>5.5972289729461213</v>
      </c>
      <c r="G4223" s="12">
        <v>2.9287451257483408</v>
      </c>
      <c r="H4223" s="12">
        <v>2.5386528604381753</v>
      </c>
      <c r="I4223" s="12">
        <v>3.6514105751846215</v>
      </c>
      <c r="J4223" s="12">
        <v>5.3471201330457889</v>
      </c>
      <c r="K4223" s="12">
        <v>3.0450783888705821</v>
      </c>
      <c r="L4223" s="12">
        <v>2.499736334823305</v>
      </c>
      <c r="M4223" s="12">
        <v>2.8406668749947395</v>
      </c>
    </row>
    <row r="4224" spans="1:13" x14ac:dyDescent="0.35">
      <c r="A4224" s="11" t="str">
        <f t="shared" si="65"/>
        <v>CONSUMO PER CAPITA (kg ó litros por individuo)Cerveza Surtidor&gt;500MIL</v>
      </c>
      <c r="B4224" s="11" t="s">
        <v>121</v>
      </c>
      <c r="C4224" s="11" t="s">
        <v>180</v>
      </c>
      <c r="D4224" s="11" t="s">
        <v>16</v>
      </c>
      <c r="E4224" s="12">
        <v>3.8079998148177601</v>
      </c>
      <c r="F4224" s="12">
        <v>6.4392334636598454</v>
      </c>
      <c r="G4224" s="12">
        <v>3.6606369285572535</v>
      </c>
      <c r="H4224" s="12">
        <v>3.0415275682246645</v>
      </c>
      <c r="I4224" s="12">
        <v>4.1090738337572317</v>
      </c>
      <c r="J4224" s="12">
        <v>6.5525825185430477</v>
      </c>
      <c r="K4224" s="12">
        <v>3.6790924577545914</v>
      </c>
      <c r="L4224" s="12">
        <v>3.2113429714686315</v>
      </c>
      <c r="M4224" s="12">
        <v>3.8804812335570231</v>
      </c>
    </row>
    <row r="4225" spans="1:13" x14ac:dyDescent="0.35">
      <c r="A4225" s="11" t="str">
        <f t="shared" si="65"/>
        <v>CONSUMO PER CAPITA (kg ó litros por individuo)Cerveza SurtidorDE 15 A 19 AÑOS</v>
      </c>
      <c r="B4225" s="11" t="s">
        <v>121</v>
      </c>
      <c r="C4225" s="11" t="s">
        <v>180</v>
      </c>
      <c r="D4225" s="11" t="s">
        <v>39</v>
      </c>
      <c r="E4225" s="12">
        <v>0.3269534724355691</v>
      </c>
      <c r="F4225" s="12">
        <v>0.75203372577482042</v>
      </c>
      <c r="G4225" s="12">
        <v>0.32842302734508744</v>
      </c>
      <c r="H4225" s="12">
        <v>0.42260718894393207</v>
      </c>
      <c r="I4225" s="12">
        <v>0.12821177892414748</v>
      </c>
      <c r="J4225" s="12">
        <v>0.16684069266871274</v>
      </c>
      <c r="K4225" s="12">
        <v>0.45023166839892376</v>
      </c>
      <c r="L4225" s="12">
        <v>0.12412520041015161</v>
      </c>
      <c r="M4225" s="12">
        <v>6.0291888114993371E-2</v>
      </c>
    </row>
    <row r="4226" spans="1:13" x14ac:dyDescent="0.35">
      <c r="A4226" s="11" t="str">
        <f t="shared" si="65"/>
        <v>CONSUMO PER CAPITA (kg ó litros por individuo)Cerveza SurtidorDE 20 A 24 AÑOS</v>
      </c>
      <c r="B4226" s="11" t="s">
        <v>121</v>
      </c>
      <c r="C4226" s="11" t="s">
        <v>180</v>
      </c>
      <c r="D4226" s="11" t="s">
        <v>40</v>
      </c>
      <c r="E4226" s="12">
        <v>1.0223974298829996</v>
      </c>
      <c r="F4226" s="12">
        <v>1.4181097122952324</v>
      </c>
      <c r="G4226" s="12">
        <v>1.0297925746794827</v>
      </c>
      <c r="H4226" s="12">
        <v>0.86843213110889439</v>
      </c>
      <c r="I4226" s="12">
        <v>0.93637702316721172</v>
      </c>
      <c r="J4226" s="12">
        <v>1.0591882586528936</v>
      </c>
      <c r="K4226" s="12">
        <v>0.70958307569869872</v>
      </c>
      <c r="L4226" s="12">
        <v>0.48705803641282081</v>
      </c>
      <c r="M4226" s="12">
        <v>0.49103299233208825</v>
      </c>
    </row>
    <row r="4227" spans="1:13" x14ac:dyDescent="0.35">
      <c r="A4227" s="11" t="str">
        <f t="shared" si="65"/>
        <v>CONSUMO PER CAPITA (kg ó litros por individuo)Cerveza SurtidorDE 25 A 34 AÑOS</v>
      </c>
      <c r="B4227" s="11" t="s">
        <v>121</v>
      </c>
      <c r="C4227" s="11" t="s">
        <v>180</v>
      </c>
      <c r="D4227" s="11" t="s">
        <v>41</v>
      </c>
      <c r="E4227" s="12">
        <v>1.6591128901659711</v>
      </c>
      <c r="F4227" s="12">
        <v>2.5703524270952123</v>
      </c>
      <c r="G4227" s="12">
        <v>1.4388274850865488</v>
      </c>
      <c r="H4227" s="12">
        <v>1.1881507917228036</v>
      </c>
      <c r="I4227" s="12">
        <v>1.3723815562982988</v>
      </c>
      <c r="J4227" s="12">
        <v>2.2555195550589371</v>
      </c>
      <c r="K4227" s="12">
        <v>1.5155641828763045</v>
      </c>
      <c r="L4227" s="12">
        <v>1.2389041114504991</v>
      </c>
      <c r="M4227" s="12">
        <v>1.5126000050868593</v>
      </c>
    </row>
    <row r="4228" spans="1:13" x14ac:dyDescent="0.35">
      <c r="A4228" s="11" t="str">
        <f t="shared" ref="A4228:A4291" si="66">B4228&amp;C4228&amp;D4228</f>
        <v>CONSUMO PER CAPITA (kg ó litros por individuo)Cerveza SurtidorDE 35 A 49 AÑOS</v>
      </c>
      <c r="B4228" s="11" t="s">
        <v>121</v>
      </c>
      <c r="C4228" s="11" t="s">
        <v>180</v>
      </c>
      <c r="D4228" s="11" t="s">
        <v>42</v>
      </c>
      <c r="E4228" s="12">
        <v>1.9449428818324885</v>
      </c>
      <c r="F4228" s="12">
        <v>3.5372586818302554</v>
      </c>
      <c r="G4228" s="12">
        <v>2.0168173542446737</v>
      </c>
      <c r="H4228" s="12">
        <v>1.7387376075470782</v>
      </c>
      <c r="I4228" s="12">
        <v>2.3884449701988686</v>
      </c>
      <c r="J4228" s="12">
        <v>3.5560397748233288</v>
      </c>
      <c r="K4228" s="12">
        <v>1.8442426771775671</v>
      </c>
      <c r="L4228" s="12">
        <v>1.6095089259625937</v>
      </c>
      <c r="M4228" s="12">
        <v>1.9036356515355242</v>
      </c>
    </row>
    <row r="4229" spans="1:13" x14ac:dyDescent="0.35">
      <c r="A4229" s="11" t="str">
        <f t="shared" si="66"/>
        <v>CONSUMO PER CAPITA (kg ó litros por individuo)Cerveza SurtidorDE 50 A 59 AÑOS</v>
      </c>
      <c r="B4229" s="11" t="s">
        <v>121</v>
      </c>
      <c r="C4229" s="11" t="s">
        <v>180</v>
      </c>
      <c r="D4229" s="11" t="s">
        <v>43</v>
      </c>
      <c r="E4229" s="12">
        <v>3.5358880684725218</v>
      </c>
      <c r="F4229" s="12">
        <v>6.7802512786392581</v>
      </c>
      <c r="G4229" s="12">
        <v>3.6988369128484746</v>
      </c>
      <c r="H4229" s="12">
        <v>3.0152604347151906</v>
      </c>
      <c r="I4229" s="12">
        <v>4.02194484776693</v>
      </c>
      <c r="J4229" s="12">
        <v>6.1501018947886701</v>
      </c>
      <c r="K4229" s="12">
        <v>3.4996168340638238</v>
      </c>
      <c r="L4229" s="12">
        <v>2.8952333356006275</v>
      </c>
      <c r="M4229" s="12">
        <v>3.3629734692824957</v>
      </c>
    </row>
    <row r="4230" spans="1:13" x14ac:dyDescent="0.35">
      <c r="A4230" s="11" t="str">
        <f t="shared" si="66"/>
        <v>CONSUMO PER CAPITA (kg ó litros por individuo)Cerveza SurtidorDE 60 A 75 AÑOS</v>
      </c>
      <c r="B4230" s="11" t="s">
        <v>121</v>
      </c>
      <c r="C4230" s="11" t="s">
        <v>180</v>
      </c>
      <c r="D4230" s="11" t="s">
        <v>44</v>
      </c>
      <c r="E4230" s="12">
        <v>4.8889891505074816</v>
      </c>
      <c r="F4230" s="12">
        <v>8.8251639790187415</v>
      </c>
      <c r="G4230" s="12">
        <v>4.9691033197935539</v>
      </c>
      <c r="H4230" s="12">
        <v>4.6852922774639936</v>
      </c>
      <c r="I4230" s="12">
        <v>6.5381193951193266</v>
      </c>
      <c r="J4230" s="12">
        <v>9.763580483541622</v>
      </c>
      <c r="K4230" s="12">
        <v>5.5262330554371104</v>
      </c>
      <c r="L4230" s="12">
        <v>4.7278480703169317</v>
      </c>
      <c r="M4230" s="12">
        <v>6.2898609932864495</v>
      </c>
    </row>
    <row r="4231" spans="1:13" x14ac:dyDescent="0.35">
      <c r="A4231" s="11" t="str">
        <f t="shared" si="66"/>
        <v>CONSUMO PER CAPITA (kg ó litros por individuo)Cerveza SurtidorALTA Y MEDIA ALTA</v>
      </c>
      <c r="B4231" s="11" t="s">
        <v>121</v>
      </c>
      <c r="C4231" s="11" t="s">
        <v>180</v>
      </c>
      <c r="D4231" s="11" t="s">
        <v>17</v>
      </c>
      <c r="E4231" s="12">
        <v>3.8167763743710781</v>
      </c>
      <c r="F4231" s="12">
        <v>7.5523026738553414</v>
      </c>
      <c r="G4231" s="12">
        <v>3.9871964274393079</v>
      </c>
      <c r="H4231" s="12">
        <v>3.4070918142855966</v>
      </c>
      <c r="I4231" s="12">
        <v>4.5006079551484079</v>
      </c>
      <c r="J4231" s="12">
        <v>6.9652000032854264</v>
      </c>
      <c r="K4231" s="12">
        <v>4.0762965218654443</v>
      </c>
      <c r="L4231" s="12">
        <v>3.1902489295982366</v>
      </c>
      <c r="M4231" s="12">
        <v>3.9895630073591906</v>
      </c>
    </row>
    <row r="4232" spans="1:13" x14ac:dyDescent="0.35">
      <c r="A4232" s="11" t="str">
        <f t="shared" si="66"/>
        <v>CONSUMO PER CAPITA (kg ó litros por individuo)Cerveza SurtidorMEDIA</v>
      </c>
      <c r="B4232" s="11" t="s">
        <v>121</v>
      </c>
      <c r="C4232" s="11" t="s">
        <v>180</v>
      </c>
      <c r="D4232" s="11" t="s">
        <v>18</v>
      </c>
      <c r="E4232" s="12">
        <v>2.7686349368466008</v>
      </c>
      <c r="F4232" s="12">
        <v>4.8944370145556535</v>
      </c>
      <c r="G4232" s="12">
        <v>3.0361999735300653</v>
      </c>
      <c r="H4232" s="12">
        <v>2.5254082271269067</v>
      </c>
      <c r="I4232" s="12">
        <v>3.3886499985041731</v>
      </c>
      <c r="J4232" s="12">
        <v>5.1618940319678543</v>
      </c>
      <c r="K4232" s="12">
        <v>2.8494291772455624</v>
      </c>
      <c r="L4232" s="12">
        <v>2.608496683191265</v>
      </c>
      <c r="M4232" s="12">
        <v>3.0353533212424288</v>
      </c>
    </row>
    <row r="4233" spans="1:13" x14ac:dyDescent="0.35">
      <c r="A4233" s="11" t="str">
        <f t="shared" si="66"/>
        <v>CONSUMO PER CAPITA (kg ó litros por individuo)Cerveza SurtidorMEDIA BAJA</v>
      </c>
      <c r="B4233" s="11" t="s">
        <v>121</v>
      </c>
      <c r="C4233" s="11" t="s">
        <v>180</v>
      </c>
      <c r="D4233" s="11" t="s">
        <v>19</v>
      </c>
      <c r="E4233" s="12">
        <v>2.3038425278513035</v>
      </c>
      <c r="F4233" s="12">
        <v>3.8922179322961163</v>
      </c>
      <c r="G4233" s="12">
        <v>2.0462626195099758</v>
      </c>
      <c r="H4233" s="12">
        <v>2.034738754241777</v>
      </c>
      <c r="I4233" s="12">
        <v>2.7091390979272694</v>
      </c>
      <c r="J4233" s="12">
        <v>4.1251783919976326</v>
      </c>
      <c r="K4233" s="12">
        <v>2.3102258430683049</v>
      </c>
      <c r="L4233" s="12">
        <v>1.8130633499451279</v>
      </c>
      <c r="M4233" s="12">
        <v>2.3117644803229815</v>
      </c>
    </row>
    <row r="4234" spans="1:13" x14ac:dyDescent="0.35">
      <c r="A4234" s="11" t="str">
        <f t="shared" si="66"/>
        <v>CONSUMO PER CAPITA (kg ó litros por individuo)Cerveza SurtidorBAJA</v>
      </c>
      <c r="B4234" s="11" t="s">
        <v>121</v>
      </c>
      <c r="C4234" s="11" t="s">
        <v>180</v>
      </c>
      <c r="D4234" s="11" t="s">
        <v>20</v>
      </c>
      <c r="E4234" s="12">
        <v>1.9328531337633881</v>
      </c>
      <c r="F4234" s="12">
        <v>3.3445287534271255</v>
      </c>
      <c r="G4234" s="12">
        <v>1.852945758401314</v>
      </c>
      <c r="H4234" s="12">
        <v>1.7842693779165923</v>
      </c>
      <c r="I4234" s="12">
        <v>2.4667028647162197</v>
      </c>
      <c r="J4234" s="12">
        <v>3.2871453478239734</v>
      </c>
      <c r="K4234" s="12">
        <v>1.9638709783359671</v>
      </c>
      <c r="L4234" s="12">
        <v>1.7315845137624011</v>
      </c>
      <c r="M4234" s="12">
        <v>2.3903429156427127</v>
      </c>
    </row>
    <row r="4235" spans="1:13" x14ac:dyDescent="0.35">
      <c r="A4235" s="11" t="str">
        <f t="shared" si="66"/>
        <v>CONSUMO PER CAPITA (kg ó litros por individuo)Cerveza SurtidorHOMBRE</v>
      </c>
      <c r="B4235" s="11" t="s">
        <v>121</v>
      </c>
      <c r="C4235" s="11" t="s">
        <v>180</v>
      </c>
      <c r="D4235" s="11" t="s">
        <v>21</v>
      </c>
      <c r="E4235" s="12">
        <v>3.3405332840365798</v>
      </c>
      <c r="F4235" s="12">
        <v>5.8563079089705363</v>
      </c>
      <c r="G4235" s="12">
        <v>3.4786179436488194</v>
      </c>
      <c r="H4235" s="12">
        <v>2.9662441079245228</v>
      </c>
      <c r="I4235" s="12">
        <v>3.9680451464476461</v>
      </c>
      <c r="J4235" s="12">
        <v>5.9574443669662678</v>
      </c>
      <c r="K4235" s="12">
        <v>3.4246279139541369</v>
      </c>
      <c r="L4235" s="12">
        <v>2.8723984448349777</v>
      </c>
      <c r="M4235" s="12">
        <v>3.5864608841382983</v>
      </c>
    </row>
    <row r="4236" spans="1:13" x14ac:dyDescent="0.35">
      <c r="A4236" s="11" t="str">
        <f t="shared" si="66"/>
        <v>CONSUMO PER CAPITA (kg ó litros por individuo)Cerveza SurtidorMUJER</v>
      </c>
      <c r="B4236" s="11" t="s">
        <v>121</v>
      </c>
      <c r="C4236" s="11" t="s">
        <v>180</v>
      </c>
      <c r="D4236" s="11" t="s">
        <v>22</v>
      </c>
      <c r="E4236" s="12">
        <v>2.0902259417476046</v>
      </c>
      <c r="F4236" s="12">
        <v>3.959600052991668</v>
      </c>
      <c r="G4236" s="12">
        <v>2.0349110865392164</v>
      </c>
      <c r="H4236" s="12">
        <v>1.925447217637831</v>
      </c>
      <c r="I4236" s="12">
        <v>2.5814364039653843</v>
      </c>
      <c r="J4236" s="12">
        <v>3.884218171083178</v>
      </c>
      <c r="K4236" s="12">
        <v>2.1838891287182096</v>
      </c>
      <c r="L4236" s="12">
        <v>1.8455298521213732</v>
      </c>
      <c r="M4236" s="12">
        <v>2.2772001428087036</v>
      </c>
    </row>
    <row r="4237" spans="1:13" x14ac:dyDescent="0.35">
      <c r="A4237" s="11" t="str">
        <f t="shared" si="66"/>
        <v>CONSUMO PER CAPITA (kg ó litros por individuo)Otras CervezasT.ESPAÑA</v>
      </c>
      <c r="B4237" s="11" t="s">
        <v>121</v>
      </c>
      <c r="C4237" s="11" t="s">
        <v>148</v>
      </c>
      <c r="D4237" s="11" t="s">
        <v>36</v>
      </c>
      <c r="E4237" s="12">
        <v>4.2166688197633412E-3</v>
      </c>
      <c r="F4237" s="12">
        <v>8.037800639910565E-3</v>
      </c>
      <c r="G4237" s="12">
        <v>8.9348775563862226E-3</v>
      </c>
      <c r="H4237" s="12">
        <v>2.5444978318219184E-3</v>
      </c>
      <c r="I4237" s="12">
        <v>1.403198514981739E-2</v>
      </c>
      <c r="J4237" s="12">
        <v>1.2425745956329219E-2</v>
      </c>
      <c r="K4237" s="12">
        <v>6.7535328305870475E-3</v>
      </c>
      <c r="L4237" s="12">
        <v>6.2234669617056981E-3</v>
      </c>
      <c r="M4237" s="12">
        <v>5.0544249052369558E-3</v>
      </c>
    </row>
    <row r="4238" spans="1:13" x14ac:dyDescent="0.35">
      <c r="A4238" s="11" t="str">
        <f t="shared" si="66"/>
        <v>CONSUMO PER CAPITA (kg ó litros por individuo)Otras CervezasBCN AM</v>
      </c>
      <c r="B4238" s="11" t="s">
        <v>121</v>
      </c>
      <c r="C4238" s="11" t="s">
        <v>148</v>
      </c>
      <c r="D4238" s="11" t="s">
        <v>1</v>
      </c>
      <c r="E4238" s="12" t="s">
        <v>219</v>
      </c>
      <c r="F4238" s="12">
        <v>2.6928993362422739E-3</v>
      </c>
      <c r="G4238" s="12" t="s">
        <v>219</v>
      </c>
      <c r="H4238" s="12" t="s">
        <v>219</v>
      </c>
      <c r="I4238" s="12">
        <v>5.7588423841612967E-3</v>
      </c>
      <c r="J4238" s="12" t="s">
        <v>219</v>
      </c>
      <c r="K4238" s="12" t="s">
        <v>219</v>
      </c>
      <c r="L4238" s="12">
        <v>4.7611654821124363E-3</v>
      </c>
      <c r="M4238" s="12" t="s">
        <v>219</v>
      </c>
    </row>
    <row r="4239" spans="1:13" x14ac:dyDescent="0.35">
      <c r="A4239" s="11" t="str">
        <f t="shared" si="66"/>
        <v>CONSUMO PER CAPITA (kg ó litros por individuo)Otras CervezasREST.CAT ARAGON</v>
      </c>
      <c r="B4239" s="11" t="s">
        <v>121</v>
      </c>
      <c r="C4239" s="11" t="s">
        <v>148</v>
      </c>
      <c r="D4239" s="11" t="s">
        <v>2</v>
      </c>
      <c r="E4239" s="12">
        <v>2.2817144626431536E-3</v>
      </c>
      <c r="F4239" s="12">
        <v>6.9369324451525822E-3</v>
      </c>
      <c r="G4239" s="12" t="s">
        <v>219</v>
      </c>
      <c r="H4239" s="12">
        <v>4.5609210872539588E-4</v>
      </c>
      <c r="I4239" s="12">
        <v>4.583240568942765E-3</v>
      </c>
      <c r="J4239" s="12">
        <v>2.5768069354354969E-3</v>
      </c>
      <c r="K4239" s="12">
        <v>2.8814849578167575E-3</v>
      </c>
      <c r="L4239" s="12">
        <v>2.7189251283766262E-3</v>
      </c>
      <c r="M4239" s="12">
        <v>1.0668644714314232E-2</v>
      </c>
    </row>
    <row r="4240" spans="1:13" x14ac:dyDescent="0.35">
      <c r="A4240" s="11" t="str">
        <f t="shared" si="66"/>
        <v>CONSUMO PER CAPITA (kg ó litros por individuo)Otras CervezasLEVANTE</v>
      </c>
      <c r="B4240" s="11" t="s">
        <v>121</v>
      </c>
      <c r="C4240" s="11" t="s">
        <v>148</v>
      </c>
      <c r="D4240" s="11" t="s">
        <v>3</v>
      </c>
      <c r="E4240" s="12">
        <v>1.6699071015084141E-3</v>
      </c>
      <c r="F4240" s="12">
        <v>5.7392715217514049E-3</v>
      </c>
      <c r="G4240" s="12">
        <v>3.1667115449431835E-2</v>
      </c>
      <c r="H4240" s="12">
        <v>9.7044740561792384E-4</v>
      </c>
      <c r="I4240" s="12">
        <v>1.0497460199588775E-3</v>
      </c>
      <c r="J4240" s="12">
        <v>4.815228953461979E-3</v>
      </c>
      <c r="K4240" s="12">
        <v>9.3405273698132923E-3</v>
      </c>
      <c r="L4240" s="12">
        <v>7.8769739758720563E-4</v>
      </c>
      <c r="M4240" s="12">
        <v>3.0116631332953972E-3</v>
      </c>
    </row>
    <row r="4241" spans="1:13" x14ac:dyDescent="0.35">
      <c r="A4241" s="11" t="str">
        <f t="shared" si="66"/>
        <v>CONSUMO PER CAPITA (kg ó litros por individuo)Otras CervezasANDALUCIA</v>
      </c>
      <c r="B4241" s="11" t="s">
        <v>121</v>
      </c>
      <c r="C4241" s="11" t="s">
        <v>148</v>
      </c>
      <c r="D4241" s="11" t="s">
        <v>4</v>
      </c>
      <c r="E4241" s="12">
        <v>3.07437026612223E-3</v>
      </c>
      <c r="F4241" s="12">
        <v>6.0054158354199468E-3</v>
      </c>
      <c r="G4241" s="12" t="s">
        <v>219</v>
      </c>
      <c r="H4241" s="12">
        <v>3.4540741004681777E-3</v>
      </c>
      <c r="I4241" s="12">
        <v>3.664882935303785E-2</v>
      </c>
      <c r="J4241" s="12">
        <v>1.5595773086344121E-2</v>
      </c>
      <c r="K4241" s="12" t="s">
        <v>219</v>
      </c>
      <c r="L4241" s="12" t="s">
        <v>219</v>
      </c>
      <c r="M4241" s="12">
        <v>5.2196954404633298E-3</v>
      </c>
    </row>
    <row r="4242" spans="1:13" x14ac:dyDescent="0.35">
      <c r="A4242" s="11" t="str">
        <f t="shared" si="66"/>
        <v>CONSUMO PER CAPITA (kg ó litros por individuo)Otras CervezasMDD AM</v>
      </c>
      <c r="B4242" s="11" t="s">
        <v>121</v>
      </c>
      <c r="C4242" s="11" t="s">
        <v>148</v>
      </c>
      <c r="D4242" s="11" t="s">
        <v>5</v>
      </c>
      <c r="E4242" s="12">
        <v>2.1384164196503914E-3</v>
      </c>
      <c r="F4242" s="12">
        <v>3.8122345382870502E-3</v>
      </c>
      <c r="G4242" s="12">
        <v>1.5625142350473843E-2</v>
      </c>
      <c r="H4242" s="12">
        <v>1.6120617151048964E-3</v>
      </c>
      <c r="I4242" s="12">
        <v>8.8633493383949227E-3</v>
      </c>
      <c r="J4242" s="12">
        <v>1.8004503745978246E-2</v>
      </c>
      <c r="K4242" s="12">
        <v>4.1964580734508228E-3</v>
      </c>
      <c r="L4242" s="12">
        <v>1.6750650741780969E-2</v>
      </c>
      <c r="M4242" s="12">
        <v>9.2998531017054954E-4</v>
      </c>
    </row>
    <row r="4243" spans="1:13" x14ac:dyDescent="0.35">
      <c r="A4243" s="11" t="str">
        <f t="shared" si="66"/>
        <v>CONSUMO PER CAPITA (kg ó litros por individuo)Otras CervezasRTO CENTRO</v>
      </c>
      <c r="B4243" s="11" t="s">
        <v>121</v>
      </c>
      <c r="C4243" s="11" t="s">
        <v>148</v>
      </c>
      <c r="D4243" s="11" t="s">
        <v>6</v>
      </c>
      <c r="E4243" s="12">
        <v>8.0581497348761032E-3</v>
      </c>
      <c r="F4243" s="12">
        <v>1.4374280595736599E-2</v>
      </c>
      <c r="G4243" s="12">
        <v>3.9769318742592912E-3</v>
      </c>
      <c r="H4243" s="12">
        <v>4.1759283131941553E-3</v>
      </c>
      <c r="I4243" s="12">
        <v>1.5649004771263374E-2</v>
      </c>
      <c r="J4243" s="12">
        <v>6.0717822163696752E-3</v>
      </c>
      <c r="K4243" s="12">
        <v>8.1713020192380873E-4</v>
      </c>
      <c r="L4243" s="12">
        <v>2.5563280907827442E-2</v>
      </c>
      <c r="M4243" s="12">
        <v>1.7488532956205134E-3</v>
      </c>
    </row>
    <row r="4244" spans="1:13" x14ac:dyDescent="0.35">
      <c r="A4244" s="11" t="str">
        <f t="shared" si="66"/>
        <v>CONSUMO PER CAPITA (kg ó litros por individuo)Otras CervezasNORTE-CENTRO</v>
      </c>
      <c r="B4244" s="11" t="s">
        <v>121</v>
      </c>
      <c r="C4244" s="11" t="s">
        <v>148</v>
      </c>
      <c r="D4244" s="11" t="s">
        <v>7</v>
      </c>
      <c r="E4244" s="12">
        <v>7.375953160361718E-3</v>
      </c>
      <c r="F4244" s="12">
        <v>5.7523339760877446E-3</v>
      </c>
      <c r="G4244" s="12">
        <v>8.9929315573836471E-3</v>
      </c>
      <c r="H4244" s="12">
        <v>1.5858413080992036E-3</v>
      </c>
      <c r="I4244" s="12">
        <v>8.4598725105630313E-3</v>
      </c>
      <c r="J4244" s="12">
        <v>3.9210370238705924E-2</v>
      </c>
      <c r="K4244" s="12">
        <v>3.5520123421612156E-2</v>
      </c>
      <c r="L4244" s="12">
        <v>3.2650487721089861E-3</v>
      </c>
      <c r="M4244" s="12">
        <v>1.1332974939042418E-2</v>
      </c>
    </row>
    <row r="4245" spans="1:13" x14ac:dyDescent="0.35">
      <c r="A4245" s="11" t="str">
        <f t="shared" si="66"/>
        <v>CONSUMO PER CAPITA (kg ó litros por individuo)Otras CervezasNOROESTE</v>
      </c>
      <c r="B4245" s="11" t="s">
        <v>121</v>
      </c>
      <c r="C4245" s="11" t="s">
        <v>148</v>
      </c>
      <c r="D4245" s="11" t="s">
        <v>8</v>
      </c>
      <c r="E4245" s="12">
        <v>1.4019729415593154E-2</v>
      </c>
      <c r="F4245" s="12">
        <v>2.5553106017684818E-2</v>
      </c>
      <c r="G4245" s="12">
        <v>7.5388796655714661E-3</v>
      </c>
      <c r="H4245" s="12">
        <v>9.4778951434642059E-3</v>
      </c>
      <c r="I4245" s="12">
        <v>1.9184201185679779E-2</v>
      </c>
      <c r="J4245" s="12">
        <v>1.5970966858685827E-2</v>
      </c>
      <c r="K4245" s="12">
        <v>1.0493147165907308E-2</v>
      </c>
      <c r="L4245" s="12">
        <v>3.2183830716552074E-3</v>
      </c>
      <c r="M4245" s="12">
        <v>8.4924874546534641E-3</v>
      </c>
    </row>
    <row r="4246" spans="1:13" x14ac:dyDescent="0.35">
      <c r="A4246" s="11" t="str">
        <f t="shared" si="66"/>
        <v>CONSUMO PER CAPITA (kg ó litros por individuo)Otras Cervezas&lt;2MIL</v>
      </c>
      <c r="B4246" s="11" t="s">
        <v>121</v>
      </c>
      <c r="C4246" s="11" t="s">
        <v>148</v>
      </c>
      <c r="D4246" s="11" t="s">
        <v>9</v>
      </c>
      <c r="E4246" s="12">
        <v>2.5172939057636766E-3</v>
      </c>
      <c r="F4246" s="12">
        <v>8.444402305279335E-3</v>
      </c>
      <c r="G4246" s="12" t="s">
        <v>219</v>
      </c>
      <c r="H4246" s="12">
        <v>1.0387089481099035E-3</v>
      </c>
      <c r="I4246" s="12" t="s">
        <v>219</v>
      </c>
      <c r="J4246" s="12">
        <v>1.881066739061874E-3</v>
      </c>
      <c r="K4246" s="12" t="s">
        <v>219</v>
      </c>
      <c r="L4246" s="12" t="s">
        <v>219</v>
      </c>
      <c r="M4246" s="12" t="s">
        <v>219</v>
      </c>
    </row>
    <row r="4247" spans="1:13" x14ac:dyDescent="0.35">
      <c r="A4247" s="11" t="str">
        <f t="shared" si="66"/>
        <v>CONSUMO PER CAPITA (kg ó litros por individuo)Otras Cervezas2-5MIL</v>
      </c>
      <c r="B4247" s="11" t="s">
        <v>121</v>
      </c>
      <c r="C4247" s="11" t="s">
        <v>148</v>
      </c>
      <c r="D4247" s="11" t="s">
        <v>10</v>
      </c>
      <c r="E4247" s="12" t="s">
        <v>219</v>
      </c>
      <c r="F4247" s="12" t="s">
        <v>219</v>
      </c>
      <c r="G4247" s="12">
        <v>7.0617784152087776E-2</v>
      </c>
      <c r="H4247" s="12">
        <v>5.5076851870545871E-3</v>
      </c>
      <c r="I4247" s="12">
        <v>6.943311688789934E-2</v>
      </c>
      <c r="J4247" s="12">
        <v>7.5071073022343494E-3</v>
      </c>
      <c r="K4247" s="12" t="s">
        <v>219</v>
      </c>
      <c r="L4247" s="12">
        <v>1.6002240323680903E-3</v>
      </c>
      <c r="M4247" s="12">
        <v>6.4653284753718775E-3</v>
      </c>
    </row>
    <row r="4248" spans="1:13" x14ac:dyDescent="0.35">
      <c r="A4248" s="11" t="str">
        <f t="shared" si="66"/>
        <v>CONSUMO PER CAPITA (kg ó litros por individuo)Otras Cervezas5-10MIL</v>
      </c>
      <c r="B4248" s="11" t="s">
        <v>121</v>
      </c>
      <c r="C4248" s="11" t="s">
        <v>148</v>
      </c>
      <c r="D4248" s="11" t="s">
        <v>11</v>
      </c>
      <c r="E4248" s="12">
        <v>1.5991319317548145E-3</v>
      </c>
      <c r="F4248" s="12">
        <v>5.6312056173978536E-3</v>
      </c>
      <c r="G4248" s="12">
        <v>7.6200402328548723E-3</v>
      </c>
      <c r="H4248" s="12">
        <v>1.8159822777978583E-3</v>
      </c>
      <c r="I4248" s="12">
        <v>4.9745842613559783E-3</v>
      </c>
      <c r="J4248" s="12">
        <v>6.3073202908664975E-3</v>
      </c>
      <c r="K4248" s="12">
        <v>1.8324200712965337E-3</v>
      </c>
      <c r="L4248" s="12" t="s">
        <v>219</v>
      </c>
      <c r="M4248" s="12">
        <v>1.2794390672856409E-2</v>
      </c>
    </row>
    <row r="4249" spans="1:13" x14ac:dyDescent="0.35">
      <c r="A4249" s="11" t="str">
        <f t="shared" si="66"/>
        <v>CONSUMO PER CAPITA (kg ó litros por individuo)Otras Cervezas10-30MIL</v>
      </c>
      <c r="B4249" s="11" t="s">
        <v>121</v>
      </c>
      <c r="C4249" s="11" t="s">
        <v>148</v>
      </c>
      <c r="D4249" s="11" t="s">
        <v>12</v>
      </c>
      <c r="E4249" s="12">
        <v>7.7545304569480774E-3</v>
      </c>
      <c r="F4249" s="12">
        <v>1.5446087278444938E-2</v>
      </c>
      <c r="G4249" s="12">
        <v>4.1087009301462672E-3</v>
      </c>
      <c r="H4249" s="12">
        <v>3.6855111118972469E-3</v>
      </c>
      <c r="I4249" s="12">
        <v>2.2444816031526316E-2</v>
      </c>
      <c r="J4249" s="12">
        <v>2.1174036349017114E-2</v>
      </c>
      <c r="K4249" s="12">
        <v>3.0383641680059581E-2</v>
      </c>
      <c r="L4249" s="12">
        <v>3.4452924599196648E-3</v>
      </c>
      <c r="M4249" s="12">
        <v>7.2667005222258677E-3</v>
      </c>
    </row>
    <row r="4250" spans="1:13" x14ac:dyDescent="0.35">
      <c r="A4250" s="11" t="str">
        <f t="shared" si="66"/>
        <v>CONSUMO PER CAPITA (kg ó litros por individuo)Otras Cervezas30-100MIL</v>
      </c>
      <c r="B4250" s="11" t="s">
        <v>121</v>
      </c>
      <c r="C4250" s="11" t="s">
        <v>148</v>
      </c>
      <c r="D4250" s="11" t="s">
        <v>13</v>
      </c>
      <c r="E4250" s="12">
        <v>4.156370245981175E-3</v>
      </c>
      <c r="F4250" s="12">
        <v>5.3434046158282707E-3</v>
      </c>
      <c r="G4250" s="12">
        <v>6.1042313701023801E-3</v>
      </c>
      <c r="H4250" s="12">
        <v>1.2340320078858022E-4</v>
      </c>
      <c r="I4250" s="12">
        <v>1.1302971896013774E-2</v>
      </c>
      <c r="J4250" s="12">
        <v>9.8083086662430555E-3</v>
      </c>
      <c r="K4250" s="12">
        <v>3.3229792809093641E-4</v>
      </c>
      <c r="L4250" s="12">
        <v>4.4094981958495193E-3</v>
      </c>
      <c r="M4250" s="12">
        <v>5.775165806842876E-3</v>
      </c>
    </row>
    <row r="4251" spans="1:13" x14ac:dyDescent="0.35">
      <c r="A4251" s="11" t="str">
        <f t="shared" si="66"/>
        <v>CONSUMO PER CAPITA (kg ó litros por individuo)Otras Cervezas100-200MIL</v>
      </c>
      <c r="B4251" s="11" t="s">
        <v>121</v>
      </c>
      <c r="C4251" s="11" t="s">
        <v>148</v>
      </c>
      <c r="D4251" s="11" t="s">
        <v>14</v>
      </c>
      <c r="E4251" s="12" t="s">
        <v>219</v>
      </c>
      <c r="F4251" s="12">
        <v>3.386628251691351E-3</v>
      </c>
      <c r="G4251" s="12" t="s">
        <v>219</v>
      </c>
      <c r="H4251" s="12" t="s">
        <v>219</v>
      </c>
      <c r="I4251" s="12">
        <v>4.2462248201006027E-3</v>
      </c>
      <c r="J4251" s="12">
        <v>1.208475443483825E-2</v>
      </c>
      <c r="K4251" s="12" t="s">
        <v>219</v>
      </c>
      <c r="L4251" s="12" t="s">
        <v>219</v>
      </c>
      <c r="M4251" s="12">
        <v>2.5831141326263193E-3</v>
      </c>
    </row>
    <row r="4252" spans="1:13" x14ac:dyDescent="0.35">
      <c r="A4252" s="11" t="str">
        <f t="shared" si="66"/>
        <v>CONSUMO PER CAPITA (kg ó litros por individuo)Otras Cervezas200-500MIL</v>
      </c>
      <c r="B4252" s="11" t="s">
        <v>121</v>
      </c>
      <c r="C4252" s="11" t="s">
        <v>148</v>
      </c>
      <c r="D4252" s="11" t="s">
        <v>15</v>
      </c>
      <c r="E4252" s="12">
        <v>5.9411685141655653E-3</v>
      </c>
      <c r="F4252" s="12">
        <v>1.2249989361457804E-2</v>
      </c>
      <c r="G4252" s="12">
        <v>1.6848732212173664E-3</v>
      </c>
      <c r="H4252" s="12">
        <v>6.5938506052494027E-3</v>
      </c>
      <c r="I4252" s="12">
        <v>5.3064425419823997E-3</v>
      </c>
      <c r="J4252" s="12">
        <v>7.2683461666333505E-3</v>
      </c>
      <c r="K4252" s="12">
        <v>2.9880410997586283E-3</v>
      </c>
      <c r="L4252" s="12">
        <v>1.6554951288695923E-2</v>
      </c>
      <c r="M4252" s="12">
        <v>1.4125728385981418E-3</v>
      </c>
    </row>
    <row r="4253" spans="1:13" x14ac:dyDescent="0.35">
      <c r="A4253" s="11" t="str">
        <f t="shared" si="66"/>
        <v>CONSUMO PER CAPITA (kg ó litros por individuo)Otras Cervezas&gt;500MIL</v>
      </c>
      <c r="B4253" s="11" t="s">
        <v>121</v>
      </c>
      <c r="C4253" s="11" t="s">
        <v>148</v>
      </c>
      <c r="D4253" s="11" t="s">
        <v>16</v>
      </c>
      <c r="E4253" s="12">
        <v>5.3224351045472879E-3</v>
      </c>
      <c r="F4253" s="12">
        <v>7.1771310070204222E-3</v>
      </c>
      <c r="G4253" s="12">
        <v>7.5771960545975899E-3</v>
      </c>
      <c r="H4253" s="12">
        <v>2.4114044411621518E-3</v>
      </c>
      <c r="I4253" s="12">
        <v>8.1114035977633801E-3</v>
      </c>
      <c r="J4253" s="12">
        <v>1.8705494793858187E-2</v>
      </c>
      <c r="K4253" s="12">
        <v>3.3007439167180145E-3</v>
      </c>
      <c r="L4253" s="12">
        <v>1.4397410909555803E-2</v>
      </c>
      <c r="M4253" s="12">
        <v>3.5111312945780198E-3</v>
      </c>
    </row>
    <row r="4254" spans="1:13" x14ac:dyDescent="0.35">
      <c r="A4254" s="11" t="str">
        <f t="shared" si="66"/>
        <v>CONSUMO PER CAPITA (kg ó litros por individuo)Otras CervezasDE 15 A 19 AÑOS</v>
      </c>
      <c r="B4254" s="11" t="s">
        <v>121</v>
      </c>
      <c r="C4254" s="11" t="s">
        <v>148</v>
      </c>
      <c r="D4254" s="11" t="s">
        <v>39</v>
      </c>
      <c r="E4254" s="12" t="s">
        <v>219</v>
      </c>
      <c r="F4254" s="12" t="s">
        <v>219</v>
      </c>
      <c r="G4254" s="12" t="s">
        <v>219</v>
      </c>
      <c r="H4254" s="12" t="s">
        <v>219</v>
      </c>
      <c r="I4254" s="12" t="s">
        <v>219</v>
      </c>
      <c r="J4254" s="12" t="s">
        <v>219</v>
      </c>
      <c r="K4254" s="12" t="s">
        <v>219</v>
      </c>
      <c r="L4254" s="12">
        <v>2.8644293752605594E-2</v>
      </c>
      <c r="M4254" s="12" t="s">
        <v>219</v>
      </c>
    </row>
    <row r="4255" spans="1:13" x14ac:dyDescent="0.35">
      <c r="A4255" s="11" t="str">
        <f t="shared" si="66"/>
        <v>CONSUMO PER CAPITA (kg ó litros por individuo)Otras CervezasDE 20 A 24 AÑOS</v>
      </c>
      <c r="B4255" s="11" t="s">
        <v>121</v>
      </c>
      <c r="C4255" s="11" t="s">
        <v>148</v>
      </c>
      <c r="D4255" s="11" t="s">
        <v>40</v>
      </c>
      <c r="E4255" s="12" t="s">
        <v>219</v>
      </c>
      <c r="F4255" s="12">
        <v>8.2345394622794013E-3</v>
      </c>
      <c r="G4255" s="12" t="s">
        <v>219</v>
      </c>
      <c r="H4255" s="12" t="s">
        <v>219</v>
      </c>
      <c r="I4255" s="12">
        <v>7.1339208322048167E-2</v>
      </c>
      <c r="J4255" s="12">
        <v>1.5011532368571171E-3</v>
      </c>
      <c r="K4255" s="12" t="s">
        <v>219</v>
      </c>
      <c r="L4255" s="12" t="s">
        <v>219</v>
      </c>
      <c r="M4255" s="12" t="s">
        <v>219</v>
      </c>
    </row>
    <row r="4256" spans="1:13" x14ac:dyDescent="0.35">
      <c r="A4256" s="11" t="str">
        <f t="shared" si="66"/>
        <v>CONSUMO PER CAPITA (kg ó litros por individuo)Otras CervezasDE 25 A 34 AÑOS</v>
      </c>
      <c r="B4256" s="11" t="s">
        <v>121</v>
      </c>
      <c r="C4256" s="11" t="s">
        <v>148</v>
      </c>
      <c r="D4256" s="11" t="s">
        <v>41</v>
      </c>
      <c r="E4256" s="12">
        <v>1.6030506769504141E-3</v>
      </c>
      <c r="F4256" s="12">
        <v>1.0771924842354518E-2</v>
      </c>
      <c r="G4256" s="12">
        <v>7.5020462337550375E-4</v>
      </c>
      <c r="H4256" s="12">
        <v>1.5728684226738252E-3</v>
      </c>
      <c r="I4256" s="12">
        <v>7.8158731485484731E-3</v>
      </c>
      <c r="J4256" s="12">
        <v>2.1409840272128646E-3</v>
      </c>
      <c r="K4256" s="12">
        <v>2.440414827895749E-2</v>
      </c>
      <c r="L4256" s="12">
        <v>1.2828172239891005E-2</v>
      </c>
      <c r="M4256" s="12">
        <v>2.3455711183166862E-3</v>
      </c>
    </row>
    <row r="4257" spans="1:13" x14ac:dyDescent="0.35">
      <c r="A4257" s="11" t="str">
        <f t="shared" si="66"/>
        <v>CONSUMO PER CAPITA (kg ó litros por individuo)Otras CervezasDE 35 A 49 AÑOS</v>
      </c>
      <c r="B4257" s="11" t="s">
        <v>121</v>
      </c>
      <c r="C4257" s="11" t="s">
        <v>148</v>
      </c>
      <c r="D4257" s="11" t="s">
        <v>42</v>
      </c>
      <c r="E4257" s="12">
        <v>1.8948136656047681E-3</v>
      </c>
      <c r="F4257" s="12">
        <v>2.8167268352707491E-3</v>
      </c>
      <c r="G4257" s="12">
        <v>2.0228306432261544E-3</v>
      </c>
      <c r="H4257" s="12">
        <v>1.1719556835731368E-3</v>
      </c>
      <c r="I4257" s="12">
        <v>5.2085464433900622E-3</v>
      </c>
      <c r="J4257" s="12">
        <v>6.1749381644852957E-3</v>
      </c>
      <c r="K4257" s="12">
        <v>7.9028306311310569E-4</v>
      </c>
      <c r="L4257" s="12">
        <v>2.2400819548363204E-3</v>
      </c>
      <c r="M4257" s="12">
        <v>2.3442642253091381E-3</v>
      </c>
    </row>
    <row r="4258" spans="1:13" x14ac:dyDescent="0.35">
      <c r="A4258" s="11" t="str">
        <f t="shared" si="66"/>
        <v>CONSUMO PER CAPITA (kg ó litros por individuo)Otras CervezasDE 50 A 59 AÑOS</v>
      </c>
      <c r="B4258" s="11" t="s">
        <v>121</v>
      </c>
      <c r="C4258" s="11" t="s">
        <v>148</v>
      </c>
      <c r="D4258" s="11" t="s">
        <v>43</v>
      </c>
      <c r="E4258" s="12">
        <v>6.5068627383945673E-3</v>
      </c>
      <c r="F4258" s="12">
        <v>1.3340135894937011E-2</v>
      </c>
      <c r="G4258" s="12">
        <v>1.5054222348470706E-3</v>
      </c>
      <c r="H4258" s="12">
        <v>2.1876290303315753E-3</v>
      </c>
      <c r="I4258" s="12">
        <v>3.6390265159314422E-3</v>
      </c>
      <c r="J4258" s="12">
        <v>1.4948353431196449E-2</v>
      </c>
      <c r="K4258" s="12">
        <v>3.76271890123082E-3</v>
      </c>
      <c r="L4258" s="12">
        <v>6.719870792866095E-3</v>
      </c>
      <c r="M4258" s="12">
        <v>1.1141010957408427E-2</v>
      </c>
    </row>
    <row r="4259" spans="1:13" x14ac:dyDescent="0.35">
      <c r="A4259" s="11" t="str">
        <f t="shared" si="66"/>
        <v>CONSUMO PER CAPITA (kg ó litros por individuo)Otras CervezasDE 60 A 75 AÑOS</v>
      </c>
      <c r="B4259" s="11" t="s">
        <v>121</v>
      </c>
      <c r="C4259" s="11" t="s">
        <v>148</v>
      </c>
      <c r="D4259" s="11" t="s">
        <v>44</v>
      </c>
      <c r="E4259" s="12">
        <v>9.483507691085441E-3</v>
      </c>
      <c r="F4259" s="12">
        <v>1.101852723695685E-2</v>
      </c>
      <c r="G4259" s="12">
        <v>3.5135448191678818E-2</v>
      </c>
      <c r="H4259" s="12">
        <v>6.7186037252147546E-3</v>
      </c>
      <c r="I4259" s="12">
        <v>2.6016127827983005E-2</v>
      </c>
      <c r="J4259" s="12">
        <v>3.1531684730049102E-2</v>
      </c>
      <c r="K4259" s="12">
        <v>1.0092991768326018E-2</v>
      </c>
      <c r="L4259" s="12">
        <v>1.8290809735711036E-3</v>
      </c>
      <c r="M4259" s="12">
        <v>7.8941971311878283E-3</v>
      </c>
    </row>
    <row r="4260" spans="1:13" x14ac:dyDescent="0.35">
      <c r="A4260" s="11" t="str">
        <f t="shared" si="66"/>
        <v>CONSUMO PER CAPITA (kg ó litros por individuo)Otras CervezasALTA Y MEDIA ALTA</v>
      </c>
      <c r="B4260" s="11" t="s">
        <v>121</v>
      </c>
      <c r="C4260" s="11" t="s">
        <v>148</v>
      </c>
      <c r="D4260" s="11" t="s">
        <v>17</v>
      </c>
      <c r="E4260" s="12">
        <v>5.9379762894772236E-3</v>
      </c>
      <c r="F4260" s="12">
        <v>5.4644509783496808E-3</v>
      </c>
      <c r="G4260" s="12">
        <v>3.04505485595473E-3</v>
      </c>
      <c r="H4260" s="12">
        <v>1.3033047759498045E-3</v>
      </c>
      <c r="I4260" s="12">
        <v>1.8320076930966656E-2</v>
      </c>
      <c r="J4260" s="12">
        <v>2.9993490931782617E-2</v>
      </c>
      <c r="K4260" s="12">
        <v>1.7695150369068208E-3</v>
      </c>
      <c r="L4260" s="12">
        <v>2.0530380709626369E-3</v>
      </c>
      <c r="M4260" s="12">
        <v>6.3548589641718005E-4</v>
      </c>
    </row>
    <row r="4261" spans="1:13" x14ac:dyDescent="0.35">
      <c r="A4261" s="11" t="str">
        <f t="shared" si="66"/>
        <v>CONSUMO PER CAPITA (kg ó litros por individuo)Otras CervezasMEDIA</v>
      </c>
      <c r="B4261" s="11" t="s">
        <v>121</v>
      </c>
      <c r="C4261" s="11" t="s">
        <v>148</v>
      </c>
      <c r="D4261" s="11" t="s">
        <v>18</v>
      </c>
      <c r="E4261" s="12">
        <v>6.0507045557590122E-3</v>
      </c>
      <c r="F4261" s="12">
        <v>8.864097003957537E-3</v>
      </c>
      <c r="G4261" s="12">
        <v>1.0327487104141973E-2</v>
      </c>
      <c r="H4261" s="12">
        <v>3.8185402338694898E-3</v>
      </c>
      <c r="I4261" s="12">
        <v>9.0402789162979044E-3</v>
      </c>
      <c r="J4261" s="12">
        <v>1.5490633207786359E-2</v>
      </c>
      <c r="K4261" s="12">
        <v>8.101476532847483E-3</v>
      </c>
      <c r="L4261" s="12">
        <v>9.3844263034827385E-3</v>
      </c>
      <c r="M4261" s="12">
        <v>4.0764848624308785E-3</v>
      </c>
    </row>
    <row r="4262" spans="1:13" x14ac:dyDescent="0.35">
      <c r="A4262" s="11" t="str">
        <f t="shared" si="66"/>
        <v>CONSUMO PER CAPITA (kg ó litros por individuo)Otras CervezasMEDIA BAJA</v>
      </c>
      <c r="B4262" s="11" t="s">
        <v>121</v>
      </c>
      <c r="C4262" s="11" t="s">
        <v>148</v>
      </c>
      <c r="D4262" s="11" t="s">
        <v>19</v>
      </c>
      <c r="E4262" s="12">
        <v>3.2733550140123541E-3</v>
      </c>
      <c r="F4262" s="12">
        <v>4.3856214258060581E-3</v>
      </c>
      <c r="G4262" s="12">
        <v>3.4337382030288205E-4</v>
      </c>
      <c r="H4262" s="12">
        <v>2.0037290668644399E-3</v>
      </c>
      <c r="I4262" s="12">
        <v>7.6983598410971616E-3</v>
      </c>
      <c r="J4262" s="12">
        <v>2.478246183216641E-3</v>
      </c>
      <c r="K4262" s="12">
        <v>5.8110491990555314E-4</v>
      </c>
      <c r="L4262" s="12">
        <v>3.7056545135047752E-3</v>
      </c>
      <c r="M4262" s="12">
        <v>1.1983951396568018E-2</v>
      </c>
    </row>
    <row r="4263" spans="1:13" x14ac:dyDescent="0.35">
      <c r="A4263" s="11" t="str">
        <f t="shared" si="66"/>
        <v>CONSUMO PER CAPITA (kg ó litros por individuo)Otras CervezasBAJA</v>
      </c>
      <c r="B4263" s="11" t="s">
        <v>121</v>
      </c>
      <c r="C4263" s="11" t="s">
        <v>148</v>
      </c>
      <c r="D4263" s="11" t="s">
        <v>20</v>
      </c>
      <c r="E4263" s="12">
        <v>4.5208233559377523E-4</v>
      </c>
      <c r="F4263" s="12">
        <v>1.4446476741510134E-2</v>
      </c>
      <c r="G4263" s="12">
        <v>2.4755397084785538E-2</v>
      </c>
      <c r="H4263" s="12">
        <v>2.4792235799344043E-3</v>
      </c>
      <c r="I4263" s="12">
        <v>2.63808716701757E-2</v>
      </c>
      <c r="J4263" s="12">
        <v>1.2434718098115654E-3</v>
      </c>
      <c r="K4263" s="12">
        <v>1.8362759068441186E-2</v>
      </c>
      <c r="L4263" s="12">
        <v>8.872923351807652E-3</v>
      </c>
      <c r="M4263" s="12">
        <v>2.1910975242888727E-3</v>
      </c>
    </row>
    <row r="4264" spans="1:13" x14ac:dyDescent="0.35">
      <c r="A4264" s="11" t="str">
        <f t="shared" si="66"/>
        <v>CONSUMO PER CAPITA (kg ó litros por individuo)Otras CervezasHOMBRE</v>
      </c>
      <c r="B4264" s="11" t="s">
        <v>121</v>
      </c>
      <c r="C4264" s="11" t="s">
        <v>148</v>
      </c>
      <c r="D4264" s="11" t="s">
        <v>21</v>
      </c>
      <c r="E4264" s="12">
        <v>4.0445450314805032E-3</v>
      </c>
      <c r="F4264" s="12">
        <v>5.6322157712058573E-3</v>
      </c>
      <c r="G4264" s="12">
        <v>4.5079479336717536E-3</v>
      </c>
      <c r="H4264" s="12">
        <v>1.1590436392612377E-3</v>
      </c>
      <c r="I4264" s="12">
        <v>4.0446022355605429E-3</v>
      </c>
      <c r="J4264" s="12">
        <v>1.6822051880635513E-2</v>
      </c>
      <c r="K4264" s="12">
        <v>2.5928132570879198E-3</v>
      </c>
      <c r="L4264" s="12">
        <v>9.1687125433334068E-3</v>
      </c>
      <c r="M4264" s="12">
        <v>3.4505477947863283E-3</v>
      </c>
    </row>
    <row r="4265" spans="1:13" x14ac:dyDescent="0.35">
      <c r="A4265" s="11" t="str">
        <f t="shared" si="66"/>
        <v>CONSUMO PER CAPITA (kg ó litros por individuo)Otras CervezasMUJER</v>
      </c>
      <c r="B4265" s="11" t="s">
        <v>121</v>
      </c>
      <c r="C4265" s="11" t="s">
        <v>148</v>
      </c>
      <c r="D4265" s="11" t="s">
        <v>22</v>
      </c>
      <c r="E4265" s="12">
        <v>4.3861922286143025E-3</v>
      </c>
      <c r="F4265" s="12">
        <v>1.0407109483305721E-2</v>
      </c>
      <c r="G4265" s="12">
        <v>1.3295113750902548E-2</v>
      </c>
      <c r="H4265" s="12">
        <v>3.9101551626540883E-3</v>
      </c>
      <c r="I4265" s="12">
        <v>2.3876555203466116E-2</v>
      </c>
      <c r="J4265" s="12">
        <v>8.0922204671245637E-3</v>
      </c>
      <c r="K4265" s="12">
        <v>1.0854821819702938E-2</v>
      </c>
      <c r="L4265" s="12">
        <v>3.3249670598549941E-3</v>
      </c>
      <c r="M4265" s="12">
        <v>6.632872315566125E-3</v>
      </c>
    </row>
    <row r="4266" spans="1:13" x14ac:dyDescent="0.35">
      <c r="A4266" s="11" t="str">
        <f t="shared" si="66"/>
        <v>CONSUMO PER CAPITA (kg ó litros por individuo)EspirituosasT.ESPAÑA</v>
      </c>
      <c r="B4266" s="11" t="s">
        <v>121</v>
      </c>
      <c r="C4266" s="11" t="s">
        <v>149</v>
      </c>
      <c r="D4266" s="11" t="s">
        <v>36</v>
      </c>
      <c r="E4266" s="12">
        <v>0.26733542587728681</v>
      </c>
      <c r="F4266" s="12">
        <v>0.57914031111603792</v>
      </c>
      <c r="G4266" s="12">
        <v>0.38262080127162762</v>
      </c>
      <c r="H4266" s="12">
        <v>0.23161234722774843</v>
      </c>
      <c r="I4266" s="12">
        <v>0.31742032212565086</v>
      </c>
      <c r="J4266" s="12">
        <v>0.54773754128639562</v>
      </c>
      <c r="K4266" s="12">
        <v>0.31271332088980996</v>
      </c>
      <c r="L4266" s="12">
        <v>0.22859922299894384</v>
      </c>
      <c r="M4266" s="12">
        <v>0.27117080505514596</v>
      </c>
    </row>
    <row r="4267" spans="1:13" x14ac:dyDescent="0.35">
      <c r="A4267" s="11" t="str">
        <f t="shared" si="66"/>
        <v>CONSUMO PER CAPITA (kg ó litros por individuo)EspirituosasBCN AM</v>
      </c>
      <c r="B4267" s="11" t="s">
        <v>121</v>
      </c>
      <c r="C4267" s="11" t="s">
        <v>149</v>
      </c>
      <c r="D4267" s="11" t="s">
        <v>1</v>
      </c>
      <c r="E4267" s="12">
        <v>0.21681566023585389</v>
      </c>
      <c r="F4267" s="12">
        <v>0.45724211384271585</v>
      </c>
      <c r="G4267" s="12">
        <v>0.32860844684635054</v>
      </c>
      <c r="H4267" s="12">
        <v>0.13399925088787937</v>
      </c>
      <c r="I4267" s="12">
        <v>0.24656440955613096</v>
      </c>
      <c r="J4267" s="12">
        <v>0.41322451970739216</v>
      </c>
      <c r="K4267" s="12">
        <v>0.23606561584659946</v>
      </c>
      <c r="L4267" s="12">
        <v>0.17405237995103082</v>
      </c>
      <c r="M4267" s="12">
        <v>0.16603679091975335</v>
      </c>
    </row>
    <row r="4268" spans="1:13" x14ac:dyDescent="0.35">
      <c r="A4268" s="11" t="str">
        <f t="shared" si="66"/>
        <v>CONSUMO PER CAPITA (kg ó litros por individuo)EspirituosasREST.CAT ARAGON</v>
      </c>
      <c r="B4268" s="11" t="s">
        <v>121</v>
      </c>
      <c r="C4268" s="11" t="s">
        <v>149</v>
      </c>
      <c r="D4268" s="11" t="s">
        <v>2</v>
      </c>
      <c r="E4268" s="12">
        <v>0.37263757384960594</v>
      </c>
      <c r="F4268" s="12">
        <v>0.78212175931476347</v>
      </c>
      <c r="G4268" s="12">
        <v>0.41706886844884705</v>
      </c>
      <c r="H4268" s="12">
        <v>0.28423826234098504</v>
      </c>
      <c r="I4268" s="12">
        <v>0.38233641184962597</v>
      </c>
      <c r="J4268" s="12">
        <v>0.59108887273028543</v>
      </c>
      <c r="K4268" s="12">
        <v>0.31215140057120933</v>
      </c>
      <c r="L4268" s="12">
        <v>0.25487978675360051</v>
      </c>
      <c r="M4268" s="12">
        <v>0.33072130233914487</v>
      </c>
    </row>
    <row r="4269" spans="1:13" x14ac:dyDescent="0.35">
      <c r="A4269" s="11" t="str">
        <f t="shared" si="66"/>
        <v>CONSUMO PER CAPITA (kg ó litros por individuo)EspirituosasLEVANTE</v>
      </c>
      <c r="B4269" s="11" t="s">
        <v>121</v>
      </c>
      <c r="C4269" s="11" t="s">
        <v>149</v>
      </c>
      <c r="D4269" s="11" t="s">
        <v>3</v>
      </c>
      <c r="E4269" s="12">
        <v>0.24566188028493086</v>
      </c>
      <c r="F4269" s="12">
        <v>0.50020707325999247</v>
      </c>
      <c r="G4269" s="12">
        <v>0.56535765102209246</v>
      </c>
      <c r="H4269" s="12">
        <v>0.34031405528375402</v>
      </c>
      <c r="I4269" s="12">
        <v>0.37699238010327629</v>
      </c>
      <c r="J4269" s="12">
        <v>0.62660129942440035</v>
      </c>
      <c r="K4269" s="12">
        <v>0.36384269503124889</v>
      </c>
      <c r="L4269" s="12">
        <v>0.23684263949889453</v>
      </c>
      <c r="M4269" s="12">
        <v>0.31006404113292318</v>
      </c>
    </row>
    <row r="4270" spans="1:13" x14ac:dyDescent="0.35">
      <c r="A4270" s="11" t="str">
        <f t="shared" si="66"/>
        <v>CONSUMO PER CAPITA (kg ó litros por individuo)EspirituosasANDALUCIA</v>
      </c>
      <c r="B4270" s="11" t="s">
        <v>121</v>
      </c>
      <c r="C4270" s="11" t="s">
        <v>149</v>
      </c>
      <c r="D4270" s="11" t="s">
        <v>4</v>
      </c>
      <c r="E4270" s="12">
        <v>0.26469831174030578</v>
      </c>
      <c r="F4270" s="12">
        <v>0.47644147714309054</v>
      </c>
      <c r="G4270" s="12">
        <v>0.25310640242571658</v>
      </c>
      <c r="H4270" s="12">
        <v>0.18427756863088066</v>
      </c>
      <c r="I4270" s="12">
        <v>0.27819943668214858</v>
      </c>
      <c r="J4270" s="12">
        <v>0.52977380158696763</v>
      </c>
      <c r="K4270" s="12">
        <v>0.23230244606052666</v>
      </c>
      <c r="L4270" s="12">
        <v>0.21759066566249788</v>
      </c>
      <c r="M4270" s="12">
        <v>0.19814682830499414</v>
      </c>
    </row>
    <row r="4271" spans="1:13" x14ac:dyDescent="0.35">
      <c r="A4271" s="11" t="str">
        <f t="shared" si="66"/>
        <v>CONSUMO PER CAPITA (kg ó litros por individuo)EspirituosasMDD AM</v>
      </c>
      <c r="B4271" s="11" t="s">
        <v>121</v>
      </c>
      <c r="C4271" s="11" t="s">
        <v>149</v>
      </c>
      <c r="D4271" s="11" t="s">
        <v>5</v>
      </c>
      <c r="E4271" s="12">
        <v>0.24403480759811672</v>
      </c>
      <c r="F4271" s="12">
        <v>0.65674099692469401</v>
      </c>
      <c r="G4271" s="12">
        <v>0.36577696869716603</v>
      </c>
      <c r="H4271" s="12">
        <v>0.25586566679827782</v>
      </c>
      <c r="I4271" s="12">
        <v>0.33699451968817762</v>
      </c>
      <c r="J4271" s="12">
        <v>0.64054732397837144</v>
      </c>
      <c r="K4271" s="12">
        <v>0.30168818021818655</v>
      </c>
      <c r="L4271" s="12">
        <v>0.21778517007578171</v>
      </c>
      <c r="M4271" s="12">
        <v>0.32271513286726061</v>
      </c>
    </row>
    <row r="4272" spans="1:13" x14ac:dyDescent="0.35">
      <c r="A4272" s="11" t="str">
        <f t="shared" si="66"/>
        <v>CONSUMO PER CAPITA (kg ó litros por individuo)EspirituosasRTO CENTRO</v>
      </c>
      <c r="B4272" s="11" t="s">
        <v>121</v>
      </c>
      <c r="C4272" s="11" t="s">
        <v>149</v>
      </c>
      <c r="D4272" s="11" t="s">
        <v>6</v>
      </c>
      <c r="E4272" s="12">
        <v>0.36032818557334112</v>
      </c>
      <c r="F4272" s="12">
        <v>0.969813368073288</v>
      </c>
      <c r="G4272" s="12">
        <v>0.55914941279751218</v>
      </c>
      <c r="H4272" s="12">
        <v>0.23292930988682514</v>
      </c>
      <c r="I4272" s="12">
        <v>0.25342514144269135</v>
      </c>
      <c r="J4272" s="12">
        <v>0.43934719893888713</v>
      </c>
      <c r="K4272" s="12">
        <v>0.48127695282827226</v>
      </c>
      <c r="L4272" s="12">
        <v>0.25127319736589776</v>
      </c>
      <c r="M4272" s="12">
        <v>0.29986856555367825</v>
      </c>
    </row>
    <row r="4273" spans="1:13" x14ac:dyDescent="0.35">
      <c r="A4273" s="11" t="str">
        <f t="shared" si="66"/>
        <v>CONSUMO PER CAPITA (kg ó litros por individuo)EspirituosasNORTE-CENTRO</v>
      </c>
      <c r="B4273" s="11" t="s">
        <v>121</v>
      </c>
      <c r="C4273" s="11" t="s">
        <v>149</v>
      </c>
      <c r="D4273" s="11" t="s">
        <v>7</v>
      </c>
      <c r="E4273" s="12">
        <v>0.23757109993196171</v>
      </c>
      <c r="F4273" s="12">
        <v>0.33531890920819768</v>
      </c>
      <c r="G4273" s="12">
        <v>0.27851806385380307</v>
      </c>
      <c r="H4273" s="12">
        <v>0.18542392348683198</v>
      </c>
      <c r="I4273" s="12">
        <v>0.30476647446492239</v>
      </c>
      <c r="J4273" s="12">
        <v>0.47435309533809955</v>
      </c>
      <c r="K4273" s="12">
        <v>0.29923213306385477</v>
      </c>
      <c r="L4273" s="12">
        <v>0.23741651003916486</v>
      </c>
      <c r="M4273" s="12">
        <v>0.2962857267271321</v>
      </c>
    </row>
    <row r="4274" spans="1:13" x14ac:dyDescent="0.35">
      <c r="A4274" s="11" t="str">
        <f t="shared" si="66"/>
        <v>CONSUMO PER CAPITA (kg ó litros por individuo)EspirituosasNOROESTE</v>
      </c>
      <c r="B4274" s="11" t="s">
        <v>121</v>
      </c>
      <c r="C4274" s="11" t="s">
        <v>149</v>
      </c>
      <c r="D4274" s="11" t="s">
        <v>8</v>
      </c>
      <c r="E4274" s="12">
        <v>0.18151390723836561</v>
      </c>
      <c r="F4274" s="12">
        <v>0.51130978698959872</v>
      </c>
      <c r="G4274" s="12">
        <v>0.32101689251042431</v>
      </c>
      <c r="H4274" s="12">
        <v>0.18816694761611927</v>
      </c>
      <c r="I4274" s="12">
        <v>0.33426052180219579</v>
      </c>
      <c r="J4274" s="12">
        <v>0.57994297668456118</v>
      </c>
      <c r="K4274" s="12">
        <v>0.34140464678772808</v>
      </c>
      <c r="L4274" s="12">
        <v>0.24082878015969375</v>
      </c>
      <c r="M4274" s="12">
        <v>0.25878100996358855</v>
      </c>
    </row>
    <row r="4275" spans="1:13" x14ac:dyDescent="0.35">
      <c r="A4275" s="11" t="str">
        <f t="shared" si="66"/>
        <v>CONSUMO PER CAPITA (kg ó litros por individuo)Espirituosas&lt;2MIL</v>
      </c>
      <c r="B4275" s="11" t="s">
        <v>121</v>
      </c>
      <c r="C4275" s="11" t="s">
        <v>149</v>
      </c>
      <c r="D4275" s="11" t="s">
        <v>9</v>
      </c>
      <c r="E4275" s="12">
        <v>0.52752989046100041</v>
      </c>
      <c r="F4275" s="12">
        <v>1.1936417960617514</v>
      </c>
      <c r="G4275" s="12">
        <v>0.80503831516741697</v>
      </c>
      <c r="H4275" s="12">
        <v>0.41040689471646719</v>
      </c>
      <c r="I4275" s="12">
        <v>0.54639218713120985</v>
      </c>
      <c r="J4275" s="12">
        <v>0.98980356436448846</v>
      </c>
      <c r="K4275" s="12">
        <v>0.64209389750118351</v>
      </c>
      <c r="L4275" s="12">
        <v>0.43961518574686265</v>
      </c>
      <c r="M4275" s="12">
        <v>0.49759406317235511</v>
      </c>
    </row>
    <row r="4276" spans="1:13" x14ac:dyDescent="0.35">
      <c r="A4276" s="11" t="str">
        <f t="shared" si="66"/>
        <v>CONSUMO PER CAPITA (kg ó litros por individuo)Espirituosas2-5MIL</v>
      </c>
      <c r="B4276" s="11" t="s">
        <v>121</v>
      </c>
      <c r="C4276" s="11" t="s">
        <v>149</v>
      </c>
      <c r="D4276" s="11" t="s">
        <v>10</v>
      </c>
      <c r="E4276" s="12">
        <v>0.13533664007719595</v>
      </c>
      <c r="F4276" s="12">
        <v>0.27704905762306148</v>
      </c>
      <c r="G4276" s="12">
        <v>0.20965955774633663</v>
      </c>
      <c r="H4276" s="12">
        <v>0.14518667099435348</v>
      </c>
      <c r="I4276" s="12">
        <v>0.3178531775857259</v>
      </c>
      <c r="J4276" s="12">
        <v>0.32197536612771221</v>
      </c>
      <c r="K4276" s="12">
        <v>0.23529947716917157</v>
      </c>
      <c r="L4276" s="12">
        <v>0.12553537943556106</v>
      </c>
      <c r="M4276" s="12">
        <v>0.13297995028911194</v>
      </c>
    </row>
    <row r="4277" spans="1:13" x14ac:dyDescent="0.35">
      <c r="A4277" s="11" t="str">
        <f t="shared" si="66"/>
        <v>CONSUMO PER CAPITA (kg ó litros por individuo)Espirituosas5-10MIL</v>
      </c>
      <c r="B4277" s="11" t="s">
        <v>121</v>
      </c>
      <c r="C4277" s="11" t="s">
        <v>149</v>
      </c>
      <c r="D4277" s="11" t="s">
        <v>11</v>
      </c>
      <c r="E4277" s="12">
        <v>0.25296161597074523</v>
      </c>
      <c r="F4277" s="12">
        <v>0.3972013600360973</v>
      </c>
      <c r="G4277" s="12">
        <v>0.15964005317161764</v>
      </c>
      <c r="H4277" s="12">
        <v>0.11729176480708821</v>
      </c>
      <c r="I4277" s="12">
        <v>0.21780749384142364</v>
      </c>
      <c r="J4277" s="12">
        <v>0.44130577686927885</v>
      </c>
      <c r="K4277" s="12">
        <v>0.18254000053719646</v>
      </c>
      <c r="L4277" s="12">
        <v>0.14345283860938138</v>
      </c>
      <c r="M4277" s="12">
        <v>0.20481782745436741</v>
      </c>
    </row>
    <row r="4278" spans="1:13" x14ac:dyDescent="0.35">
      <c r="A4278" s="11" t="str">
        <f t="shared" si="66"/>
        <v>CONSUMO PER CAPITA (kg ó litros por individuo)Espirituosas10-30MIL</v>
      </c>
      <c r="B4278" s="11" t="s">
        <v>121</v>
      </c>
      <c r="C4278" s="11" t="s">
        <v>149</v>
      </c>
      <c r="D4278" s="11" t="s">
        <v>12</v>
      </c>
      <c r="E4278" s="12">
        <v>0.26230860387605148</v>
      </c>
      <c r="F4278" s="12">
        <v>0.69034888307429543</v>
      </c>
      <c r="G4278" s="12">
        <v>0.36645694206607704</v>
      </c>
      <c r="H4278" s="12">
        <v>0.17701562913506139</v>
      </c>
      <c r="I4278" s="12">
        <v>0.24625020727752928</v>
      </c>
      <c r="J4278" s="12">
        <v>0.44097203708633992</v>
      </c>
      <c r="K4278" s="12">
        <v>0.23121850834692922</v>
      </c>
      <c r="L4278" s="12">
        <v>0.18798230212778783</v>
      </c>
      <c r="M4278" s="12">
        <v>0.26762220301214418</v>
      </c>
    </row>
    <row r="4279" spans="1:13" x14ac:dyDescent="0.35">
      <c r="A4279" s="11" t="str">
        <f t="shared" si="66"/>
        <v>CONSUMO PER CAPITA (kg ó litros por individuo)Espirituosas30-100MIL</v>
      </c>
      <c r="B4279" s="11" t="s">
        <v>121</v>
      </c>
      <c r="C4279" s="11" t="s">
        <v>149</v>
      </c>
      <c r="D4279" s="11" t="s">
        <v>13</v>
      </c>
      <c r="E4279" s="12">
        <v>0.29026846705808151</v>
      </c>
      <c r="F4279" s="12">
        <v>0.53955252266332265</v>
      </c>
      <c r="G4279" s="12">
        <v>0.49435761911657294</v>
      </c>
      <c r="H4279" s="12">
        <v>0.29561036755353276</v>
      </c>
      <c r="I4279" s="12">
        <v>0.35728912105607685</v>
      </c>
      <c r="J4279" s="12">
        <v>0.55305440215044965</v>
      </c>
      <c r="K4279" s="12">
        <v>0.32706581302936638</v>
      </c>
      <c r="L4279" s="12">
        <v>0.26747998607449869</v>
      </c>
      <c r="M4279" s="12">
        <v>0.22423940726606723</v>
      </c>
    </row>
    <row r="4280" spans="1:13" x14ac:dyDescent="0.35">
      <c r="A4280" s="11" t="str">
        <f t="shared" si="66"/>
        <v>CONSUMO PER CAPITA (kg ó litros por individuo)Espirituosas100-200MIL</v>
      </c>
      <c r="B4280" s="11" t="s">
        <v>121</v>
      </c>
      <c r="C4280" s="11" t="s">
        <v>149</v>
      </c>
      <c r="D4280" s="11" t="s">
        <v>14</v>
      </c>
      <c r="E4280" s="12">
        <v>0.19942899823184471</v>
      </c>
      <c r="F4280" s="12">
        <v>0.47894804716645345</v>
      </c>
      <c r="G4280" s="12">
        <v>0.33357478679659308</v>
      </c>
      <c r="H4280" s="12">
        <v>0.23418231307673557</v>
      </c>
      <c r="I4280" s="12">
        <v>0.29296778459117501</v>
      </c>
      <c r="J4280" s="12">
        <v>0.51077687691230189</v>
      </c>
      <c r="K4280" s="12">
        <v>0.24598022739794648</v>
      </c>
      <c r="L4280" s="12">
        <v>0.21872282964073814</v>
      </c>
      <c r="M4280" s="12">
        <v>0.24070107131749263</v>
      </c>
    </row>
    <row r="4281" spans="1:13" x14ac:dyDescent="0.35">
      <c r="A4281" s="11" t="str">
        <f t="shared" si="66"/>
        <v>CONSUMO PER CAPITA (kg ó litros por individuo)Espirituosas200-500MIL</v>
      </c>
      <c r="B4281" s="11" t="s">
        <v>121</v>
      </c>
      <c r="C4281" s="11" t="s">
        <v>149</v>
      </c>
      <c r="D4281" s="11" t="s">
        <v>15</v>
      </c>
      <c r="E4281" s="12">
        <v>0.2116015461229831</v>
      </c>
      <c r="F4281" s="12">
        <v>0.44809393508380485</v>
      </c>
      <c r="G4281" s="12">
        <v>0.28793109478281176</v>
      </c>
      <c r="H4281" s="12">
        <v>0.23110833326392366</v>
      </c>
      <c r="I4281" s="12">
        <v>0.32208968432329899</v>
      </c>
      <c r="J4281" s="12">
        <v>0.58238983450855997</v>
      </c>
      <c r="K4281" s="12">
        <v>0.40170771536171374</v>
      </c>
      <c r="L4281" s="12">
        <v>0.2106935108913898</v>
      </c>
      <c r="M4281" s="12">
        <v>0.35405961795051405</v>
      </c>
    </row>
    <row r="4282" spans="1:13" x14ac:dyDescent="0.35">
      <c r="A4282" s="11" t="str">
        <f t="shared" si="66"/>
        <v>CONSUMO PER CAPITA (kg ó litros por individuo)Espirituosas&gt;500MIL</v>
      </c>
      <c r="B4282" s="11" t="s">
        <v>121</v>
      </c>
      <c r="C4282" s="11" t="s">
        <v>149</v>
      </c>
      <c r="D4282" s="11" t="s">
        <v>16</v>
      </c>
      <c r="E4282" s="12">
        <v>0.2980416060147974</v>
      </c>
      <c r="F4282" s="12">
        <v>0.65578159530684776</v>
      </c>
      <c r="G4282" s="12">
        <v>0.39572674538920488</v>
      </c>
      <c r="H4282" s="12">
        <v>0.23974757644313041</v>
      </c>
      <c r="I4282" s="12">
        <v>0.32522047218080508</v>
      </c>
      <c r="J4282" s="12">
        <v>0.63585603703406557</v>
      </c>
      <c r="K4282" s="12">
        <v>0.33448987260343616</v>
      </c>
      <c r="L4282" s="12">
        <v>0.25312217688266503</v>
      </c>
      <c r="M4282" s="12">
        <v>0.29461102620925816</v>
      </c>
    </row>
    <row r="4283" spans="1:13" x14ac:dyDescent="0.35">
      <c r="A4283" s="11" t="str">
        <f t="shared" si="66"/>
        <v>CONSUMO PER CAPITA (kg ó litros por individuo)EspirituosasDE 15 A 19 AÑOS</v>
      </c>
      <c r="B4283" s="11" t="s">
        <v>121</v>
      </c>
      <c r="C4283" s="11" t="s">
        <v>149</v>
      </c>
      <c r="D4283" s="11" t="s">
        <v>39</v>
      </c>
      <c r="E4283" s="12">
        <v>0.33496388803310673</v>
      </c>
      <c r="F4283" s="12">
        <v>0.46091176190255501</v>
      </c>
      <c r="G4283" s="12">
        <v>0.2416520682781938</v>
      </c>
      <c r="H4283" s="12">
        <v>7.8284624697943964E-2</v>
      </c>
      <c r="I4283" s="12">
        <v>6.5992664135622686E-2</v>
      </c>
      <c r="J4283" s="12">
        <v>0.29137692590472763</v>
      </c>
      <c r="K4283" s="12">
        <v>0.26675243847689556</v>
      </c>
      <c r="L4283" s="12">
        <v>2.8589232067072201E-2</v>
      </c>
      <c r="M4283" s="12">
        <v>5.0786220175127655E-2</v>
      </c>
    </row>
    <row r="4284" spans="1:13" x14ac:dyDescent="0.35">
      <c r="A4284" s="11" t="str">
        <f t="shared" si="66"/>
        <v>CONSUMO PER CAPITA (kg ó litros por individuo)EspirituosasDE 20 A 24 AÑOS</v>
      </c>
      <c r="B4284" s="11" t="s">
        <v>121</v>
      </c>
      <c r="C4284" s="11" t="s">
        <v>149</v>
      </c>
      <c r="D4284" s="11" t="s">
        <v>40</v>
      </c>
      <c r="E4284" s="12">
        <v>0.23480030767354318</v>
      </c>
      <c r="F4284" s="12">
        <v>0.69056965893606459</v>
      </c>
      <c r="G4284" s="12">
        <v>0.4451524572138898</v>
      </c>
      <c r="H4284" s="12">
        <v>0.23514599258611713</v>
      </c>
      <c r="I4284" s="12">
        <v>0.29099663172248386</v>
      </c>
      <c r="J4284" s="12">
        <v>0.38047081677138533</v>
      </c>
      <c r="K4284" s="12">
        <v>0.15865339669151826</v>
      </c>
      <c r="L4284" s="12">
        <v>0.2250943085164944</v>
      </c>
      <c r="M4284" s="12">
        <v>0.3403410929086389</v>
      </c>
    </row>
    <row r="4285" spans="1:13" x14ac:dyDescent="0.35">
      <c r="A4285" s="11" t="str">
        <f t="shared" si="66"/>
        <v>CONSUMO PER CAPITA (kg ó litros por individuo)EspirituosasDE 25 A 34 AÑOS</v>
      </c>
      <c r="B4285" s="11" t="s">
        <v>121</v>
      </c>
      <c r="C4285" s="11" t="s">
        <v>149</v>
      </c>
      <c r="D4285" s="11" t="s">
        <v>41</v>
      </c>
      <c r="E4285" s="12">
        <v>0.31959648142595937</v>
      </c>
      <c r="F4285" s="12">
        <v>0.65543289784239089</v>
      </c>
      <c r="G4285" s="12">
        <v>0.40361334367169166</v>
      </c>
      <c r="H4285" s="12">
        <v>0.21691500906617298</v>
      </c>
      <c r="I4285" s="12">
        <v>0.29827701422386804</v>
      </c>
      <c r="J4285" s="12">
        <v>0.68262972954124734</v>
      </c>
      <c r="K4285" s="12">
        <v>0.35972385174278299</v>
      </c>
      <c r="L4285" s="12">
        <v>0.19672303112057782</v>
      </c>
      <c r="M4285" s="12">
        <v>0.40019238109625438</v>
      </c>
    </row>
    <row r="4286" spans="1:13" x14ac:dyDescent="0.35">
      <c r="A4286" s="11" t="str">
        <f t="shared" si="66"/>
        <v>CONSUMO PER CAPITA (kg ó litros por individuo)EspirituosasDE 35 A 49 AÑOS</v>
      </c>
      <c r="B4286" s="11" t="s">
        <v>121</v>
      </c>
      <c r="C4286" s="11" t="s">
        <v>149</v>
      </c>
      <c r="D4286" s="11" t="s">
        <v>42</v>
      </c>
      <c r="E4286" s="12">
        <v>0.16135742172168094</v>
      </c>
      <c r="F4286" s="12">
        <v>0.41600778433107588</v>
      </c>
      <c r="G4286" s="12">
        <v>0.23843010145632484</v>
      </c>
      <c r="H4286" s="12">
        <v>0.12792411632310585</v>
      </c>
      <c r="I4286" s="12">
        <v>0.23899181490112179</v>
      </c>
      <c r="J4286" s="12">
        <v>0.42693728900370931</v>
      </c>
      <c r="K4286" s="12">
        <v>0.21098796415433005</v>
      </c>
      <c r="L4286" s="12">
        <v>0.1642248814458642</v>
      </c>
      <c r="M4286" s="12">
        <v>0.18035152258209067</v>
      </c>
    </row>
    <row r="4287" spans="1:13" x14ac:dyDescent="0.35">
      <c r="A4287" s="11" t="str">
        <f t="shared" si="66"/>
        <v>CONSUMO PER CAPITA (kg ó litros por individuo)EspirituosasDE 50 A 59 AÑOS</v>
      </c>
      <c r="B4287" s="11" t="s">
        <v>121</v>
      </c>
      <c r="C4287" s="11" t="s">
        <v>149</v>
      </c>
      <c r="D4287" s="11" t="s">
        <v>43</v>
      </c>
      <c r="E4287" s="12">
        <v>0.37272239633525306</v>
      </c>
      <c r="F4287" s="12">
        <v>0.8546023276442628</v>
      </c>
      <c r="G4287" s="12">
        <v>0.66690377289966085</v>
      </c>
      <c r="H4287" s="12">
        <v>0.27736911212989679</v>
      </c>
      <c r="I4287" s="12">
        <v>0.387111573692137</v>
      </c>
      <c r="J4287" s="12">
        <v>0.63516654662690175</v>
      </c>
      <c r="K4287" s="12">
        <v>0.34498450118049834</v>
      </c>
      <c r="L4287" s="12">
        <v>0.28750638222267777</v>
      </c>
      <c r="M4287" s="12">
        <v>0.34038452126692792</v>
      </c>
    </row>
    <row r="4288" spans="1:13" x14ac:dyDescent="0.35">
      <c r="A4288" s="11" t="str">
        <f t="shared" si="66"/>
        <v>CONSUMO PER CAPITA (kg ó litros por individuo)EspirituosasDE 60 A 75 AÑOS</v>
      </c>
      <c r="B4288" s="11" t="s">
        <v>121</v>
      </c>
      <c r="C4288" s="11" t="s">
        <v>149</v>
      </c>
      <c r="D4288" s="11" t="s">
        <v>44</v>
      </c>
      <c r="E4288" s="12">
        <v>0.27387945981487904</v>
      </c>
      <c r="F4288" s="12">
        <v>0.51259626103722111</v>
      </c>
      <c r="G4288" s="12">
        <v>0.33921675481639307</v>
      </c>
      <c r="H4288" s="12">
        <v>0.37996402955470998</v>
      </c>
      <c r="I4288" s="12">
        <v>0.45291382755159942</v>
      </c>
      <c r="J4288" s="12">
        <v>0.66936777148647775</v>
      </c>
      <c r="K4288" s="12">
        <v>0.44540841670305564</v>
      </c>
      <c r="L4288" s="12">
        <v>0.33875684619194202</v>
      </c>
      <c r="M4288" s="12">
        <v>0.29144352290351322</v>
      </c>
    </row>
    <row r="4289" spans="1:13" x14ac:dyDescent="0.35">
      <c r="A4289" s="11" t="str">
        <f t="shared" si="66"/>
        <v>CONSUMO PER CAPITA (kg ó litros por individuo)EspirituosasALTA Y MEDIA ALTA</v>
      </c>
      <c r="B4289" s="11" t="s">
        <v>121</v>
      </c>
      <c r="C4289" s="11" t="s">
        <v>149</v>
      </c>
      <c r="D4289" s="11" t="s">
        <v>17</v>
      </c>
      <c r="E4289" s="12">
        <v>0.28310102272718457</v>
      </c>
      <c r="F4289" s="12">
        <v>0.59522030890584865</v>
      </c>
      <c r="G4289" s="12">
        <v>0.25764292572070574</v>
      </c>
      <c r="H4289" s="12">
        <v>0.19739816409042726</v>
      </c>
      <c r="I4289" s="12">
        <v>0.30269868972033309</v>
      </c>
      <c r="J4289" s="12">
        <v>0.51352691798439254</v>
      </c>
      <c r="K4289" s="12">
        <v>0.25195184915595431</v>
      </c>
      <c r="L4289" s="12">
        <v>0.23651389011865653</v>
      </c>
      <c r="M4289" s="12">
        <v>0.24521122657193023</v>
      </c>
    </row>
    <row r="4290" spans="1:13" x14ac:dyDescent="0.35">
      <c r="A4290" s="11" t="str">
        <f t="shared" si="66"/>
        <v>CONSUMO PER CAPITA (kg ó litros por individuo)EspirituosasMEDIA</v>
      </c>
      <c r="B4290" s="11" t="s">
        <v>121</v>
      </c>
      <c r="C4290" s="11" t="s">
        <v>149</v>
      </c>
      <c r="D4290" s="11" t="s">
        <v>18</v>
      </c>
      <c r="E4290" s="12">
        <v>0.31081059059799476</v>
      </c>
      <c r="F4290" s="12">
        <v>0.62724710270455575</v>
      </c>
      <c r="G4290" s="12">
        <v>0.48008954786977853</v>
      </c>
      <c r="H4290" s="12">
        <v>0.30686507538858743</v>
      </c>
      <c r="I4290" s="12">
        <v>0.36199344486309859</v>
      </c>
      <c r="J4290" s="12">
        <v>0.6297520528147067</v>
      </c>
      <c r="K4290" s="12">
        <v>0.41259353941416604</v>
      </c>
      <c r="L4290" s="12">
        <v>0.28157626973567135</v>
      </c>
      <c r="M4290" s="12">
        <v>0.25993927778673481</v>
      </c>
    </row>
    <row r="4291" spans="1:13" x14ac:dyDescent="0.35">
      <c r="A4291" s="11" t="str">
        <f t="shared" si="66"/>
        <v>CONSUMO PER CAPITA (kg ó litros por individuo)EspirituosasMEDIA BAJA</v>
      </c>
      <c r="B4291" s="11" t="s">
        <v>121</v>
      </c>
      <c r="C4291" s="11" t="s">
        <v>149</v>
      </c>
      <c r="D4291" s="11" t="s">
        <v>19</v>
      </c>
      <c r="E4291" s="12">
        <v>0.23943010031516768</v>
      </c>
      <c r="F4291" s="12">
        <v>0.44094750163733065</v>
      </c>
      <c r="G4291" s="12">
        <v>0.25212308908280889</v>
      </c>
      <c r="H4291" s="12">
        <v>0.18558853680603801</v>
      </c>
      <c r="I4291" s="12">
        <v>0.28802056049201114</v>
      </c>
      <c r="J4291" s="12">
        <v>0.5057413679354763</v>
      </c>
      <c r="K4291" s="12">
        <v>0.23272282454317095</v>
      </c>
      <c r="L4291" s="12">
        <v>0.15500983114986669</v>
      </c>
      <c r="M4291" s="12">
        <v>0.23131132943603008</v>
      </c>
    </row>
    <row r="4292" spans="1:13" x14ac:dyDescent="0.35">
      <c r="A4292" s="11" t="str">
        <f t="shared" ref="A4292:A4355" si="67">B4292&amp;C4292&amp;D4292</f>
        <v>CONSUMO PER CAPITA (kg ó litros por individuo)EspirituosasBAJA</v>
      </c>
      <c r="B4292" s="11" t="s">
        <v>121</v>
      </c>
      <c r="C4292" s="11" t="s">
        <v>149</v>
      </c>
      <c r="D4292" s="11" t="s">
        <v>20</v>
      </c>
      <c r="E4292" s="12">
        <v>0.21347008537655418</v>
      </c>
      <c r="F4292" s="12">
        <v>0.66717133451225419</v>
      </c>
      <c r="G4292" s="12">
        <v>0.53223445258566504</v>
      </c>
      <c r="H4292" s="12">
        <v>0.20357499717730421</v>
      </c>
      <c r="I4292" s="12">
        <v>0.29756453227689056</v>
      </c>
      <c r="J4292" s="12">
        <v>0.50279993102215403</v>
      </c>
      <c r="K4292" s="12">
        <v>0.31838118702003404</v>
      </c>
      <c r="L4292" s="12">
        <v>0.22935325495612344</v>
      </c>
      <c r="M4292" s="12">
        <v>0.37428930266826338</v>
      </c>
    </row>
    <row r="4293" spans="1:13" x14ac:dyDescent="0.35">
      <c r="A4293" s="11" t="str">
        <f t="shared" si="67"/>
        <v>CONSUMO PER CAPITA (kg ó litros por individuo)EspirituosasHOMBRE</v>
      </c>
      <c r="B4293" s="11" t="s">
        <v>121</v>
      </c>
      <c r="C4293" s="11" t="s">
        <v>149</v>
      </c>
      <c r="D4293" s="11" t="s">
        <v>21</v>
      </c>
      <c r="E4293" s="12">
        <v>0.25907724043014707</v>
      </c>
      <c r="F4293" s="12">
        <v>0.51688847840002727</v>
      </c>
      <c r="G4293" s="12">
        <v>0.38380392062380991</v>
      </c>
      <c r="H4293" s="12">
        <v>0.23440454416250578</v>
      </c>
      <c r="I4293" s="12">
        <v>0.3024923497637747</v>
      </c>
      <c r="J4293" s="12">
        <v>0.54671239899003654</v>
      </c>
      <c r="K4293" s="12">
        <v>0.30502701048307379</v>
      </c>
      <c r="L4293" s="12">
        <v>0.2235866731697459</v>
      </c>
      <c r="M4293" s="12">
        <v>0.26423885013675857</v>
      </c>
    </row>
    <row r="4294" spans="1:13" x14ac:dyDescent="0.35">
      <c r="A4294" s="11" t="str">
        <f t="shared" si="67"/>
        <v>CONSUMO PER CAPITA (kg ó litros por individuo)EspirituosasMUJER</v>
      </c>
      <c r="B4294" s="11" t="s">
        <v>121</v>
      </c>
      <c r="C4294" s="11" t="s">
        <v>149</v>
      </c>
      <c r="D4294" s="11" t="s">
        <v>22</v>
      </c>
      <c r="E4294" s="12">
        <v>0.27546897474587967</v>
      </c>
      <c r="F4294" s="12">
        <v>0.6404529944475762</v>
      </c>
      <c r="G4294" s="12">
        <v>0.38145530864894367</v>
      </c>
      <c r="H4294" s="12">
        <v>0.22885992348978279</v>
      </c>
      <c r="I4294" s="12">
        <v>0.33213479722335293</v>
      </c>
      <c r="J4294" s="12">
        <v>0.54874744132716025</v>
      </c>
      <c r="K4294" s="12">
        <v>0.32028970010201518</v>
      </c>
      <c r="L4294" s="12">
        <v>0.23353212089894096</v>
      </c>
      <c r="M4294" s="12">
        <v>0.27799277651895421</v>
      </c>
    </row>
    <row r="4295" spans="1:13" x14ac:dyDescent="0.35">
      <c r="A4295" s="11" t="str">
        <f t="shared" si="67"/>
        <v>CONSUMO PER CAPITA (kg ó litros por individuo)WhiskyT.ESPAÑA</v>
      </c>
      <c r="B4295" s="11" t="s">
        <v>121</v>
      </c>
      <c r="C4295" s="11" t="s">
        <v>150</v>
      </c>
      <c r="D4295" s="11" t="s">
        <v>36</v>
      </c>
      <c r="E4295" s="12">
        <v>2.0530402642219777E-2</v>
      </c>
      <c r="F4295" s="12">
        <v>3.9521571693379498E-2</v>
      </c>
      <c r="G4295" s="12">
        <v>3.3064426395092099E-2</v>
      </c>
      <c r="H4295" s="12">
        <v>2.2178956105000106E-2</v>
      </c>
      <c r="I4295" s="12">
        <v>2.9053575801385175E-2</v>
      </c>
      <c r="J4295" s="12">
        <v>3.7792021084668483E-2</v>
      </c>
      <c r="K4295" s="12">
        <v>3.4061299508596744E-2</v>
      </c>
      <c r="L4295" s="12">
        <v>2.4245039788267381E-2</v>
      </c>
      <c r="M4295" s="12">
        <v>1.9411773450452717E-2</v>
      </c>
    </row>
    <row r="4296" spans="1:13" x14ac:dyDescent="0.35">
      <c r="A4296" s="11" t="str">
        <f t="shared" si="67"/>
        <v>CONSUMO PER CAPITA (kg ó litros por individuo)WhiskyBCN AM</v>
      </c>
      <c r="B4296" s="11" t="s">
        <v>121</v>
      </c>
      <c r="C4296" s="11" t="s">
        <v>150</v>
      </c>
      <c r="D4296" s="11" t="s">
        <v>1</v>
      </c>
      <c r="E4296" s="12">
        <v>1.5231312377249086E-2</v>
      </c>
      <c r="F4296" s="12">
        <v>1.6629595554075692E-2</v>
      </c>
      <c r="G4296" s="12">
        <v>1.760495799001615E-2</v>
      </c>
      <c r="H4296" s="12">
        <v>1.2524425226940444E-2</v>
      </c>
      <c r="I4296" s="12">
        <v>1.5011973486839008E-2</v>
      </c>
      <c r="J4296" s="12">
        <v>1.9964851649303138E-2</v>
      </c>
      <c r="K4296" s="12">
        <v>5.3252533826252162E-2</v>
      </c>
      <c r="L4296" s="12">
        <v>3.4447503377810718E-2</v>
      </c>
      <c r="M4296" s="12">
        <v>1.2482257859530036E-2</v>
      </c>
    </row>
    <row r="4297" spans="1:13" x14ac:dyDescent="0.35">
      <c r="A4297" s="11" t="str">
        <f t="shared" si="67"/>
        <v>CONSUMO PER CAPITA (kg ó litros por individuo)WhiskyREST.CAT ARAGON</v>
      </c>
      <c r="B4297" s="11" t="s">
        <v>121</v>
      </c>
      <c r="C4297" s="11" t="s">
        <v>150</v>
      </c>
      <c r="D4297" s="11" t="s">
        <v>2</v>
      </c>
      <c r="E4297" s="12">
        <v>5.4270774193885271E-3</v>
      </c>
      <c r="F4297" s="12">
        <v>7.8661199442838625E-3</v>
      </c>
      <c r="G4297" s="12">
        <v>1.6545226430286542E-2</v>
      </c>
      <c r="H4297" s="12">
        <v>1.3702814819766174E-2</v>
      </c>
      <c r="I4297" s="12">
        <v>5.041937998230981E-2</v>
      </c>
      <c r="J4297" s="12">
        <v>9.5836504309868339E-3</v>
      </c>
      <c r="K4297" s="12">
        <v>1.7468629992304061E-2</v>
      </c>
      <c r="L4297" s="12">
        <v>1.8235927404100252E-2</v>
      </c>
      <c r="M4297" s="12">
        <v>1.5759045255684393E-2</v>
      </c>
    </row>
    <row r="4298" spans="1:13" x14ac:dyDescent="0.35">
      <c r="A4298" s="11" t="str">
        <f t="shared" si="67"/>
        <v>CONSUMO PER CAPITA (kg ó litros por individuo)WhiskyLEVANTE</v>
      </c>
      <c r="B4298" s="11" t="s">
        <v>121</v>
      </c>
      <c r="C4298" s="11" t="s">
        <v>150</v>
      </c>
      <c r="D4298" s="11" t="s">
        <v>3</v>
      </c>
      <c r="E4298" s="12">
        <v>2.0039046296856256E-2</v>
      </c>
      <c r="F4298" s="12">
        <v>1.5805175994531323E-2</v>
      </c>
      <c r="G4298" s="12">
        <v>2.0694164834980662E-2</v>
      </c>
      <c r="H4298" s="12">
        <v>2.1727984658383707E-2</v>
      </c>
      <c r="I4298" s="12">
        <v>2.3094066036070064E-2</v>
      </c>
      <c r="J4298" s="12">
        <v>5.415906575975591E-2</v>
      </c>
      <c r="K4298" s="12">
        <v>3.3391471749150997E-2</v>
      </c>
      <c r="L4298" s="12">
        <v>2.1876658300543979E-2</v>
      </c>
      <c r="M4298" s="12">
        <v>2.8102575490853394E-2</v>
      </c>
    </row>
    <row r="4299" spans="1:13" x14ac:dyDescent="0.35">
      <c r="A4299" s="11" t="str">
        <f t="shared" si="67"/>
        <v>CONSUMO PER CAPITA (kg ó litros por individuo)WhiskyANDALUCIA</v>
      </c>
      <c r="B4299" s="11" t="s">
        <v>121</v>
      </c>
      <c r="C4299" s="11" t="s">
        <v>150</v>
      </c>
      <c r="D4299" s="11" t="s">
        <v>4</v>
      </c>
      <c r="E4299" s="12">
        <v>2.4939859902240468E-2</v>
      </c>
      <c r="F4299" s="12">
        <v>4.7309498405184516E-2</v>
      </c>
      <c r="G4299" s="12">
        <v>3.9916916225206267E-2</v>
      </c>
      <c r="H4299" s="12">
        <v>1.3927750868123418E-2</v>
      </c>
      <c r="I4299" s="12">
        <v>2.1613865980219468E-2</v>
      </c>
      <c r="J4299" s="12">
        <v>3.2703101505771548E-2</v>
      </c>
      <c r="K4299" s="12">
        <v>2.501332072866335E-2</v>
      </c>
      <c r="L4299" s="12">
        <v>2.1423652781803117E-2</v>
      </c>
      <c r="M4299" s="12">
        <v>1.7499473609340493E-2</v>
      </c>
    </row>
    <row r="4300" spans="1:13" x14ac:dyDescent="0.35">
      <c r="A4300" s="11" t="str">
        <f t="shared" si="67"/>
        <v>CONSUMO PER CAPITA (kg ó litros por individuo)WhiskyMDD AM</v>
      </c>
      <c r="B4300" s="11" t="s">
        <v>121</v>
      </c>
      <c r="C4300" s="11" t="s">
        <v>150</v>
      </c>
      <c r="D4300" s="11" t="s">
        <v>5</v>
      </c>
      <c r="E4300" s="12">
        <v>3.955128227054544E-2</v>
      </c>
      <c r="F4300" s="12">
        <v>9.779604078377209E-2</v>
      </c>
      <c r="G4300" s="12">
        <v>9.1743374927629351E-2</v>
      </c>
      <c r="H4300" s="12">
        <v>5.6426832876825379E-2</v>
      </c>
      <c r="I4300" s="12">
        <v>5.4572749954778788E-2</v>
      </c>
      <c r="J4300" s="12">
        <v>7.9206523699453524E-2</v>
      </c>
      <c r="K4300" s="12">
        <v>5.7271860742049915E-2</v>
      </c>
      <c r="L4300" s="12">
        <v>3.2460718780762114E-2</v>
      </c>
      <c r="M4300" s="12">
        <v>2.6869050133273269E-2</v>
      </c>
    </row>
    <row r="4301" spans="1:13" x14ac:dyDescent="0.35">
      <c r="A4301" s="11" t="str">
        <f t="shared" si="67"/>
        <v>CONSUMO PER CAPITA (kg ó litros por individuo)WhiskyRTO CENTRO</v>
      </c>
      <c r="B4301" s="11" t="s">
        <v>121</v>
      </c>
      <c r="C4301" s="11" t="s">
        <v>150</v>
      </c>
      <c r="D4301" s="11" t="s">
        <v>6</v>
      </c>
      <c r="E4301" s="12">
        <v>3.9821879604253353E-2</v>
      </c>
      <c r="F4301" s="12">
        <v>6.8866100448429377E-2</v>
      </c>
      <c r="G4301" s="12">
        <v>4.2522715244193057E-2</v>
      </c>
      <c r="H4301" s="12">
        <v>4.2614579047048469E-2</v>
      </c>
      <c r="I4301" s="12">
        <v>4.3514645304947482E-2</v>
      </c>
      <c r="J4301" s="12">
        <v>6.9163067818678439E-2</v>
      </c>
      <c r="K4301" s="12">
        <v>5.9267693564115743E-2</v>
      </c>
      <c r="L4301" s="12">
        <v>4.6382188960810221E-2</v>
      </c>
      <c r="M4301" s="12">
        <v>3.6496068243927919E-2</v>
      </c>
    </row>
    <row r="4302" spans="1:13" x14ac:dyDescent="0.35">
      <c r="A4302" s="11" t="str">
        <f t="shared" si="67"/>
        <v>CONSUMO PER CAPITA (kg ó litros por individuo)WhiskyNORTE-CENTRO</v>
      </c>
      <c r="B4302" s="11" t="s">
        <v>121</v>
      </c>
      <c r="C4302" s="11" t="s">
        <v>150</v>
      </c>
      <c r="D4302" s="11" t="s">
        <v>7</v>
      </c>
      <c r="E4302" s="12">
        <v>6.7814774039769363E-3</v>
      </c>
      <c r="F4302" s="12">
        <v>3.0026543148951135E-3</v>
      </c>
      <c r="G4302" s="12">
        <v>1.2658101792933402E-3</v>
      </c>
      <c r="H4302" s="12">
        <v>3.2005818171671253E-3</v>
      </c>
      <c r="I4302" s="12">
        <v>8.6556924064735228E-3</v>
      </c>
      <c r="J4302" s="12">
        <v>5.8207889842957303E-3</v>
      </c>
      <c r="K4302" s="12">
        <v>2.3452751163510914E-2</v>
      </c>
      <c r="L4302" s="12">
        <v>1.1527653983876816E-2</v>
      </c>
      <c r="M4302" s="12">
        <v>1.4633348149602726E-3</v>
      </c>
    </row>
    <row r="4303" spans="1:13" x14ac:dyDescent="0.35">
      <c r="A4303" s="11" t="str">
        <f t="shared" si="67"/>
        <v>CONSUMO PER CAPITA (kg ó litros por individuo)WhiskyNOROESTE</v>
      </c>
      <c r="B4303" s="11" t="s">
        <v>121</v>
      </c>
      <c r="C4303" s="11" t="s">
        <v>150</v>
      </c>
      <c r="D4303" s="11" t="s">
        <v>8</v>
      </c>
      <c r="E4303" s="12">
        <v>4.5211891202505345E-3</v>
      </c>
      <c r="F4303" s="12">
        <v>5.12807582509721E-2</v>
      </c>
      <c r="G4303" s="12">
        <v>1.3679127203671456E-2</v>
      </c>
      <c r="H4303" s="12">
        <v>1.0737995581955338E-2</v>
      </c>
      <c r="I4303" s="12">
        <v>7.4695960449072066E-3</v>
      </c>
      <c r="J4303" s="12">
        <v>1.8754499394758418E-2</v>
      </c>
      <c r="K4303" s="12">
        <v>9.6252181690869246E-3</v>
      </c>
      <c r="L4303" s="12">
        <v>1.0326954334496869E-2</v>
      </c>
      <c r="M4303" s="12">
        <v>1.0489781655543004E-2</v>
      </c>
    </row>
    <row r="4304" spans="1:13" x14ac:dyDescent="0.35">
      <c r="A4304" s="11" t="str">
        <f t="shared" si="67"/>
        <v>CONSUMO PER CAPITA (kg ó litros por individuo)Whisky&lt;2MIL</v>
      </c>
      <c r="B4304" s="11" t="s">
        <v>121</v>
      </c>
      <c r="C4304" s="11" t="s">
        <v>150</v>
      </c>
      <c r="D4304" s="11" t="s">
        <v>9</v>
      </c>
      <c r="E4304" s="12">
        <v>1.879929306917344E-3</v>
      </c>
      <c r="F4304" s="12">
        <v>2.3140086357497276E-2</v>
      </c>
      <c r="G4304" s="12">
        <v>2.2130315587171781E-2</v>
      </c>
      <c r="H4304" s="12">
        <v>9.2756651937905797E-3</v>
      </c>
      <c r="I4304" s="12">
        <v>5.1460089815426177E-3</v>
      </c>
      <c r="J4304" s="12">
        <v>2.0275729688391655E-2</v>
      </c>
      <c r="K4304" s="12">
        <v>6.0291370330828016E-3</v>
      </c>
      <c r="L4304" s="12">
        <v>1.1771287442856576E-2</v>
      </c>
      <c r="M4304" s="12">
        <v>1.9497392939403457E-2</v>
      </c>
    </row>
    <row r="4305" spans="1:13" x14ac:dyDescent="0.35">
      <c r="A4305" s="11" t="str">
        <f t="shared" si="67"/>
        <v>CONSUMO PER CAPITA (kg ó litros por individuo)Whisky2-5MIL</v>
      </c>
      <c r="B4305" s="11" t="s">
        <v>121</v>
      </c>
      <c r="C4305" s="11" t="s">
        <v>150</v>
      </c>
      <c r="D4305" s="11" t="s">
        <v>10</v>
      </c>
      <c r="E4305" s="12">
        <v>1.5768919132201041E-2</v>
      </c>
      <c r="F4305" s="12">
        <v>1.5206833934279476E-2</v>
      </c>
      <c r="G4305" s="12">
        <v>2.9653860216322301E-2</v>
      </c>
      <c r="H4305" s="12">
        <v>2.4825008750670768E-2</v>
      </c>
      <c r="I4305" s="12">
        <v>9.3391673798550567E-2</v>
      </c>
      <c r="J4305" s="12">
        <v>1.0309801064496546E-2</v>
      </c>
      <c r="K4305" s="12">
        <v>1.5285835775245119E-2</v>
      </c>
      <c r="L4305" s="12">
        <v>1.5494152834269026E-2</v>
      </c>
      <c r="M4305" s="12">
        <v>9.7784100689039585E-3</v>
      </c>
    </row>
    <row r="4306" spans="1:13" x14ac:dyDescent="0.35">
      <c r="A4306" s="11" t="str">
        <f t="shared" si="67"/>
        <v>CONSUMO PER CAPITA (kg ó litros por individuo)Whisky5-10MIL</v>
      </c>
      <c r="B4306" s="11" t="s">
        <v>121</v>
      </c>
      <c r="C4306" s="11" t="s">
        <v>150</v>
      </c>
      <c r="D4306" s="11" t="s">
        <v>11</v>
      </c>
      <c r="E4306" s="12">
        <v>1.9102240101185168E-3</v>
      </c>
      <c r="F4306" s="12">
        <v>5.3042504447240128E-3</v>
      </c>
      <c r="G4306" s="12">
        <v>7.6689717738595026E-3</v>
      </c>
      <c r="H4306" s="12">
        <v>2.7616897198775216E-3</v>
      </c>
      <c r="I4306" s="12">
        <v>1.6335553271153661E-2</v>
      </c>
      <c r="J4306" s="12">
        <v>1.9068575637780111E-2</v>
      </c>
      <c r="K4306" s="12">
        <v>8.2648628157875985E-3</v>
      </c>
      <c r="L4306" s="12">
        <v>6.5084482875574666E-3</v>
      </c>
      <c r="M4306" s="12">
        <v>6.7840257400076549E-3</v>
      </c>
    </row>
    <row r="4307" spans="1:13" x14ac:dyDescent="0.35">
      <c r="A4307" s="11" t="str">
        <f t="shared" si="67"/>
        <v>CONSUMO PER CAPITA (kg ó litros por individuo)Whisky10-30MIL</v>
      </c>
      <c r="B4307" s="11" t="s">
        <v>121</v>
      </c>
      <c r="C4307" s="11" t="s">
        <v>150</v>
      </c>
      <c r="D4307" s="11" t="s">
        <v>12</v>
      </c>
      <c r="E4307" s="12">
        <v>1.5698027647118602E-2</v>
      </c>
      <c r="F4307" s="12">
        <v>2.3420945714704218E-2</v>
      </c>
      <c r="G4307" s="12">
        <v>1.4682431432932092E-2</v>
      </c>
      <c r="H4307" s="12">
        <v>1.22833337973298E-2</v>
      </c>
      <c r="I4307" s="12">
        <v>1.1789784895110067E-2</v>
      </c>
      <c r="J4307" s="12">
        <v>2.5458599447478074E-2</v>
      </c>
      <c r="K4307" s="12">
        <v>1.8798871658491378E-2</v>
      </c>
      <c r="L4307" s="12">
        <v>2.0439194854412812E-2</v>
      </c>
      <c r="M4307" s="12">
        <v>1.9559526638488964E-2</v>
      </c>
    </row>
    <row r="4308" spans="1:13" x14ac:dyDescent="0.35">
      <c r="A4308" s="11" t="str">
        <f t="shared" si="67"/>
        <v>CONSUMO PER CAPITA (kg ó litros por individuo)Whisky30-100MIL</v>
      </c>
      <c r="B4308" s="11" t="s">
        <v>121</v>
      </c>
      <c r="C4308" s="11" t="s">
        <v>150</v>
      </c>
      <c r="D4308" s="11" t="s">
        <v>13</v>
      </c>
      <c r="E4308" s="12">
        <v>2.3181691298693661E-2</v>
      </c>
      <c r="F4308" s="12">
        <v>2.8647284028865391E-2</v>
      </c>
      <c r="G4308" s="12">
        <v>2.5156945327226184E-2</v>
      </c>
      <c r="H4308" s="12">
        <v>1.9059735794319244E-2</v>
      </c>
      <c r="I4308" s="12">
        <v>1.9293914079002793E-2</v>
      </c>
      <c r="J4308" s="12">
        <v>2.3993232119782319E-2</v>
      </c>
      <c r="K4308" s="12">
        <v>2.8503257992233293E-2</v>
      </c>
      <c r="L4308" s="12">
        <v>2.9613044498025678E-2</v>
      </c>
      <c r="M4308" s="12">
        <v>1.5581630913222577E-2</v>
      </c>
    </row>
    <row r="4309" spans="1:13" x14ac:dyDescent="0.35">
      <c r="A4309" s="11" t="str">
        <f t="shared" si="67"/>
        <v>CONSUMO PER CAPITA (kg ó litros por individuo)Whisky100-200MIL</v>
      </c>
      <c r="B4309" s="11" t="s">
        <v>121</v>
      </c>
      <c r="C4309" s="11" t="s">
        <v>150</v>
      </c>
      <c r="D4309" s="11" t="s">
        <v>14</v>
      </c>
      <c r="E4309" s="12">
        <v>1.4774295015710705E-2</v>
      </c>
      <c r="F4309" s="12">
        <v>5.3628349258379449E-2</v>
      </c>
      <c r="G4309" s="12">
        <v>3.7035828486014277E-2</v>
      </c>
      <c r="H4309" s="12">
        <v>1.2357795760078538E-2</v>
      </c>
      <c r="I4309" s="12">
        <v>2.4387521924518395E-2</v>
      </c>
      <c r="J4309" s="12">
        <v>1.838090804380707E-2</v>
      </c>
      <c r="K4309" s="12">
        <v>1.1410169280227372E-2</v>
      </c>
      <c r="L4309" s="12">
        <v>1.1796298258962546E-2</v>
      </c>
      <c r="M4309" s="12">
        <v>7.8387527805330783E-3</v>
      </c>
    </row>
    <row r="4310" spans="1:13" x14ac:dyDescent="0.35">
      <c r="A4310" s="11" t="str">
        <f t="shared" si="67"/>
        <v>CONSUMO PER CAPITA (kg ó litros por individuo)Whisky200-500MIL</v>
      </c>
      <c r="B4310" s="11" t="s">
        <v>121</v>
      </c>
      <c r="C4310" s="11" t="s">
        <v>150</v>
      </c>
      <c r="D4310" s="11" t="s">
        <v>15</v>
      </c>
      <c r="E4310" s="12">
        <v>1.8230501466298329E-2</v>
      </c>
      <c r="F4310" s="12">
        <v>4.646301989030327E-2</v>
      </c>
      <c r="G4310" s="12">
        <v>2.7790270240721351E-2</v>
      </c>
      <c r="H4310" s="12">
        <v>2.5795154141466502E-2</v>
      </c>
      <c r="I4310" s="12">
        <v>2.7636118622937737E-2</v>
      </c>
      <c r="J4310" s="12">
        <v>7.2161814274162489E-2</v>
      </c>
      <c r="K4310" s="12">
        <v>8.2313046147579921E-2</v>
      </c>
      <c r="L4310" s="12">
        <v>3.1113302586511894E-2</v>
      </c>
      <c r="M4310" s="12">
        <v>3.01460415230047E-2</v>
      </c>
    </row>
    <row r="4311" spans="1:13" x14ac:dyDescent="0.35">
      <c r="A4311" s="11" t="str">
        <f t="shared" si="67"/>
        <v>CONSUMO PER CAPITA (kg ó litros por individuo)Whisky&gt;500MIL</v>
      </c>
      <c r="B4311" s="11" t="s">
        <v>121</v>
      </c>
      <c r="C4311" s="11" t="s">
        <v>150</v>
      </c>
      <c r="D4311" s="11" t="s">
        <v>16</v>
      </c>
      <c r="E4311" s="12">
        <v>4.4810283115225572E-2</v>
      </c>
      <c r="F4311" s="12">
        <v>8.7346482177389731E-2</v>
      </c>
      <c r="G4311" s="12">
        <v>8.0546804823681067E-2</v>
      </c>
      <c r="H4311" s="12">
        <v>5.2259606449887128E-2</v>
      </c>
      <c r="I4311" s="12">
        <v>5.1883993964246027E-2</v>
      </c>
      <c r="J4311" s="12">
        <v>7.9157062832836925E-2</v>
      </c>
      <c r="K4311" s="12">
        <v>6.4322302295299782E-2</v>
      </c>
      <c r="L4311" s="12">
        <v>4.0660119750921209E-2</v>
      </c>
      <c r="M4311" s="12">
        <v>3.2578884554564917E-2</v>
      </c>
    </row>
    <row r="4312" spans="1:13" x14ac:dyDescent="0.35">
      <c r="A4312" s="11" t="str">
        <f t="shared" si="67"/>
        <v>CONSUMO PER CAPITA (kg ó litros por individuo)WhiskyDE 15 A 19 AÑOS</v>
      </c>
      <c r="B4312" s="11" t="s">
        <v>121</v>
      </c>
      <c r="C4312" s="11" t="s">
        <v>150</v>
      </c>
      <c r="D4312" s="11" t="s">
        <v>39</v>
      </c>
      <c r="E4312" s="12" t="s">
        <v>219</v>
      </c>
      <c r="F4312" s="12">
        <v>1.463908763917395E-2</v>
      </c>
      <c r="G4312" s="12">
        <v>5.6356712861472796E-3</v>
      </c>
      <c r="H4312" s="12" t="s">
        <v>219</v>
      </c>
      <c r="I4312" s="12" t="s">
        <v>219</v>
      </c>
      <c r="J4312" s="12">
        <v>2.0116619742700782E-2</v>
      </c>
      <c r="K4312" s="12">
        <v>1.200925884624019E-3</v>
      </c>
      <c r="L4312" s="12" t="s">
        <v>219</v>
      </c>
      <c r="M4312" s="12" t="s">
        <v>219</v>
      </c>
    </row>
    <row r="4313" spans="1:13" x14ac:dyDescent="0.35">
      <c r="A4313" s="11" t="str">
        <f t="shared" si="67"/>
        <v>CONSUMO PER CAPITA (kg ó litros por individuo)WhiskyDE 20 A 24 AÑOS</v>
      </c>
      <c r="B4313" s="11" t="s">
        <v>121</v>
      </c>
      <c r="C4313" s="11" t="s">
        <v>150</v>
      </c>
      <c r="D4313" s="11" t="s">
        <v>40</v>
      </c>
      <c r="E4313" s="12">
        <v>6.8095929564015532E-3</v>
      </c>
      <c r="F4313" s="12">
        <v>2.5764986793976002E-3</v>
      </c>
      <c r="G4313" s="12">
        <v>1.5483569215252119E-2</v>
      </c>
      <c r="H4313" s="12">
        <v>1.5816436321683846E-2</v>
      </c>
      <c r="I4313" s="12">
        <v>9.3589170430250044E-4</v>
      </c>
      <c r="J4313" s="12">
        <v>7.2259049499405579E-4</v>
      </c>
      <c r="K4313" s="12">
        <v>8.433765984370057E-3</v>
      </c>
      <c r="L4313" s="12">
        <v>2.5595907822196788E-3</v>
      </c>
      <c r="M4313" s="12">
        <v>3.4149949843103066E-3</v>
      </c>
    </row>
    <row r="4314" spans="1:13" x14ac:dyDescent="0.35">
      <c r="A4314" s="11" t="str">
        <f t="shared" si="67"/>
        <v>CONSUMO PER CAPITA (kg ó litros por individuo)WhiskyDE 25 A 34 AÑOS</v>
      </c>
      <c r="B4314" s="11" t="s">
        <v>121</v>
      </c>
      <c r="C4314" s="11" t="s">
        <v>150</v>
      </c>
      <c r="D4314" s="11" t="s">
        <v>41</v>
      </c>
      <c r="E4314" s="12">
        <v>1.3866010828785658E-2</v>
      </c>
      <c r="F4314" s="12">
        <v>1.882285778609822E-2</v>
      </c>
      <c r="G4314" s="12">
        <v>6.1791649193012402E-3</v>
      </c>
      <c r="H4314" s="12">
        <v>5.3837706984836628E-3</v>
      </c>
      <c r="I4314" s="12">
        <v>4.4440995007077409E-3</v>
      </c>
      <c r="J4314" s="12">
        <v>1.2688541742881403E-2</v>
      </c>
      <c r="K4314" s="12">
        <v>2.0714970876513479E-2</v>
      </c>
      <c r="L4314" s="12">
        <v>1.4287895355999935E-2</v>
      </c>
      <c r="M4314" s="12">
        <v>1.8753261326072138E-2</v>
      </c>
    </row>
    <row r="4315" spans="1:13" x14ac:dyDescent="0.35">
      <c r="A4315" s="11" t="str">
        <f t="shared" si="67"/>
        <v>CONSUMO PER CAPITA (kg ó litros por individuo)WhiskyDE 35 A 49 AÑOS</v>
      </c>
      <c r="B4315" s="11" t="s">
        <v>121</v>
      </c>
      <c r="C4315" s="11" t="s">
        <v>150</v>
      </c>
      <c r="D4315" s="11" t="s">
        <v>42</v>
      </c>
      <c r="E4315" s="12">
        <v>7.8233726054034152E-3</v>
      </c>
      <c r="F4315" s="12">
        <v>1.6855820648856462E-2</v>
      </c>
      <c r="G4315" s="12">
        <v>1.5315272713860139E-2</v>
      </c>
      <c r="H4315" s="12">
        <v>1.1842183347853906E-2</v>
      </c>
      <c r="I4315" s="12">
        <v>1.1185238718822651E-2</v>
      </c>
      <c r="J4315" s="12">
        <v>2.8193045388507906E-2</v>
      </c>
      <c r="K4315" s="12">
        <v>2.0470775156070705E-2</v>
      </c>
      <c r="L4315" s="12">
        <v>1.1415432705142928E-2</v>
      </c>
      <c r="M4315" s="12">
        <v>9.8873694857356791E-3</v>
      </c>
    </row>
    <row r="4316" spans="1:13" x14ac:dyDescent="0.35">
      <c r="A4316" s="11" t="str">
        <f t="shared" si="67"/>
        <v>CONSUMO PER CAPITA (kg ó litros por individuo)WhiskyDE 50 A 59 AÑOS</v>
      </c>
      <c r="B4316" s="11" t="s">
        <v>121</v>
      </c>
      <c r="C4316" s="11" t="s">
        <v>150</v>
      </c>
      <c r="D4316" s="11" t="s">
        <v>43</v>
      </c>
      <c r="E4316" s="12">
        <v>2.3472052397550534E-2</v>
      </c>
      <c r="F4316" s="12">
        <v>4.3084159404648041E-2</v>
      </c>
      <c r="G4316" s="12">
        <v>4.0295422489534945E-2</v>
      </c>
      <c r="H4316" s="12">
        <v>1.9051635292962284E-2</v>
      </c>
      <c r="I4316" s="12">
        <v>2.2917098441451591E-2</v>
      </c>
      <c r="J4316" s="12">
        <v>3.5477965403861611E-2</v>
      </c>
      <c r="K4316" s="12">
        <v>4.3503961481059707E-2</v>
      </c>
      <c r="L4316" s="12">
        <v>2.5087096327543638E-2</v>
      </c>
      <c r="M4316" s="12">
        <v>1.9957966832729639E-2</v>
      </c>
    </row>
    <row r="4317" spans="1:13" x14ac:dyDescent="0.35">
      <c r="A4317" s="11" t="str">
        <f t="shared" si="67"/>
        <v>CONSUMO PER CAPITA (kg ó litros por individuo)WhiskyDE 60 A 75 AÑOS</v>
      </c>
      <c r="B4317" s="11" t="s">
        <v>121</v>
      </c>
      <c r="C4317" s="11" t="s">
        <v>150</v>
      </c>
      <c r="D4317" s="11" t="s">
        <v>44</v>
      </c>
      <c r="E4317" s="12">
        <v>4.935141854343561E-2</v>
      </c>
      <c r="F4317" s="12">
        <v>9.814570823195283E-2</v>
      </c>
      <c r="G4317" s="12">
        <v>8.0987330933539894E-2</v>
      </c>
      <c r="H4317" s="12">
        <v>5.7078361045437925E-2</v>
      </c>
      <c r="I4317" s="12">
        <v>8.9430231390354067E-2</v>
      </c>
      <c r="J4317" s="12">
        <v>8.364773091993552E-2</v>
      </c>
      <c r="K4317" s="12">
        <v>6.8893604899754962E-2</v>
      </c>
      <c r="L4317" s="12">
        <v>5.9343793770132033E-2</v>
      </c>
      <c r="M4317" s="12">
        <v>4.1827327382850325E-2</v>
      </c>
    </row>
    <row r="4318" spans="1:13" x14ac:dyDescent="0.35">
      <c r="A4318" s="11" t="str">
        <f t="shared" si="67"/>
        <v>CONSUMO PER CAPITA (kg ó litros por individuo)WhiskyALTA Y MEDIA ALTA</v>
      </c>
      <c r="B4318" s="11" t="s">
        <v>121</v>
      </c>
      <c r="C4318" s="11" t="s">
        <v>150</v>
      </c>
      <c r="D4318" s="11" t="s">
        <v>17</v>
      </c>
      <c r="E4318" s="12">
        <v>2.2775223763052115E-2</v>
      </c>
      <c r="F4318" s="12">
        <v>5.4291005639757015E-2</v>
      </c>
      <c r="G4318" s="12">
        <v>3.3873829716423727E-2</v>
      </c>
      <c r="H4318" s="12">
        <v>2.2997852477405552E-2</v>
      </c>
      <c r="I4318" s="12">
        <v>3.022504792819948E-2</v>
      </c>
      <c r="J4318" s="12">
        <v>6.2193204530404195E-2</v>
      </c>
      <c r="K4318" s="12">
        <v>4.7467281704551598E-2</v>
      </c>
      <c r="L4318" s="12">
        <v>3.8398419798003104E-2</v>
      </c>
      <c r="M4318" s="12">
        <v>2.5671660572889752E-2</v>
      </c>
    </row>
    <row r="4319" spans="1:13" x14ac:dyDescent="0.35">
      <c r="A4319" s="11" t="str">
        <f t="shared" si="67"/>
        <v>CONSUMO PER CAPITA (kg ó litros por individuo)WhiskyMEDIA</v>
      </c>
      <c r="B4319" s="11" t="s">
        <v>121</v>
      </c>
      <c r="C4319" s="11" t="s">
        <v>150</v>
      </c>
      <c r="D4319" s="11" t="s">
        <v>18</v>
      </c>
      <c r="E4319" s="12">
        <v>1.6113691726452956E-2</v>
      </c>
      <c r="F4319" s="12">
        <v>2.0258525347395813E-2</v>
      </c>
      <c r="G4319" s="12">
        <v>1.9746687968802877E-2</v>
      </c>
      <c r="H4319" s="12">
        <v>1.4831128827611921E-2</v>
      </c>
      <c r="I4319" s="12">
        <v>2.1456519258167835E-2</v>
      </c>
      <c r="J4319" s="12">
        <v>2.6591772146889979E-2</v>
      </c>
      <c r="K4319" s="12">
        <v>2.4931416491723278E-2</v>
      </c>
      <c r="L4319" s="12">
        <v>1.595291018422073E-2</v>
      </c>
      <c r="M4319" s="12">
        <v>1.5517040425651666E-2</v>
      </c>
    </row>
    <row r="4320" spans="1:13" x14ac:dyDescent="0.35">
      <c r="A4320" s="11" t="str">
        <f t="shared" si="67"/>
        <v>CONSUMO PER CAPITA (kg ó litros por individuo)WhiskyMEDIA BAJA</v>
      </c>
      <c r="B4320" s="11" t="s">
        <v>121</v>
      </c>
      <c r="C4320" s="11" t="s">
        <v>150</v>
      </c>
      <c r="D4320" s="11" t="s">
        <v>19</v>
      </c>
      <c r="E4320" s="12">
        <v>1.4840141811236197E-2</v>
      </c>
      <c r="F4320" s="12">
        <v>2.2186472170866067E-2</v>
      </c>
      <c r="G4320" s="12">
        <v>1.9195360886317819E-2</v>
      </c>
      <c r="H4320" s="12">
        <v>3.5228259934025355E-2</v>
      </c>
      <c r="I4320" s="12">
        <v>5.3109449259019482E-2</v>
      </c>
      <c r="J4320" s="12">
        <v>4.9220224162113441E-2</v>
      </c>
      <c r="K4320" s="12">
        <v>4.9749891164162702E-2</v>
      </c>
      <c r="L4320" s="12">
        <v>2.626893254333525E-2</v>
      </c>
      <c r="M4320" s="12">
        <v>2.3114212722172428E-2</v>
      </c>
    </row>
    <row r="4321" spans="1:13" x14ac:dyDescent="0.35">
      <c r="A4321" s="11" t="str">
        <f t="shared" si="67"/>
        <v>CONSUMO PER CAPITA (kg ó litros por individuo)WhiskyBAJA</v>
      </c>
      <c r="B4321" s="11" t="s">
        <v>121</v>
      </c>
      <c r="C4321" s="11" t="s">
        <v>150</v>
      </c>
      <c r="D4321" s="11" t="s">
        <v>20</v>
      </c>
      <c r="E4321" s="12">
        <v>3.3286544975468887E-2</v>
      </c>
      <c r="F4321" s="12">
        <v>7.9593552312639038E-2</v>
      </c>
      <c r="G4321" s="12">
        <v>7.3693428261393731E-2</v>
      </c>
      <c r="H4321" s="12">
        <v>1.6079762712477502E-2</v>
      </c>
      <c r="I4321" s="12">
        <v>8.1135376708193398E-3</v>
      </c>
      <c r="J4321" s="12">
        <v>1.4364626497075077E-2</v>
      </c>
      <c r="K4321" s="12">
        <v>1.3461686221233523E-2</v>
      </c>
      <c r="L4321" s="12">
        <v>1.9949836213392649E-2</v>
      </c>
      <c r="M4321" s="12">
        <v>1.4018975622963765E-2</v>
      </c>
    </row>
    <row r="4322" spans="1:13" x14ac:dyDescent="0.35">
      <c r="A4322" s="11" t="str">
        <f t="shared" si="67"/>
        <v>CONSUMO PER CAPITA (kg ó litros por individuo)WhiskyHOMBRE</v>
      </c>
      <c r="B4322" s="11" t="s">
        <v>121</v>
      </c>
      <c r="C4322" s="11" t="s">
        <v>150</v>
      </c>
      <c r="D4322" s="11" t="s">
        <v>21</v>
      </c>
      <c r="E4322" s="12">
        <v>2.9532727065177827E-2</v>
      </c>
      <c r="F4322" s="12">
        <v>5.114927673340422E-2</v>
      </c>
      <c r="G4322" s="12">
        <v>4.8384200921844679E-2</v>
      </c>
      <c r="H4322" s="12">
        <v>3.3314437788637435E-2</v>
      </c>
      <c r="I4322" s="12">
        <v>3.7515323254076367E-2</v>
      </c>
      <c r="J4322" s="12">
        <v>5.6105101220768651E-2</v>
      </c>
      <c r="K4322" s="12">
        <v>4.6837658021649901E-2</v>
      </c>
      <c r="L4322" s="12">
        <v>3.6483946268856676E-2</v>
      </c>
      <c r="M4322" s="12">
        <v>3.0630619891708368E-2</v>
      </c>
    </row>
    <row r="4323" spans="1:13" x14ac:dyDescent="0.35">
      <c r="A4323" s="11" t="str">
        <f t="shared" si="67"/>
        <v>CONSUMO PER CAPITA (kg ó litros por individuo)WhiskyMUJER</v>
      </c>
      <c r="B4323" s="11" t="s">
        <v>121</v>
      </c>
      <c r="C4323" s="11" t="s">
        <v>150</v>
      </c>
      <c r="D4323" s="11" t="s">
        <v>22</v>
      </c>
      <c r="E4323" s="12">
        <v>1.1663930078573304E-2</v>
      </c>
      <c r="F4323" s="12">
        <v>2.8069252514540576E-2</v>
      </c>
      <c r="G4323" s="12">
        <v>1.7975454463452771E-2</v>
      </c>
      <c r="H4323" s="12">
        <v>1.1202563003962163E-2</v>
      </c>
      <c r="I4323" s="12">
        <v>2.0712866141933045E-2</v>
      </c>
      <c r="J4323" s="12">
        <v>1.9740481246060145E-2</v>
      </c>
      <c r="K4323" s="12">
        <v>2.1467426217488358E-2</v>
      </c>
      <c r="L4323" s="12">
        <v>1.2200406766860799E-2</v>
      </c>
      <c r="M4323" s="12">
        <v>8.3708130908141196E-3</v>
      </c>
    </row>
    <row r="4324" spans="1:13" x14ac:dyDescent="0.35">
      <c r="A4324" s="11" t="str">
        <f t="shared" si="67"/>
        <v>CONSUMO PER CAPITA (kg ó litros por individuo)BrandyT.ESPAÑA</v>
      </c>
      <c r="B4324" s="11" t="s">
        <v>121</v>
      </c>
      <c r="C4324" s="11" t="s">
        <v>151</v>
      </c>
      <c r="D4324" s="11" t="s">
        <v>36</v>
      </c>
      <c r="E4324" s="12">
        <v>5.6756049732480064E-3</v>
      </c>
      <c r="F4324" s="12">
        <v>2.8728309790853087E-3</v>
      </c>
      <c r="G4324" s="12">
        <v>4.2461842950237711E-3</v>
      </c>
      <c r="H4324" s="12">
        <v>1.8793625606527609E-3</v>
      </c>
      <c r="I4324" s="12">
        <v>1.7016224787679527E-3</v>
      </c>
      <c r="J4324" s="12">
        <v>2.1951203193554506E-3</v>
      </c>
      <c r="K4324" s="12">
        <v>2.8398556096639982E-3</v>
      </c>
      <c r="L4324" s="12">
        <v>2.7159817416332892E-3</v>
      </c>
      <c r="M4324" s="12">
        <v>1.3000784588395101E-3</v>
      </c>
    </row>
    <row r="4325" spans="1:13" x14ac:dyDescent="0.35">
      <c r="A4325" s="11" t="str">
        <f t="shared" si="67"/>
        <v>CONSUMO PER CAPITA (kg ó litros por individuo)BrandyBCN AM</v>
      </c>
      <c r="B4325" s="11" t="s">
        <v>121</v>
      </c>
      <c r="C4325" s="11" t="s">
        <v>151</v>
      </c>
      <c r="D4325" s="11" t="s">
        <v>1</v>
      </c>
      <c r="E4325" s="12">
        <v>3.0348957341467392E-4</v>
      </c>
      <c r="F4325" s="12">
        <v>4.0170066407527452E-3</v>
      </c>
      <c r="G4325" s="12">
        <v>1.5650837885213941E-3</v>
      </c>
      <c r="H4325" s="12" t="s">
        <v>219</v>
      </c>
      <c r="I4325" s="12">
        <v>1.0279785603502333E-4</v>
      </c>
      <c r="J4325" s="12">
        <v>5.7846405916876765E-4</v>
      </c>
      <c r="K4325" s="12">
        <v>9.5816600143355107E-3</v>
      </c>
      <c r="L4325" s="12">
        <v>1.038558534987593E-3</v>
      </c>
      <c r="M4325" s="12">
        <v>1.2663352576112283E-3</v>
      </c>
    </row>
    <row r="4326" spans="1:13" x14ac:dyDescent="0.35">
      <c r="A4326" s="11" t="str">
        <f t="shared" si="67"/>
        <v>CONSUMO PER CAPITA (kg ó litros por individuo)BrandyREST.CAT ARAGON</v>
      </c>
      <c r="B4326" s="11" t="s">
        <v>121</v>
      </c>
      <c r="C4326" s="11" t="s">
        <v>151</v>
      </c>
      <c r="D4326" s="11" t="s">
        <v>2</v>
      </c>
      <c r="E4326" s="12">
        <v>5.6892363495476168E-3</v>
      </c>
      <c r="F4326" s="12">
        <v>1.6729970062955392E-3</v>
      </c>
      <c r="G4326" s="12">
        <v>7.058724805711371E-4</v>
      </c>
      <c r="H4326" s="12">
        <v>1.8152687533688969E-3</v>
      </c>
      <c r="I4326" s="12">
        <v>9.4043685870504469E-4</v>
      </c>
      <c r="J4326" s="12">
        <v>2.9409411292106815E-3</v>
      </c>
      <c r="K4326" s="12">
        <v>5.736543267917592E-3</v>
      </c>
      <c r="L4326" s="12">
        <v>9.5477540937442124E-3</v>
      </c>
      <c r="M4326" s="12">
        <v>3.281989945279405E-3</v>
      </c>
    </row>
    <row r="4327" spans="1:13" x14ac:dyDescent="0.35">
      <c r="A4327" s="11" t="str">
        <f t="shared" si="67"/>
        <v>CONSUMO PER CAPITA (kg ó litros por individuo)BrandyLEVANTE</v>
      </c>
      <c r="B4327" s="11" t="s">
        <v>121</v>
      </c>
      <c r="C4327" s="11" t="s">
        <v>151</v>
      </c>
      <c r="D4327" s="11" t="s">
        <v>3</v>
      </c>
      <c r="E4327" s="12">
        <v>2.4381199850286629E-2</v>
      </c>
      <c r="F4327" s="12">
        <v>5.5106304403908851E-3</v>
      </c>
      <c r="G4327" s="12">
        <v>2.0209411530682939E-2</v>
      </c>
      <c r="H4327" s="12">
        <v>7.1207953522025719E-3</v>
      </c>
      <c r="I4327" s="12">
        <v>6.6772958642602716E-3</v>
      </c>
      <c r="J4327" s="12">
        <v>5.6532438325201098E-3</v>
      </c>
      <c r="K4327" s="12">
        <v>5.7230983572945015E-3</v>
      </c>
      <c r="L4327" s="12">
        <v>3.3674645453995026E-3</v>
      </c>
      <c r="M4327" s="12">
        <v>3.6608004334594672E-3</v>
      </c>
    </row>
    <row r="4328" spans="1:13" x14ac:dyDescent="0.35">
      <c r="A4328" s="11" t="str">
        <f t="shared" si="67"/>
        <v>CONSUMO PER CAPITA (kg ó litros por individuo)BrandyANDALUCIA</v>
      </c>
      <c r="B4328" s="11" t="s">
        <v>121</v>
      </c>
      <c r="C4328" s="11" t="s">
        <v>151</v>
      </c>
      <c r="D4328" s="11" t="s">
        <v>4</v>
      </c>
      <c r="E4328" s="12">
        <v>6.7040167141627809E-4</v>
      </c>
      <c r="F4328" s="12">
        <v>2.0738705912145819E-3</v>
      </c>
      <c r="G4328" s="12">
        <v>9.5101626482221174E-4</v>
      </c>
      <c r="H4328" s="12">
        <v>1.369033228441342E-3</v>
      </c>
      <c r="I4328" s="12" t="s">
        <v>219</v>
      </c>
      <c r="J4328" s="12">
        <v>1.1469136591605068E-3</v>
      </c>
      <c r="K4328" s="12" t="s">
        <v>219</v>
      </c>
      <c r="L4328" s="12">
        <v>1.6970096803000606E-3</v>
      </c>
      <c r="M4328" s="12">
        <v>2.1411798852300661E-4</v>
      </c>
    </row>
    <row r="4329" spans="1:13" x14ac:dyDescent="0.35">
      <c r="A4329" s="11" t="str">
        <f t="shared" si="67"/>
        <v>CONSUMO PER CAPITA (kg ó litros por individuo)BrandyMDD AM</v>
      </c>
      <c r="B4329" s="11" t="s">
        <v>121</v>
      </c>
      <c r="C4329" s="11" t="s">
        <v>151</v>
      </c>
      <c r="D4329" s="11" t="s">
        <v>5</v>
      </c>
      <c r="E4329" s="12" t="s">
        <v>219</v>
      </c>
      <c r="F4329" s="12">
        <v>1.7279262357775761E-3</v>
      </c>
      <c r="G4329" s="12">
        <v>1.3972800336153896E-3</v>
      </c>
      <c r="H4329" s="12">
        <v>4.1550306550554094E-4</v>
      </c>
      <c r="I4329" s="12">
        <v>1.7270658001885305E-3</v>
      </c>
      <c r="J4329" s="12" t="s">
        <v>219</v>
      </c>
      <c r="K4329" s="12">
        <v>7.172642908436389E-4</v>
      </c>
      <c r="L4329" s="12" t="s">
        <v>219</v>
      </c>
      <c r="M4329" s="12" t="s">
        <v>219</v>
      </c>
    </row>
    <row r="4330" spans="1:13" x14ac:dyDescent="0.35">
      <c r="A4330" s="11" t="str">
        <f t="shared" si="67"/>
        <v>CONSUMO PER CAPITA (kg ó litros por individuo)BrandyRTO CENTRO</v>
      </c>
      <c r="B4330" s="11" t="s">
        <v>121</v>
      </c>
      <c r="C4330" s="11" t="s">
        <v>151</v>
      </c>
      <c r="D4330" s="11" t="s">
        <v>6</v>
      </c>
      <c r="E4330" s="12">
        <v>2.3279891578967455E-4</v>
      </c>
      <c r="F4330" s="12">
        <v>8.7987532441546158E-5</v>
      </c>
      <c r="G4330" s="12">
        <v>8.6995261841347322E-4</v>
      </c>
      <c r="H4330" s="12">
        <v>1.3458301306317247E-3</v>
      </c>
      <c r="I4330" s="12">
        <v>1.8367683779872152E-3</v>
      </c>
      <c r="J4330" s="12">
        <v>3.5847423589642296E-4</v>
      </c>
      <c r="K4330" s="12">
        <v>1.4246975860958441E-4</v>
      </c>
      <c r="L4330" s="12">
        <v>2.0772563777312178E-3</v>
      </c>
      <c r="M4330" s="12">
        <v>4.523232209992125E-4</v>
      </c>
    </row>
    <row r="4331" spans="1:13" x14ac:dyDescent="0.35">
      <c r="A4331" s="11" t="str">
        <f t="shared" si="67"/>
        <v>CONSUMO PER CAPITA (kg ó litros por individuo)BrandyNORTE-CENTRO</v>
      </c>
      <c r="B4331" s="11" t="s">
        <v>121</v>
      </c>
      <c r="C4331" s="11" t="s">
        <v>151</v>
      </c>
      <c r="D4331" s="11" t="s">
        <v>7</v>
      </c>
      <c r="E4331" s="12">
        <v>1.0314112724876491E-2</v>
      </c>
      <c r="F4331" s="12">
        <v>7.8536752294436196E-3</v>
      </c>
      <c r="G4331" s="12">
        <v>1.7873823887758578E-3</v>
      </c>
      <c r="H4331" s="12">
        <v>6.2969959184070161E-4</v>
      </c>
      <c r="I4331" s="12">
        <v>1.1380844107302379E-3</v>
      </c>
      <c r="J4331" s="12">
        <v>1.7926798192289106E-3</v>
      </c>
      <c r="K4331" s="12">
        <v>1.5578427024038276E-3</v>
      </c>
      <c r="L4331" s="12">
        <v>2.158185103728521E-3</v>
      </c>
      <c r="M4331" s="12">
        <v>9.9023294426003037E-4</v>
      </c>
    </row>
    <row r="4332" spans="1:13" x14ac:dyDescent="0.35">
      <c r="A4332" s="11" t="str">
        <f t="shared" si="67"/>
        <v>CONSUMO PER CAPITA (kg ó litros por individuo)BrandyNOROESTE</v>
      </c>
      <c r="B4332" s="11" t="s">
        <v>121</v>
      </c>
      <c r="C4332" s="11" t="s">
        <v>151</v>
      </c>
      <c r="D4332" s="11" t="s">
        <v>8</v>
      </c>
      <c r="E4332" s="12">
        <v>8.624396898489755E-5</v>
      </c>
      <c r="F4332" s="12">
        <v>2.1895261067287028E-4</v>
      </c>
      <c r="G4332" s="12">
        <v>2.6966885427436847E-3</v>
      </c>
      <c r="H4332" s="12">
        <v>1.7705545702030243E-4</v>
      </c>
      <c r="I4332" s="12">
        <v>2.1489981890657005E-4</v>
      </c>
      <c r="J4332" s="12">
        <v>4.8679678991892638E-3</v>
      </c>
      <c r="K4332" s="12">
        <v>4.9162160734554639E-4</v>
      </c>
      <c r="L4332" s="12">
        <v>1.0325219109737775E-3</v>
      </c>
      <c r="M4332" s="12" t="s">
        <v>219</v>
      </c>
    </row>
    <row r="4333" spans="1:13" x14ac:dyDescent="0.35">
      <c r="A4333" s="11" t="str">
        <f t="shared" si="67"/>
        <v>CONSUMO PER CAPITA (kg ó litros por individuo)Brandy&lt;2MIL</v>
      </c>
      <c r="B4333" s="11" t="s">
        <v>121</v>
      </c>
      <c r="C4333" s="11" t="s">
        <v>151</v>
      </c>
      <c r="D4333" s="11" t="s">
        <v>9</v>
      </c>
      <c r="E4333" s="12">
        <v>2.814859963920573E-3</v>
      </c>
      <c r="F4333" s="12" t="s">
        <v>219</v>
      </c>
      <c r="G4333" s="12" t="s">
        <v>219</v>
      </c>
      <c r="H4333" s="12" t="s">
        <v>219</v>
      </c>
      <c r="I4333" s="12" t="s">
        <v>219</v>
      </c>
      <c r="J4333" s="12">
        <v>3.1545882319080969E-4</v>
      </c>
      <c r="K4333" s="12">
        <v>7.9001758771686213E-3</v>
      </c>
      <c r="L4333" s="12" t="s">
        <v>219</v>
      </c>
      <c r="M4333" s="12" t="s">
        <v>219</v>
      </c>
    </row>
    <row r="4334" spans="1:13" x14ac:dyDescent="0.35">
      <c r="A4334" s="11" t="str">
        <f t="shared" si="67"/>
        <v>CONSUMO PER CAPITA (kg ó litros por individuo)Brandy2-5MIL</v>
      </c>
      <c r="B4334" s="11" t="s">
        <v>121</v>
      </c>
      <c r="C4334" s="11" t="s">
        <v>151</v>
      </c>
      <c r="D4334" s="11" t="s">
        <v>10</v>
      </c>
      <c r="E4334" s="12">
        <v>3.0515732276218299E-4</v>
      </c>
      <c r="F4334" s="12">
        <v>9.2590747460850474E-4</v>
      </c>
      <c r="G4334" s="12">
        <v>4.3293707396182294E-3</v>
      </c>
      <c r="H4334" s="12">
        <v>8.9507732419914288E-4</v>
      </c>
      <c r="I4334" s="12">
        <v>1.165230142167738E-3</v>
      </c>
      <c r="J4334" s="12">
        <v>1.0125961632217522E-3</v>
      </c>
      <c r="K4334" s="12">
        <v>3.2028481029608559E-3</v>
      </c>
      <c r="L4334" s="12">
        <v>3.7163391343941217E-5</v>
      </c>
      <c r="M4334" s="12">
        <v>3.1066799489803482E-4</v>
      </c>
    </row>
    <row r="4335" spans="1:13" x14ac:dyDescent="0.35">
      <c r="A4335" s="11" t="str">
        <f t="shared" si="67"/>
        <v>CONSUMO PER CAPITA (kg ó litros por individuo)Brandy5-10MIL</v>
      </c>
      <c r="B4335" s="11" t="s">
        <v>121</v>
      </c>
      <c r="C4335" s="11" t="s">
        <v>151</v>
      </c>
      <c r="D4335" s="11" t="s">
        <v>11</v>
      </c>
      <c r="E4335" s="12">
        <v>4.2953594340686137E-2</v>
      </c>
      <c r="F4335" s="12">
        <v>6.0409893491846249E-3</v>
      </c>
      <c r="G4335" s="12">
        <v>1.0974738371446988E-4</v>
      </c>
      <c r="H4335" s="12">
        <v>6.0015395061379859E-4</v>
      </c>
      <c r="I4335" s="12">
        <v>6.4512772620922351E-4</v>
      </c>
      <c r="J4335" s="12">
        <v>7.2733790561980479E-3</v>
      </c>
      <c r="K4335" s="12">
        <v>1.8498471375140535E-3</v>
      </c>
      <c r="L4335" s="12">
        <v>2.4110679355610987E-4</v>
      </c>
      <c r="M4335" s="12">
        <v>3.2864637887403364E-3</v>
      </c>
    </row>
    <row r="4336" spans="1:13" x14ac:dyDescent="0.35">
      <c r="A4336" s="11" t="str">
        <f t="shared" si="67"/>
        <v>CONSUMO PER CAPITA (kg ó litros por individuo)Brandy10-30MIL</v>
      </c>
      <c r="B4336" s="11" t="s">
        <v>121</v>
      </c>
      <c r="C4336" s="11" t="s">
        <v>151</v>
      </c>
      <c r="D4336" s="11" t="s">
        <v>12</v>
      </c>
      <c r="E4336" s="12">
        <v>2.4057730540528802E-3</v>
      </c>
      <c r="F4336" s="12">
        <v>3.6503996206238001E-3</v>
      </c>
      <c r="G4336" s="12">
        <v>6.3139086253169354E-3</v>
      </c>
      <c r="H4336" s="12">
        <v>2.2827360867157431E-3</v>
      </c>
      <c r="I4336" s="12">
        <v>1.3785142930613143E-3</v>
      </c>
      <c r="J4336" s="12">
        <v>1.0642995768595171E-3</v>
      </c>
      <c r="K4336" s="12">
        <v>2.4765854926707101E-3</v>
      </c>
      <c r="L4336" s="12">
        <v>8.3130413418871039E-3</v>
      </c>
      <c r="M4336" s="12">
        <v>2.5600628206686217E-3</v>
      </c>
    </row>
    <row r="4337" spans="1:13" x14ac:dyDescent="0.35">
      <c r="A4337" s="11" t="str">
        <f t="shared" si="67"/>
        <v>CONSUMO PER CAPITA (kg ó litros por individuo)Brandy30-100MIL</v>
      </c>
      <c r="B4337" s="11" t="s">
        <v>121</v>
      </c>
      <c r="C4337" s="11" t="s">
        <v>151</v>
      </c>
      <c r="D4337" s="11" t="s">
        <v>13</v>
      </c>
      <c r="E4337" s="12">
        <v>7.267820026560512E-4</v>
      </c>
      <c r="F4337" s="12">
        <v>8.0412411046884927E-4</v>
      </c>
      <c r="G4337" s="12">
        <v>3.9631778042210491E-3</v>
      </c>
      <c r="H4337" s="12">
        <v>9.7217603257110667E-4</v>
      </c>
      <c r="I4337" s="12">
        <v>1.3919667452811696E-3</v>
      </c>
      <c r="J4337" s="12">
        <v>8.9755286451791236E-4</v>
      </c>
      <c r="K4337" s="12">
        <v>6.3235056532245258E-3</v>
      </c>
      <c r="L4337" s="12">
        <v>1.5318110384854851E-3</v>
      </c>
      <c r="M4337" s="12">
        <v>6.5307791784223208E-4</v>
      </c>
    </row>
    <row r="4338" spans="1:13" x14ac:dyDescent="0.35">
      <c r="A4338" s="11" t="str">
        <f t="shared" si="67"/>
        <v>CONSUMO PER CAPITA (kg ó litros por individuo)Brandy100-200MIL</v>
      </c>
      <c r="B4338" s="11" t="s">
        <v>121</v>
      </c>
      <c r="C4338" s="11" t="s">
        <v>151</v>
      </c>
      <c r="D4338" s="11" t="s">
        <v>14</v>
      </c>
      <c r="E4338" s="12" t="s">
        <v>219</v>
      </c>
      <c r="F4338" s="12">
        <v>1.4898637140875676E-4</v>
      </c>
      <c r="G4338" s="12">
        <v>2.8238823594867366E-3</v>
      </c>
      <c r="H4338" s="12" t="s">
        <v>219</v>
      </c>
      <c r="I4338" s="12">
        <v>1.0806244489069295E-3</v>
      </c>
      <c r="J4338" s="12">
        <v>2.0253066926478498E-4</v>
      </c>
      <c r="K4338" s="12">
        <v>9.4718964497494495E-4</v>
      </c>
      <c r="L4338" s="12">
        <v>1.9978188910785926E-3</v>
      </c>
      <c r="M4338" s="12">
        <v>4.4966836332828615E-4</v>
      </c>
    </row>
    <row r="4339" spans="1:13" x14ac:dyDescent="0.35">
      <c r="A4339" s="11" t="str">
        <f t="shared" si="67"/>
        <v>CONSUMO PER CAPITA (kg ó litros por individuo)Brandy200-500MIL</v>
      </c>
      <c r="B4339" s="11" t="s">
        <v>121</v>
      </c>
      <c r="C4339" s="11" t="s">
        <v>151</v>
      </c>
      <c r="D4339" s="11" t="s">
        <v>15</v>
      </c>
      <c r="E4339" s="12">
        <v>8.8119577538939894E-3</v>
      </c>
      <c r="F4339" s="12">
        <v>6.6676549913762626E-3</v>
      </c>
      <c r="G4339" s="12">
        <v>3.6561274372794925E-3</v>
      </c>
      <c r="H4339" s="12">
        <v>8.0653009324342263E-3</v>
      </c>
      <c r="I4339" s="12">
        <v>5.4769691570079933E-3</v>
      </c>
      <c r="J4339" s="12">
        <v>6.0388851505611867E-3</v>
      </c>
      <c r="K4339" s="12">
        <v>1.2706072440154311E-3</v>
      </c>
      <c r="L4339" s="12">
        <v>4.6833452033977407E-3</v>
      </c>
      <c r="M4339" s="12">
        <v>1.4324205472060157E-3</v>
      </c>
    </row>
    <row r="4340" spans="1:13" x14ac:dyDescent="0.35">
      <c r="A4340" s="11" t="str">
        <f t="shared" si="67"/>
        <v>CONSUMO PER CAPITA (kg ó litros por individuo)Brandy&gt;500MIL</v>
      </c>
      <c r="B4340" s="11" t="s">
        <v>121</v>
      </c>
      <c r="C4340" s="11" t="s">
        <v>151</v>
      </c>
      <c r="D4340" s="11" t="s">
        <v>16</v>
      </c>
      <c r="E4340" s="12">
        <v>1.2168744311247196E-3</v>
      </c>
      <c r="F4340" s="12">
        <v>3.5623375134456116E-3</v>
      </c>
      <c r="G4340" s="12">
        <v>7.0719429865763704E-3</v>
      </c>
      <c r="H4340" s="12">
        <v>7.3852273460440479E-4</v>
      </c>
      <c r="I4340" s="12">
        <v>1.3141468886138888E-3</v>
      </c>
      <c r="J4340" s="12">
        <v>1.9747266446659664E-3</v>
      </c>
      <c r="K4340" s="12" t="s">
        <v>219</v>
      </c>
      <c r="L4340" s="12">
        <v>3.2426749395842786E-4</v>
      </c>
      <c r="M4340" s="12">
        <v>1.0242884816459579E-3</v>
      </c>
    </row>
    <row r="4341" spans="1:13" x14ac:dyDescent="0.35">
      <c r="A4341" s="11" t="str">
        <f t="shared" si="67"/>
        <v>CONSUMO PER CAPITA (kg ó litros por individuo)BrandyDE 15 A 19 AÑOS</v>
      </c>
      <c r="B4341" s="11" t="s">
        <v>121</v>
      </c>
      <c r="C4341" s="11" t="s">
        <v>151</v>
      </c>
      <c r="D4341" s="11" t="s">
        <v>39</v>
      </c>
      <c r="E4341" s="12" t="s">
        <v>219</v>
      </c>
      <c r="F4341" s="12" t="s">
        <v>219</v>
      </c>
      <c r="G4341" s="12" t="s">
        <v>219</v>
      </c>
      <c r="H4341" s="12" t="s">
        <v>219</v>
      </c>
      <c r="I4341" s="12" t="s">
        <v>219</v>
      </c>
      <c r="J4341" s="12" t="s">
        <v>219</v>
      </c>
      <c r="K4341" s="12" t="s">
        <v>219</v>
      </c>
      <c r="L4341" s="12" t="s">
        <v>219</v>
      </c>
      <c r="M4341" s="12" t="s">
        <v>219</v>
      </c>
    </row>
    <row r="4342" spans="1:13" x14ac:dyDescent="0.35">
      <c r="A4342" s="11" t="str">
        <f t="shared" si="67"/>
        <v>CONSUMO PER CAPITA (kg ó litros por individuo)BrandyDE 20 A 24 AÑOS</v>
      </c>
      <c r="B4342" s="11" t="s">
        <v>121</v>
      </c>
      <c r="C4342" s="11" t="s">
        <v>151</v>
      </c>
      <c r="D4342" s="11" t="s">
        <v>40</v>
      </c>
      <c r="E4342" s="12" t="s">
        <v>219</v>
      </c>
      <c r="F4342" s="12" t="s">
        <v>219</v>
      </c>
      <c r="G4342" s="12">
        <v>3.7156571737955659E-3</v>
      </c>
      <c r="H4342" s="12" t="s">
        <v>219</v>
      </c>
      <c r="I4342" s="12">
        <v>1.358475380881335E-3</v>
      </c>
      <c r="J4342" s="12" t="s">
        <v>219</v>
      </c>
      <c r="K4342" s="12" t="s">
        <v>219</v>
      </c>
      <c r="L4342" s="12">
        <v>1.6171038182311072E-4</v>
      </c>
      <c r="M4342" s="12" t="s">
        <v>219</v>
      </c>
    </row>
    <row r="4343" spans="1:13" x14ac:dyDescent="0.35">
      <c r="A4343" s="11" t="str">
        <f t="shared" si="67"/>
        <v>CONSUMO PER CAPITA (kg ó litros por individuo)BrandyDE 25 A 34 AÑOS</v>
      </c>
      <c r="B4343" s="11" t="s">
        <v>121</v>
      </c>
      <c r="C4343" s="11" t="s">
        <v>151</v>
      </c>
      <c r="D4343" s="11" t="s">
        <v>41</v>
      </c>
      <c r="E4343" s="12" t="s">
        <v>219</v>
      </c>
      <c r="F4343" s="12">
        <v>3.1743783657496958E-5</v>
      </c>
      <c r="G4343" s="12" t="s">
        <v>219</v>
      </c>
      <c r="H4343" s="12">
        <v>4.4431173732571423E-4</v>
      </c>
      <c r="I4343" s="12" t="s">
        <v>219</v>
      </c>
      <c r="J4343" s="12">
        <v>1.8170921000058493E-3</v>
      </c>
      <c r="K4343" s="12">
        <v>1.5020404437050153E-3</v>
      </c>
      <c r="L4343" s="12">
        <v>1.2022038295153793E-3</v>
      </c>
      <c r="M4343" s="12" t="s">
        <v>219</v>
      </c>
    </row>
    <row r="4344" spans="1:13" x14ac:dyDescent="0.35">
      <c r="A4344" s="11" t="str">
        <f t="shared" si="67"/>
        <v>CONSUMO PER CAPITA (kg ó litros por individuo)BrandyDE 35 A 49 AÑOS</v>
      </c>
      <c r="B4344" s="11" t="s">
        <v>121</v>
      </c>
      <c r="C4344" s="11" t="s">
        <v>151</v>
      </c>
      <c r="D4344" s="11" t="s">
        <v>42</v>
      </c>
      <c r="E4344" s="12">
        <v>9.1552037240702358E-4</v>
      </c>
      <c r="F4344" s="12">
        <v>1.5723488292174637E-3</v>
      </c>
      <c r="G4344" s="12">
        <v>1.0561756379008189E-3</v>
      </c>
      <c r="H4344" s="12">
        <v>9.041307399473927E-4</v>
      </c>
      <c r="I4344" s="12">
        <v>1.4022608805037347E-4</v>
      </c>
      <c r="J4344" s="12">
        <v>1.7325242845840265E-3</v>
      </c>
      <c r="K4344" s="12">
        <v>1.1291878346383518E-5</v>
      </c>
      <c r="L4344" s="12">
        <v>9.5050592421237648E-4</v>
      </c>
      <c r="M4344" s="12">
        <v>3.4830885237988588E-4</v>
      </c>
    </row>
    <row r="4345" spans="1:13" x14ac:dyDescent="0.35">
      <c r="A4345" s="11" t="str">
        <f t="shared" si="67"/>
        <v>CONSUMO PER CAPITA (kg ó litros por individuo)BrandyDE 50 A 59 AÑOS</v>
      </c>
      <c r="B4345" s="11" t="s">
        <v>121</v>
      </c>
      <c r="C4345" s="11" t="s">
        <v>151</v>
      </c>
      <c r="D4345" s="11" t="s">
        <v>43</v>
      </c>
      <c r="E4345" s="12">
        <v>4.5382276004479567E-3</v>
      </c>
      <c r="F4345" s="12">
        <v>3.2026345672870171E-3</v>
      </c>
      <c r="G4345" s="12">
        <v>7.7438945514852449E-3</v>
      </c>
      <c r="H4345" s="12">
        <v>4.2567259055190524E-3</v>
      </c>
      <c r="I4345" s="12">
        <v>5.1174958610805807E-3</v>
      </c>
      <c r="J4345" s="12">
        <v>4.7550612169571524E-3</v>
      </c>
      <c r="K4345" s="12">
        <v>8.555105217903038E-3</v>
      </c>
      <c r="L4345" s="12">
        <v>3.0360150089746474E-3</v>
      </c>
      <c r="M4345" s="12">
        <v>9.3793323576429996E-4</v>
      </c>
    </row>
    <row r="4346" spans="1:13" x14ac:dyDescent="0.35">
      <c r="A4346" s="11" t="str">
        <f t="shared" si="67"/>
        <v>CONSUMO PER CAPITA (kg ó litros por individuo)BrandyDE 60 A 75 AÑOS</v>
      </c>
      <c r="B4346" s="11" t="s">
        <v>121</v>
      </c>
      <c r="C4346" s="11" t="s">
        <v>151</v>
      </c>
      <c r="D4346" s="11" t="s">
        <v>44</v>
      </c>
      <c r="E4346" s="12">
        <v>2.0003990093979861E-2</v>
      </c>
      <c r="F4346" s="12">
        <v>7.8300537585173115E-3</v>
      </c>
      <c r="G4346" s="12">
        <v>9.6084335912691634E-3</v>
      </c>
      <c r="H4346" s="12">
        <v>3.072504471050991E-3</v>
      </c>
      <c r="I4346" s="12">
        <v>2.4267736314714976E-3</v>
      </c>
      <c r="J4346" s="12">
        <v>2.0971972143656878E-3</v>
      </c>
      <c r="K4346" s="12">
        <v>4.0488250253475876E-3</v>
      </c>
      <c r="L4346" s="12">
        <v>7.1475381151845877E-3</v>
      </c>
      <c r="M4346" s="12">
        <v>4.3841411567189115E-3</v>
      </c>
    </row>
    <row r="4347" spans="1:13" x14ac:dyDescent="0.35">
      <c r="A4347" s="11" t="str">
        <f t="shared" si="67"/>
        <v>CONSUMO PER CAPITA (kg ó litros por individuo)BrandyALTA Y MEDIA ALTA</v>
      </c>
      <c r="B4347" s="11" t="s">
        <v>121</v>
      </c>
      <c r="C4347" s="11" t="s">
        <v>151</v>
      </c>
      <c r="D4347" s="11" t="s">
        <v>17</v>
      </c>
      <c r="E4347" s="12">
        <v>1.8258022744049588E-2</v>
      </c>
      <c r="F4347" s="12">
        <v>5.524070738628541E-3</v>
      </c>
      <c r="G4347" s="12">
        <v>6.2499682305184757E-3</v>
      </c>
      <c r="H4347" s="12">
        <v>3.2537234287185147E-3</v>
      </c>
      <c r="I4347" s="12">
        <v>3.9145524872914008E-3</v>
      </c>
      <c r="J4347" s="12">
        <v>3.8724650286240448E-3</v>
      </c>
      <c r="K4347" s="12">
        <v>1.0936163078533747E-3</v>
      </c>
      <c r="L4347" s="12">
        <v>3.7663810036373032E-3</v>
      </c>
      <c r="M4347" s="12">
        <v>6.9509861095762608E-4</v>
      </c>
    </row>
    <row r="4348" spans="1:13" x14ac:dyDescent="0.35">
      <c r="A4348" s="11" t="str">
        <f t="shared" si="67"/>
        <v>CONSUMO PER CAPITA (kg ó litros por individuo)BrandyMEDIA</v>
      </c>
      <c r="B4348" s="11" t="s">
        <v>121</v>
      </c>
      <c r="C4348" s="11" t="s">
        <v>151</v>
      </c>
      <c r="D4348" s="11" t="s">
        <v>18</v>
      </c>
      <c r="E4348" s="12">
        <v>7.2214956002842397E-4</v>
      </c>
      <c r="F4348" s="12">
        <v>1.5327432802975441E-3</v>
      </c>
      <c r="G4348" s="12">
        <v>5.5109644339257193E-3</v>
      </c>
      <c r="H4348" s="12">
        <v>1.5671019913919746E-3</v>
      </c>
      <c r="I4348" s="12">
        <v>2.2067517563480583E-3</v>
      </c>
      <c r="J4348" s="12">
        <v>1.6331046590861852E-3</v>
      </c>
      <c r="K4348" s="12">
        <v>3.5723162768558406E-3</v>
      </c>
      <c r="L4348" s="12">
        <v>1.1837681298494062E-3</v>
      </c>
      <c r="M4348" s="12">
        <v>1.3637274238888543E-3</v>
      </c>
    </row>
    <row r="4349" spans="1:13" x14ac:dyDescent="0.35">
      <c r="A4349" s="11" t="str">
        <f t="shared" si="67"/>
        <v>CONSUMO PER CAPITA (kg ó litros por individuo)BrandyMEDIA BAJA</v>
      </c>
      <c r="B4349" s="11" t="s">
        <v>121</v>
      </c>
      <c r="C4349" s="11" t="s">
        <v>151</v>
      </c>
      <c r="D4349" s="11" t="s">
        <v>19</v>
      </c>
      <c r="E4349" s="12">
        <v>5.1179052744235211E-3</v>
      </c>
      <c r="F4349" s="12">
        <v>3.6106354739048863E-3</v>
      </c>
      <c r="G4349" s="12">
        <v>2.5121206083599311E-3</v>
      </c>
      <c r="H4349" s="12">
        <v>2.4500951402537984E-3</v>
      </c>
      <c r="I4349" s="12">
        <v>1.7698053981162116E-4</v>
      </c>
      <c r="J4349" s="12">
        <v>2.160413161818915E-3</v>
      </c>
      <c r="K4349" s="12">
        <v>1.195704436721356E-3</v>
      </c>
      <c r="L4349" s="12">
        <v>3.6522256510215616E-4</v>
      </c>
      <c r="M4349" s="12">
        <v>1.210972661153023E-3</v>
      </c>
    </row>
    <row r="4350" spans="1:13" x14ac:dyDescent="0.35">
      <c r="A4350" s="11" t="str">
        <f t="shared" si="67"/>
        <v>CONSUMO PER CAPITA (kg ó litros por individuo)BrandyBAJA</v>
      </c>
      <c r="B4350" s="11" t="s">
        <v>121</v>
      </c>
      <c r="C4350" s="11" t="s">
        <v>151</v>
      </c>
      <c r="D4350" s="11" t="s">
        <v>20</v>
      </c>
      <c r="E4350" s="12">
        <v>8.861217701214779E-4</v>
      </c>
      <c r="F4350" s="12">
        <v>1.2177173939304021E-3</v>
      </c>
      <c r="G4350" s="12">
        <v>2.2239224315847529E-3</v>
      </c>
      <c r="H4350" s="12">
        <v>1.1370943944649541E-4</v>
      </c>
      <c r="I4350" s="12">
        <v>4.6146004182973105E-4</v>
      </c>
      <c r="J4350" s="12">
        <v>1.3429052295642553E-3</v>
      </c>
      <c r="K4350" s="12">
        <v>5.7598194645733297E-3</v>
      </c>
      <c r="L4350" s="12">
        <v>7.3544055377478329E-3</v>
      </c>
      <c r="M4350" s="12">
        <v>1.9912282260435639E-3</v>
      </c>
    </row>
    <row r="4351" spans="1:13" x14ac:dyDescent="0.35">
      <c r="A4351" s="11" t="str">
        <f t="shared" si="67"/>
        <v>CONSUMO PER CAPITA (kg ó litros por individuo)BrandyHOMBRE</v>
      </c>
      <c r="B4351" s="11" t="s">
        <v>121</v>
      </c>
      <c r="C4351" s="11" t="s">
        <v>151</v>
      </c>
      <c r="D4351" s="11" t="s">
        <v>21</v>
      </c>
      <c r="E4351" s="12">
        <v>9.0214423308089178E-3</v>
      </c>
      <c r="F4351" s="12">
        <v>2.9547138947622533E-3</v>
      </c>
      <c r="G4351" s="12">
        <v>6.0184509549359643E-3</v>
      </c>
      <c r="H4351" s="12">
        <v>2.5237510500122377E-3</v>
      </c>
      <c r="I4351" s="12">
        <v>2.2842645878070264E-3</v>
      </c>
      <c r="J4351" s="12">
        <v>3.3546884046073686E-3</v>
      </c>
      <c r="K4351" s="12">
        <v>2.5997709621592264E-3</v>
      </c>
      <c r="L4351" s="12">
        <v>4.7830950204549947E-3</v>
      </c>
      <c r="M4351" s="12">
        <v>2.2831735851153918E-3</v>
      </c>
    </row>
    <row r="4352" spans="1:13" x14ac:dyDescent="0.35">
      <c r="A4352" s="11" t="str">
        <f t="shared" si="67"/>
        <v>CONSUMO PER CAPITA (kg ó litros por individuo)BrandyMUJER</v>
      </c>
      <c r="B4352" s="11" t="s">
        <v>121</v>
      </c>
      <c r="C4352" s="11" t="s">
        <v>151</v>
      </c>
      <c r="D4352" s="11" t="s">
        <v>22</v>
      </c>
      <c r="E4352" s="12">
        <v>2.3802552990722548E-3</v>
      </c>
      <c r="F4352" s="12">
        <v>2.7921830479626197E-3</v>
      </c>
      <c r="G4352" s="12">
        <v>2.5006153096807067E-3</v>
      </c>
      <c r="H4352" s="12">
        <v>1.2441795367039111E-3</v>
      </c>
      <c r="I4352" s="12">
        <v>1.1273128750174694E-3</v>
      </c>
      <c r="J4352" s="12">
        <v>1.0521115057367796E-3</v>
      </c>
      <c r="K4352" s="12">
        <v>3.0765106946801868E-3</v>
      </c>
      <c r="L4352" s="12">
        <v>6.8167786233811162E-4</v>
      </c>
      <c r="M4352" s="12">
        <v>3.3256980391350641E-4</v>
      </c>
    </row>
    <row r="4353" spans="1:13" x14ac:dyDescent="0.35">
      <c r="A4353" s="11" t="str">
        <f t="shared" si="67"/>
        <v>CONSUMO PER CAPITA (kg ó litros por individuo)GinebraT.ESPAÑA</v>
      </c>
      <c r="B4353" s="11" t="s">
        <v>121</v>
      </c>
      <c r="C4353" s="11" t="s">
        <v>152</v>
      </c>
      <c r="D4353" s="11" t="s">
        <v>36</v>
      </c>
      <c r="E4353" s="12">
        <v>4.0999366788658016E-2</v>
      </c>
      <c r="F4353" s="12">
        <v>6.856394695124203E-2</v>
      </c>
      <c r="G4353" s="12">
        <v>4.7955070303647727E-2</v>
      </c>
      <c r="H4353" s="12">
        <v>3.4587245149589427E-2</v>
      </c>
      <c r="I4353" s="12">
        <v>3.9149971740514738E-2</v>
      </c>
      <c r="J4353" s="12">
        <v>6.7442377632544875E-2</v>
      </c>
      <c r="K4353" s="12">
        <v>4.3516124912521499E-2</v>
      </c>
      <c r="L4353" s="12">
        <v>3.8834125850434269E-2</v>
      </c>
      <c r="M4353" s="12">
        <v>3.7520338945981786E-2</v>
      </c>
    </row>
    <row r="4354" spans="1:13" x14ac:dyDescent="0.35">
      <c r="A4354" s="11" t="str">
        <f t="shared" si="67"/>
        <v>CONSUMO PER CAPITA (kg ó litros por individuo)GinebraBCN AM</v>
      </c>
      <c r="B4354" s="11" t="s">
        <v>121</v>
      </c>
      <c r="C4354" s="11" t="s">
        <v>152</v>
      </c>
      <c r="D4354" s="11" t="s">
        <v>1</v>
      </c>
      <c r="E4354" s="12">
        <v>5.036332970721405E-2</v>
      </c>
      <c r="F4354" s="12">
        <v>3.9561845075193842E-2</v>
      </c>
      <c r="G4354" s="12">
        <v>3.558012861792928E-2</v>
      </c>
      <c r="H4354" s="12">
        <v>2.1998493902899496E-2</v>
      </c>
      <c r="I4354" s="12">
        <v>2.7622990713496075E-2</v>
      </c>
      <c r="J4354" s="12">
        <v>3.9413550767330441E-2</v>
      </c>
      <c r="K4354" s="12">
        <v>1.8907199231350171E-2</v>
      </c>
      <c r="L4354" s="12">
        <v>1.652959653851626E-2</v>
      </c>
      <c r="M4354" s="12">
        <v>1.5656553327234961E-2</v>
      </c>
    </row>
    <row r="4355" spans="1:13" x14ac:dyDescent="0.35">
      <c r="A4355" s="11" t="str">
        <f t="shared" si="67"/>
        <v>CONSUMO PER CAPITA (kg ó litros por individuo)GinebraREST.CAT ARAGON</v>
      </c>
      <c r="B4355" s="11" t="s">
        <v>121</v>
      </c>
      <c r="C4355" s="11" t="s">
        <v>152</v>
      </c>
      <c r="D4355" s="11" t="s">
        <v>2</v>
      </c>
      <c r="E4355" s="12">
        <v>2.1316179282136059E-2</v>
      </c>
      <c r="F4355" s="12">
        <v>7.5411363359850422E-2</v>
      </c>
      <c r="G4355" s="12">
        <v>2.5807076133385926E-2</v>
      </c>
      <c r="H4355" s="12">
        <v>2.2897247186082367E-2</v>
      </c>
      <c r="I4355" s="12">
        <v>3.0116502831578681E-2</v>
      </c>
      <c r="J4355" s="12">
        <v>3.7174540734477492E-2</v>
      </c>
      <c r="K4355" s="12">
        <v>2.0718887660550508E-2</v>
      </c>
      <c r="L4355" s="12">
        <v>2.2848959221590057E-2</v>
      </c>
      <c r="M4355" s="12">
        <v>3.1693043274065615E-2</v>
      </c>
    </row>
    <row r="4356" spans="1:13" x14ac:dyDescent="0.35">
      <c r="A4356" s="11" t="str">
        <f t="shared" ref="A4356:A4419" si="68">B4356&amp;C4356&amp;D4356</f>
        <v>CONSUMO PER CAPITA (kg ó litros por individuo)GinebraLEVANTE</v>
      </c>
      <c r="B4356" s="11" t="s">
        <v>121</v>
      </c>
      <c r="C4356" s="11" t="s">
        <v>152</v>
      </c>
      <c r="D4356" s="11" t="s">
        <v>3</v>
      </c>
      <c r="E4356" s="12">
        <v>2.9378023981044395E-2</v>
      </c>
      <c r="F4356" s="12">
        <v>4.8745812293894478E-2</v>
      </c>
      <c r="G4356" s="12">
        <v>4.8930490349883275E-2</v>
      </c>
      <c r="H4356" s="12">
        <v>3.7605206453710328E-2</v>
      </c>
      <c r="I4356" s="12">
        <v>3.7229992251931771E-2</v>
      </c>
      <c r="J4356" s="12">
        <v>4.5258592637756348E-2</v>
      </c>
      <c r="K4356" s="12">
        <v>5.8537238417557209E-2</v>
      </c>
      <c r="L4356" s="12">
        <v>3.6770664280506904E-2</v>
      </c>
      <c r="M4356" s="12">
        <v>3.0359765563676068E-2</v>
      </c>
    </row>
    <row r="4357" spans="1:13" x14ac:dyDescent="0.35">
      <c r="A4357" s="11" t="str">
        <f t="shared" si="68"/>
        <v>CONSUMO PER CAPITA (kg ó litros por individuo)GinebraANDALUCIA</v>
      </c>
      <c r="B4357" s="11" t="s">
        <v>121</v>
      </c>
      <c r="C4357" s="11" t="s">
        <v>152</v>
      </c>
      <c r="D4357" s="11" t="s">
        <v>4</v>
      </c>
      <c r="E4357" s="12">
        <v>5.6957179530062026E-2</v>
      </c>
      <c r="F4357" s="12">
        <v>7.185892228963757E-2</v>
      </c>
      <c r="G4357" s="12">
        <v>5.119565391302093E-2</v>
      </c>
      <c r="H4357" s="12">
        <v>4.0737757476656082E-2</v>
      </c>
      <c r="I4357" s="12">
        <v>5.0920960035776688E-2</v>
      </c>
      <c r="J4357" s="12">
        <v>6.82851819943254E-2</v>
      </c>
      <c r="K4357" s="12">
        <v>6.1885613373176523E-2</v>
      </c>
      <c r="L4357" s="12">
        <v>4.8445651174109351E-2</v>
      </c>
      <c r="M4357" s="12">
        <v>5.4538399920322451E-2</v>
      </c>
    </row>
    <row r="4358" spans="1:13" x14ac:dyDescent="0.35">
      <c r="A4358" s="11" t="str">
        <f t="shared" si="68"/>
        <v>CONSUMO PER CAPITA (kg ó litros por individuo)GinebraMDD AM</v>
      </c>
      <c r="B4358" s="11" t="s">
        <v>121</v>
      </c>
      <c r="C4358" s="11" t="s">
        <v>152</v>
      </c>
      <c r="D4358" s="11" t="s">
        <v>5</v>
      </c>
      <c r="E4358" s="12">
        <v>4.0953064952453322E-2</v>
      </c>
      <c r="F4358" s="12">
        <v>9.4330745963313659E-2</v>
      </c>
      <c r="G4358" s="12">
        <v>4.4151472396353787E-2</v>
      </c>
      <c r="H4358" s="12">
        <v>1.8047712097511999E-2</v>
      </c>
      <c r="I4358" s="12">
        <v>2.7333296162720407E-2</v>
      </c>
      <c r="J4358" s="12">
        <v>8.2086672984748324E-2</v>
      </c>
      <c r="K4358" s="12">
        <v>3.521307059367329E-2</v>
      </c>
      <c r="L4358" s="12">
        <v>4.3048173409714598E-2</v>
      </c>
      <c r="M4358" s="12">
        <v>3.7276012067071089E-2</v>
      </c>
    </row>
    <row r="4359" spans="1:13" x14ac:dyDescent="0.35">
      <c r="A4359" s="11" t="str">
        <f t="shared" si="68"/>
        <v>CONSUMO PER CAPITA (kg ó litros por individuo)GinebraRTO CENTRO</v>
      </c>
      <c r="B4359" s="11" t="s">
        <v>121</v>
      </c>
      <c r="C4359" s="11" t="s">
        <v>152</v>
      </c>
      <c r="D4359" s="11" t="s">
        <v>6</v>
      </c>
      <c r="E4359" s="12">
        <v>3.9343908204312265E-2</v>
      </c>
      <c r="F4359" s="12">
        <v>8.4870162983453082E-2</v>
      </c>
      <c r="G4359" s="12">
        <v>7.0844466125607838E-2</v>
      </c>
      <c r="H4359" s="12">
        <v>6.611999450483394E-2</v>
      </c>
      <c r="I4359" s="12">
        <v>4.1317010466266062E-2</v>
      </c>
      <c r="J4359" s="12">
        <v>8.0983905140828344E-2</v>
      </c>
      <c r="K4359" s="12">
        <v>5.301467627750106E-2</v>
      </c>
      <c r="L4359" s="12">
        <v>4.1515396710092425E-2</v>
      </c>
      <c r="M4359" s="12">
        <v>3.4908842517101683E-2</v>
      </c>
    </row>
    <row r="4360" spans="1:13" x14ac:dyDescent="0.35">
      <c r="A4360" s="11" t="str">
        <f t="shared" si="68"/>
        <v>CONSUMO PER CAPITA (kg ó litros por individuo)GinebraNORTE-CENTRO</v>
      </c>
      <c r="B4360" s="11" t="s">
        <v>121</v>
      </c>
      <c r="C4360" s="11" t="s">
        <v>152</v>
      </c>
      <c r="D4360" s="11" t="s">
        <v>7</v>
      </c>
      <c r="E4360" s="12">
        <v>4.9886068430407167E-2</v>
      </c>
      <c r="F4360" s="12">
        <v>4.100641057702465E-2</v>
      </c>
      <c r="G4360" s="12">
        <v>5.4534625995944386E-2</v>
      </c>
      <c r="H4360" s="12">
        <v>3.6652853637452125E-2</v>
      </c>
      <c r="I4360" s="12">
        <v>4.9810146323427909E-2</v>
      </c>
      <c r="J4360" s="12">
        <v>8.6720244494318727E-2</v>
      </c>
      <c r="K4360" s="12">
        <v>3.7439004116334391E-2</v>
      </c>
      <c r="L4360" s="12">
        <v>5.8945018193855322E-2</v>
      </c>
      <c r="M4360" s="12">
        <v>3.4637335159336535E-2</v>
      </c>
    </row>
    <row r="4361" spans="1:13" x14ac:dyDescent="0.35">
      <c r="A4361" s="11" t="str">
        <f t="shared" si="68"/>
        <v>CONSUMO PER CAPITA (kg ó litros por individuo)GinebraNOROESTE</v>
      </c>
      <c r="B4361" s="11" t="s">
        <v>121</v>
      </c>
      <c r="C4361" s="11" t="s">
        <v>152</v>
      </c>
      <c r="D4361" s="11" t="s">
        <v>8</v>
      </c>
      <c r="E4361" s="12">
        <v>3.6064546089691403E-2</v>
      </c>
      <c r="F4361" s="12">
        <v>8.7666259024860679E-2</v>
      </c>
      <c r="G4361" s="12">
        <v>5.8687937339543528E-2</v>
      </c>
      <c r="H4361" s="12">
        <v>3.5221572953892805E-2</v>
      </c>
      <c r="I4361" s="12">
        <v>4.5309325021776287E-2</v>
      </c>
      <c r="J4361" s="12">
        <v>0.11987101957171192</v>
      </c>
      <c r="K4361" s="12">
        <v>4.3684197200209524E-2</v>
      </c>
      <c r="L4361" s="12">
        <v>3.707582989930569E-2</v>
      </c>
      <c r="M4361" s="12">
        <v>4.8483542722993371E-2</v>
      </c>
    </row>
    <row r="4362" spans="1:13" x14ac:dyDescent="0.35">
      <c r="A4362" s="11" t="str">
        <f t="shared" si="68"/>
        <v>CONSUMO PER CAPITA (kg ó litros por individuo)Ginebra&lt;2MIL</v>
      </c>
      <c r="B4362" s="11" t="s">
        <v>121</v>
      </c>
      <c r="C4362" s="11" t="s">
        <v>152</v>
      </c>
      <c r="D4362" s="11" t="s">
        <v>9</v>
      </c>
      <c r="E4362" s="12">
        <v>4.9471891866010219E-2</v>
      </c>
      <c r="F4362" s="12">
        <v>9.0057768569335533E-2</v>
      </c>
      <c r="G4362" s="12">
        <v>5.3928257235068222E-2</v>
      </c>
      <c r="H4362" s="12">
        <v>4.9403155075749688E-2</v>
      </c>
      <c r="I4362" s="12">
        <v>4.9543708096918861E-2</v>
      </c>
      <c r="J4362" s="12">
        <v>8.4625282322348644E-2</v>
      </c>
      <c r="K4362" s="12">
        <v>4.4621646367839329E-2</v>
      </c>
      <c r="L4362" s="12">
        <v>3.5510494358596108E-2</v>
      </c>
      <c r="M4362" s="12">
        <v>4.2860581134136065E-2</v>
      </c>
    </row>
    <row r="4363" spans="1:13" x14ac:dyDescent="0.35">
      <c r="A4363" s="11" t="str">
        <f t="shared" si="68"/>
        <v>CONSUMO PER CAPITA (kg ó litros por individuo)Ginebra2-5MIL</v>
      </c>
      <c r="B4363" s="11" t="s">
        <v>121</v>
      </c>
      <c r="C4363" s="11" t="s">
        <v>152</v>
      </c>
      <c r="D4363" s="11" t="s">
        <v>10</v>
      </c>
      <c r="E4363" s="12">
        <v>2.4761824896400657E-2</v>
      </c>
      <c r="F4363" s="12">
        <v>4.9569475103866195E-2</v>
      </c>
      <c r="G4363" s="12">
        <v>4.4333047850738924E-2</v>
      </c>
      <c r="H4363" s="12">
        <v>3.3836009807056935E-2</v>
      </c>
      <c r="I4363" s="12">
        <v>3.6121428414816692E-2</v>
      </c>
      <c r="J4363" s="12">
        <v>6.6700808342739698E-2</v>
      </c>
      <c r="K4363" s="12">
        <v>4.6416886084391873E-2</v>
      </c>
      <c r="L4363" s="12">
        <v>2.4466501049292266E-2</v>
      </c>
      <c r="M4363" s="12">
        <v>4.3296143937340083E-2</v>
      </c>
    </row>
    <row r="4364" spans="1:13" x14ac:dyDescent="0.35">
      <c r="A4364" s="11" t="str">
        <f t="shared" si="68"/>
        <v>CONSUMO PER CAPITA (kg ó litros por individuo)Ginebra5-10MIL</v>
      </c>
      <c r="B4364" s="11" t="s">
        <v>121</v>
      </c>
      <c r="C4364" s="11" t="s">
        <v>152</v>
      </c>
      <c r="D4364" s="11" t="s">
        <v>11</v>
      </c>
      <c r="E4364" s="12">
        <v>6.016058805399823E-2</v>
      </c>
      <c r="F4364" s="12">
        <v>7.2422507440510792E-2</v>
      </c>
      <c r="G4364" s="12">
        <v>5.0248690615547001E-2</v>
      </c>
      <c r="H4364" s="12">
        <v>2.2307461243676979E-2</v>
      </c>
      <c r="I4364" s="12">
        <v>3.7895272157308132E-2</v>
      </c>
      <c r="J4364" s="12">
        <v>5.1073546801368885E-2</v>
      </c>
      <c r="K4364" s="12">
        <v>4.1032606192497822E-2</v>
      </c>
      <c r="L4364" s="12">
        <v>2.4834248686546347E-2</v>
      </c>
      <c r="M4364" s="12">
        <v>5.1613741398360446E-2</v>
      </c>
    </row>
    <row r="4365" spans="1:13" x14ac:dyDescent="0.35">
      <c r="A4365" s="11" t="str">
        <f t="shared" si="68"/>
        <v>CONSUMO PER CAPITA (kg ó litros por individuo)Ginebra10-30MIL</v>
      </c>
      <c r="B4365" s="11" t="s">
        <v>121</v>
      </c>
      <c r="C4365" s="11" t="s">
        <v>152</v>
      </c>
      <c r="D4365" s="11" t="s">
        <v>12</v>
      </c>
      <c r="E4365" s="12">
        <v>2.4274539427442628E-2</v>
      </c>
      <c r="F4365" s="12">
        <v>5.472461427279323E-2</v>
      </c>
      <c r="G4365" s="12">
        <v>3.2002884057897869E-2</v>
      </c>
      <c r="H4365" s="12">
        <v>3.4272768658305232E-2</v>
      </c>
      <c r="I4365" s="12">
        <v>3.0912591764877432E-2</v>
      </c>
      <c r="J4365" s="12">
        <v>5.2118676101139363E-2</v>
      </c>
      <c r="K4365" s="12">
        <v>4.2828940387978597E-2</v>
      </c>
      <c r="L4365" s="12">
        <v>3.7157545619911969E-2</v>
      </c>
      <c r="M4365" s="12">
        <v>2.8822325904575535E-2</v>
      </c>
    </row>
    <row r="4366" spans="1:13" x14ac:dyDescent="0.35">
      <c r="A4366" s="11" t="str">
        <f t="shared" si="68"/>
        <v>CONSUMO PER CAPITA (kg ó litros por individuo)Ginebra30-100MIL</v>
      </c>
      <c r="B4366" s="11" t="s">
        <v>121</v>
      </c>
      <c r="C4366" s="11" t="s">
        <v>152</v>
      </c>
      <c r="D4366" s="11" t="s">
        <v>13</v>
      </c>
      <c r="E4366" s="12">
        <v>4.2694519062731022E-2</v>
      </c>
      <c r="F4366" s="12">
        <v>6.5965501071920923E-2</v>
      </c>
      <c r="G4366" s="12">
        <v>4.6996008128918902E-2</v>
      </c>
      <c r="H4366" s="12">
        <v>3.6916221034337275E-2</v>
      </c>
      <c r="I4366" s="12">
        <v>3.7640044144314717E-2</v>
      </c>
      <c r="J4366" s="12">
        <v>6.3541588656336051E-2</v>
      </c>
      <c r="K4366" s="12">
        <v>3.6410562723589682E-2</v>
      </c>
      <c r="L4366" s="12">
        <v>4.0847106347548609E-2</v>
      </c>
      <c r="M4366" s="12">
        <v>3.6406649580125024E-2</v>
      </c>
    </row>
    <row r="4367" spans="1:13" x14ac:dyDescent="0.35">
      <c r="A4367" s="11" t="str">
        <f t="shared" si="68"/>
        <v>CONSUMO PER CAPITA (kg ó litros por individuo)Ginebra100-200MIL</v>
      </c>
      <c r="B4367" s="11" t="s">
        <v>121</v>
      </c>
      <c r="C4367" s="11" t="s">
        <v>152</v>
      </c>
      <c r="D4367" s="11" t="s">
        <v>14</v>
      </c>
      <c r="E4367" s="12">
        <v>5.1237353949847728E-2</v>
      </c>
      <c r="F4367" s="12">
        <v>8.025421566749151E-2</v>
      </c>
      <c r="G4367" s="12">
        <v>4.9474823805875548E-2</v>
      </c>
      <c r="H4367" s="12">
        <v>3.8122459304144977E-2</v>
      </c>
      <c r="I4367" s="12">
        <v>5.1435309625978073E-2</v>
      </c>
      <c r="J4367" s="12">
        <v>9.4334915017719706E-2</v>
      </c>
      <c r="K4367" s="12">
        <v>4.9229143368965375E-2</v>
      </c>
      <c r="L4367" s="12">
        <v>6.1456839463306948E-2</v>
      </c>
      <c r="M4367" s="12">
        <v>5.3182637316422608E-2</v>
      </c>
    </row>
    <row r="4368" spans="1:13" x14ac:dyDescent="0.35">
      <c r="A4368" s="11" t="str">
        <f t="shared" si="68"/>
        <v>CONSUMO PER CAPITA (kg ó litros por individuo)Ginebra200-500MIL</v>
      </c>
      <c r="B4368" s="11" t="s">
        <v>121</v>
      </c>
      <c r="C4368" s="11" t="s">
        <v>152</v>
      </c>
      <c r="D4368" s="11" t="s">
        <v>15</v>
      </c>
      <c r="E4368" s="12">
        <v>3.2555134164880768E-2</v>
      </c>
      <c r="F4368" s="12">
        <v>5.2891102465808734E-2</v>
      </c>
      <c r="G4368" s="12">
        <v>5.7493827587470792E-2</v>
      </c>
      <c r="H4368" s="12">
        <v>3.7933418040683946E-2</v>
      </c>
      <c r="I4368" s="12">
        <v>5.4029034280897767E-2</v>
      </c>
      <c r="J4368" s="12">
        <v>8.4161137527283894E-2</v>
      </c>
      <c r="K4368" s="12">
        <v>5.4270518057456973E-2</v>
      </c>
      <c r="L4368" s="12">
        <v>4.0939651180592375E-2</v>
      </c>
      <c r="M4368" s="12">
        <v>3.313623187193173E-2</v>
      </c>
    </row>
    <row r="4369" spans="1:13" x14ac:dyDescent="0.35">
      <c r="A4369" s="11" t="str">
        <f t="shared" si="68"/>
        <v>CONSUMO PER CAPITA (kg ó litros por individuo)Ginebra&gt;500MIL</v>
      </c>
      <c r="B4369" s="11" t="s">
        <v>121</v>
      </c>
      <c r="C4369" s="11" t="s">
        <v>152</v>
      </c>
      <c r="D4369" s="11" t="s">
        <v>16</v>
      </c>
      <c r="E4369" s="12">
        <v>5.1028436070004478E-2</v>
      </c>
      <c r="F4369" s="12">
        <v>8.9008685206475383E-2</v>
      </c>
      <c r="G4369" s="12">
        <v>5.6362868400846262E-2</v>
      </c>
      <c r="H4369" s="12">
        <v>2.8620659951314568E-2</v>
      </c>
      <c r="I4369" s="12">
        <v>2.9593722169432471E-2</v>
      </c>
      <c r="J4369" s="12">
        <v>6.2132661961440218E-2</v>
      </c>
      <c r="K4369" s="12">
        <v>4.0913144697442658E-2</v>
      </c>
      <c r="L4369" s="12">
        <v>3.6757211474783107E-2</v>
      </c>
      <c r="M4369" s="12">
        <v>3.1056398889050998E-2</v>
      </c>
    </row>
    <row r="4370" spans="1:13" x14ac:dyDescent="0.35">
      <c r="A4370" s="11" t="str">
        <f t="shared" si="68"/>
        <v>CONSUMO PER CAPITA (kg ó litros por individuo)GinebraDE 15 A 19 AÑOS</v>
      </c>
      <c r="B4370" s="11" t="s">
        <v>121</v>
      </c>
      <c r="C4370" s="11" t="s">
        <v>152</v>
      </c>
      <c r="D4370" s="11" t="s">
        <v>39</v>
      </c>
      <c r="E4370" s="12">
        <v>3.8031875902116014E-2</v>
      </c>
      <c r="F4370" s="12">
        <v>5.4192459866225895E-2</v>
      </c>
      <c r="G4370" s="12">
        <v>2.1420476375679544E-2</v>
      </c>
      <c r="H4370" s="12">
        <v>1.0589407174374661E-2</v>
      </c>
      <c r="I4370" s="12">
        <v>6.8074567475239749E-3</v>
      </c>
      <c r="J4370" s="12">
        <v>2.5785875444903281E-2</v>
      </c>
      <c r="K4370" s="12">
        <v>3.5915455593486345E-3</v>
      </c>
      <c r="L4370" s="12">
        <v>8.8495942072317237E-3</v>
      </c>
      <c r="M4370" s="12">
        <v>2.4411851248223675E-3</v>
      </c>
    </row>
    <row r="4371" spans="1:13" x14ac:dyDescent="0.35">
      <c r="A4371" s="11" t="str">
        <f t="shared" si="68"/>
        <v>CONSUMO PER CAPITA (kg ó litros por individuo)GinebraDE 20 A 24 AÑOS</v>
      </c>
      <c r="B4371" s="11" t="s">
        <v>121</v>
      </c>
      <c r="C4371" s="11" t="s">
        <v>152</v>
      </c>
      <c r="D4371" s="11" t="s">
        <v>40</v>
      </c>
      <c r="E4371" s="12">
        <v>1.5872793058879252E-2</v>
      </c>
      <c r="F4371" s="12">
        <v>4.1692357018720184E-2</v>
      </c>
      <c r="G4371" s="12">
        <v>6.8571340628013552E-2</v>
      </c>
      <c r="H4371" s="12">
        <v>4.8668534403506943E-2</v>
      </c>
      <c r="I4371" s="12">
        <v>1.9376079687685663E-2</v>
      </c>
      <c r="J4371" s="12">
        <v>3.223287341713383E-2</v>
      </c>
      <c r="K4371" s="12">
        <v>3.3883218982952934E-2</v>
      </c>
      <c r="L4371" s="12">
        <v>6.882879920246214E-2</v>
      </c>
      <c r="M4371" s="12">
        <v>3.4280107334652539E-2</v>
      </c>
    </row>
    <row r="4372" spans="1:13" x14ac:dyDescent="0.35">
      <c r="A4372" s="11" t="str">
        <f t="shared" si="68"/>
        <v>CONSUMO PER CAPITA (kg ó litros por individuo)GinebraDE 25 A 34 AÑOS</v>
      </c>
      <c r="B4372" s="11" t="s">
        <v>121</v>
      </c>
      <c r="C4372" s="11" t="s">
        <v>152</v>
      </c>
      <c r="D4372" s="11" t="s">
        <v>41</v>
      </c>
      <c r="E4372" s="12">
        <v>3.9808611089200426E-2</v>
      </c>
      <c r="F4372" s="12">
        <v>0.11312460077681079</v>
      </c>
      <c r="G4372" s="12">
        <v>5.0125654723993614E-2</v>
      </c>
      <c r="H4372" s="12">
        <v>4.5801574001231839E-2</v>
      </c>
      <c r="I4372" s="12">
        <v>4.1900284442030686E-2</v>
      </c>
      <c r="J4372" s="12">
        <v>6.4788253386832195E-2</v>
      </c>
      <c r="K4372" s="12">
        <v>6.3824395324343766E-2</v>
      </c>
      <c r="L4372" s="12">
        <v>4.1898427324215073E-2</v>
      </c>
      <c r="M4372" s="12">
        <v>3.1850817888517131E-2</v>
      </c>
    </row>
    <row r="4373" spans="1:13" x14ac:dyDescent="0.35">
      <c r="A4373" s="11" t="str">
        <f t="shared" si="68"/>
        <v>CONSUMO PER CAPITA (kg ó litros por individuo)GinebraDE 35 A 49 AÑOS</v>
      </c>
      <c r="B4373" s="11" t="s">
        <v>121</v>
      </c>
      <c r="C4373" s="11" t="s">
        <v>152</v>
      </c>
      <c r="D4373" s="11" t="s">
        <v>42</v>
      </c>
      <c r="E4373" s="12">
        <v>2.5400652524584445E-2</v>
      </c>
      <c r="F4373" s="12">
        <v>4.8486531338655638E-2</v>
      </c>
      <c r="G4373" s="12">
        <v>4.7778801784612988E-2</v>
      </c>
      <c r="H4373" s="12">
        <v>3.3007954771743626E-2</v>
      </c>
      <c r="I4373" s="12">
        <v>3.3327391723483271E-2</v>
      </c>
      <c r="J4373" s="12">
        <v>6.6151613733646489E-2</v>
      </c>
      <c r="K4373" s="12">
        <v>3.3661540485409348E-2</v>
      </c>
      <c r="L4373" s="12">
        <v>2.610762325202785E-2</v>
      </c>
      <c r="M4373" s="12">
        <v>2.9102356238663751E-2</v>
      </c>
    </row>
    <row r="4374" spans="1:13" x14ac:dyDescent="0.35">
      <c r="A4374" s="11" t="str">
        <f t="shared" si="68"/>
        <v>CONSUMO PER CAPITA (kg ó litros por individuo)GinebraDE 50 A 59 AÑOS</v>
      </c>
      <c r="B4374" s="11" t="s">
        <v>121</v>
      </c>
      <c r="C4374" s="11" t="s">
        <v>152</v>
      </c>
      <c r="D4374" s="11" t="s">
        <v>43</v>
      </c>
      <c r="E4374" s="12">
        <v>6.845602688289526E-2</v>
      </c>
      <c r="F4374" s="12">
        <v>6.6999431022254891E-2</v>
      </c>
      <c r="G4374" s="12">
        <v>4.7223464340607535E-2</v>
      </c>
      <c r="H4374" s="12">
        <v>3.1311145944981994E-2</v>
      </c>
      <c r="I4374" s="12">
        <v>4.2722521956263575E-2</v>
      </c>
      <c r="J4374" s="12">
        <v>6.852608979065955E-2</v>
      </c>
      <c r="K4374" s="12">
        <v>4.3565899769118607E-2</v>
      </c>
      <c r="L4374" s="12">
        <v>4.2864351982972206E-2</v>
      </c>
      <c r="M4374" s="12">
        <v>5.1039760068291841E-2</v>
      </c>
    </row>
    <row r="4375" spans="1:13" x14ac:dyDescent="0.35">
      <c r="A4375" s="11" t="str">
        <f t="shared" si="68"/>
        <v>CONSUMO PER CAPITA (kg ó litros por individuo)GinebraDE 60 A 75 AÑOS</v>
      </c>
      <c r="B4375" s="11" t="s">
        <v>121</v>
      </c>
      <c r="C4375" s="11" t="s">
        <v>152</v>
      </c>
      <c r="D4375" s="11" t="s">
        <v>44</v>
      </c>
      <c r="E4375" s="12">
        <v>4.6981601134562026E-2</v>
      </c>
      <c r="F4375" s="12">
        <v>8.0499022531351216E-2</v>
      </c>
      <c r="G4375" s="12">
        <v>4.9347236738424005E-2</v>
      </c>
      <c r="H4375" s="12">
        <v>3.5621069028947523E-2</v>
      </c>
      <c r="I4375" s="12">
        <v>5.7192831751810891E-2</v>
      </c>
      <c r="J4375" s="12">
        <v>9.2313588012315664E-2</v>
      </c>
      <c r="K4375" s="12">
        <v>5.8318136776706719E-2</v>
      </c>
      <c r="L4375" s="12">
        <v>4.9483692142936873E-2</v>
      </c>
      <c r="M4375" s="12">
        <v>5.1493467168401287E-2</v>
      </c>
    </row>
    <row r="4376" spans="1:13" x14ac:dyDescent="0.35">
      <c r="A4376" s="11" t="str">
        <f t="shared" si="68"/>
        <v>CONSUMO PER CAPITA (kg ó litros por individuo)GinebraALTA Y MEDIA ALTA</v>
      </c>
      <c r="B4376" s="11" t="s">
        <v>121</v>
      </c>
      <c r="C4376" s="11" t="s">
        <v>152</v>
      </c>
      <c r="D4376" s="11" t="s">
        <v>17</v>
      </c>
      <c r="E4376" s="12">
        <v>6.2418305866647115E-2</v>
      </c>
      <c r="F4376" s="12">
        <v>0.10433856474764301</v>
      </c>
      <c r="G4376" s="12">
        <v>6.521337855702157E-2</v>
      </c>
      <c r="H4376" s="12">
        <v>4.4517856412404605E-2</v>
      </c>
      <c r="I4376" s="12">
        <v>4.7694417707423012E-2</v>
      </c>
      <c r="J4376" s="12">
        <v>7.9861129889997717E-2</v>
      </c>
      <c r="K4376" s="12">
        <v>5.0902631725217584E-2</v>
      </c>
      <c r="L4376" s="12">
        <v>4.9299072509060342E-2</v>
      </c>
      <c r="M4376" s="12">
        <v>5.0887779075127482E-2</v>
      </c>
    </row>
    <row r="4377" spans="1:13" x14ac:dyDescent="0.35">
      <c r="A4377" s="11" t="str">
        <f t="shared" si="68"/>
        <v>CONSUMO PER CAPITA (kg ó litros por individuo)GinebraMEDIA</v>
      </c>
      <c r="B4377" s="11" t="s">
        <v>121</v>
      </c>
      <c r="C4377" s="11" t="s">
        <v>152</v>
      </c>
      <c r="D4377" s="11" t="s">
        <v>18</v>
      </c>
      <c r="E4377" s="12">
        <v>4.599513174347402E-2</v>
      </c>
      <c r="F4377" s="12">
        <v>5.7014553478324986E-2</v>
      </c>
      <c r="G4377" s="12">
        <v>4.7959972314491971E-2</v>
      </c>
      <c r="H4377" s="12">
        <v>3.4766632370563606E-2</v>
      </c>
      <c r="I4377" s="12">
        <v>3.5557327367826588E-2</v>
      </c>
      <c r="J4377" s="12">
        <v>7.6001383988912014E-2</v>
      </c>
      <c r="K4377" s="12">
        <v>4.4510364022321627E-2</v>
      </c>
      <c r="L4377" s="12">
        <v>4.2532210932656737E-2</v>
      </c>
      <c r="M4377" s="12">
        <v>3.9301486991335274E-2</v>
      </c>
    </row>
    <row r="4378" spans="1:13" x14ac:dyDescent="0.35">
      <c r="A4378" s="11" t="str">
        <f t="shared" si="68"/>
        <v>CONSUMO PER CAPITA (kg ó litros por individuo)GinebraMEDIA BAJA</v>
      </c>
      <c r="B4378" s="11" t="s">
        <v>121</v>
      </c>
      <c r="C4378" s="11" t="s">
        <v>152</v>
      </c>
      <c r="D4378" s="11" t="s">
        <v>19</v>
      </c>
      <c r="E4378" s="12">
        <v>3.4811015576082162E-2</v>
      </c>
      <c r="F4378" s="12">
        <v>5.7890707378956803E-2</v>
      </c>
      <c r="G4378" s="12">
        <v>4.5928071627008224E-2</v>
      </c>
      <c r="H4378" s="12">
        <v>2.832514372527857E-2</v>
      </c>
      <c r="I4378" s="12">
        <v>3.4906255829175295E-2</v>
      </c>
      <c r="J4378" s="12">
        <v>6.5840443671374801E-2</v>
      </c>
      <c r="K4378" s="12">
        <v>4.3950554450034589E-2</v>
      </c>
      <c r="L4378" s="12">
        <v>2.6456010786751076E-2</v>
      </c>
      <c r="M4378" s="12">
        <v>2.4732046726831474E-2</v>
      </c>
    </row>
    <row r="4379" spans="1:13" x14ac:dyDescent="0.35">
      <c r="A4379" s="11" t="str">
        <f t="shared" si="68"/>
        <v>CONSUMO PER CAPITA (kg ó litros por individuo)GinebraBAJA</v>
      </c>
      <c r="B4379" s="11" t="s">
        <v>121</v>
      </c>
      <c r="C4379" s="11" t="s">
        <v>152</v>
      </c>
      <c r="D4379" s="11" t="s">
        <v>20</v>
      </c>
      <c r="E4379" s="12">
        <v>1.7041820950163735E-2</v>
      </c>
      <c r="F4379" s="12">
        <v>6.3137594063352745E-2</v>
      </c>
      <c r="G4379" s="12">
        <v>3.1567842437687545E-2</v>
      </c>
      <c r="H4379" s="12">
        <v>3.1789570314346878E-2</v>
      </c>
      <c r="I4379" s="12">
        <v>4.1580599949568572E-2</v>
      </c>
      <c r="J4379" s="12">
        <v>4.1279351330908251E-2</v>
      </c>
      <c r="K4379" s="12">
        <v>3.3037669813552425E-2</v>
      </c>
      <c r="L4379" s="12">
        <v>3.7725675665141789E-2</v>
      </c>
      <c r="M4379" s="12">
        <v>3.6999117766430618E-2</v>
      </c>
    </row>
    <row r="4380" spans="1:13" x14ac:dyDescent="0.35">
      <c r="A4380" s="11" t="str">
        <f t="shared" si="68"/>
        <v>CONSUMO PER CAPITA (kg ó litros por individuo)GinebraHOMBRE</v>
      </c>
      <c r="B4380" s="11" t="s">
        <v>121</v>
      </c>
      <c r="C4380" s="11" t="s">
        <v>152</v>
      </c>
      <c r="D4380" s="11" t="s">
        <v>21</v>
      </c>
      <c r="E4380" s="12">
        <v>4.8690754895835353E-2</v>
      </c>
      <c r="F4380" s="12">
        <v>6.8267771750273848E-2</v>
      </c>
      <c r="G4380" s="12">
        <v>5.5662656748952113E-2</v>
      </c>
      <c r="H4380" s="12">
        <v>3.7751180971567322E-2</v>
      </c>
      <c r="I4380" s="12">
        <v>4.624824463114325E-2</v>
      </c>
      <c r="J4380" s="12">
        <v>6.816179693951914E-2</v>
      </c>
      <c r="K4380" s="12">
        <v>4.6280324885278654E-2</v>
      </c>
      <c r="L4380" s="12">
        <v>4.3175437533798273E-2</v>
      </c>
      <c r="M4380" s="12">
        <v>4.5697146858353556E-2</v>
      </c>
    </row>
    <row r="4381" spans="1:13" x14ac:dyDescent="0.35">
      <c r="A4381" s="11" t="str">
        <f t="shared" si="68"/>
        <v>CONSUMO PER CAPITA (kg ó litros por individuo)GinebraMUJER</v>
      </c>
      <c r="B4381" s="11" t="s">
        <v>121</v>
      </c>
      <c r="C4381" s="11" t="s">
        <v>152</v>
      </c>
      <c r="D4381" s="11" t="s">
        <v>22</v>
      </c>
      <c r="E4381" s="12">
        <v>3.3424064816702813E-2</v>
      </c>
      <c r="F4381" s="12">
        <v>6.8855687554900541E-2</v>
      </c>
      <c r="G4381" s="12">
        <v>4.0363581144895834E-2</v>
      </c>
      <c r="H4381" s="12">
        <v>3.1468514596638623E-2</v>
      </c>
      <c r="I4381" s="12">
        <v>3.2153189827936975E-2</v>
      </c>
      <c r="J4381" s="12">
        <v>6.6733244911125172E-2</v>
      </c>
      <c r="K4381" s="12">
        <v>4.0791401741295759E-2</v>
      </c>
      <c r="L4381" s="12">
        <v>3.4561710138628542E-2</v>
      </c>
      <c r="M4381" s="12">
        <v>2.9473187968136173E-2</v>
      </c>
    </row>
    <row r="4382" spans="1:13" x14ac:dyDescent="0.35">
      <c r="A4382" s="11" t="str">
        <f t="shared" si="68"/>
        <v>CONSUMO PER CAPITA (kg ó litros por individuo)RonT.ESPAÑA</v>
      </c>
      <c r="B4382" s="11" t="s">
        <v>121</v>
      </c>
      <c r="C4382" s="11" t="s">
        <v>153</v>
      </c>
      <c r="D4382" s="11" t="s">
        <v>36</v>
      </c>
      <c r="E4382" s="12">
        <v>1.9072648044207219E-2</v>
      </c>
      <c r="F4382" s="12">
        <v>4.4548568616001386E-2</v>
      </c>
      <c r="G4382" s="12">
        <v>5.1032657654869917E-2</v>
      </c>
      <c r="H4382" s="12">
        <v>2.4356424442236943E-2</v>
      </c>
      <c r="I4382" s="12">
        <v>2.0105216386579965E-2</v>
      </c>
      <c r="J4382" s="12">
        <v>3.4164441381098455E-2</v>
      </c>
      <c r="K4382" s="12">
        <v>2.7129804794455072E-2</v>
      </c>
      <c r="L4382" s="12">
        <v>2.0841107890294211E-2</v>
      </c>
      <c r="M4382" s="12">
        <v>2.0638362004149428E-2</v>
      </c>
    </row>
    <row r="4383" spans="1:13" x14ac:dyDescent="0.35">
      <c r="A4383" s="11" t="str">
        <f t="shared" si="68"/>
        <v>CONSUMO PER CAPITA (kg ó litros por individuo)RonBCN AM</v>
      </c>
      <c r="B4383" s="11" t="s">
        <v>121</v>
      </c>
      <c r="C4383" s="11" t="s">
        <v>153</v>
      </c>
      <c r="D4383" s="11" t="s">
        <v>1</v>
      </c>
      <c r="E4383" s="12">
        <v>3.9851250238202218E-3</v>
      </c>
      <c r="F4383" s="12">
        <v>5.4179671021774393E-3</v>
      </c>
      <c r="G4383" s="12">
        <v>1.2902094724453561E-2</v>
      </c>
      <c r="H4383" s="12">
        <v>3.9355304153601851E-3</v>
      </c>
      <c r="I4383" s="12">
        <v>6.1211319579943801E-3</v>
      </c>
      <c r="J4383" s="12">
        <v>4.9880572859022565E-3</v>
      </c>
      <c r="K4383" s="12">
        <v>6.342025081695706E-3</v>
      </c>
      <c r="L4383" s="12">
        <v>1.7335875932354753E-2</v>
      </c>
      <c r="M4383" s="12">
        <v>2.2188744413983125E-3</v>
      </c>
    </row>
    <row r="4384" spans="1:13" x14ac:dyDescent="0.35">
      <c r="A4384" s="11" t="str">
        <f t="shared" si="68"/>
        <v>CONSUMO PER CAPITA (kg ó litros por individuo)RonREST.CAT ARAGON</v>
      </c>
      <c r="B4384" s="11" t="s">
        <v>121</v>
      </c>
      <c r="C4384" s="11" t="s">
        <v>153</v>
      </c>
      <c r="D4384" s="11" t="s">
        <v>2</v>
      </c>
      <c r="E4384" s="12">
        <v>8.3178253588972115E-3</v>
      </c>
      <c r="F4384" s="12">
        <v>2.7975263935740628E-2</v>
      </c>
      <c r="G4384" s="12">
        <v>1.8731442417479548E-2</v>
      </c>
      <c r="H4384" s="12">
        <v>1.1207678934395745E-2</v>
      </c>
      <c r="I4384" s="12">
        <v>7.7555352845742201E-3</v>
      </c>
      <c r="J4384" s="12">
        <v>2.2764116666726029E-2</v>
      </c>
      <c r="K4384" s="12">
        <v>9.3450032761042776E-3</v>
      </c>
      <c r="L4384" s="12">
        <v>8.7796885029385093E-3</v>
      </c>
      <c r="M4384" s="12">
        <v>6.1364031600650822E-3</v>
      </c>
    </row>
    <row r="4385" spans="1:13" x14ac:dyDescent="0.35">
      <c r="A4385" s="11" t="str">
        <f t="shared" si="68"/>
        <v>CONSUMO PER CAPITA (kg ó litros por individuo)RonLEVANTE</v>
      </c>
      <c r="B4385" s="11" t="s">
        <v>121</v>
      </c>
      <c r="C4385" s="11" t="s">
        <v>153</v>
      </c>
      <c r="D4385" s="11" t="s">
        <v>3</v>
      </c>
      <c r="E4385" s="12">
        <v>4.3852045731008569E-3</v>
      </c>
      <c r="F4385" s="12">
        <v>1.0548004363820767E-2</v>
      </c>
      <c r="G4385" s="12">
        <v>2.8854026359757458E-2</v>
      </c>
      <c r="H4385" s="12">
        <v>1.4010793606000214E-2</v>
      </c>
      <c r="I4385" s="12">
        <v>2.5331922574254751E-2</v>
      </c>
      <c r="J4385" s="12">
        <v>2.1409947142609034E-2</v>
      </c>
      <c r="K4385" s="12">
        <v>1.1035591525613824E-2</v>
      </c>
      <c r="L4385" s="12">
        <v>4.8384024657201832E-3</v>
      </c>
      <c r="M4385" s="12">
        <v>3.1565544214732032E-2</v>
      </c>
    </row>
    <row r="4386" spans="1:13" x14ac:dyDescent="0.35">
      <c r="A4386" s="11" t="str">
        <f t="shared" si="68"/>
        <v>CONSUMO PER CAPITA (kg ó litros por individuo)RonANDALUCIA</v>
      </c>
      <c r="B4386" s="11" t="s">
        <v>121</v>
      </c>
      <c r="C4386" s="11" t="s">
        <v>153</v>
      </c>
      <c r="D4386" s="11" t="s">
        <v>4</v>
      </c>
      <c r="E4386" s="12">
        <v>3.5836583226656837E-2</v>
      </c>
      <c r="F4386" s="12">
        <v>6.7017176546823543E-2</v>
      </c>
      <c r="G4386" s="12">
        <v>5.7364080361422848E-2</v>
      </c>
      <c r="H4386" s="12">
        <v>4.5595798461368478E-2</v>
      </c>
      <c r="I4386" s="12">
        <v>2.1843907119436658E-2</v>
      </c>
      <c r="J4386" s="12">
        <v>5.3737114133527664E-2</v>
      </c>
      <c r="K4386" s="12">
        <v>3.4317657116556967E-2</v>
      </c>
      <c r="L4386" s="12">
        <v>3.1783630882644257E-2</v>
      </c>
      <c r="M4386" s="12">
        <v>2.1745881168131396E-2</v>
      </c>
    </row>
    <row r="4387" spans="1:13" x14ac:dyDescent="0.35">
      <c r="A4387" s="11" t="str">
        <f t="shared" si="68"/>
        <v>CONSUMO PER CAPITA (kg ó litros por individuo)RonMDD AM</v>
      </c>
      <c r="B4387" s="11" t="s">
        <v>121</v>
      </c>
      <c r="C4387" s="11" t="s">
        <v>153</v>
      </c>
      <c r="D4387" s="11" t="s">
        <v>5</v>
      </c>
      <c r="E4387" s="12">
        <v>1.8976515354909341E-2</v>
      </c>
      <c r="F4387" s="12">
        <v>5.6732368623654716E-2</v>
      </c>
      <c r="G4387" s="12">
        <v>3.6848988814979514E-2</v>
      </c>
      <c r="H4387" s="12">
        <v>1.2127895730984991E-2</v>
      </c>
      <c r="I4387" s="12">
        <v>3.4931003273786509E-2</v>
      </c>
      <c r="J4387" s="12">
        <v>4.1165998099279809E-2</v>
      </c>
      <c r="K4387" s="12">
        <v>2.088276812661807E-2</v>
      </c>
      <c r="L4387" s="12">
        <v>2.2750298803444247E-2</v>
      </c>
      <c r="M4387" s="12">
        <v>2.949220483185604E-2</v>
      </c>
    </row>
    <row r="4388" spans="1:13" x14ac:dyDescent="0.35">
      <c r="A4388" s="11" t="str">
        <f t="shared" si="68"/>
        <v>CONSUMO PER CAPITA (kg ó litros por individuo)RonRTO CENTRO</v>
      </c>
      <c r="B4388" s="11" t="s">
        <v>121</v>
      </c>
      <c r="C4388" s="11" t="s">
        <v>153</v>
      </c>
      <c r="D4388" s="11" t="s">
        <v>6</v>
      </c>
      <c r="E4388" s="12">
        <v>4.6722714729340538E-2</v>
      </c>
      <c r="F4388" s="12">
        <v>0.12953263628678166</v>
      </c>
      <c r="G4388" s="12">
        <v>0.23249074670145611</v>
      </c>
      <c r="H4388" s="12">
        <v>6.375891425162887E-2</v>
      </c>
      <c r="I4388" s="12">
        <v>2.4694278540723615E-2</v>
      </c>
      <c r="J4388" s="12">
        <v>4.4908520430723714E-2</v>
      </c>
      <c r="K4388" s="12">
        <v>5.0523371171993528E-2</v>
      </c>
      <c r="L4388" s="12">
        <v>4.4386464176552343E-2</v>
      </c>
      <c r="M4388" s="12">
        <v>2.4252402734540268E-2</v>
      </c>
    </row>
    <row r="4389" spans="1:13" x14ac:dyDescent="0.35">
      <c r="A4389" s="11" t="str">
        <f t="shared" si="68"/>
        <v>CONSUMO PER CAPITA (kg ó litros por individuo)RonNORTE-CENTRO</v>
      </c>
      <c r="B4389" s="11" t="s">
        <v>121</v>
      </c>
      <c r="C4389" s="11" t="s">
        <v>153</v>
      </c>
      <c r="D4389" s="11" t="s">
        <v>7</v>
      </c>
      <c r="E4389" s="12">
        <v>1.7836146812768135E-2</v>
      </c>
      <c r="F4389" s="12">
        <v>2.9058198615891276E-2</v>
      </c>
      <c r="G4389" s="12">
        <v>1.5553892796209482E-2</v>
      </c>
      <c r="H4389" s="12">
        <v>1.8426774042532852E-2</v>
      </c>
      <c r="I4389" s="12">
        <v>1.6103030182868634E-2</v>
      </c>
      <c r="J4389" s="12">
        <v>2.7510292956072727E-2</v>
      </c>
      <c r="K4389" s="12">
        <v>1.9228300168348162E-2</v>
      </c>
      <c r="L4389" s="12">
        <v>1.7124473377628967E-2</v>
      </c>
      <c r="M4389" s="12">
        <v>1.8260312477907693E-2</v>
      </c>
    </row>
    <row r="4390" spans="1:13" x14ac:dyDescent="0.35">
      <c r="A4390" s="11" t="str">
        <f t="shared" si="68"/>
        <v>CONSUMO PER CAPITA (kg ó litros por individuo)RonNOROESTE</v>
      </c>
      <c r="B4390" s="11" t="s">
        <v>121</v>
      </c>
      <c r="C4390" s="11" t="s">
        <v>153</v>
      </c>
      <c r="D4390" s="11" t="s">
        <v>8</v>
      </c>
      <c r="E4390" s="12">
        <v>1.0208626269305828E-2</v>
      </c>
      <c r="F4390" s="12">
        <v>2.5967759839146492E-2</v>
      </c>
      <c r="G4390" s="12">
        <v>3.0694656596360188E-2</v>
      </c>
      <c r="H4390" s="12">
        <v>1.7589008775809167E-2</v>
      </c>
      <c r="I4390" s="12">
        <v>1.6696420068569001E-2</v>
      </c>
      <c r="J4390" s="12">
        <v>4.3574290072634601E-2</v>
      </c>
      <c r="K4390" s="12">
        <v>7.8438940592598774E-2</v>
      </c>
      <c r="L4390" s="12">
        <v>2.0931707021606672E-2</v>
      </c>
      <c r="M4390" s="12">
        <v>2.4755019684214549E-2</v>
      </c>
    </row>
    <row r="4391" spans="1:13" x14ac:dyDescent="0.35">
      <c r="A4391" s="11" t="str">
        <f t="shared" si="68"/>
        <v>CONSUMO PER CAPITA (kg ó litros por individuo)Ron&lt;2MIL</v>
      </c>
      <c r="B4391" s="11" t="s">
        <v>121</v>
      </c>
      <c r="C4391" s="11" t="s">
        <v>153</v>
      </c>
      <c r="D4391" s="11" t="s">
        <v>9</v>
      </c>
      <c r="E4391" s="12">
        <v>2.2158332269599949E-2</v>
      </c>
      <c r="F4391" s="12">
        <v>8.043968259046054E-2</v>
      </c>
      <c r="G4391" s="12">
        <v>5.0724007938100245E-2</v>
      </c>
      <c r="H4391" s="12">
        <v>1.6737074592301626E-2</v>
      </c>
      <c r="I4391" s="12">
        <v>2.0816279006631314E-2</v>
      </c>
      <c r="J4391" s="12">
        <v>2.9550309199229581E-2</v>
      </c>
      <c r="K4391" s="12">
        <v>5.5615428786271778E-2</v>
      </c>
      <c r="L4391" s="12">
        <v>2.3283399825618455E-2</v>
      </c>
      <c r="M4391" s="12">
        <v>2.6880319198058659E-2</v>
      </c>
    </row>
    <row r="4392" spans="1:13" x14ac:dyDescent="0.35">
      <c r="A4392" s="11" t="str">
        <f t="shared" si="68"/>
        <v>CONSUMO PER CAPITA (kg ó litros por individuo)Ron2-5MIL</v>
      </c>
      <c r="B4392" s="11" t="s">
        <v>121</v>
      </c>
      <c r="C4392" s="11" t="s">
        <v>153</v>
      </c>
      <c r="D4392" s="11" t="s">
        <v>10</v>
      </c>
      <c r="E4392" s="12">
        <v>1.5862074780161477E-2</v>
      </c>
      <c r="F4392" s="12">
        <v>1.1262913232099245E-2</v>
      </c>
      <c r="G4392" s="12">
        <v>4.3734786223068096E-2</v>
      </c>
      <c r="H4392" s="12">
        <v>3.152035969982428E-2</v>
      </c>
      <c r="I4392" s="12">
        <v>1.0202946573342588E-2</v>
      </c>
      <c r="J4392" s="12">
        <v>1.8070584850298322E-2</v>
      </c>
      <c r="K4392" s="12">
        <v>9.2786341505484662E-2</v>
      </c>
      <c r="L4392" s="12">
        <v>1.1408821323373204E-2</v>
      </c>
      <c r="M4392" s="12">
        <v>1.5580877397533281E-2</v>
      </c>
    </row>
    <row r="4393" spans="1:13" x14ac:dyDescent="0.35">
      <c r="A4393" s="11" t="str">
        <f t="shared" si="68"/>
        <v>CONSUMO PER CAPITA (kg ó litros por individuo)Ron5-10MIL</v>
      </c>
      <c r="B4393" s="11" t="s">
        <v>121</v>
      </c>
      <c r="C4393" s="11" t="s">
        <v>153</v>
      </c>
      <c r="D4393" s="11" t="s">
        <v>11</v>
      </c>
      <c r="E4393" s="12">
        <v>2.4599615223723784E-2</v>
      </c>
      <c r="F4393" s="12">
        <v>3.4330312001216057E-2</v>
      </c>
      <c r="G4393" s="12">
        <v>1.2574635691801736E-2</v>
      </c>
      <c r="H4393" s="12">
        <v>1.4911295423614383E-2</v>
      </c>
      <c r="I4393" s="12">
        <v>1.1628827765674105E-2</v>
      </c>
      <c r="J4393" s="12">
        <v>3.6737621663855559E-2</v>
      </c>
      <c r="K4393" s="12">
        <v>2.2458163872300818E-2</v>
      </c>
      <c r="L4393" s="12">
        <v>2.0649942455832203E-2</v>
      </c>
      <c r="M4393" s="12">
        <v>1.5252630996084154E-2</v>
      </c>
    </row>
    <row r="4394" spans="1:13" x14ac:dyDescent="0.35">
      <c r="A4394" s="11" t="str">
        <f t="shared" si="68"/>
        <v>CONSUMO PER CAPITA (kg ó litros por individuo)Ron10-30MIL</v>
      </c>
      <c r="B4394" s="11" t="s">
        <v>121</v>
      </c>
      <c r="C4394" s="11" t="s">
        <v>153</v>
      </c>
      <c r="D4394" s="11" t="s">
        <v>12</v>
      </c>
      <c r="E4394" s="12">
        <v>1.6273871515661016E-2</v>
      </c>
      <c r="F4394" s="12">
        <v>6.5957299356537866E-2</v>
      </c>
      <c r="G4394" s="12">
        <v>0.11501094551879169</v>
      </c>
      <c r="H4394" s="12">
        <v>4.5703821477189988E-2</v>
      </c>
      <c r="I4394" s="12">
        <v>1.1216673507159989E-2</v>
      </c>
      <c r="J4394" s="12">
        <v>3.8811227608303196E-2</v>
      </c>
      <c r="K4394" s="12">
        <v>1.4786482460636716E-2</v>
      </c>
      <c r="L4394" s="12">
        <v>1.156478310198011E-2</v>
      </c>
      <c r="M4394" s="12">
        <v>6.6773438986983784E-3</v>
      </c>
    </row>
    <row r="4395" spans="1:13" x14ac:dyDescent="0.35">
      <c r="A4395" s="11" t="str">
        <f t="shared" si="68"/>
        <v>CONSUMO PER CAPITA (kg ó litros por individuo)Ron30-100MIL</v>
      </c>
      <c r="B4395" s="11" t="s">
        <v>121</v>
      </c>
      <c r="C4395" s="11" t="s">
        <v>153</v>
      </c>
      <c r="D4395" s="11" t="s">
        <v>13</v>
      </c>
      <c r="E4395" s="12">
        <v>2.968122389219912E-2</v>
      </c>
      <c r="F4395" s="12">
        <v>4.5182221520950923E-2</v>
      </c>
      <c r="G4395" s="12">
        <v>4.7596791055402946E-2</v>
      </c>
      <c r="H4395" s="12">
        <v>2.1342352137020921E-2</v>
      </c>
      <c r="I4395" s="12">
        <v>2.1565521994479045E-2</v>
      </c>
      <c r="J4395" s="12">
        <v>4.013301126528563E-2</v>
      </c>
      <c r="K4395" s="12">
        <v>1.9090328688640808E-2</v>
      </c>
      <c r="L4395" s="12">
        <v>2.742646724538738E-2</v>
      </c>
      <c r="M4395" s="12">
        <v>1.0622290827789609E-2</v>
      </c>
    </row>
    <row r="4396" spans="1:13" x14ac:dyDescent="0.35">
      <c r="A4396" s="11" t="str">
        <f t="shared" si="68"/>
        <v>CONSUMO PER CAPITA (kg ó litros por individuo)Ron100-200MIL</v>
      </c>
      <c r="B4396" s="11" t="s">
        <v>121</v>
      </c>
      <c r="C4396" s="11" t="s">
        <v>153</v>
      </c>
      <c r="D4396" s="11" t="s">
        <v>14</v>
      </c>
      <c r="E4396" s="12">
        <v>1.0407595455977026E-2</v>
      </c>
      <c r="F4396" s="12">
        <v>2.5283500485179456E-2</v>
      </c>
      <c r="G4396" s="12">
        <v>3.2754043886901014E-2</v>
      </c>
      <c r="H4396" s="12">
        <v>1.4349186363895055E-2</v>
      </c>
      <c r="I4396" s="12">
        <v>3.2350910007614801E-2</v>
      </c>
      <c r="J4396" s="12">
        <v>3.5913337761592404E-2</v>
      </c>
      <c r="K4396" s="12">
        <v>2.5339068263397883E-2</v>
      </c>
      <c r="L4396" s="12">
        <v>3.6430071446308089E-2</v>
      </c>
      <c r="M4396" s="12">
        <v>1.211229153476957E-2</v>
      </c>
    </row>
    <row r="4397" spans="1:13" x14ac:dyDescent="0.35">
      <c r="A4397" s="11" t="str">
        <f t="shared" si="68"/>
        <v>CONSUMO PER CAPITA (kg ó litros por individuo)Ron200-500MIL</v>
      </c>
      <c r="B4397" s="11" t="s">
        <v>121</v>
      </c>
      <c r="C4397" s="11" t="s">
        <v>153</v>
      </c>
      <c r="D4397" s="11" t="s">
        <v>15</v>
      </c>
      <c r="E4397" s="12">
        <v>1.5231440482762889E-2</v>
      </c>
      <c r="F4397" s="12">
        <v>3.7409195480315821E-2</v>
      </c>
      <c r="G4397" s="12">
        <v>1.7730974991609767E-2</v>
      </c>
      <c r="H4397" s="12">
        <v>1.2047938691981126E-2</v>
      </c>
      <c r="I4397" s="12">
        <v>1.9006401376437186E-2</v>
      </c>
      <c r="J4397" s="12">
        <v>3.3307661722733875E-2</v>
      </c>
      <c r="K4397" s="12">
        <v>2.2849281538654176E-2</v>
      </c>
      <c r="L4397" s="12">
        <v>1.5973457433117479E-2</v>
      </c>
      <c r="M4397" s="12">
        <v>5.7114259297630095E-2</v>
      </c>
    </row>
    <row r="4398" spans="1:13" x14ac:dyDescent="0.35">
      <c r="A4398" s="11" t="str">
        <f t="shared" si="68"/>
        <v>CONSUMO PER CAPITA (kg ó litros por individuo)Ron&gt;500MIL</v>
      </c>
      <c r="B4398" s="11" t="s">
        <v>121</v>
      </c>
      <c r="C4398" s="11" t="s">
        <v>153</v>
      </c>
      <c r="D4398" s="11" t="s">
        <v>16</v>
      </c>
      <c r="E4398" s="12">
        <v>1.5147863663045628E-2</v>
      </c>
      <c r="F4398" s="12">
        <v>4.3324014998905605E-2</v>
      </c>
      <c r="G4398" s="12">
        <v>4.3770136531265963E-2</v>
      </c>
      <c r="H4398" s="12">
        <v>2.4622998659097801E-2</v>
      </c>
      <c r="I4398" s="12">
        <v>2.9021824269880005E-2</v>
      </c>
      <c r="J4398" s="12">
        <v>2.8521656481783144E-2</v>
      </c>
      <c r="K4398" s="12">
        <v>2.0388671522192876E-2</v>
      </c>
      <c r="L4398" s="12">
        <v>2.0228396445855133E-2</v>
      </c>
      <c r="M4398" s="12">
        <v>2.7883645431924103E-2</v>
      </c>
    </row>
    <row r="4399" spans="1:13" x14ac:dyDescent="0.35">
      <c r="A4399" s="11" t="str">
        <f t="shared" si="68"/>
        <v>CONSUMO PER CAPITA (kg ó litros por individuo)RonDE 15 A 19 AÑOS</v>
      </c>
      <c r="B4399" s="11" t="s">
        <v>121</v>
      </c>
      <c r="C4399" s="11" t="s">
        <v>153</v>
      </c>
      <c r="D4399" s="11" t="s">
        <v>39</v>
      </c>
      <c r="E4399" s="12">
        <v>3.3153184376013556E-2</v>
      </c>
      <c r="F4399" s="12">
        <v>6.4726802039135403E-2</v>
      </c>
      <c r="G4399" s="12">
        <v>2.7533042078122495E-2</v>
      </c>
      <c r="H4399" s="12">
        <v>6.7695254116627357E-2</v>
      </c>
      <c r="I4399" s="12">
        <v>3.5928700450869377E-2</v>
      </c>
      <c r="J4399" s="12">
        <v>9.4163789146993623E-2</v>
      </c>
      <c r="K4399" s="12">
        <v>6.0601019769767669E-3</v>
      </c>
      <c r="L4399" s="12">
        <v>1.3083604424056221E-2</v>
      </c>
      <c r="M4399" s="12" t="s">
        <v>219</v>
      </c>
    </row>
    <row r="4400" spans="1:13" x14ac:dyDescent="0.35">
      <c r="A4400" s="11" t="str">
        <f t="shared" si="68"/>
        <v>CONSUMO PER CAPITA (kg ó litros por individuo)RonDE 20 A 24 AÑOS</v>
      </c>
      <c r="B4400" s="11" t="s">
        <v>121</v>
      </c>
      <c r="C4400" s="11" t="s">
        <v>153</v>
      </c>
      <c r="D4400" s="11" t="s">
        <v>40</v>
      </c>
      <c r="E4400" s="12">
        <v>3.8534717866361846E-2</v>
      </c>
      <c r="F4400" s="12">
        <v>5.8348004682999437E-2</v>
      </c>
      <c r="G4400" s="12">
        <v>7.3799128102774614E-2</v>
      </c>
      <c r="H4400" s="12">
        <v>3.2364523422865311E-2</v>
      </c>
      <c r="I4400" s="12">
        <v>9.7226944555853321E-3</v>
      </c>
      <c r="J4400" s="12">
        <v>5.4319047506818256E-2</v>
      </c>
      <c r="K4400" s="12">
        <v>3.3893492370487013E-2</v>
      </c>
      <c r="L4400" s="12">
        <v>4.6931960823619355E-2</v>
      </c>
      <c r="M4400" s="12">
        <v>8.7832250681165264E-2</v>
      </c>
    </row>
    <row r="4401" spans="1:13" x14ac:dyDescent="0.35">
      <c r="A4401" s="11" t="str">
        <f t="shared" si="68"/>
        <v>CONSUMO PER CAPITA (kg ó litros por individuo)RonDE 25 A 34 AÑOS</v>
      </c>
      <c r="B4401" s="11" t="s">
        <v>121</v>
      </c>
      <c r="C4401" s="11" t="s">
        <v>153</v>
      </c>
      <c r="D4401" s="11" t="s">
        <v>41</v>
      </c>
      <c r="E4401" s="12">
        <v>2.4478638733022546E-2</v>
      </c>
      <c r="F4401" s="12">
        <v>3.9522802179387653E-2</v>
      </c>
      <c r="G4401" s="12">
        <v>4.4085281012986123E-2</v>
      </c>
      <c r="H4401" s="12">
        <v>2.1332157936453596E-2</v>
      </c>
      <c r="I4401" s="12">
        <v>2.6223592629701472E-2</v>
      </c>
      <c r="J4401" s="12">
        <v>2.7699570961747681E-2</v>
      </c>
      <c r="K4401" s="12">
        <v>2.5862780579748147E-2</v>
      </c>
      <c r="L4401" s="12">
        <v>1.4641170761881357E-2</v>
      </c>
      <c r="M4401" s="12">
        <v>2.887449350592599E-2</v>
      </c>
    </row>
    <row r="4402" spans="1:13" x14ac:dyDescent="0.35">
      <c r="A4402" s="11" t="str">
        <f t="shared" si="68"/>
        <v>CONSUMO PER CAPITA (kg ó litros por individuo)RonDE 35 A 49 AÑOS</v>
      </c>
      <c r="B4402" s="11" t="s">
        <v>121</v>
      </c>
      <c r="C4402" s="11" t="s">
        <v>153</v>
      </c>
      <c r="D4402" s="11" t="s">
        <v>42</v>
      </c>
      <c r="E4402" s="12">
        <v>1.2158470156528862E-2</v>
      </c>
      <c r="F4402" s="12">
        <v>3.7480448880478683E-2</v>
      </c>
      <c r="G4402" s="12">
        <v>4.0659569033911575E-2</v>
      </c>
      <c r="H4402" s="12">
        <v>1.3048454979612111E-2</v>
      </c>
      <c r="I4402" s="12">
        <v>2.3136856287593505E-2</v>
      </c>
      <c r="J4402" s="12">
        <v>3.045326202705298E-2</v>
      </c>
      <c r="K4402" s="12">
        <v>2.4194928465839673E-2</v>
      </c>
      <c r="L4402" s="12">
        <v>1.6999419095834085E-2</v>
      </c>
      <c r="M4402" s="12">
        <v>1.6342520881544143E-2</v>
      </c>
    </row>
    <row r="4403" spans="1:13" x14ac:dyDescent="0.35">
      <c r="A4403" s="11" t="str">
        <f t="shared" si="68"/>
        <v>CONSUMO PER CAPITA (kg ó litros por individuo)RonDE 50 A 59 AÑOS</v>
      </c>
      <c r="B4403" s="11" t="s">
        <v>121</v>
      </c>
      <c r="C4403" s="11" t="s">
        <v>153</v>
      </c>
      <c r="D4403" s="11" t="s">
        <v>43</v>
      </c>
      <c r="E4403" s="12">
        <v>1.554517401401276E-2</v>
      </c>
      <c r="F4403" s="12">
        <v>5.5271372909006029E-2</v>
      </c>
      <c r="G4403" s="12">
        <v>0.10034734618655584</v>
      </c>
      <c r="H4403" s="12">
        <v>3.6788555051642809E-2</v>
      </c>
      <c r="I4403" s="12">
        <v>1.3044291772126909E-2</v>
      </c>
      <c r="J4403" s="12">
        <v>2.6270232842824266E-2</v>
      </c>
      <c r="K4403" s="12">
        <v>1.6929843749010142E-2</v>
      </c>
      <c r="L4403" s="12">
        <v>2.4391654035627638E-2</v>
      </c>
      <c r="M4403" s="12">
        <v>1.0940796527790661E-2</v>
      </c>
    </row>
    <row r="4404" spans="1:13" x14ac:dyDescent="0.35">
      <c r="A4404" s="11" t="str">
        <f t="shared" si="68"/>
        <v>CONSUMO PER CAPITA (kg ó litros por individuo)RonDE 60 A 75 AÑOS</v>
      </c>
      <c r="B4404" s="11" t="s">
        <v>121</v>
      </c>
      <c r="C4404" s="11" t="s">
        <v>153</v>
      </c>
      <c r="D4404" s="11" t="s">
        <v>44</v>
      </c>
      <c r="E4404" s="12">
        <v>1.8137938229222595E-2</v>
      </c>
      <c r="F4404" s="12">
        <v>3.7914062875406093E-2</v>
      </c>
      <c r="G4404" s="12">
        <v>2.6877248863897123E-2</v>
      </c>
      <c r="H4404" s="12">
        <v>1.4927984556151547E-2</v>
      </c>
      <c r="I4404" s="12">
        <v>1.6774258587007658E-2</v>
      </c>
      <c r="J4404" s="12">
        <v>2.6165646427542291E-2</v>
      </c>
      <c r="K4404" s="12">
        <v>4.4866188377755772E-2</v>
      </c>
      <c r="L4404" s="12">
        <v>2.1061323264983296E-2</v>
      </c>
      <c r="M4404" s="12">
        <v>1.5797857030857721E-2</v>
      </c>
    </row>
    <row r="4405" spans="1:13" x14ac:dyDescent="0.35">
      <c r="A4405" s="11" t="str">
        <f t="shared" si="68"/>
        <v>CONSUMO PER CAPITA (kg ó litros por individuo)RonALTA Y MEDIA ALTA</v>
      </c>
      <c r="B4405" s="11" t="s">
        <v>121</v>
      </c>
      <c r="C4405" s="11" t="s">
        <v>153</v>
      </c>
      <c r="D4405" s="11" t="s">
        <v>17</v>
      </c>
      <c r="E4405" s="12">
        <v>2.04357616211829E-2</v>
      </c>
      <c r="F4405" s="12">
        <v>5.3412177225708332E-2</v>
      </c>
      <c r="G4405" s="12">
        <v>2.8992839552371346E-2</v>
      </c>
      <c r="H4405" s="12">
        <v>2.8489829089669384E-2</v>
      </c>
      <c r="I4405" s="12">
        <v>2.8707224962015655E-2</v>
      </c>
      <c r="J4405" s="12">
        <v>4.4912550126884491E-2</v>
      </c>
      <c r="K4405" s="12">
        <v>2.7812118150408596E-2</v>
      </c>
      <c r="L4405" s="12">
        <v>2.3716218464932909E-2</v>
      </c>
      <c r="M4405" s="12">
        <v>1.668784165095016E-2</v>
      </c>
    </row>
    <row r="4406" spans="1:13" x14ac:dyDescent="0.35">
      <c r="A4406" s="11" t="str">
        <f t="shared" si="68"/>
        <v>CONSUMO PER CAPITA (kg ó litros por individuo)RonMEDIA</v>
      </c>
      <c r="B4406" s="11" t="s">
        <v>121</v>
      </c>
      <c r="C4406" s="11" t="s">
        <v>153</v>
      </c>
      <c r="D4406" s="11" t="s">
        <v>18</v>
      </c>
      <c r="E4406" s="12">
        <v>1.7718412104967354E-2</v>
      </c>
      <c r="F4406" s="12">
        <v>3.8928926549497769E-2</v>
      </c>
      <c r="G4406" s="12">
        <v>3.9286382046082063E-2</v>
      </c>
      <c r="H4406" s="12">
        <v>1.7948022749754437E-2</v>
      </c>
      <c r="I4406" s="12">
        <v>1.6070946716697627E-2</v>
      </c>
      <c r="J4406" s="12">
        <v>3.0392975542970654E-2</v>
      </c>
      <c r="K4406" s="12">
        <v>3.805588906756599E-2</v>
      </c>
      <c r="L4406" s="12">
        <v>2.2622701206978568E-2</v>
      </c>
      <c r="M4406" s="12">
        <v>1.7000380183034583E-2</v>
      </c>
    </row>
    <row r="4407" spans="1:13" x14ac:dyDescent="0.35">
      <c r="A4407" s="11" t="str">
        <f t="shared" si="68"/>
        <v>CONSUMO PER CAPITA (kg ó litros por individuo)RonMEDIA BAJA</v>
      </c>
      <c r="B4407" s="11" t="s">
        <v>121</v>
      </c>
      <c r="C4407" s="11" t="s">
        <v>153</v>
      </c>
      <c r="D4407" s="11" t="s">
        <v>19</v>
      </c>
      <c r="E4407" s="12">
        <v>1.8869698709263152E-2</v>
      </c>
      <c r="F4407" s="12">
        <v>3.8992259494102705E-2</v>
      </c>
      <c r="G4407" s="12">
        <v>2.9505919377011327E-2</v>
      </c>
      <c r="H4407" s="12">
        <v>1.4211736144577276E-2</v>
      </c>
      <c r="I4407" s="12">
        <v>1.3224456371410212E-2</v>
      </c>
      <c r="J4407" s="12">
        <v>3.2295180108355519E-2</v>
      </c>
      <c r="K4407" s="12">
        <v>2.1789106946767479E-2</v>
      </c>
      <c r="L4407" s="12">
        <v>1.449135309057051E-2</v>
      </c>
      <c r="M4407" s="12">
        <v>1.5476244104429738E-2</v>
      </c>
    </row>
    <row r="4408" spans="1:13" x14ac:dyDescent="0.35">
      <c r="A4408" s="11" t="str">
        <f t="shared" si="68"/>
        <v>CONSUMO PER CAPITA (kg ó litros por individuo)RonBAJA</v>
      </c>
      <c r="B4408" s="11" t="s">
        <v>121</v>
      </c>
      <c r="C4408" s="11" t="s">
        <v>153</v>
      </c>
      <c r="D4408" s="11" t="s">
        <v>20</v>
      </c>
      <c r="E4408" s="12">
        <v>2.0142079749568005E-2</v>
      </c>
      <c r="F4408" s="12">
        <v>5.1869702585533771E-2</v>
      </c>
      <c r="G4408" s="12">
        <v>0.12470916637925901</v>
      </c>
      <c r="H4408" s="12">
        <v>4.4512740569985131E-2</v>
      </c>
      <c r="I4408" s="12">
        <v>2.6797506165058268E-2</v>
      </c>
      <c r="J4408" s="12">
        <v>3.1227195125509422E-2</v>
      </c>
      <c r="K4408" s="12">
        <v>1.4991505339248073E-2</v>
      </c>
      <c r="L4408" s="12">
        <v>2.3233005785781278E-2</v>
      </c>
      <c r="M4408" s="12">
        <v>3.8412533751524661E-2</v>
      </c>
    </row>
    <row r="4409" spans="1:13" x14ac:dyDescent="0.35">
      <c r="A4409" s="11" t="str">
        <f t="shared" si="68"/>
        <v>CONSUMO PER CAPITA (kg ó litros por individuo)RonHOMBRE</v>
      </c>
      <c r="B4409" s="11" t="s">
        <v>121</v>
      </c>
      <c r="C4409" s="11" t="s">
        <v>153</v>
      </c>
      <c r="D4409" s="11" t="s">
        <v>21</v>
      </c>
      <c r="E4409" s="12">
        <v>2.4812173060256806E-2</v>
      </c>
      <c r="F4409" s="12">
        <v>3.9491071360894234E-2</v>
      </c>
      <c r="G4409" s="12">
        <v>3.5425512826212688E-2</v>
      </c>
      <c r="H4409" s="12">
        <v>2.6452100152487598E-2</v>
      </c>
      <c r="I4409" s="12">
        <v>1.8299799902047852E-2</v>
      </c>
      <c r="J4409" s="12">
        <v>3.7246093442524643E-2</v>
      </c>
      <c r="K4409" s="12">
        <v>3.9705433778917457E-2</v>
      </c>
      <c r="L4409" s="12">
        <v>2.1391017669398722E-2</v>
      </c>
      <c r="M4409" s="12">
        <v>2.5479014337311846E-2</v>
      </c>
    </row>
    <row r="4410" spans="1:13" x14ac:dyDescent="0.35">
      <c r="A4410" s="11" t="str">
        <f t="shared" si="68"/>
        <v>CONSUMO PER CAPITA (kg ó litros por individuo)RonMUJER</v>
      </c>
      <c r="B4410" s="11" t="s">
        <v>121</v>
      </c>
      <c r="C4410" s="11" t="s">
        <v>153</v>
      </c>
      <c r="D4410" s="11" t="s">
        <v>22</v>
      </c>
      <c r="E4410" s="12">
        <v>1.3419756964668194E-2</v>
      </c>
      <c r="F4410" s="12">
        <v>4.9529752755407934E-2</v>
      </c>
      <c r="G4410" s="12">
        <v>6.6404703991243041E-2</v>
      </c>
      <c r="H4410" s="12">
        <v>2.2290680777307358E-2</v>
      </c>
      <c r="I4410" s="12">
        <v>2.1884806512799164E-2</v>
      </c>
      <c r="J4410" s="12">
        <v>3.1126827318938309E-2</v>
      </c>
      <c r="K4410" s="12">
        <v>1.473379498103583E-2</v>
      </c>
      <c r="L4410" s="12">
        <v>2.0299924431593282E-2</v>
      </c>
      <c r="M4410" s="12">
        <v>1.5874478662880533E-2</v>
      </c>
    </row>
    <row r="4411" spans="1:13" x14ac:dyDescent="0.35">
      <c r="A4411" s="11" t="str">
        <f t="shared" si="68"/>
        <v>CONSUMO PER CAPITA (kg ó litros por individuo)AnisT.ESPAÑA</v>
      </c>
      <c r="B4411" s="11" t="s">
        <v>121</v>
      </c>
      <c r="C4411" s="11" t="s">
        <v>154</v>
      </c>
      <c r="D4411" s="11" t="s">
        <v>36</v>
      </c>
      <c r="E4411" s="12">
        <v>1.6086726713961485E-3</v>
      </c>
      <c r="F4411" s="12">
        <v>1.619386100195496E-3</v>
      </c>
      <c r="G4411" s="12">
        <v>2.5569235216845194E-3</v>
      </c>
      <c r="H4411" s="12">
        <v>2.4435512962198459E-3</v>
      </c>
      <c r="I4411" s="12">
        <v>1.4003032214883609E-3</v>
      </c>
      <c r="J4411" s="12">
        <v>3.2892655938344707E-3</v>
      </c>
      <c r="K4411" s="12">
        <v>1.9511778796443907E-3</v>
      </c>
      <c r="L4411" s="12">
        <v>1.8629878215630754E-3</v>
      </c>
      <c r="M4411" s="12">
        <v>1.993307496788839E-3</v>
      </c>
    </row>
    <row r="4412" spans="1:13" x14ac:dyDescent="0.35">
      <c r="A4412" s="11" t="str">
        <f t="shared" si="68"/>
        <v>CONSUMO PER CAPITA (kg ó litros por individuo)AnisBCN AM</v>
      </c>
      <c r="B4412" s="11" t="s">
        <v>121</v>
      </c>
      <c r="C4412" s="11" t="s">
        <v>154</v>
      </c>
      <c r="D4412" s="11" t="s">
        <v>1</v>
      </c>
      <c r="E4412" s="12" t="s">
        <v>219</v>
      </c>
      <c r="F4412" s="12">
        <v>4.6201906645435643E-4</v>
      </c>
      <c r="G4412" s="12">
        <v>4.926942825391183E-4</v>
      </c>
      <c r="H4412" s="12" t="s">
        <v>219</v>
      </c>
      <c r="I4412" s="12">
        <v>3.1079988469445393E-4</v>
      </c>
      <c r="J4412" s="12">
        <v>8.2928652814532564E-5</v>
      </c>
      <c r="K4412" s="12">
        <v>8.2188043942927686E-5</v>
      </c>
      <c r="L4412" s="12">
        <v>1.6080309613976382E-3</v>
      </c>
      <c r="M4412" s="12" t="s">
        <v>219</v>
      </c>
    </row>
    <row r="4413" spans="1:13" x14ac:dyDescent="0.35">
      <c r="A4413" s="11" t="str">
        <f t="shared" si="68"/>
        <v>CONSUMO PER CAPITA (kg ó litros por individuo)AnisREST.CAT ARAGON</v>
      </c>
      <c r="B4413" s="11" t="s">
        <v>121</v>
      </c>
      <c r="C4413" s="11" t="s">
        <v>154</v>
      </c>
      <c r="D4413" s="11" t="s">
        <v>2</v>
      </c>
      <c r="E4413" s="12">
        <v>1.1137274502929289E-3</v>
      </c>
      <c r="F4413" s="12">
        <v>9.5998233430886343E-4</v>
      </c>
      <c r="G4413" s="12">
        <v>4.7350390406504696E-4</v>
      </c>
      <c r="H4413" s="12">
        <v>3.4789858025982864E-3</v>
      </c>
      <c r="I4413" s="12">
        <v>5.8318475080389837E-4</v>
      </c>
      <c r="J4413" s="12">
        <v>1.6336697017140006E-3</v>
      </c>
      <c r="K4413" s="12">
        <v>9.6317109654729942E-4</v>
      </c>
      <c r="L4413" s="12">
        <v>2.1819590685931544E-3</v>
      </c>
      <c r="M4413" s="12">
        <v>8.3273637333604756E-3</v>
      </c>
    </row>
    <row r="4414" spans="1:13" x14ac:dyDescent="0.35">
      <c r="A4414" s="11" t="str">
        <f t="shared" si="68"/>
        <v>CONSUMO PER CAPITA (kg ó litros por individuo)AnisLEVANTE</v>
      </c>
      <c r="B4414" s="11" t="s">
        <v>121</v>
      </c>
      <c r="C4414" s="11" t="s">
        <v>154</v>
      </c>
      <c r="D4414" s="11" t="s">
        <v>3</v>
      </c>
      <c r="E4414" s="12">
        <v>2.8046175116971457E-3</v>
      </c>
      <c r="F4414" s="12">
        <v>4.2071715234736316E-3</v>
      </c>
      <c r="G4414" s="12">
        <v>6.0356150061527426E-3</v>
      </c>
      <c r="H4414" s="12">
        <v>5.3912445194337077E-3</v>
      </c>
      <c r="I4414" s="12">
        <v>6.0200167672052694E-3</v>
      </c>
      <c r="J4414" s="12">
        <v>8.5362176774654054E-3</v>
      </c>
      <c r="K4414" s="12">
        <v>9.5403056785301821E-4</v>
      </c>
      <c r="L4414" s="12">
        <v>8.4438676061813036E-4</v>
      </c>
      <c r="M4414" s="12">
        <v>9.3229941568147377E-4</v>
      </c>
    </row>
    <row r="4415" spans="1:13" x14ac:dyDescent="0.35">
      <c r="A4415" s="11" t="str">
        <f t="shared" si="68"/>
        <v>CONSUMO PER CAPITA (kg ó litros por individuo)AnisANDALUCIA</v>
      </c>
      <c r="B4415" s="11" t="s">
        <v>121</v>
      </c>
      <c r="C4415" s="11" t="s">
        <v>154</v>
      </c>
      <c r="D4415" s="11" t="s">
        <v>4</v>
      </c>
      <c r="E4415" s="12">
        <v>3.723330700461398E-3</v>
      </c>
      <c r="F4415" s="12">
        <v>4.3967203985338591E-5</v>
      </c>
      <c r="G4415" s="12">
        <v>1.5459240666873264E-3</v>
      </c>
      <c r="H4415" s="12">
        <v>2.1348243323908202E-3</v>
      </c>
      <c r="I4415" s="12">
        <v>1.2522643410351364E-3</v>
      </c>
      <c r="J4415" s="12">
        <v>3.4580708483023339E-3</v>
      </c>
      <c r="K4415" s="12">
        <v>5.6087573397364133E-3</v>
      </c>
      <c r="L4415" s="12">
        <v>4.6663008229906591E-3</v>
      </c>
      <c r="M4415" s="12">
        <v>3.818813373265857E-4</v>
      </c>
    </row>
    <row r="4416" spans="1:13" x14ac:dyDescent="0.35">
      <c r="A4416" s="11" t="str">
        <f t="shared" si="68"/>
        <v>CONSUMO PER CAPITA (kg ó litros por individuo)AnisMDD AM</v>
      </c>
      <c r="B4416" s="11" t="s">
        <v>121</v>
      </c>
      <c r="C4416" s="11" t="s">
        <v>154</v>
      </c>
      <c r="D4416" s="11" t="s">
        <v>5</v>
      </c>
      <c r="E4416" s="12">
        <v>1.7475049861119362E-3</v>
      </c>
      <c r="F4416" s="12">
        <v>4.5863984837151111E-5</v>
      </c>
      <c r="G4416" s="12">
        <v>3.6393194192784529E-3</v>
      </c>
      <c r="H4416" s="12">
        <v>4.5164763848878908E-3</v>
      </c>
      <c r="I4416" s="12">
        <v>5.3786018829297347E-4</v>
      </c>
      <c r="J4416" s="12">
        <v>3.771940536230292E-3</v>
      </c>
      <c r="K4416" s="12">
        <v>1.169729975905252E-3</v>
      </c>
      <c r="L4416" s="12">
        <v>2.1901363547260091E-3</v>
      </c>
      <c r="M4416" s="12">
        <v>1.510031958956745E-3</v>
      </c>
    </row>
    <row r="4417" spans="1:13" x14ac:dyDescent="0.35">
      <c r="A4417" s="11" t="str">
        <f t="shared" si="68"/>
        <v>CONSUMO PER CAPITA (kg ó litros por individuo)AnisRTO CENTRO</v>
      </c>
      <c r="B4417" s="11" t="s">
        <v>121</v>
      </c>
      <c r="C4417" s="11" t="s">
        <v>154</v>
      </c>
      <c r="D4417" s="11" t="s">
        <v>6</v>
      </c>
      <c r="E4417" s="12">
        <v>2.6908878074229667E-4</v>
      </c>
      <c r="F4417" s="12">
        <v>6.4835553058113912E-3</v>
      </c>
      <c r="G4417" s="12">
        <v>7.4805062554788157E-3</v>
      </c>
      <c r="H4417" s="12">
        <v>9.4505568051429865E-4</v>
      </c>
      <c r="I4417" s="12">
        <v>3.5234091048869998E-4</v>
      </c>
      <c r="J4417" s="12">
        <v>3.1930299944841482E-3</v>
      </c>
      <c r="K4417" s="12">
        <v>2.2550156747112309E-3</v>
      </c>
      <c r="L4417" s="12">
        <v>4.3623114754696052E-4</v>
      </c>
      <c r="M4417" s="12">
        <v>4.9549232845858661E-3</v>
      </c>
    </row>
    <row r="4418" spans="1:13" x14ac:dyDescent="0.35">
      <c r="A4418" s="11" t="str">
        <f t="shared" si="68"/>
        <v>CONSUMO PER CAPITA (kg ó litros por individuo)AnisNORTE-CENTRO</v>
      </c>
      <c r="B4418" s="11" t="s">
        <v>121</v>
      </c>
      <c r="C4418" s="11" t="s">
        <v>154</v>
      </c>
      <c r="D4418" s="11" t="s">
        <v>7</v>
      </c>
      <c r="E4418" s="12" t="s">
        <v>219</v>
      </c>
      <c r="F4418" s="12">
        <v>3.4784566887488473E-5</v>
      </c>
      <c r="G4418" s="12" t="s">
        <v>219</v>
      </c>
      <c r="H4418" s="12" t="s">
        <v>219</v>
      </c>
      <c r="I4418" s="12" t="s">
        <v>219</v>
      </c>
      <c r="J4418" s="12">
        <v>2.553004420377126E-5</v>
      </c>
      <c r="K4418" s="12">
        <v>1.5948366995698442E-3</v>
      </c>
      <c r="L4418" s="12" t="s">
        <v>219</v>
      </c>
      <c r="M4418" s="12" t="s">
        <v>219</v>
      </c>
    </row>
    <row r="4419" spans="1:13" x14ac:dyDescent="0.35">
      <c r="A4419" s="11" t="str">
        <f t="shared" si="68"/>
        <v>CONSUMO PER CAPITA (kg ó litros por individuo)AnisNOROESTE</v>
      </c>
      <c r="B4419" s="11" t="s">
        <v>121</v>
      </c>
      <c r="C4419" s="11" t="s">
        <v>154</v>
      </c>
      <c r="D4419" s="11" t="s">
        <v>8</v>
      </c>
      <c r="E4419" s="12">
        <v>3.2593678196076654E-5</v>
      </c>
      <c r="F4419" s="12">
        <v>1.8724141721218049E-3</v>
      </c>
      <c r="G4419" s="12" t="s">
        <v>219</v>
      </c>
      <c r="H4419" s="12">
        <v>1.3660743330582047E-4</v>
      </c>
      <c r="I4419" s="12" t="s">
        <v>219</v>
      </c>
      <c r="J4419" s="12">
        <v>2.4166857085726168E-3</v>
      </c>
      <c r="K4419" s="12" t="s">
        <v>219</v>
      </c>
      <c r="L4419" s="12" t="s">
        <v>219</v>
      </c>
      <c r="M4419" s="12" t="s">
        <v>219</v>
      </c>
    </row>
    <row r="4420" spans="1:13" x14ac:dyDescent="0.35">
      <c r="A4420" s="11" t="str">
        <f t="shared" ref="A4420:A4483" si="69">B4420&amp;C4420&amp;D4420</f>
        <v>CONSUMO PER CAPITA (kg ó litros por individuo)Anis&lt;2MIL</v>
      </c>
      <c r="B4420" s="11" t="s">
        <v>121</v>
      </c>
      <c r="C4420" s="11" t="s">
        <v>154</v>
      </c>
      <c r="D4420" s="11" t="s">
        <v>9</v>
      </c>
      <c r="E4420" s="12">
        <v>1.0543869935114828E-4</v>
      </c>
      <c r="F4420" s="12">
        <v>1.4697364512759668E-3</v>
      </c>
      <c r="G4420" s="12">
        <v>4.8248162944532031E-3</v>
      </c>
      <c r="H4420" s="12">
        <v>9.8817779219677868E-4</v>
      </c>
      <c r="I4420" s="12" t="s">
        <v>219</v>
      </c>
      <c r="J4420" s="12">
        <v>1.3759555721364219E-3</v>
      </c>
      <c r="K4420" s="12">
        <v>4.7413072135890248E-4</v>
      </c>
      <c r="L4420" s="12">
        <v>9.1914223929655039E-5</v>
      </c>
      <c r="M4420" s="12">
        <v>4.0396922556096873E-4</v>
      </c>
    </row>
    <row r="4421" spans="1:13" x14ac:dyDescent="0.35">
      <c r="A4421" s="11" t="str">
        <f t="shared" si="69"/>
        <v>CONSUMO PER CAPITA (kg ó litros por individuo)Anis2-5MIL</v>
      </c>
      <c r="B4421" s="11" t="s">
        <v>121</v>
      </c>
      <c r="C4421" s="11" t="s">
        <v>154</v>
      </c>
      <c r="D4421" s="11" t="s">
        <v>10</v>
      </c>
      <c r="E4421" s="12">
        <v>2.666058440336102E-4</v>
      </c>
      <c r="F4421" s="12">
        <v>6.2460010247573171E-5</v>
      </c>
      <c r="G4421" s="12">
        <v>1.0912184546435251E-4</v>
      </c>
      <c r="H4421" s="12">
        <v>1.3653422084796931E-4</v>
      </c>
      <c r="I4421" s="12">
        <v>3.114944421688612E-4</v>
      </c>
      <c r="J4421" s="12">
        <v>1.1240806944584727E-3</v>
      </c>
      <c r="K4421" s="12">
        <v>7.2940197023332409E-4</v>
      </c>
      <c r="L4421" s="12">
        <v>1.3819835279597862E-3</v>
      </c>
      <c r="M4421" s="12">
        <v>2.5154948776769321E-3</v>
      </c>
    </row>
    <row r="4422" spans="1:13" x14ac:dyDescent="0.35">
      <c r="A4422" s="11" t="str">
        <f t="shared" si="69"/>
        <v>CONSUMO PER CAPITA (kg ó litros por individuo)Anis5-10MIL</v>
      </c>
      <c r="B4422" s="11" t="s">
        <v>121</v>
      </c>
      <c r="C4422" s="11" t="s">
        <v>154</v>
      </c>
      <c r="D4422" s="11" t="s">
        <v>11</v>
      </c>
      <c r="E4422" s="12">
        <v>1.4465731311331693E-3</v>
      </c>
      <c r="F4422" s="12">
        <v>1.0327394874277247E-3</v>
      </c>
      <c r="G4422" s="12">
        <v>3.4467825671149658E-4</v>
      </c>
      <c r="H4422" s="12">
        <v>1.5059932668290519E-4</v>
      </c>
      <c r="I4422" s="12">
        <v>3.3152782310554024E-4</v>
      </c>
      <c r="J4422" s="12">
        <v>6.0884014609802282E-4</v>
      </c>
      <c r="K4422" s="12">
        <v>6.2488780355415407E-4</v>
      </c>
      <c r="L4422" s="12">
        <v>2.5357556566726338E-4</v>
      </c>
      <c r="M4422" s="12">
        <v>1.8873199573978254E-4</v>
      </c>
    </row>
    <row r="4423" spans="1:13" x14ac:dyDescent="0.35">
      <c r="A4423" s="11" t="str">
        <f t="shared" si="69"/>
        <v>CONSUMO PER CAPITA (kg ó litros por individuo)Anis10-30MIL</v>
      </c>
      <c r="B4423" s="11" t="s">
        <v>121</v>
      </c>
      <c r="C4423" s="11" t="s">
        <v>154</v>
      </c>
      <c r="D4423" s="11" t="s">
        <v>12</v>
      </c>
      <c r="E4423" s="12">
        <v>1.2384881472453501E-3</v>
      </c>
      <c r="F4423" s="12">
        <v>3.8165506893359669E-3</v>
      </c>
      <c r="G4423" s="12">
        <v>5.4898312812110646E-3</v>
      </c>
      <c r="H4423" s="12">
        <v>2.2968692738963054E-3</v>
      </c>
      <c r="I4423" s="12">
        <v>3.9306709148941039E-3</v>
      </c>
      <c r="J4423" s="12">
        <v>3.5812543537699017E-3</v>
      </c>
      <c r="K4423" s="12">
        <v>2.7767179796373254E-3</v>
      </c>
      <c r="L4423" s="12">
        <v>1.3999644754209752E-3</v>
      </c>
      <c r="M4423" s="12">
        <v>2.4243624653382733E-3</v>
      </c>
    </row>
    <row r="4424" spans="1:13" x14ac:dyDescent="0.35">
      <c r="A4424" s="11" t="str">
        <f t="shared" si="69"/>
        <v>CONSUMO PER CAPITA (kg ó litros por individuo)Anis30-100MIL</v>
      </c>
      <c r="B4424" s="11" t="s">
        <v>121</v>
      </c>
      <c r="C4424" s="11" t="s">
        <v>154</v>
      </c>
      <c r="D4424" s="11" t="s">
        <v>13</v>
      </c>
      <c r="E4424" s="12">
        <v>3.2657673489719973E-3</v>
      </c>
      <c r="F4424" s="12">
        <v>4.189195598423202E-4</v>
      </c>
      <c r="G4424" s="12">
        <v>3.1053750638322082E-3</v>
      </c>
      <c r="H4424" s="12">
        <v>4.2662422940080999E-3</v>
      </c>
      <c r="I4424" s="12">
        <v>1.5768307469143932E-3</v>
      </c>
      <c r="J4424" s="12">
        <v>4.6141960554608391E-3</v>
      </c>
      <c r="K4424" s="12">
        <v>2.4031165754440807E-3</v>
      </c>
      <c r="L4424" s="12">
        <v>3.8301927650406784E-3</v>
      </c>
      <c r="M4424" s="12">
        <v>9.108594052760397E-4</v>
      </c>
    </row>
    <row r="4425" spans="1:13" x14ac:dyDescent="0.35">
      <c r="A4425" s="11" t="str">
        <f t="shared" si="69"/>
        <v>CONSUMO PER CAPITA (kg ó litros por individuo)Anis100-200MIL</v>
      </c>
      <c r="B4425" s="11" t="s">
        <v>121</v>
      </c>
      <c r="C4425" s="11" t="s">
        <v>154</v>
      </c>
      <c r="D4425" s="11" t="s">
        <v>14</v>
      </c>
      <c r="E4425" s="12">
        <v>2.5661751970868152E-3</v>
      </c>
      <c r="F4425" s="12">
        <v>3.1627852980897402E-5</v>
      </c>
      <c r="G4425" s="12">
        <v>2.6850912436684674E-4</v>
      </c>
      <c r="H4425" s="12">
        <v>4.5424163608553478E-3</v>
      </c>
      <c r="I4425" s="12">
        <v>6.1629344653892765E-4</v>
      </c>
      <c r="J4425" s="12">
        <v>4.0126978435165057E-3</v>
      </c>
      <c r="K4425" s="12">
        <v>2.8551580459860266E-3</v>
      </c>
      <c r="L4425" s="12">
        <v>1.964144607888383E-4</v>
      </c>
      <c r="M4425" s="12">
        <v>1.3432595795997008E-4</v>
      </c>
    </row>
    <row r="4426" spans="1:13" x14ac:dyDescent="0.35">
      <c r="A4426" s="11" t="str">
        <f t="shared" si="69"/>
        <v>CONSUMO PER CAPITA (kg ó litros por individuo)Anis200-500MIL</v>
      </c>
      <c r="B4426" s="11" t="s">
        <v>121</v>
      </c>
      <c r="C4426" s="11" t="s">
        <v>154</v>
      </c>
      <c r="D4426" s="11" t="s">
        <v>15</v>
      </c>
      <c r="E4426" s="12">
        <v>3.9281834441337441E-4</v>
      </c>
      <c r="F4426" s="12">
        <v>4.2849121061159035E-3</v>
      </c>
      <c r="G4426" s="12">
        <v>1.9170280907578144E-4</v>
      </c>
      <c r="H4426" s="12">
        <v>9.6722821403664365E-4</v>
      </c>
      <c r="I4426" s="12">
        <v>1.1078057325934804E-3</v>
      </c>
      <c r="J4426" s="12">
        <v>3.687481552690935E-3</v>
      </c>
      <c r="K4426" s="12">
        <v>1.5737027714484193E-4</v>
      </c>
      <c r="L4426" s="12">
        <v>1.8275630142967289E-3</v>
      </c>
      <c r="M4426" s="12">
        <v>6.9568674073562844E-3</v>
      </c>
    </row>
    <row r="4427" spans="1:13" x14ac:dyDescent="0.35">
      <c r="A4427" s="11" t="str">
        <f t="shared" si="69"/>
        <v>CONSUMO PER CAPITA (kg ó litros por individuo)Anis&gt;500MIL</v>
      </c>
      <c r="B4427" s="11" t="s">
        <v>121</v>
      </c>
      <c r="C4427" s="11" t="s">
        <v>154</v>
      </c>
      <c r="D4427" s="11" t="s">
        <v>16</v>
      </c>
      <c r="E4427" s="12">
        <v>1.4887128127270631E-3</v>
      </c>
      <c r="F4427" s="12">
        <v>6.2711461360985814E-4</v>
      </c>
      <c r="G4427" s="12">
        <v>3.1299313614557489E-3</v>
      </c>
      <c r="H4427" s="12">
        <v>2.8168295301723985E-3</v>
      </c>
      <c r="I4427" s="12">
        <v>6.1394276725871254E-4</v>
      </c>
      <c r="J4427" s="12">
        <v>3.5044555708932776E-3</v>
      </c>
      <c r="K4427" s="12">
        <v>2.9535164274304797E-3</v>
      </c>
      <c r="L4427" s="12">
        <v>2.647245804410313E-3</v>
      </c>
      <c r="M4427" s="12">
        <v>1.4758884761857352E-3</v>
      </c>
    </row>
    <row r="4428" spans="1:13" x14ac:dyDescent="0.35">
      <c r="A4428" s="11" t="str">
        <f t="shared" si="69"/>
        <v>CONSUMO PER CAPITA (kg ó litros por individuo)AnisDE 15 A 19 AÑOS</v>
      </c>
      <c r="B4428" s="11" t="s">
        <v>121</v>
      </c>
      <c r="C4428" s="11" t="s">
        <v>154</v>
      </c>
      <c r="D4428" s="11" t="s">
        <v>39</v>
      </c>
      <c r="E4428" s="12" t="s">
        <v>219</v>
      </c>
      <c r="F4428" s="12" t="s">
        <v>219</v>
      </c>
      <c r="G4428" s="12" t="s">
        <v>219</v>
      </c>
      <c r="H4428" s="12" t="s">
        <v>219</v>
      </c>
      <c r="I4428" s="12" t="s">
        <v>219</v>
      </c>
      <c r="J4428" s="12" t="s">
        <v>219</v>
      </c>
      <c r="K4428" s="12" t="s">
        <v>219</v>
      </c>
      <c r="L4428" s="12" t="s">
        <v>219</v>
      </c>
      <c r="M4428" s="12">
        <v>1.9768521324174158E-4</v>
      </c>
    </row>
    <row r="4429" spans="1:13" x14ac:dyDescent="0.35">
      <c r="A4429" s="11" t="str">
        <f t="shared" si="69"/>
        <v>CONSUMO PER CAPITA (kg ó litros por individuo)AnisDE 20 A 24 AÑOS</v>
      </c>
      <c r="B4429" s="11" t="s">
        <v>121</v>
      </c>
      <c r="C4429" s="11" t="s">
        <v>154</v>
      </c>
      <c r="D4429" s="11" t="s">
        <v>40</v>
      </c>
      <c r="E4429" s="12">
        <v>4.1066523060599841E-5</v>
      </c>
      <c r="F4429" s="12">
        <v>4.5335763212101003E-3</v>
      </c>
      <c r="G4429" s="12">
        <v>4.5239883942948346E-4</v>
      </c>
      <c r="H4429" s="12">
        <v>6.9686576952823617E-3</v>
      </c>
      <c r="I4429" s="12">
        <v>1.6598299577054456E-3</v>
      </c>
      <c r="J4429" s="12">
        <v>6.8996973853519949E-4</v>
      </c>
      <c r="K4429" s="12">
        <v>1.3630572121463814E-4</v>
      </c>
      <c r="L4429" s="12" t="s">
        <v>219</v>
      </c>
      <c r="M4429" s="12">
        <v>5.604892898268726E-5</v>
      </c>
    </row>
    <row r="4430" spans="1:13" x14ac:dyDescent="0.35">
      <c r="A4430" s="11" t="str">
        <f t="shared" si="69"/>
        <v>CONSUMO PER CAPITA (kg ó litros por individuo)AnisDE 25 A 34 AÑOS</v>
      </c>
      <c r="B4430" s="11" t="s">
        <v>121</v>
      </c>
      <c r="C4430" s="11" t="s">
        <v>154</v>
      </c>
      <c r="D4430" s="11" t="s">
        <v>41</v>
      </c>
      <c r="E4430" s="12">
        <v>2.5362387214446611E-3</v>
      </c>
      <c r="F4430" s="12">
        <v>7.7064652370233578E-4</v>
      </c>
      <c r="G4430" s="12">
        <v>6.2939589093968769E-3</v>
      </c>
      <c r="H4430" s="12">
        <v>3.3983772668868917E-3</v>
      </c>
      <c r="I4430" s="12">
        <v>7.5289998892993416E-4</v>
      </c>
      <c r="J4430" s="12">
        <v>1.0714539091176898E-2</v>
      </c>
      <c r="K4430" s="12">
        <v>4.6984154162634101E-3</v>
      </c>
      <c r="L4430" s="12">
        <v>1.7471702391908049E-3</v>
      </c>
      <c r="M4430" s="12">
        <v>4.2454454173365113E-3</v>
      </c>
    </row>
    <row r="4431" spans="1:13" x14ac:dyDescent="0.35">
      <c r="A4431" s="11" t="str">
        <f t="shared" si="69"/>
        <v>CONSUMO PER CAPITA (kg ó litros por individuo)AnisDE 35 A 49 AÑOS</v>
      </c>
      <c r="B4431" s="11" t="s">
        <v>121</v>
      </c>
      <c r="C4431" s="11" t="s">
        <v>154</v>
      </c>
      <c r="D4431" s="11" t="s">
        <v>42</v>
      </c>
      <c r="E4431" s="12">
        <v>2.7844866532991497E-3</v>
      </c>
      <c r="F4431" s="12">
        <v>9.7238708725917982E-4</v>
      </c>
      <c r="G4431" s="12">
        <v>2.7493016092890571E-3</v>
      </c>
      <c r="H4431" s="12">
        <v>2.7186558579094461E-3</v>
      </c>
      <c r="I4431" s="12">
        <v>9.1505528063370064E-4</v>
      </c>
      <c r="J4431" s="12">
        <v>3.0078883648860214E-3</v>
      </c>
      <c r="K4431" s="12">
        <v>8.0210200162880241E-4</v>
      </c>
      <c r="L4431" s="12">
        <v>8.6981439781424325E-4</v>
      </c>
      <c r="M4431" s="12">
        <v>6.3742271357850077E-4</v>
      </c>
    </row>
    <row r="4432" spans="1:13" x14ac:dyDescent="0.35">
      <c r="A4432" s="11" t="str">
        <f t="shared" si="69"/>
        <v>CONSUMO PER CAPITA (kg ó litros por individuo)AnisDE 50 A 59 AÑOS</v>
      </c>
      <c r="B4432" s="11" t="s">
        <v>121</v>
      </c>
      <c r="C4432" s="11" t="s">
        <v>154</v>
      </c>
      <c r="D4432" s="11" t="s">
        <v>43</v>
      </c>
      <c r="E4432" s="12">
        <v>1.7364059292406362E-3</v>
      </c>
      <c r="F4432" s="12">
        <v>4.2791171383473256E-3</v>
      </c>
      <c r="G4432" s="12">
        <v>3.4577278447163328E-3</v>
      </c>
      <c r="H4432" s="12">
        <v>3.1731161764043947E-3</v>
      </c>
      <c r="I4432" s="12">
        <v>3.5794388504561928E-3</v>
      </c>
      <c r="J4432" s="12">
        <v>2.3690467753517334E-3</v>
      </c>
      <c r="K4432" s="12">
        <v>3.2513743269190136E-3</v>
      </c>
      <c r="L4432" s="12">
        <v>2.4608885742293759E-3</v>
      </c>
      <c r="M4432" s="12">
        <v>6.5346125569653907E-4</v>
      </c>
    </row>
    <row r="4433" spans="1:13" x14ac:dyDescent="0.35">
      <c r="A4433" s="11" t="str">
        <f t="shared" si="69"/>
        <v>CONSUMO PER CAPITA (kg ó litros por individuo)AnisDE 60 A 75 AÑOS</v>
      </c>
      <c r="B4433" s="11" t="s">
        <v>121</v>
      </c>
      <c r="C4433" s="11" t="s">
        <v>154</v>
      </c>
      <c r="D4433" s="11" t="s">
        <v>44</v>
      </c>
      <c r="E4433" s="12">
        <v>2.6114293262128501E-4</v>
      </c>
      <c r="F4433" s="12">
        <v>3.517841336441319E-4</v>
      </c>
      <c r="G4433" s="12">
        <v>5.0187652086452106E-4</v>
      </c>
      <c r="H4433" s="12">
        <v>2.9303274121030747E-4</v>
      </c>
      <c r="I4433" s="12">
        <v>8.8673938765683805E-4</v>
      </c>
      <c r="J4433" s="12">
        <v>1.580470636416497E-3</v>
      </c>
      <c r="K4433" s="12">
        <v>1.7168449978179569E-3</v>
      </c>
      <c r="L4433" s="12">
        <v>3.7652188180743811E-3</v>
      </c>
      <c r="M4433" s="12">
        <v>4.5561094579582313E-3</v>
      </c>
    </row>
    <row r="4434" spans="1:13" x14ac:dyDescent="0.35">
      <c r="A4434" s="11" t="str">
        <f t="shared" si="69"/>
        <v>CONSUMO PER CAPITA (kg ó litros por individuo)AnisALTA Y MEDIA ALTA</v>
      </c>
      <c r="B4434" s="11" t="s">
        <v>121</v>
      </c>
      <c r="C4434" s="11" t="s">
        <v>154</v>
      </c>
      <c r="D4434" s="11" t="s">
        <v>17</v>
      </c>
      <c r="E4434" s="12">
        <v>3.9937455104503765E-4</v>
      </c>
      <c r="F4434" s="12">
        <v>1.3083008552008954E-3</v>
      </c>
      <c r="G4434" s="12">
        <v>7.7875997625181069E-4</v>
      </c>
      <c r="H4434" s="12">
        <v>4.6239503931416373E-5</v>
      </c>
      <c r="I4434" s="12">
        <v>9.9544425950468104E-4</v>
      </c>
      <c r="J4434" s="12">
        <v>4.2571761940693811E-4</v>
      </c>
      <c r="K4434" s="12">
        <v>1.1907890409111155E-3</v>
      </c>
      <c r="L4434" s="12">
        <v>1.8454423058040092E-3</v>
      </c>
      <c r="M4434" s="12">
        <v>3.8818597894215864E-3</v>
      </c>
    </row>
    <row r="4435" spans="1:13" x14ac:dyDescent="0.35">
      <c r="A4435" s="11" t="str">
        <f t="shared" si="69"/>
        <v>CONSUMO PER CAPITA (kg ó litros por individuo)AnisMEDIA</v>
      </c>
      <c r="B4435" s="11" t="s">
        <v>121</v>
      </c>
      <c r="C4435" s="11" t="s">
        <v>154</v>
      </c>
      <c r="D4435" s="11" t="s">
        <v>18</v>
      </c>
      <c r="E4435" s="12">
        <v>1.2294820035856863E-3</v>
      </c>
      <c r="F4435" s="12">
        <v>4.9566497671715869E-4</v>
      </c>
      <c r="G4435" s="12">
        <v>6.6524175478423241E-4</v>
      </c>
      <c r="H4435" s="12">
        <v>1.4683230083257723E-3</v>
      </c>
      <c r="I4435" s="12">
        <v>1.0944212048005354E-3</v>
      </c>
      <c r="J4435" s="12">
        <v>2.9651706976144897E-3</v>
      </c>
      <c r="K4435" s="12">
        <v>2.4213625495745619E-3</v>
      </c>
      <c r="L4435" s="12">
        <v>1.5201306400275923E-3</v>
      </c>
      <c r="M4435" s="12">
        <v>9.8805001340698676E-4</v>
      </c>
    </row>
    <row r="4436" spans="1:13" x14ac:dyDescent="0.35">
      <c r="A4436" s="11" t="str">
        <f t="shared" si="69"/>
        <v>CONSUMO PER CAPITA (kg ó litros por individuo)AnisMEDIA BAJA</v>
      </c>
      <c r="B4436" s="11" t="s">
        <v>121</v>
      </c>
      <c r="C4436" s="11" t="s">
        <v>154</v>
      </c>
      <c r="D4436" s="11" t="s">
        <v>19</v>
      </c>
      <c r="E4436" s="12">
        <v>3.077145218155288E-3</v>
      </c>
      <c r="F4436" s="12">
        <v>2.0951189256497222E-3</v>
      </c>
      <c r="G4436" s="12">
        <v>3.1658708147370321E-3</v>
      </c>
      <c r="H4436" s="12">
        <v>4.0488197131287543E-3</v>
      </c>
      <c r="I4436" s="12">
        <v>8.3262215007831662E-4</v>
      </c>
      <c r="J4436" s="12">
        <v>1.768315795265932E-3</v>
      </c>
      <c r="K4436" s="12">
        <v>1.4725331425032486E-3</v>
      </c>
      <c r="L4436" s="12">
        <v>3.3951361389399875E-3</v>
      </c>
      <c r="M4436" s="12">
        <v>3.1643201274718217E-3</v>
      </c>
    </row>
    <row r="4437" spans="1:13" x14ac:dyDescent="0.35">
      <c r="A4437" s="11" t="str">
        <f t="shared" si="69"/>
        <v>CONSUMO PER CAPITA (kg ó litros por individuo)AnisBAJA</v>
      </c>
      <c r="B4437" s="11" t="s">
        <v>121</v>
      </c>
      <c r="C4437" s="11" t="s">
        <v>154</v>
      </c>
      <c r="D4437" s="11" t="s">
        <v>20</v>
      </c>
      <c r="E4437" s="12">
        <v>1.6091897673375809E-3</v>
      </c>
      <c r="F4437" s="12">
        <v>3.2344130262868852E-3</v>
      </c>
      <c r="G4437" s="12">
        <v>6.9250203851388753E-3</v>
      </c>
      <c r="H4437" s="12">
        <v>4.5833530875471823E-3</v>
      </c>
      <c r="I4437" s="12">
        <v>3.1379449766055271E-3</v>
      </c>
      <c r="J4437" s="12">
        <v>9.0746917626703307E-3</v>
      </c>
      <c r="K4437" s="12">
        <v>2.6426167876344442E-3</v>
      </c>
      <c r="L4437" s="12">
        <v>3.8790956497970156E-4</v>
      </c>
      <c r="M4437" s="12" t="s">
        <v>219</v>
      </c>
    </row>
    <row r="4438" spans="1:13" x14ac:dyDescent="0.35">
      <c r="A4438" s="11" t="str">
        <f t="shared" si="69"/>
        <v>CONSUMO PER CAPITA (kg ó litros por individuo)AnisHOMBRE</v>
      </c>
      <c r="B4438" s="11" t="s">
        <v>121</v>
      </c>
      <c r="C4438" s="11" t="s">
        <v>154</v>
      </c>
      <c r="D4438" s="11" t="s">
        <v>21</v>
      </c>
      <c r="E4438" s="12">
        <v>2.1544005550989185E-3</v>
      </c>
      <c r="F4438" s="12">
        <v>1.1276216045117094E-3</v>
      </c>
      <c r="G4438" s="12">
        <v>1.4573986843534339E-3</v>
      </c>
      <c r="H4438" s="12">
        <v>1.4452503471825025E-3</v>
      </c>
      <c r="I4438" s="12">
        <v>1.2309725269554713E-3</v>
      </c>
      <c r="J4438" s="12">
        <v>3.9473220895870857E-3</v>
      </c>
      <c r="K4438" s="12">
        <v>1.7746531474696643E-3</v>
      </c>
      <c r="L4438" s="12">
        <v>1.3561331510717712E-3</v>
      </c>
      <c r="M4438" s="12">
        <v>3.5564891198384459E-3</v>
      </c>
    </row>
    <row r="4439" spans="1:13" x14ac:dyDescent="0.35">
      <c r="A4439" s="11" t="str">
        <f t="shared" si="69"/>
        <v>CONSUMO PER CAPITA (kg ó litros por individuo)AnisMUJER</v>
      </c>
      <c r="B4439" s="11" t="s">
        <v>121</v>
      </c>
      <c r="C4439" s="11" t="s">
        <v>154</v>
      </c>
      <c r="D4439" s="11" t="s">
        <v>22</v>
      </c>
      <c r="E4439" s="12">
        <v>1.0711795069437535E-3</v>
      </c>
      <c r="F4439" s="12">
        <v>2.1037332916244785E-3</v>
      </c>
      <c r="G4439" s="12">
        <v>3.6398825632107689E-3</v>
      </c>
      <c r="H4439" s="12">
        <v>3.4275907439788233E-3</v>
      </c>
      <c r="I4439" s="12">
        <v>1.5672125554172837E-3</v>
      </c>
      <c r="J4439" s="12">
        <v>2.6406061726924465E-3</v>
      </c>
      <c r="K4439" s="12">
        <v>2.1251801198031374E-3</v>
      </c>
      <c r="L4439" s="12">
        <v>2.3617979454515843E-3</v>
      </c>
      <c r="M4439" s="12">
        <v>4.549115025748478E-4</v>
      </c>
    </row>
    <row r="4440" spans="1:13" x14ac:dyDescent="0.35">
      <c r="A4440" s="11" t="str">
        <f t="shared" si="69"/>
        <v>CONSUMO PER CAPITA (kg ó litros por individuo)Otras EspirituosasT.ESPAÑA</v>
      </c>
      <c r="B4440" s="11" t="s">
        <v>121</v>
      </c>
      <c r="C4440" s="11" t="s">
        <v>155</v>
      </c>
      <c r="D4440" s="11" t="s">
        <v>36</v>
      </c>
      <c r="E4440" s="11">
        <v>0.17944867977998669</v>
      </c>
      <c r="F4440" s="11">
        <v>0.42201384711110707</v>
      </c>
      <c r="G4440" s="11">
        <v>0.24376536162481008</v>
      </c>
      <c r="H4440" s="11">
        <v>0.14616684314649384</v>
      </c>
      <c r="I4440" s="11">
        <v>0.22600958991531139</v>
      </c>
      <c r="J4440" s="11">
        <v>0.40285404099557315</v>
      </c>
      <c r="K4440" s="11">
        <v>0.20321496522334018</v>
      </c>
      <c r="L4440" s="11">
        <v>0.14009996730901697</v>
      </c>
      <c r="M4440" s="11">
        <v>0.1903069260332374</v>
      </c>
    </row>
    <row r="4441" spans="1:13" x14ac:dyDescent="0.35">
      <c r="A4441" s="11" t="str">
        <f t="shared" si="69"/>
        <v>CONSUMO PER CAPITA (kg ó litros por individuo)Otras EspirituosasBCN AM</v>
      </c>
      <c r="B4441" s="11" t="s">
        <v>121</v>
      </c>
      <c r="C4441" s="11" t="s">
        <v>155</v>
      </c>
      <c r="D4441" s="11" t="s">
        <v>1</v>
      </c>
      <c r="E4441" s="11">
        <v>0.14693238434484274</v>
      </c>
      <c r="F4441" s="11">
        <v>0.39115367955744129</v>
      </c>
      <c r="G4441" s="11">
        <v>0.26046357382582846</v>
      </c>
      <c r="H4441" s="11">
        <v>9.5540741038314003E-2</v>
      </c>
      <c r="I4441" s="11">
        <v>0.19739468227392232</v>
      </c>
      <c r="J4441" s="11">
        <v>0.34819675363575947</v>
      </c>
      <c r="K4441" s="11">
        <v>0.14790007891919985</v>
      </c>
      <c r="L4441" s="11">
        <v>0.10309285696243811</v>
      </c>
      <c r="M4441" s="11">
        <v>0.13441273075509375</v>
      </c>
    </row>
    <row r="4442" spans="1:13" x14ac:dyDescent="0.35">
      <c r="A4442" s="11" t="str">
        <f t="shared" si="69"/>
        <v>CONSUMO PER CAPITA (kg ó litros por individuo)Otras EspirituosasREST.CAT ARAGON</v>
      </c>
      <c r="B4442" s="11" t="s">
        <v>121</v>
      </c>
      <c r="C4442" s="11" t="s">
        <v>155</v>
      </c>
      <c r="D4442" s="11" t="s">
        <v>2</v>
      </c>
      <c r="E4442" s="11">
        <v>0.33077346952325759</v>
      </c>
      <c r="F4442" s="11">
        <v>0.6682364660569059</v>
      </c>
      <c r="G4442" s="11">
        <v>0.35480580661634115</v>
      </c>
      <c r="H4442" s="11">
        <v>0.23113622019628527</v>
      </c>
      <c r="I4442" s="11">
        <v>0.29252153477796933</v>
      </c>
      <c r="J4442" s="11">
        <v>0.51699174400914916</v>
      </c>
      <c r="K4442" s="11">
        <v>0.25791932921697286</v>
      </c>
      <c r="L4442" s="11">
        <v>0.19328539632338806</v>
      </c>
      <c r="M4442" s="11">
        <v>0.265523641939303</v>
      </c>
    </row>
    <row r="4443" spans="1:13" x14ac:dyDescent="0.35">
      <c r="A4443" s="11" t="str">
        <f t="shared" si="69"/>
        <v>CONSUMO PER CAPITA (kg ó litros por individuo)Otras EspirituosasLEVANTE</v>
      </c>
      <c r="B4443" s="11" t="s">
        <v>121</v>
      </c>
      <c r="C4443" s="11" t="s">
        <v>155</v>
      </c>
      <c r="D4443" s="11" t="s">
        <v>3</v>
      </c>
      <c r="E4443" s="11">
        <v>0.16467370227553352</v>
      </c>
      <c r="F4443" s="11">
        <v>0.41539014150443604</v>
      </c>
      <c r="G4443" s="11">
        <v>0.44063385601305116</v>
      </c>
      <c r="H4443" s="11">
        <v>0.25445805570952756</v>
      </c>
      <c r="I4443" s="11">
        <v>0.27863937939616962</v>
      </c>
      <c r="J4443" s="11">
        <v>0.49158446273824102</v>
      </c>
      <c r="K4443" s="11">
        <v>0.25420135239384323</v>
      </c>
      <c r="L4443" s="11">
        <v>0.16914513217140453</v>
      </c>
      <c r="M4443" s="11">
        <v>0.21544305118720336</v>
      </c>
    </row>
    <row r="4444" spans="1:13" x14ac:dyDescent="0.35">
      <c r="A4444" s="11" t="str">
        <f t="shared" si="69"/>
        <v>CONSUMO PER CAPITA (kg ó litros por individuo)Otras EspirituosasANDALUCIA</v>
      </c>
      <c r="B4444" s="11" t="s">
        <v>121</v>
      </c>
      <c r="C4444" s="11" t="s">
        <v>155</v>
      </c>
      <c r="D4444" s="11" t="s">
        <v>4</v>
      </c>
      <c r="E4444" s="11">
        <v>0.14257092937312907</v>
      </c>
      <c r="F4444" s="11">
        <v>0.28813779682892771</v>
      </c>
      <c r="G4444" s="11">
        <v>0.1021328369375628</v>
      </c>
      <c r="H4444" s="11">
        <v>8.0512441327636408E-2</v>
      </c>
      <c r="I4444" s="11">
        <v>0.18256845738936922</v>
      </c>
      <c r="J4444" s="11">
        <v>0.3704434944784637</v>
      </c>
      <c r="K4444" s="11">
        <v>0.1054771565274555</v>
      </c>
      <c r="L4444" s="11">
        <v>0.10957444840316587</v>
      </c>
      <c r="M4444" s="11">
        <v>0.10376706675154945</v>
      </c>
    </row>
    <row r="4445" spans="1:13" x14ac:dyDescent="0.35">
      <c r="A4445" s="11" t="str">
        <f t="shared" si="69"/>
        <v>CONSUMO PER CAPITA (kg ó litros por individuo)Otras EspirituosasMDD AM</v>
      </c>
      <c r="B4445" s="11" t="s">
        <v>121</v>
      </c>
      <c r="C4445" s="11" t="s">
        <v>155</v>
      </c>
      <c r="D4445" s="11" t="s">
        <v>5</v>
      </c>
      <c r="E4445" s="11">
        <v>0.14280643766515341</v>
      </c>
      <c r="F4445" s="11">
        <v>0.40610812139666974</v>
      </c>
      <c r="G4445" s="11">
        <v>0.18799635170639109</v>
      </c>
      <c r="H4445" s="11">
        <v>0.16433122975003331</v>
      </c>
      <c r="I4445" s="11">
        <v>0.21789243570773026</v>
      </c>
      <c r="J4445" s="11">
        <v>0.43431593629075926</v>
      </c>
      <c r="K4445" s="11">
        <v>0.18643342758681269</v>
      </c>
      <c r="L4445" s="11">
        <v>0.11733591763921138</v>
      </c>
      <c r="M4445" s="11">
        <v>0.22756769620522943</v>
      </c>
    </row>
    <row r="4446" spans="1:13" x14ac:dyDescent="0.35">
      <c r="A4446" s="11" t="str">
        <f t="shared" si="69"/>
        <v>CONSUMO PER CAPITA (kg ó litros por individuo)Otras EspirituosasRTO CENTRO</v>
      </c>
      <c r="B4446" s="11" t="s">
        <v>121</v>
      </c>
      <c r="C4446" s="11" t="s">
        <v>155</v>
      </c>
      <c r="D4446" s="11" t="s">
        <v>6</v>
      </c>
      <c r="E4446" s="11">
        <v>0.23393782367072838</v>
      </c>
      <c r="F4446" s="11">
        <v>0.67997258267235694</v>
      </c>
      <c r="G4446" s="11">
        <v>0.20494095851099361</v>
      </c>
      <c r="H4446" s="11">
        <v>5.8145009961398902E-2</v>
      </c>
      <c r="I4446" s="11">
        <v>0.14171010111002885</v>
      </c>
      <c r="J4446" s="11">
        <v>0.24074026230888243</v>
      </c>
      <c r="K4446" s="11">
        <v>0.31607375926288078</v>
      </c>
      <c r="L4446" s="11">
        <v>0.11647562293794797</v>
      </c>
      <c r="M4446" s="11">
        <v>0.19880395175793006</v>
      </c>
    </row>
    <row r="4447" spans="1:13" x14ac:dyDescent="0.35">
      <c r="A4447" s="11" t="str">
        <f t="shared" si="69"/>
        <v>CONSUMO PER CAPITA (kg ó litros por individuo)Otras EspirituosasNORTE-CENTRO</v>
      </c>
      <c r="B4447" s="11" t="s">
        <v>121</v>
      </c>
      <c r="C4447" s="11" t="s">
        <v>155</v>
      </c>
      <c r="D4447" s="11" t="s">
        <v>7</v>
      </c>
      <c r="E4447" s="11">
        <v>0.15275326453587332</v>
      </c>
      <c r="F4447" s="11">
        <v>0.25436324187250664</v>
      </c>
      <c r="G4447" s="11">
        <v>0.20537632443321246</v>
      </c>
      <c r="H4447" s="11">
        <v>0.12651395487275405</v>
      </c>
      <c r="I4447" s="11">
        <v>0.22905929611418863</v>
      </c>
      <c r="J4447" s="11">
        <v>0.3524834805665274</v>
      </c>
      <c r="K4447" s="11">
        <v>0.21595937853287583</v>
      </c>
      <c r="L4447" s="11">
        <v>0.14766122734807888</v>
      </c>
      <c r="M4447" s="11">
        <v>0.24093448104282394</v>
      </c>
    </row>
    <row r="4448" spans="1:13" x14ac:dyDescent="0.35">
      <c r="A4448" s="11" t="str">
        <f t="shared" si="69"/>
        <v>CONSUMO PER CAPITA (kg ó litros por individuo)Otras EspirituosasNOROESTE</v>
      </c>
      <c r="B4448" s="11" t="s">
        <v>121</v>
      </c>
      <c r="C4448" s="11" t="s">
        <v>155</v>
      </c>
      <c r="D4448" s="11" t="s">
        <v>8</v>
      </c>
      <c r="E4448" s="11">
        <v>0.13060066008448618</v>
      </c>
      <c r="F4448" s="11">
        <v>0.34430371403423338</v>
      </c>
      <c r="G4448" s="11">
        <v>0.21525849606449177</v>
      </c>
      <c r="H4448" s="11">
        <v>0.1243047034344287</v>
      </c>
      <c r="I4448" s="11">
        <v>0.26457032032552397</v>
      </c>
      <c r="J4448" s="11">
        <v>0.39045869266358452</v>
      </c>
      <c r="K4448" s="11">
        <v>0.20916468417785875</v>
      </c>
      <c r="L4448" s="11">
        <v>0.17146177401589752</v>
      </c>
      <c r="M4448" s="11">
        <v>0.17505271461147234</v>
      </c>
    </row>
    <row r="4449" spans="1:13" x14ac:dyDescent="0.35">
      <c r="A4449" s="11" t="str">
        <f t="shared" si="69"/>
        <v>CONSUMO PER CAPITA (kg ó litros por individuo)Otras Espirituosas&lt;2MIL</v>
      </c>
      <c r="B4449" s="11" t="s">
        <v>121</v>
      </c>
      <c r="C4449" s="11" t="s">
        <v>155</v>
      </c>
      <c r="D4449" s="11" t="s">
        <v>9</v>
      </c>
      <c r="E4449" s="11">
        <v>0.45109943807138747</v>
      </c>
      <c r="F4449" s="11">
        <v>0.99853431898337275</v>
      </c>
      <c r="G4449" s="11">
        <v>0.67343106267662656</v>
      </c>
      <c r="H4449" s="11">
        <v>0.33400288949727064</v>
      </c>
      <c r="I4449" s="11">
        <v>0.4708860725829071</v>
      </c>
      <c r="J4449" s="11">
        <v>0.85366086270550467</v>
      </c>
      <c r="K4449" s="11">
        <v>0.52745352050456229</v>
      </c>
      <c r="L4449" s="11">
        <v>0.36895796843758633</v>
      </c>
      <c r="M4449" s="11">
        <v>0.40795176656232229</v>
      </c>
    </row>
    <row r="4450" spans="1:13" x14ac:dyDescent="0.35">
      <c r="A4450" s="11" t="str">
        <f t="shared" si="69"/>
        <v>CONSUMO PER CAPITA (kg ó litros por individuo)Otras Espirituosas2-5MIL</v>
      </c>
      <c r="B4450" s="11" t="s">
        <v>121</v>
      </c>
      <c r="C4450" s="11" t="s">
        <v>155</v>
      </c>
      <c r="D4450" s="11" t="s">
        <v>10</v>
      </c>
      <c r="E4450" s="11">
        <v>7.8372037969312552E-2</v>
      </c>
      <c r="F4450" s="11">
        <v>0.20002151220342343</v>
      </c>
      <c r="G4450" s="11">
        <v>8.749939339937142E-2</v>
      </c>
      <c r="H4450" s="11">
        <v>5.3973701456627735E-2</v>
      </c>
      <c r="I4450" s="11">
        <v>0.17666039813484302</v>
      </c>
      <c r="J4450" s="11">
        <v>0.22475747732187301</v>
      </c>
      <c r="K4450" s="11">
        <v>7.687821413338608E-2</v>
      </c>
      <c r="L4450" s="11">
        <v>7.2746804764457412E-2</v>
      </c>
      <c r="M4450" s="11">
        <v>6.149837379217872E-2</v>
      </c>
    </row>
    <row r="4451" spans="1:13" x14ac:dyDescent="0.35">
      <c r="A4451" s="11" t="str">
        <f t="shared" si="69"/>
        <v>CONSUMO PER CAPITA (kg ó litros por individuo)Otras Espirituosas5-10MIL</v>
      </c>
      <c r="B4451" s="11" t="s">
        <v>121</v>
      </c>
      <c r="C4451" s="11" t="s">
        <v>155</v>
      </c>
      <c r="D4451" s="11" t="s">
        <v>11</v>
      </c>
      <c r="E4451" s="11">
        <v>0.12189105073311188</v>
      </c>
      <c r="F4451" s="11">
        <v>0.27807050596301169</v>
      </c>
      <c r="G4451" s="11">
        <v>8.8693338738902824E-2</v>
      </c>
      <c r="H4451" s="11">
        <v>7.6560604259295562E-2</v>
      </c>
      <c r="I4451" s="11">
        <v>0.1509711647930507</v>
      </c>
      <c r="J4451" s="11">
        <v>0.32654374929518093</v>
      </c>
      <c r="K4451" s="11">
        <v>0.10830961207885015</v>
      </c>
      <c r="L4451" s="11">
        <v>9.0965521919506923E-2</v>
      </c>
      <c r="M4451" s="11">
        <v>0.12769224327154632</v>
      </c>
    </row>
    <row r="4452" spans="1:13" x14ac:dyDescent="0.35">
      <c r="A4452" s="11" t="str">
        <f t="shared" si="69"/>
        <v>CONSUMO PER CAPITA (kg ó litros por individuo)Otras Espirituosas10-30MIL</v>
      </c>
      <c r="B4452" s="11" t="s">
        <v>121</v>
      </c>
      <c r="C4452" s="11" t="s">
        <v>155</v>
      </c>
      <c r="D4452" s="11" t="s">
        <v>12</v>
      </c>
      <c r="E4452" s="11">
        <v>0.20241786528025929</v>
      </c>
      <c r="F4452" s="11">
        <v>0.53877877988971556</v>
      </c>
      <c r="G4452" s="11">
        <v>0.19295699256459647</v>
      </c>
      <c r="H4452" s="11">
        <v>8.0176118025986537E-2</v>
      </c>
      <c r="I4452" s="11">
        <v>0.18702194226085808</v>
      </c>
      <c r="J4452" s="11">
        <v>0.31993819602351059</v>
      </c>
      <c r="K4452" s="11">
        <v>0.14955088376086018</v>
      </c>
      <c r="L4452" s="11">
        <v>0.10910779908600664</v>
      </c>
      <c r="M4452" s="11">
        <v>0.20757870750701304</v>
      </c>
    </row>
    <row r="4453" spans="1:13" x14ac:dyDescent="0.35">
      <c r="A4453" s="11" t="str">
        <f t="shared" si="69"/>
        <v>CONSUMO PER CAPITA (kg ó litros por individuo)Otras Espirituosas30-100MIL</v>
      </c>
      <c r="B4453" s="11" t="s">
        <v>121</v>
      </c>
      <c r="C4453" s="11" t="s">
        <v>155</v>
      </c>
      <c r="D4453" s="11" t="s">
        <v>13</v>
      </c>
      <c r="E4453" s="11">
        <v>0.19071845195596526</v>
      </c>
      <c r="F4453" s="11">
        <v>0.39853457384191393</v>
      </c>
      <c r="G4453" s="11">
        <v>0.36753943271448086</v>
      </c>
      <c r="H4453" s="11">
        <v>0.21305370538078969</v>
      </c>
      <c r="I4453" s="11">
        <v>0.27582082223575016</v>
      </c>
      <c r="J4453" s="11">
        <v>0.41987483091658401</v>
      </c>
      <c r="K4453" s="11">
        <v>0.23433500709491298</v>
      </c>
      <c r="L4453" s="11">
        <v>0.16423135085210852</v>
      </c>
      <c r="M4453" s="11">
        <v>0.16006489288204234</v>
      </c>
    </row>
    <row r="4454" spans="1:13" x14ac:dyDescent="0.35">
      <c r="A4454" s="11" t="str">
        <f t="shared" si="69"/>
        <v>CONSUMO PER CAPITA (kg ó litros por individuo)Otras Espirituosas100-200MIL</v>
      </c>
      <c r="B4454" s="11" t="s">
        <v>121</v>
      </c>
      <c r="C4454" s="11" t="s">
        <v>155</v>
      </c>
      <c r="D4454" s="11" t="s">
        <v>14</v>
      </c>
      <c r="E4454" s="11">
        <v>0.12044357189084272</v>
      </c>
      <c r="F4454" s="11">
        <v>0.31960146082128532</v>
      </c>
      <c r="G4454" s="11">
        <v>0.21121767742677297</v>
      </c>
      <c r="H4454" s="11">
        <v>0.16481048040699092</v>
      </c>
      <c r="I4454" s="11">
        <v>0.18309713842320466</v>
      </c>
      <c r="J4454" s="11">
        <v>0.35793236271474149</v>
      </c>
      <c r="K4454" s="11">
        <v>0.15619949817256934</v>
      </c>
      <c r="L4454" s="11">
        <v>0.10684537914960529</v>
      </c>
      <c r="M4454" s="11">
        <v>0.16698335993916588</v>
      </c>
    </row>
    <row r="4455" spans="1:13" x14ac:dyDescent="0.35">
      <c r="A4455" s="11" t="str">
        <f t="shared" si="69"/>
        <v>CONSUMO PER CAPITA (kg ó litros por individuo)Otras Espirituosas200-500MIL</v>
      </c>
      <c r="B4455" s="11" t="s">
        <v>121</v>
      </c>
      <c r="C4455" s="11" t="s">
        <v>155</v>
      </c>
      <c r="D4455" s="11" t="s">
        <v>15</v>
      </c>
      <c r="E4455" s="11">
        <v>0.13637970358666746</v>
      </c>
      <c r="F4455" s="11">
        <v>0.30037791853966223</v>
      </c>
      <c r="G4455" s="11">
        <v>0.18106825165776519</v>
      </c>
      <c r="H4455" s="11">
        <v>0.14629930809412145</v>
      </c>
      <c r="I4455" s="11">
        <v>0.21483344393654291</v>
      </c>
      <c r="J4455" s="11">
        <v>0.38303288027461035</v>
      </c>
      <c r="K4455" s="11">
        <v>0.24084691031744987</v>
      </c>
      <c r="L4455" s="11">
        <v>0.11615623808688821</v>
      </c>
      <c r="M4455" s="11">
        <v>0.22527386116652917</v>
      </c>
    </row>
    <row r="4456" spans="1:13" x14ac:dyDescent="0.35">
      <c r="A4456" s="11" t="str">
        <f t="shared" si="69"/>
        <v>CONSUMO PER CAPITA (kg ó litros por individuo)Otras Espirituosas&gt;500MIL</v>
      </c>
      <c r="B4456" s="11" t="s">
        <v>121</v>
      </c>
      <c r="C4456" s="11" t="s">
        <v>155</v>
      </c>
      <c r="D4456" s="11" t="s">
        <v>16</v>
      </c>
      <c r="E4456" s="11">
        <v>0.18434957753958753</v>
      </c>
      <c r="F4456" s="11">
        <v>0.43191295723116629</v>
      </c>
      <c r="G4456" s="11">
        <v>0.20484503676352583</v>
      </c>
      <c r="H4456" s="11">
        <v>0.1306890445857459</v>
      </c>
      <c r="I4456" s="11">
        <v>0.21279277173795449</v>
      </c>
      <c r="J4456" s="11">
        <v>0.46056549935209262</v>
      </c>
      <c r="K4456" s="11">
        <v>0.20591232222331113</v>
      </c>
      <c r="L4456" s="11">
        <v>0.15250501873601086</v>
      </c>
      <c r="M4456" s="11">
        <v>0.20059197362327527</v>
      </c>
    </row>
    <row r="4457" spans="1:13" x14ac:dyDescent="0.35">
      <c r="A4457" s="11" t="str">
        <f t="shared" si="69"/>
        <v>CONSUMO PER CAPITA (kg ó litros por individuo)Otras EspirituosasDE 15 A 19 AÑOS</v>
      </c>
      <c r="B4457" s="11" t="s">
        <v>121</v>
      </c>
      <c r="C4457" s="11" t="s">
        <v>155</v>
      </c>
      <c r="D4457" s="11" t="s">
        <v>39</v>
      </c>
      <c r="E4457" s="11">
        <v>0.26377884153476738</v>
      </c>
      <c r="F4457" s="11">
        <v>0.32735331111513283</v>
      </c>
      <c r="G4457" s="11">
        <v>0.18706291487386167</v>
      </c>
      <c r="H4457" s="11" t="s">
        <v>219</v>
      </c>
      <c r="I4457" s="11">
        <v>2.3256502729702398E-2</v>
      </c>
      <c r="J4457" s="11">
        <v>0.15131059835957827</v>
      </c>
      <c r="K4457" s="11">
        <v>0.25589993951571016</v>
      </c>
      <c r="L4457" s="11">
        <v>6.6560408143148458E-3</v>
      </c>
      <c r="M4457" s="11">
        <v>4.814734030996555E-2</v>
      </c>
    </row>
    <row r="4458" spans="1:13" x14ac:dyDescent="0.35">
      <c r="A4458" s="11" t="str">
        <f t="shared" si="69"/>
        <v>CONSUMO PER CAPITA (kg ó litros por individuo)Otras EspirituosasDE 20 A 24 AÑOS</v>
      </c>
      <c r="B4458" s="11" t="s">
        <v>121</v>
      </c>
      <c r="C4458" s="11" t="s">
        <v>155</v>
      </c>
      <c r="D4458" s="11" t="s">
        <v>40</v>
      </c>
      <c r="E4458" s="11">
        <v>0.17354217319871701</v>
      </c>
      <c r="F4458" s="11">
        <v>0.58341937187391169</v>
      </c>
      <c r="G4458" s="11">
        <v>0.28313020057359867</v>
      </c>
      <c r="H4458" s="11">
        <v>0.13132788795086009</v>
      </c>
      <c r="I4458" s="11">
        <v>0.25794365215748871</v>
      </c>
      <c r="J4458" s="11">
        <v>0.29250645926277419</v>
      </c>
      <c r="K4458" s="11">
        <v>8.2306637001381383E-2</v>
      </c>
      <c r="L4458" s="11">
        <v>0.10661221153596638</v>
      </c>
      <c r="M4458" s="11">
        <v>0.21475768488346175</v>
      </c>
    </row>
    <row r="4459" spans="1:13" x14ac:dyDescent="0.35">
      <c r="A4459" s="11" t="str">
        <f t="shared" si="69"/>
        <v>CONSUMO PER CAPITA (kg ó litros por individuo)Otras EspirituosasDE 25 A 34 AÑOS</v>
      </c>
      <c r="B4459" s="11" t="s">
        <v>121</v>
      </c>
      <c r="C4459" s="11" t="s">
        <v>155</v>
      </c>
      <c r="D4459" s="11" t="s">
        <v>41</v>
      </c>
      <c r="E4459" s="11">
        <v>0.23890695627354014</v>
      </c>
      <c r="F4459" s="11">
        <v>0.48316020210959609</v>
      </c>
      <c r="G4459" s="11">
        <v>0.29692934245866742</v>
      </c>
      <c r="H4459" s="11">
        <v>0.14055485162858214</v>
      </c>
      <c r="I4459" s="11">
        <v>0.22495621569096375</v>
      </c>
      <c r="J4459" s="11">
        <v>0.56492193677619018</v>
      </c>
      <c r="K4459" s="11">
        <v>0.24312143502564465</v>
      </c>
      <c r="L4459" s="11">
        <v>0.12294622480184805</v>
      </c>
      <c r="M4459" s="11">
        <v>0.31646837802279765</v>
      </c>
    </row>
    <row r="4460" spans="1:13" x14ac:dyDescent="0.35">
      <c r="A4460" s="11" t="str">
        <f t="shared" si="69"/>
        <v>CONSUMO PER CAPITA (kg ó litros por individuo)Otras EspirituosasDE 35 A 49 AÑOS</v>
      </c>
      <c r="B4460" s="11" t="s">
        <v>121</v>
      </c>
      <c r="C4460" s="11" t="s">
        <v>155</v>
      </c>
      <c r="D4460" s="11" t="s">
        <v>42</v>
      </c>
      <c r="E4460" s="11">
        <v>0.11227495191109933</v>
      </c>
      <c r="F4460" s="11">
        <v>0.31064034807330426</v>
      </c>
      <c r="G4460" s="11">
        <v>0.13087102013950105</v>
      </c>
      <c r="H4460" s="11">
        <v>6.6402791205460665E-2</v>
      </c>
      <c r="I4460" s="11">
        <v>0.17028705500306915</v>
      </c>
      <c r="J4460" s="11">
        <v>0.2973989961492533</v>
      </c>
      <c r="K4460" s="11">
        <v>0.13184729645704393</v>
      </c>
      <c r="L4460" s="11">
        <v>0.10788212860485624</v>
      </c>
      <c r="M4460" s="11">
        <v>0.12403351887611751</v>
      </c>
    </row>
    <row r="4461" spans="1:13" x14ac:dyDescent="0.35">
      <c r="A4461" s="11" t="str">
        <f t="shared" si="69"/>
        <v>CONSUMO PER CAPITA (kg ó litros por individuo)Otras EspirituosasDE 50 A 59 AÑOS</v>
      </c>
      <c r="B4461" s="11" t="s">
        <v>121</v>
      </c>
      <c r="C4461" s="11" t="s">
        <v>155</v>
      </c>
      <c r="D4461" s="11" t="s">
        <v>43</v>
      </c>
      <c r="E4461" s="11">
        <v>0.25897466340382946</v>
      </c>
      <c r="F4461" s="11">
        <v>0.68176579635088519</v>
      </c>
      <c r="G4461" s="11">
        <v>0.46783609169517504</v>
      </c>
      <c r="H4461" s="11">
        <v>0.18278805167723666</v>
      </c>
      <c r="I4461" s="11">
        <v>0.29973064389607096</v>
      </c>
      <c r="J4461" s="11">
        <v>0.4977680310158562</v>
      </c>
      <c r="K4461" s="11">
        <v>0.22917823989136588</v>
      </c>
      <c r="L4461" s="11">
        <v>0.18966636801412801</v>
      </c>
      <c r="M4461" s="11">
        <v>0.25685467260032857</v>
      </c>
    </row>
    <row r="4462" spans="1:13" x14ac:dyDescent="0.35">
      <c r="A4462" s="11" t="str">
        <f t="shared" si="69"/>
        <v>CONSUMO PER CAPITA (kg ó litros por individuo)Otras EspirituosasDE 60 A 75 AÑOS</v>
      </c>
      <c r="B4462" s="11" t="s">
        <v>121</v>
      </c>
      <c r="C4462" s="11" t="s">
        <v>155</v>
      </c>
      <c r="D4462" s="11" t="s">
        <v>44</v>
      </c>
      <c r="E4462" s="11">
        <v>0.13914339694659061</v>
      </c>
      <c r="F4462" s="11">
        <v>0.28785571058300996</v>
      </c>
      <c r="G4462" s="11">
        <v>0.17189455114432961</v>
      </c>
      <c r="H4462" s="11">
        <v>0.26897112245880811</v>
      </c>
      <c r="I4462" s="11">
        <v>0.28620285179039517</v>
      </c>
      <c r="J4462" s="11">
        <v>0.46356305770432654</v>
      </c>
      <c r="K4462" s="11">
        <v>0.26756465882601715</v>
      </c>
      <c r="L4462" s="11">
        <v>0.19795531405903119</v>
      </c>
      <c r="M4462" s="11">
        <v>0.17338474976551241</v>
      </c>
    </row>
    <row r="4463" spans="1:13" x14ac:dyDescent="0.35">
      <c r="A4463" s="11" t="str">
        <f t="shared" si="69"/>
        <v>CONSUMO PER CAPITA (kg ó litros por individuo)Otras EspirituosasALTA Y MEDIA ALTA</v>
      </c>
      <c r="B4463" s="11" t="s">
        <v>121</v>
      </c>
      <c r="C4463" s="11" t="s">
        <v>155</v>
      </c>
      <c r="D4463" s="11" t="s">
        <v>17</v>
      </c>
      <c r="E4463" s="11">
        <v>0.15881439984615181</v>
      </c>
      <c r="F4463" s="11">
        <v>0.37634630900032184</v>
      </c>
      <c r="G4463" s="11">
        <v>0.12253409926034994</v>
      </c>
      <c r="H4463" s="11">
        <v>9.8092662490312718E-2</v>
      </c>
      <c r="I4463" s="11">
        <v>0.19116194571690148</v>
      </c>
      <c r="J4463" s="11">
        <v>0.32226164502321475</v>
      </c>
      <c r="K4463" s="11">
        <v>0.12348550208183742</v>
      </c>
      <c r="L4463" s="11">
        <v>0.11948831667593243</v>
      </c>
      <c r="M4463" s="11">
        <v>0.14738687344841422</v>
      </c>
    </row>
    <row r="4464" spans="1:13" x14ac:dyDescent="0.35">
      <c r="A4464" s="11" t="str">
        <f t="shared" si="69"/>
        <v>CONSUMO PER CAPITA (kg ó litros por individuo)Otras EspirituosasMEDIA</v>
      </c>
      <c r="B4464" s="11" t="s">
        <v>121</v>
      </c>
      <c r="C4464" s="11" t="s">
        <v>155</v>
      </c>
      <c r="D4464" s="11" t="s">
        <v>18</v>
      </c>
      <c r="E4464" s="11">
        <v>0.22903176529806735</v>
      </c>
      <c r="F4464" s="11">
        <v>0.5090167664758245</v>
      </c>
      <c r="G4464" s="11">
        <v>0.36692028358079537</v>
      </c>
      <c r="H4464" s="11">
        <v>0.23628381944300997</v>
      </c>
      <c r="I4464" s="11">
        <v>0.2856073640353205</v>
      </c>
      <c r="J4464" s="11">
        <v>0.49216755858650718</v>
      </c>
      <c r="K4464" s="11">
        <v>0.29910224981932337</v>
      </c>
      <c r="L4464" s="11">
        <v>0.19776454638874444</v>
      </c>
      <c r="M4464" s="11">
        <v>0.18576867603855177</v>
      </c>
    </row>
    <row r="4465" spans="1:13" x14ac:dyDescent="0.35">
      <c r="A4465" s="11" t="str">
        <f t="shared" si="69"/>
        <v>CONSUMO PER CAPITA (kg ó litros por individuo)Otras EspirituosasMEDIA BAJA</v>
      </c>
      <c r="B4465" s="11" t="s">
        <v>121</v>
      </c>
      <c r="C4465" s="11" t="s">
        <v>155</v>
      </c>
      <c r="D4465" s="11" t="s">
        <v>19</v>
      </c>
      <c r="E4465" s="11">
        <v>0.16271432385217116</v>
      </c>
      <c r="F4465" s="11">
        <v>0.3161723298115458</v>
      </c>
      <c r="G4465" s="11">
        <v>0.15181580212922755</v>
      </c>
      <c r="H4465" s="11">
        <v>0.10132438616715998</v>
      </c>
      <c r="I4465" s="11">
        <v>0.18577087096508507</v>
      </c>
      <c r="J4465" s="11">
        <v>0.35445671784678451</v>
      </c>
      <c r="K4465" s="11">
        <v>0.11456501002670856</v>
      </c>
      <c r="L4465" s="11">
        <v>8.4033187993804367E-2</v>
      </c>
      <c r="M4465" s="11">
        <v>0.16361355154372489</v>
      </c>
    </row>
    <row r="4466" spans="1:13" x14ac:dyDescent="0.35">
      <c r="A4466" s="11" t="str">
        <f t="shared" si="69"/>
        <v>CONSUMO PER CAPITA (kg ó litros por individuo)Otras EspirituosasBAJA</v>
      </c>
      <c r="B4466" s="11" t="s">
        <v>121</v>
      </c>
      <c r="C4466" s="11" t="s">
        <v>155</v>
      </c>
      <c r="D4466" s="11" t="s">
        <v>20</v>
      </c>
      <c r="E4466" s="11">
        <v>0.14050428453437686</v>
      </c>
      <c r="F4466" s="11">
        <v>0.46811837584238675</v>
      </c>
      <c r="G4466" s="11">
        <v>0.29311515175924502</v>
      </c>
      <c r="H4466" s="11">
        <v>0.10649592838241623</v>
      </c>
      <c r="I4466" s="11">
        <v>0.21747352442453211</v>
      </c>
      <c r="J4466" s="11">
        <v>0.40551129337125613</v>
      </c>
      <c r="K4466" s="11">
        <v>0.24848770367382231</v>
      </c>
      <c r="L4466" s="11">
        <v>0.1407025251877484</v>
      </c>
      <c r="M4466" s="11">
        <v>0.28286750540045719</v>
      </c>
    </row>
    <row r="4467" spans="1:13" x14ac:dyDescent="0.35">
      <c r="A4467" s="11" t="str">
        <f t="shared" si="69"/>
        <v>CONSUMO PER CAPITA (kg ó litros por individuo)Otras EspirituosasHOMBRE</v>
      </c>
      <c r="B4467" s="11" t="s">
        <v>121</v>
      </c>
      <c r="C4467" s="11" t="s">
        <v>155</v>
      </c>
      <c r="D4467" s="11" t="s">
        <v>21</v>
      </c>
      <c r="E4467" s="11">
        <v>0.14486576046394981</v>
      </c>
      <c r="F4467" s="11">
        <v>0.3538978929504451</v>
      </c>
      <c r="G4467" s="11">
        <v>0.23685567231476046</v>
      </c>
      <c r="H4467" s="11">
        <v>0.13291788373621932</v>
      </c>
      <c r="I4467" s="11">
        <v>0.19691374158067734</v>
      </c>
      <c r="J4467" s="11">
        <v>0.37789739827079932</v>
      </c>
      <c r="K4467" s="11">
        <v>0.16782916075311297</v>
      </c>
      <c r="L4467" s="11">
        <v>0.11639712876542622</v>
      </c>
      <c r="M4467" s="11">
        <v>0.15659236541698962</v>
      </c>
    </row>
    <row r="4468" spans="1:13" x14ac:dyDescent="0.35">
      <c r="A4468" s="11" t="str">
        <f t="shared" si="69"/>
        <v>CONSUMO PER CAPITA (kg ó litros por individuo)Otras EspirituosasMUJER</v>
      </c>
      <c r="B4468" s="11" t="s">
        <v>121</v>
      </c>
      <c r="C4468" s="11" t="s">
        <v>155</v>
      </c>
      <c r="D4468" s="11" t="s">
        <v>22</v>
      </c>
      <c r="E4468" s="11">
        <v>0.21350975060552227</v>
      </c>
      <c r="F4468" s="11">
        <v>0.48910231167830853</v>
      </c>
      <c r="G4468" s="11">
        <v>0.2505712091233302</v>
      </c>
      <c r="H4468" s="11">
        <v>0.15922641247151542</v>
      </c>
      <c r="I4468" s="11">
        <v>0.25468937560344801</v>
      </c>
      <c r="J4468" s="11">
        <v>0.42745420932043721</v>
      </c>
      <c r="K4468" s="11">
        <v>0.23809543358030294</v>
      </c>
      <c r="L4468" s="11">
        <v>0.16342670765063494</v>
      </c>
      <c r="M4468" s="11">
        <v>0.22348673608019598</v>
      </c>
    </row>
    <row r="4469" spans="1:13" x14ac:dyDescent="0.35">
      <c r="A4469" s="11" t="str">
        <f t="shared" si="69"/>
        <v>CONSUMO PER CAPITA (kg ó litros por individuo)T.Zumo+Horchata+MostoT.ESPAÑA</v>
      </c>
      <c r="B4469" s="11" t="s">
        <v>121</v>
      </c>
      <c r="C4469" s="11" t="s">
        <v>156</v>
      </c>
      <c r="D4469" s="11" t="s">
        <v>36</v>
      </c>
      <c r="E4469" s="11">
        <v>0.25586957107278591</v>
      </c>
      <c r="F4469" s="11">
        <v>0.47752819961543441</v>
      </c>
      <c r="G4469" s="11">
        <v>0.24892166781682645</v>
      </c>
      <c r="H4469" s="11">
        <v>0.23242111154491846</v>
      </c>
      <c r="I4469" s="11">
        <v>0.27898409145764724</v>
      </c>
      <c r="J4469" s="11">
        <v>0.4822206010627974</v>
      </c>
      <c r="K4469" s="11">
        <v>0.28404384012200412</v>
      </c>
      <c r="L4469" s="11">
        <v>0.25426889587586388</v>
      </c>
      <c r="M4469" s="11">
        <v>0.3013368643270074</v>
      </c>
    </row>
    <row r="4470" spans="1:13" x14ac:dyDescent="0.35">
      <c r="A4470" s="11" t="str">
        <f t="shared" si="69"/>
        <v>CONSUMO PER CAPITA (kg ó litros por individuo)T.Zumo+Horchata+MostoBCN AM</v>
      </c>
      <c r="B4470" s="11" t="s">
        <v>121</v>
      </c>
      <c r="C4470" s="11" t="s">
        <v>156</v>
      </c>
      <c r="D4470" s="11" t="s">
        <v>1</v>
      </c>
      <c r="E4470" s="11">
        <v>0.2593777772274467</v>
      </c>
      <c r="F4470" s="11">
        <v>0.56321201896043083</v>
      </c>
      <c r="G4470" s="11">
        <v>0.24720474378038274</v>
      </c>
      <c r="H4470" s="11">
        <v>0.28909036072052724</v>
      </c>
      <c r="I4470" s="11">
        <v>0.39711999454074781</v>
      </c>
      <c r="J4470" s="11">
        <v>0.74978096430573704</v>
      </c>
      <c r="K4470" s="11">
        <v>0.30315060079239081</v>
      </c>
      <c r="L4470" s="11">
        <v>0.303356510432644</v>
      </c>
      <c r="M4470" s="11">
        <v>0.34756574218716613</v>
      </c>
    </row>
    <row r="4471" spans="1:13" x14ac:dyDescent="0.35">
      <c r="A4471" s="11" t="str">
        <f t="shared" si="69"/>
        <v>CONSUMO PER CAPITA (kg ó litros por individuo)T.Zumo+Horchata+MostoREST.CAT ARAGON</v>
      </c>
      <c r="B4471" s="11" t="s">
        <v>121</v>
      </c>
      <c r="C4471" s="11" t="s">
        <v>156</v>
      </c>
      <c r="D4471" s="11" t="s">
        <v>2</v>
      </c>
      <c r="E4471" s="11">
        <v>0.14731084926727447</v>
      </c>
      <c r="F4471" s="11">
        <v>0.30690326753972963</v>
      </c>
      <c r="G4471" s="11">
        <v>0.1581626257060269</v>
      </c>
      <c r="H4471" s="11">
        <v>0.15097689870970116</v>
      </c>
      <c r="I4471" s="11">
        <v>0.15043817816851865</v>
      </c>
      <c r="J4471" s="11">
        <v>0.28633165365342833</v>
      </c>
      <c r="K4471" s="11">
        <v>0.12842833013762514</v>
      </c>
      <c r="L4471" s="11">
        <v>0.1084113397876923</v>
      </c>
      <c r="M4471" s="11">
        <v>0.20535336089531783</v>
      </c>
    </row>
    <row r="4472" spans="1:13" x14ac:dyDescent="0.35">
      <c r="A4472" s="11" t="str">
        <f t="shared" si="69"/>
        <v>CONSUMO PER CAPITA (kg ó litros por individuo)T.Zumo+Horchata+MostoLEVANTE</v>
      </c>
      <c r="B4472" s="11" t="s">
        <v>121</v>
      </c>
      <c r="C4472" s="11" t="s">
        <v>156</v>
      </c>
      <c r="D4472" s="11" t="s">
        <v>3</v>
      </c>
      <c r="E4472" s="11">
        <v>0.2127421366261717</v>
      </c>
      <c r="F4472" s="11">
        <v>0.46689848554992253</v>
      </c>
      <c r="G4472" s="11">
        <v>0.19728667006732767</v>
      </c>
      <c r="H4472" s="11">
        <v>0.16986007509560511</v>
      </c>
      <c r="I4472" s="11">
        <v>0.25721661164095594</v>
      </c>
      <c r="J4472" s="11">
        <v>0.41715852402325998</v>
      </c>
      <c r="K4472" s="11">
        <v>0.17816701698641557</v>
      </c>
      <c r="L4472" s="11">
        <v>0.13169901278567836</v>
      </c>
      <c r="M4472" s="11">
        <v>0.21634576248786047</v>
      </c>
    </row>
    <row r="4473" spans="1:13" x14ac:dyDescent="0.35">
      <c r="A4473" s="11" t="str">
        <f t="shared" si="69"/>
        <v>CONSUMO PER CAPITA (kg ó litros por individuo)T.Zumo+Horchata+MostoANDALUCIA</v>
      </c>
      <c r="B4473" s="11" t="s">
        <v>121</v>
      </c>
      <c r="C4473" s="11" t="s">
        <v>156</v>
      </c>
      <c r="D4473" s="11" t="s">
        <v>4</v>
      </c>
      <c r="E4473" s="11">
        <v>0.27334767053081999</v>
      </c>
      <c r="F4473" s="11">
        <v>0.42193472704121471</v>
      </c>
      <c r="G4473" s="11">
        <v>0.25938503842607441</v>
      </c>
      <c r="H4473" s="11">
        <v>0.23583661236605158</v>
      </c>
      <c r="I4473" s="11">
        <v>0.26568766857050219</v>
      </c>
      <c r="J4473" s="11">
        <v>0.4243845503918825</v>
      </c>
      <c r="K4473" s="11">
        <v>0.25362580545676428</v>
      </c>
      <c r="L4473" s="11">
        <v>0.26803115491916901</v>
      </c>
      <c r="M4473" s="11">
        <v>0.23326537815328252</v>
      </c>
    </row>
    <row r="4474" spans="1:13" x14ac:dyDescent="0.35">
      <c r="A4474" s="11" t="str">
        <f t="shared" si="69"/>
        <v>CONSUMO PER CAPITA (kg ó litros por individuo)T.Zumo+Horchata+MostoMDD AM</v>
      </c>
      <c r="B4474" s="11" t="s">
        <v>121</v>
      </c>
      <c r="C4474" s="11" t="s">
        <v>156</v>
      </c>
      <c r="D4474" s="11" t="s">
        <v>5</v>
      </c>
      <c r="E4474" s="11">
        <v>0.19046929531774867</v>
      </c>
      <c r="F4474" s="11">
        <v>0.3660966461031987</v>
      </c>
      <c r="G4474" s="11">
        <v>0.16978615545150161</v>
      </c>
      <c r="H4474" s="11">
        <v>0.1855187029058141</v>
      </c>
      <c r="I4474" s="11">
        <v>0.23036766514293391</v>
      </c>
      <c r="J4474" s="11">
        <v>0.51420823660298265</v>
      </c>
      <c r="K4474" s="11">
        <v>0.28730966895478849</v>
      </c>
      <c r="L4474" s="11">
        <v>0.24719746508515011</v>
      </c>
      <c r="M4474" s="11">
        <v>0.28867336664786875</v>
      </c>
    </row>
    <row r="4475" spans="1:13" x14ac:dyDescent="0.35">
      <c r="A4475" s="11" t="str">
        <f t="shared" si="69"/>
        <v>CONSUMO PER CAPITA (kg ó litros por individuo)T.Zumo+Horchata+MostoRTO CENTRO</v>
      </c>
      <c r="B4475" s="11" t="s">
        <v>121</v>
      </c>
      <c r="C4475" s="11" t="s">
        <v>156</v>
      </c>
      <c r="D4475" s="11" t="s">
        <v>6</v>
      </c>
      <c r="E4475" s="11">
        <v>0.25826002837358714</v>
      </c>
      <c r="F4475" s="11">
        <v>0.53772864155409683</v>
      </c>
      <c r="G4475" s="11">
        <v>0.22962500088130999</v>
      </c>
      <c r="H4475" s="11">
        <v>0.2349106592931812</v>
      </c>
      <c r="I4475" s="11">
        <v>0.26175121179401289</v>
      </c>
      <c r="J4475" s="11">
        <v>0.36186231021601745</v>
      </c>
      <c r="K4475" s="11">
        <v>0.33740379457289882</v>
      </c>
      <c r="L4475" s="11">
        <v>0.25348669223665254</v>
      </c>
      <c r="M4475" s="11">
        <v>0.30926277671294305</v>
      </c>
    </row>
    <row r="4476" spans="1:13" x14ac:dyDescent="0.35">
      <c r="A4476" s="11" t="str">
        <f t="shared" si="69"/>
        <v>CONSUMO PER CAPITA (kg ó litros por individuo)T.Zumo+Horchata+MostoNORTE-CENTRO</v>
      </c>
      <c r="B4476" s="11" t="s">
        <v>121</v>
      </c>
      <c r="C4476" s="11" t="s">
        <v>156</v>
      </c>
      <c r="D4476" s="11" t="s">
        <v>7</v>
      </c>
      <c r="E4476" s="11">
        <v>0.49337967105516323</v>
      </c>
      <c r="F4476" s="11">
        <v>0.75065436693793508</v>
      </c>
      <c r="G4476" s="11">
        <v>0.49739496592289573</v>
      </c>
      <c r="H4476" s="11">
        <v>0.33491183043768702</v>
      </c>
      <c r="I4476" s="11">
        <v>0.39506096550086406</v>
      </c>
      <c r="J4476" s="11">
        <v>0.77471386147156118</v>
      </c>
      <c r="K4476" s="11">
        <v>0.58290453721433033</v>
      </c>
      <c r="L4476" s="11">
        <v>0.50554155124691291</v>
      </c>
      <c r="M4476" s="11">
        <v>0.44662603754109198</v>
      </c>
    </row>
    <row r="4477" spans="1:13" x14ac:dyDescent="0.35">
      <c r="A4477" s="11" t="str">
        <f t="shared" si="69"/>
        <v>CONSUMO PER CAPITA (kg ó litros por individuo)T.Zumo+Horchata+MostoNOROESTE</v>
      </c>
      <c r="B4477" s="11" t="s">
        <v>121</v>
      </c>
      <c r="C4477" s="11" t="s">
        <v>156</v>
      </c>
      <c r="D4477" s="11" t="s">
        <v>8</v>
      </c>
      <c r="E4477" s="11">
        <v>0.29216654190701369</v>
      </c>
      <c r="F4477" s="11">
        <v>0.59909998965623745</v>
      </c>
      <c r="G4477" s="11">
        <v>0.32650359409752133</v>
      </c>
      <c r="H4477" s="11">
        <v>0.35171997506634495</v>
      </c>
      <c r="I4477" s="11">
        <v>0.37998369837736939</v>
      </c>
      <c r="J4477" s="11">
        <v>0.5050864038356413</v>
      </c>
      <c r="K4477" s="11">
        <v>0.36883486322720049</v>
      </c>
      <c r="L4477" s="11">
        <v>0.34861026860680222</v>
      </c>
      <c r="M4477" s="11">
        <v>0.55510642145796774</v>
      </c>
    </row>
    <row r="4478" spans="1:13" x14ac:dyDescent="0.35">
      <c r="A4478" s="11" t="str">
        <f t="shared" si="69"/>
        <v>CONSUMO PER CAPITA (kg ó litros por individuo)T.Zumo+Horchata+Mosto&lt;2MIL</v>
      </c>
      <c r="B4478" s="11" t="s">
        <v>121</v>
      </c>
      <c r="C4478" s="11" t="s">
        <v>156</v>
      </c>
      <c r="D4478" s="11" t="s">
        <v>9</v>
      </c>
      <c r="E4478" s="11">
        <v>0.235977054197234</v>
      </c>
      <c r="F4478" s="11">
        <v>0.3490851170476027</v>
      </c>
      <c r="G4478" s="11">
        <v>0.16778470799289216</v>
      </c>
      <c r="H4478" s="11">
        <v>0.24981791019799107</v>
      </c>
      <c r="I4478" s="11">
        <v>0.18306265264323177</v>
      </c>
      <c r="J4478" s="11">
        <v>0.2806048111241744</v>
      </c>
      <c r="K4478" s="11">
        <v>0.2321895233158702</v>
      </c>
      <c r="L4478" s="11">
        <v>0.25479416373871783</v>
      </c>
      <c r="M4478" s="11">
        <v>0.23622243405754087</v>
      </c>
    </row>
    <row r="4479" spans="1:13" x14ac:dyDescent="0.35">
      <c r="A4479" s="11" t="str">
        <f t="shared" si="69"/>
        <v>CONSUMO PER CAPITA (kg ó litros por individuo)T.Zumo+Horchata+Mosto2-5MIL</v>
      </c>
      <c r="B4479" s="11" t="s">
        <v>121</v>
      </c>
      <c r="C4479" s="11" t="s">
        <v>156</v>
      </c>
      <c r="D4479" s="11" t="s">
        <v>10</v>
      </c>
      <c r="E4479" s="11">
        <v>0.16648330048490859</v>
      </c>
      <c r="F4479" s="11">
        <v>0.32845276433834281</v>
      </c>
      <c r="G4479" s="11">
        <v>0.14829048748525642</v>
      </c>
      <c r="H4479" s="11">
        <v>0.12923906396814661</v>
      </c>
      <c r="I4479" s="11">
        <v>0.25851489840270125</v>
      </c>
      <c r="J4479" s="11">
        <v>0.32307019771110768</v>
      </c>
      <c r="K4479" s="11">
        <v>0.26566424141905309</v>
      </c>
      <c r="L4479" s="11">
        <v>0.23811462060225683</v>
      </c>
      <c r="M4479" s="11">
        <v>0.25540791232657395</v>
      </c>
    </row>
    <row r="4480" spans="1:13" x14ac:dyDescent="0.35">
      <c r="A4480" s="11" t="str">
        <f t="shared" si="69"/>
        <v>CONSUMO PER CAPITA (kg ó litros por individuo)T.Zumo+Horchata+Mosto5-10MIL</v>
      </c>
      <c r="B4480" s="11" t="s">
        <v>121</v>
      </c>
      <c r="C4480" s="11" t="s">
        <v>156</v>
      </c>
      <c r="D4480" s="11" t="s">
        <v>11</v>
      </c>
      <c r="E4480" s="11">
        <v>0.25138833451446768</v>
      </c>
      <c r="F4480" s="11">
        <v>0.50793494703730879</v>
      </c>
      <c r="G4480" s="11">
        <v>0.33480659804158525</v>
      </c>
      <c r="H4480" s="11">
        <v>0.20788211027464606</v>
      </c>
      <c r="I4480" s="11">
        <v>0.27058010173938918</v>
      </c>
      <c r="J4480" s="11">
        <v>0.38753776475899443</v>
      </c>
      <c r="K4480" s="11">
        <v>0.23364119251298279</v>
      </c>
      <c r="L4480" s="11">
        <v>0.13660093373314208</v>
      </c>
      <c r="M4480" s="11">
        <v>0.19537836072394188</v>
      </c>
    </row>
    <row r="4481" spans="1:13" x14ac:dyDescent="0.35">
      <c r="A4481" s="11" t="str">
        <f t="shared" si="69"/>
        <v>CONSUMO PER CAPITA (kg ó litros por individuo)T.Zumo+Horchata+Mosto10-30MIL</v>
      </c>
      <c r="B4481" s="11" t="s">
        <v>121</v>
      </c>
      <c r="C4481" s="11" t="s">
        <v>156</v>
      </c>
      <c r="D4481" s="11" t="s">
        <v>12</v>
      </c>
      <c r="E4481" s="11">
        <v>0.28506942879517938</v>
      </c>
      <c r="F4481" s="11">
        <v>0.46396944136463864</v>
      </c>
      <c r="G4481" s="11">
        <v>0.26446827534924594</v>
      </c>
      <c r="H4481" s="11">
        <v>0.22331922944185584</v>
      </c>
      <c r="I4481" s="11">
        <v>0.23358349432446956</v>
      </c>
      <c r="J4481" s="11">
        <v>0.46466103649866752</v>
      </c>
      <c r="K4481" s="11">
        <v>0.26395722422824441</v>
      </c>
      <c r="L4481" s="11">
        <v>0.25561229424159471</v>
      </c>
      <c r="M4481" s="11">
        <v>0.29715082285395855</v>
      </c>
    </row>
    <row r="4482" spans="1:13" x14ac:dyDescent="0.35">
      <c r="A4482" s="11" t="str">
        <f t="shared" si="69"/>
        <v>CONSUMO PER CAPITA (kg ó litros por individuo)T.Zumo+Horchata+Mosto30-100MIL</v>
      </c>
      <c r="B4482" s="11" t="s">
        <v>121</v>
      </c>
      <c r="C4482" s="11" t="s">
        <v>156</v>
      </c>
      <c r="D4482" s="11" t="s">
        <v>13</v>
      </c>
      <c r="E4482" s="11">
        <v>0.2571887618211578</v>
      </c>
      <c r="F4482" s="11">
        <v>0.54082962258344214</v>
      </c>
      <c r="G4482" s="11">
        <v>0.28304739342481589</v>
      </c>
      <c r="H4482" s="11">
        <v>0.29814603825085073</v>
      </c>
      <c r="I4482" s="11">
        <v>0.3079677394141318</v>
      </c>
      <c r="J4482" s="11">
        <v>0.50784169729912221</v>
      </c>
      <c r="K4482" s="11">
        <v>0.28814384164276541</v>
      </c>
      <c r="L4482" s="11">
        <v>0.30140371461535426</v>
      </c>
      <c r="M4482" s="11">
        <v>0.32987231724137595</v>
      </c>
    </row>
    <row r="4483" spans="1:13" x14ac:dyDescent="0.35">
      <c r="A4483" s="11" t="str">
        <f t="shared" si="69"/>
        <v>CONSUMO PER CAPITA (kg ó litros por individuo)T.Zumo+Horchata+Mosto100-200MIL</v>
      </c>
      <c r="B4483" s="11" t="s">
        <v>121</v>
      </c>
      <c r="C4483" s="11" t="s">
        <v>156</v>
      </c>
      <c r="D4483" s="11" t="s">
        <v>14</v>
      </c>
      <c r="E4483" s="11">
        <v>0.26559587453379241</v>
      </c>
      <c r="F4483" s="11">
        <v>0.46743251965494537</v>
      </c>
      <c r="G4483" s="11">
        <v>0.26113952686357128</v>
      </c>
      <c r="H4483" s="11">
        <v>0.22765356188192434</v>
      </c>
      <c r="I4483" s="11">
        <v>0.24894844813773184</v>
      </c>
      <c r="J4483" s="11">
        <v>0.48268313509267302</v>
      </c>
      <c r="K4483" s="11">
        <v>0.32552028008297307</v>
      </c>
      <c r="L4483" s="11">
        <v>0.24301953518163463</v>
      </c>
      <c r="M4483" s="11">
        <v>0.3474119389082338</v>
      </c>
    </row>
    <row r="4484" spans="1:13" x14ac:dyDescent="0.35">
      <c r="A4484" s="11" t="str">
        <f t="shared" ref="A4484:A4547" si="70">B4484&amp;C4484&amp;D4484</f>
        <v>CONSUMO PER CAPITA (kg ó litros por individuo)T.Zumo+Horchata+Mosto200-500MIL</v>
      </c>
      <c r="B4484" s="11" t="s">
        <v>121</v>
      </c>
      <c r="C4484" s="11" t="s">
        <v>156</v>
      </c>
      <c r="D4484" s="11" t="s">
        <v>15</v>
      </c>
      <c r="E4484" s="11">
        <v>0.34481616392526288</v>
      </c>
      <c r="F4484" s="11">
        <v>0.59213070814085844</v>
      </c>
      <c r="G4484" s="11">
        <v>0.29050132477565721</v>
      </c>
      <c r="H4484" s="11">
        <v>0.22059115643474769</v>
      </c>
      <c r="I4484" s="11">
        <v>0.35939398638497827</v>
      </c>
      <c r="J4484" s="11">
        <v>0.5740504389693869</v>
      </c>
      <c r="K4484" s="11">
        <v>0.31820945314517229</v>
      </c>
      <c r="L4484" s="11">
        <v>0.28436848009512267</v>
      </c>
      <c r="M4484" s="11">
        <v>0.33521689850982289</v>
      </c>
    </row>
    <row r="4485" spans="1:13" x14ac:dyDescent="0.35">
      <c r="A4485" s="11" t="str">
        <f t="shared" si="70"/>
        <v>CONSUMO PER CAPITA (kg ó litros por individuo)T.Zumo+Horchata+Mosto&gt;500MIL</v>
      </c>
      <c r="B4485" s="11" t="s">
        <v>121</v>
      </c>
      <c r="C4485" s="11" t="s">
        <v>156</v>
      </c>
      <c r="D4485" s="11" t="s">
        <v>16</v>
      </c>
      <c r="E4485" s="11">
        <v>0.19678073895925025</v>
      </c>
      <c r="F4485" s="11">
        <v>0.42839867563193118</v>
      </c>
      <c r="G4485" s="11">
        <v>0.18125694588756977</v>
      </c>
      <c r="H4485" s="11">
        <v>0.22311176386273573</v>
      </c>
      <c r="I4485" s="11">
        <v>0.29764965207347704</v>
      </c>
      <c r="J4485" s="11">
        <v>0.58128778194350739</v>
      </c>
      <c r="K4485" s="11">
        <v>0.30022066258216612</v>
      </c>
      <c r="L4485" s="11">
        <v>0.24483000459497362</v>
      </c>
      <c r="M4485" s="11">
        <v>0.31160766771533882</v>
      </c>
    </row>
    <row r="4486" spans="1:13" x14ac:dyDescent="0.35">
      <c r="A4486" s="11" t="str">
        <f t="shared" si="70"/>
        <v>CONSUMO PER CAPITA (kg ó litros por individuo)T.Zumo+Horchata+MostoDE 15 A 19 AÑOS</v>
      </c>
      <c r="B4486" s="11" t="s">
        <v>121</v>
      </c>
      <c r="C4486" s="11" t="s">
        <v>156</v>
      </c>
      <c r="D4486" s="11" t="s">
        <v>39</v>
      </c>
      <c r="E4486" s="11">
        <v>0.16969729084204707</v>
      </c>
      <c r="F4486" s="11">
        <v>0.36735739613445451</v>
      </c>
      <c r="G4486" s="11">
        <v>8.6410683919491221E-2</v>
      </c>
      <c r="H4486" s="11">
        <v>6.9473076973680242E-2</v>
      </c>
      <c r="I4486" s="11">
        <v>5.6252523066239429E-2</v>
      </c>
      <c r="J4486" s="11">
        <v>8.3870967631255441E-2</v>
      </c>
      <c r="K4486" s="11">
        <v>3.5835687599033821E-2</v>
      </c>
      <c r="L4486" s="11">
        <v>2.6149711991572209E-2</v>
      </c>
      <c r="M4486" s="11">
        <v>0.16779449735013025</v>
      </c>
    </row>
    <row r="4487" spans="1:13" x14ac:dyDescent="0.35">
      <c r="A4487" s="11" t="str">
        <f t="shared" si="70"/>
        <v>CONSUMO PER CAPITA (kg ó litros por individuo)T.Zumo+Horchata+MostoDE 20 A 24 AÑOS</v>
      </c>
      <c r="B4487" s="11" t="s">
        <v>121</v>
      </c>
      <c r="C4487" s="11" t="s">
        <v>156</v>
      </c>
      <c r="D4487" s="11" t="s">
        <v>40</v>
      </c>
      <c r="E4487" s="11">
        <v>0.15257697602094128</v>
      </c>
      <c r="F4487" s="11">
        <v>0.28599898770172338</v>
      </c>
      <c r="G4487" s="11">
        <v>0.17134164520485112</v>
      </c>
      <c r="H4487" s="11">
        <v>0.18219494291020735</v>
      </c>
      <c r="I4487" s="11">
        <v>0.25369152997986405</v>
      </c>
      <c r="J4487" s="11">
        <v>0.22766667331947943</v>
      </c>
      <c r="K4487" s="11">
        <v>9.8847773649323553E-2</v>
      </c>
      <c r="L4487" s="11">
        <v>0.18911770760190061</v>
      </c>
      <c r="M4487" s="11">
        <v>0.1775662587345356</v>
      </c>
    </row>
    <row r="4488" spans="1:13" x14ac:dyDescent="0.35">
      <c r="A4488" s="11" t="str">
        <f t="shared" si="70"/>
        <v>CONSUMO PER CAPITA (kg ó litros por individuo)T.Zumo+Horchata+MostoDE 25 A 34 AÑOS</v>
      </c>
      <c r="B4488" s="11" t="s">
        <v>121</v>
      </c>
      <c r="C4488" s="11" t="s">
        <v>156</v>
      </c>
      <c r="D4488" s="11" t="s">
        <v>41</v>
      </c>
      <c r="E4488" s="11">
        <v>0.16155618007377756</v>
      </c>
      <c r="F4488" s="11">
        <v>0.28709354111976354</v>
      </c>
      <c r="G4488" s="11">
        <v>0.16955156448233319</v>
      </c>
      <c r="H4488" s="11">
        <v>0.13310313595115145</v>
      </c>
      <c r="I4488" s="11">
        <v>0.15101168175023125</v>
      </c>
      <c r="J4488" s="11">
        <v>0.28577566372481056</v>
      </c>
      <c r="K4488" s="11">
        <v>0.17785853575581817</v>
      </c>
      <c r="L4488" s="11">
        <v>0.17226514135349291</v>
      </c>
      <c r="M4488" s="11">
        <v>0.17044578629160903</v>
      </c>
    </row>
    <row r="4489" spans="1:13" x14ac:dyDescent="0.35">
      <c r="A4489" s="11" t="str">
        <f t="shared" si="70"/>
        <v>CONSUMO PER CAPITA (kg ó litros por individuo)T.Zumo+Horchata+MostoDE 35 A 49 AÑOS</v>
      </c>
      <c r="B4489" s="11" t="s">
        <v>121</v>
      </c>
      <c r="C4489" s="11" t="s">
        <v>156</v>
      </c>
      <c r="D4489" s="11" t="s">
        <v>42</v>
      </c>
      <c r="E4489" s="11">
        <v>0.25283697160908575</v>
      </c>
      <c r="F4489" s="11">
        <v>0.44512238258950393</v>
      </c>
      <c r="G4489" s="11">
        <v>0.23333934835033515</v>
      </c>
      <c r="H4489" s="11">
        <v>0.21911337572418169</v>
      </c>
      <c r="I4489" s="11">
        <v>0.2588759767830745</v>
      </c>
      <c r="J4489" s="11">
        <v>0.41427456649316707</v>
      </c>
      <c r="K4489" s="11">
        <v>0.26498308181015395</v>
      </c>
      <c r="L4489" s="11">
        <v>0.20533628198179799</v>
      </c>
      <c r="M4489" s="11">
        <v>0.22110070927396991</v>
      </c>
    </row>
    <row r="4490" spans="1:13" x14ac:dyDescent="0.35">
      <c r="A4490" s="11" t="str">
        <f t="shared" si="70"/>
        <v>CONSUMO PER CAPITA (kg ó litros por individuo)T.Zumo+Horchata+MostoDE 50 A 59 AÑOS</v>
      </c>
      <c r="B4490" s="11" t="s">
        <v>121</v>
      </c>
      <c r="C4490" s="11" t="s">
        <v>156</v>
      </c>
      <c r="D4490" s="11" t="s">
        <v>43</v>
      </c>
      <c r="E4490" s="11">
        <v>0.32841580342573312</v>
      </c>
      <c r="F4490" s="11">
        <v>0.62984380673124407</v>
      </c>
      <c r="G4490" s="11">
        <v>0.34180611713725567</v>
      </c>
      <c r="H4490" s="11">
        <v>0.29758801260629802</v>
      </c>
      <c r="I4490" s="11">
        <v>0.33645295589471896</v>
      </c>
      <c r="J4490" s="11">
        <v>0.66913555449314799</v>
      </c>
      <c r="K4490" s="11">
        <v>0.38218781325389906</v>
      </c>
      <c r="L4490" s="11">
        <v>0.3518356201517886</v>
      </c>
      <c r="M4490" s="11">
        <v>0.38891397964057772</v>
      </c>
    </row>
    <row r="4491" spans="1:13" x14ac:dyDescent="0.35">
      <c r="A4491" s="11" t="str">
        <f t="shared" si="70"/>
        <v>CONSUMO PER CAPITA (kg ó litros por individuo)T.Zumo+Horchata+MostoDE 60 A 75 AÑOS</v>
      </c>
      <c r="B4491" s="11" t="s">
        <v>121</v>
      </c>
      <c r="C4491" s="11" t="s">
        <v>156</v>
      </c>
      <c r="D4491" s="11" t="s">
        <v>44</v>
      </c>
      <c r="E4491" s="11">
        <v>0.31258757335526788</v>
      </c>
      <c r="F4491" s="11">
        <v>0.59833047666758632</v>
      </c>
      <c r="G4491" s="11">
        <v>0.31047661047912689</v>
      </c>
      <c r="H4491" s="11">
        <v>0.31761831408125946</v>
      </c>
      <c r="I4491" s="11">
        <v>0.40798908710545007</v>
      </c>
      <c r="J4491" s="11">
        <v>0.72162884976643693</v>
      </c>
      <c r="K4491" s="11">
        <v>0.41656173331201668</v>
      </c>
      <c r="L4491" s="11">
        <v>0.3694180582972203</v>
      </c>
      <c r="M4491" s="11">
        <v>0.48421454063780683</v>
      </c>
    </row>
    <row r="4492" spans="1:13" x14ac:dyDescent="0.35">
      <c r="A4492" s="11" t="str">
        <f t="shared" si="70"/>
        <v>CONSUMO PER CAPITA (kg ó litros por individuo)T.Zumo+Horchata+MostoALTA Y MEDIA ALTA</v>
      </c>
      <c r="B4492" s="11" t="s">
        <v>121</v>
      </c>
      <c r="C4492" s="11" t="s">
        <v>156</v>
      </c>
      <c r="D4492" s="11" t="s">
        <v>17</v>
      </c>
      <c r="E4492" s="11">
        <v>0.2983262443855918</v>
      </c>
      <c r="F4492" s="11">
        <v>0.6035078713240597</v>
      </c>
      <c r="G4492" s="11">
        <v>0.27740531846132621</v>
      </c>
      <c r="H4492" s="11">
        <v>0.20951269005712164</v>
      </c>
      <c r="I4492" s="11">
        <v>0.2778741080018578</v>
      </c>
      <c r="J4492" s="11">
        <v>0.5493456994765914</v>
      </c>
      <c r="K4492" s="11">
        <v>0.29748669454092119</v>
      </c>
      <c r="L4492" s="11">
        <v>0.27435898576440032</v>
      </c>
      <c r="M4492" s="11">
        <v>0.33440544851512155</v>
      </c>
    </row>
    <row r="4493" spans="1:13" x14ac:dyDescent="0.35">
      <c r="A4493" s="11" t="str">
        <f t="shared" si="70"/>
        <v>CONSUMO PER CAPITA (kg ó litros por individuo)T.Zumo+Horchata+MostoMEDIA</v>
      </c>
      <c r="B4493" s="11" t="s">
        <v>121</v>
      </c>
      <c r="C4493" s="11" t="s">
        <v>156</v>
      </c>
      <c r="D4493" s="11" t="s">
        <v>18</v>
      </c>
      <c r="E4493" s="11">
        <v>0.22487854466203963</v>
      </c>
      <c r="F4493" s="11">
        <v>0.41311237225436054</v>
      </c>
      <c r="G4493" s="11">
        <v>0.21974261282288476</v>
      </c>
      <c r="H4493" s="11">
        <v>0.21146032381643326</v>
      </c>
      <c r="I4493" s="11">
        <v>0.26626261667119089</v>
      </c>
      <c r="J4493" s="11">
        <v>0.40644330713330684</v>
      </c>
      <c r="K4493" s="11">
        <v>0.25121689005835734</v>
      </c>
      <c r="L4493" s="11">
        <v>0.22688554255053234</v>
      </c>
      <c r="M4493" s="11">
        <v>0.27224477498852889</v>
      </c>
    </row>
    <row r="4494" spans="1:13" x14ac:dyDescent="0.35">
      <c r="A4494" s="11" t="str">
        <f t="shared" si="70"/>
        <v>CONSUMO PER CAPITA (kg ó litros por individuo)T.Zumo+Horchata+MostoMEDIA BAJA</v>
      </c>
      <c r="B4494" s="11" t="s">
        <v>121</v>
      </c>
      <c r="C4494" s="11" t="s">
        <v>156</v>
      </c>
      <c r="D4494" s="11" t="s">
        <v>19</v>
      </c>
      <c r="E4494" s="11">
        <v>0.23591508488894442</v>
      </c>
      <c r="F4494" s="11">
        <v>0.48545679449784718</v>
      </c>
      <c r="G4494" s="11">
        <v>0.28882337168346323</v>
      </c>
      <c r="H4494" s="11">
        <v>0.30103873785913204</v>
      </c>
      <c r="I4494" s="11">
        <v>0.32314869938408397</v>
      </c>
      <c r="J4494" s="11">
        <v>0.57347709412908376</v>
      </c>
      <c r="K4494" s="11">
        <v>0.3241314214956047</v>
      </c>
      <c r="L4494" s="11">
        <v>0.25397791419126703</v>
      </c>
      <c r="M4494" s="11">
        <v>0.31109711117464239</v>
      </c>
    </row>
    <row r="4495" spans="1:13" x14ac:dyDescent="0.35">
      <c r="A4495" s="11" t="str">
        <f t="shared" si="70"/>
        <v>CONSUMO PER CAPITA (kg ó litros por individuo)T.Zumo+Horchata+MostoBAJA</v>
      </c>
      <c r="B4495" s="11" t="s">
        <v>121</v>
      </c>
      <c r="C4495" s="11" t="s">
        <v>156</v>
      </c>
      <c r="D4495" s="11" t="s">
        <v>20</v>
      </c>
      <c r="E4495" s="11">
        <v>0.28857919122878906</v>
      </c>
      <c r="F4495" s="11">
        <v>0.43703575181243171</v>
      </c>
      <c r="G4495" s="11">
        <v>0.21289860680186604</v>
      </c>
      <c r="H4495" s="11">
        <v>0.20031804139979073</v>
      </c>
      <c r="I4495" s="11">
        <v>0.2420529374168483</v>
      </c>
      <c r="J4495" s="11">
        <v>0.41327914620644624</v>
      </c>
      <c r="K4495" s="11">
        <v>0.27069005138867241</v>
      </c>
      <c r="L4495" s="11">
        <v>0.27908850407880731</v>
      </c>
      <c r="M4495" s="11">
        <v>0.30095242985703979</v>
      </c>
    </row>
    <row r="4496" spans="1:13" x14ac:dyDescent="0.35">
      <c r="A4496" s="11" t="str">
        <f t="shared" si="70"/>
        <v>CONSUMO PER CAPITA (kg ó litros por individuo)T.Zumo+Horchata+MostoHOMBRE</v>
      </c>
      <c r="B4496" s="11" t="s">
        <v>121</v>
      </c>
      <c r="C4496" s="11" t="s">
        <v>156</v>
      </c>
      <c r="D4496" s="11" t="s">
        <v>21</v>
      </c>
      <c r="E4496" s="11">
        <v>0.24128133767850776</v>
      </c>
      <c r="F4496" s="11">
        <v>0.47286797655774393</v>
      </c>
      <c r="G4496" s="11">
        <v>0.28440880217714626</v>
      </c>
      <c r="H4496" s="11">
        <v>0.2607025990014446</v>
      </c>
      <c r="I4496" s="11">
        <v>0.28351928630010226</v>
      </c>
      <c r="J4496" s="11">
        <v>0.4987909187307859</v>
      </c>
      <c r="K4496" s="11">
        <v>0.28665951021812591</v>
      </c>
      <c r="L4496" s="11">
        <v>0.26936077609627629</v>
      </c>
      <c r="M4496" s="11">
        <v>0.33163083863327064</v>
      </c>
    </row>
    <row r="4497" spans="1:13" x14ac:dyDescent="0.35">
      <c r="A4497" s="11" t="str">
        <f t="shared" si="70"/>
        <v>CONSUMO PER CAPITA (kg ó litros por individuo)T.Zumo+Horchata+MostoMUJER</v>
      </c>
      <c r="B4497" s="11" t="s">
        <v>121</v>
      </c>
      <c r="C4497" s="11" t="s">
        <v>156</v>
      </c>
      <c r="D4497" s="11" t="s">
        <v>22</v>
      </c>
      <c r="E4497" s="11">
        <v>0.27023749314251105</v>
      </c>
      <c r="F4497" s="11">
        <v>0.48211808158023972</v>
      </c>
      <c r="G4497" s="11">
        <v>0.21396922420428827</v>
      </c>
      <c r="H4497" s="11">
        <v>0.20454358491560165</v>
      </c>
      <c r="I4497" s="11">
        <v>0.27451378187473524</v>
      </c>
      <c r="J4497" s="11">
        <v>0.46588693799562869</v>
      </c>
      <c r="K4497" s="11">
        <v>0.28146544376893179</v>
      </c>
      <c r="L4497" s="11">
        <v>0.23941658838655522</v>
      </c>
      <c r="M4497" s="11">
        <v>0.27152335361312269</v>
      </c>
    </row>
    <row r="4498" spans="1:13" x14ac:dyDescent="0.35">
      <c r="A4498" s="11" t="str">
        <f t="shared" si="70"/>
        <v>CONSUMO PER CAPITA (kg ó litros por individuo)Agua EnvasadaT.ESPAÑA</v>
      </c>
      <c r="B4498" s="11" t="s">
        <v>121</v>
      </c>
      <c r="C4498" s="11" t="s">
        <v>157</v>
      </c>
      <c r="D4498" s="11" t="s">
        <v>36</v>
      </c>
      <c r="E4498" s="11">
        <v>3.2552314647587455</v>
      </c>
      <c r="F4498" s="11">
        <v>7.0648361282189382</v>
      </c>
      <c r="G4498" s="11">
        <v>3.5811385456280833</v>
      </c>
      <c r="H4498" s="11">
        <v>3.3728714227689354</v>
      </c>
      <c r="I4498" s="11">
        <v>4.13984168401484</v>
      </c>
      <c r="J4498" s="11">
        <v>7.1733355140682438</v>
      </c>
      <c r="K4498" s="11">
        <v>3.7327560885990172</v>
      </c>
      <c r="L4498" s="11">
        <v>3.5077633685114122</v>
      </c>
      <c r="M4498" s="11">
        <v>4.1198784942487947</v>
      </c>
    </row>
    <row r="4499" spans="1:13" x14ac:dyDescent="0.35">
      <c r="A4499" s="11" t="str">
        <f t="shared" si="70"/>
        <v>CONSUMO PER CAPITA (kg ó litros por individuo)Agua EnvasadaBCN AM</v>
      </c>
      <c r="B4499" s="11" t="s">
        <v>121</v>
      </c>
      <c r="C4499" s="11" t="s">
        <v>157</v>
      </c>
      <c r="D4499" s="11" t="s">
        <v>1</v>
      </c>
      <c r="E4499" s="11">
        <v>5.1910995244033522</v>
      </c>
      <c r="F4499" s="11">
        <v>7.6530908453851385</v>
      </c>
      <c r="G4499" s="11">
        <v>3.6509313959666652</v>
      </c>
      <c r="H4499" s="11">
        <v>4.3812973567971563</v>
      </c>
      <c r="I4499" s="11">
        <v>4.8073517191750375</v>
      </c>
      <c r="J4499" s="11">
        <v>8.456414398455971</v>
      </c>
      <c r="K4499" s="11">
        <v>4.7182037006378019</v>
      </c>
      <c r="L4499" s="11">
        <v>4.9708627786212078</v>
      </c>
      <c r="M4499" s="11">
        <v>4.4856389352357953</v>
      </c>
    </row>
    <row r="4500" spans="1:13" x14ac:dyDescent="0.35">
      <c r="A4500" s="11" t="str">
        <f t="shared" si="70"/>
        <v>CONSUMO PER CAPITA (kg ó litros por individuo)Agua EnvasadaREST.CAT ARAGON</v>
      </c>
      <c r="B4500" s="11" t="s">
        <v>121</v>
      </c>
      <c r="C4500" s="11" t="s">
        <v>157</v>
      </c>
      <c r="D4500" s="11" t="s">
        <v>2</v>
      </c>
      <c r="E4500" s="11">
        <v>3.2701520345799944</v>
      </c>
      <c r="F4500" s="11">
        <v>7.5597053191677563</v>
      </c>
      <c r="G4500" s="11">
        <v>4.0657589446273406</v>
      </c>
      <c r="H4500" s="11">
        <v>4.1258124430086429</v>
      </c>
      <c r="I4500" s="11">
        <v>4.6808892457427964</v>
      </c>
      <c r="J4500" s="11">
        <v>7.7386544016997973</v>
      </c>
      <c r="K4500" s="11">
        <v>3.8469813281399183</v>
      </c>
      <c r="L4500" s="11">
        <v>4.369701479057829</v>
      </c>
      <c r="M4500" s="11">
        <v>5.1911526732671813</v>
      </c>
    </row>
    <row r="4501" spans="1:13" x14ac:dyDescent="0.35">
      <c r="A4501" s="11" t="str">
        <f t="shared" si="70"/>
        <v>CONSUMO PER CAPITA (kg ó litros por individuo)Agua EnvasadaLEVANTE</v>
      </c>
      <c r="B4501" s="11" t="s">
        <v>121</v>
      </c>
      <c r="C4501" s="11" t="s">
        <v>157</v>
      </c>
      <c r="D4501" s="11" t="s">
        <v>3</v>
      </c>
      <c r="E4501" s="11">
        <v>3.5483342618765028</v>
      </c>
      <c r="F4501" s="11">
        <v>9.4638167064840335</v>
      </c>
      <c r="G4501" s="11">
        <v>4.4835589965930289</v>
      </c>
      <c r="H4501" s="11">
        <v>3.9973298174902077</v>
      </c>
      <c r="I4501" s="11">
        <v>4.4083217650693589</v>
      </c>
      <c r="J4501" s="11">
        <v>7.6657672158703978</v>
      </c>
      <c r="K4501" s="11">
        <v>3.8291887039142312</v>
      </c>
      <c r="L4501" s="11">
        <v>3.923789161593124</v>
      </c>
      <c r="M4501" s="11">
        <v>4.1462640807858442</v>
      </c>
    </row>
    <row r="4502" spans="1:13" x14ac:dyDescent="0.35">
      <c r="A4502" s="11" t="str">
        <f t="shared" si="70"/>
        <v>CONSUMO PER CAPITA (kg ó litros por individuo)Agua EnvasadaANDALUCIA</v>
      </c>
      <c r="B4502" s="11" t="s">
        <v>121</v>
      </c>
      <c r="C4502" s="11" t="s">
        <v>157</v>
      </c>
      <c r="D4502" s="11" t="s">
        <v>4</v>
      </c>
      <c r="E4502" s="11">
        <v>2.2974935964907761</v>
      </c>
      <c r="F4502" s="11">
        <v>5.6935449935636742</v>
      </c>
      <c r="G4502" s="11">
        <v>2.9464668212161587</v>
      </c>
      <c r="H4502" s="11">
        <v>2.4677551453881619</v>
      </c>
      <c r="I4502" s="11">
        <v>3.3220726234456692</v>
      </c>
      <c r="J4502" s="11">
        <v>5.4741498147034644</v>
      </c>
      <c r="K4502" s="11">
        <v>2.9377018262678543</v>
      </c>
      <c r="L4502" s="11">
        <v>1.9798877500812715</v>
      </c>
      <c r="M4502" s="11">
        <v>2.9694996391185136</v>
      </c>
    </row>
    <row r="4503" spans="1:13" x14ac:dyDescent="0.35">
      <c r="A4503" s="11" t="str">
        <f t="shared" si="70"/>
        <v>CONSUMO PER CAPITA (kg ó litros por individuo)Agua EnvasadaMDD AM</v>
      </c>
      <c r="B4503" s="11" t="s">
        <v>121</v>
      </c>
      <c r="C4503" s="11" t="s">
        <v>157</v>
      </c>
      <c r="D4503" s="11" t="s">
        <v>5</v>
      </c>
      <c r="E4503" s="11">
        <v>2.1913675436299394</v>
      </c>
      <c r="F4503" s="11">
        <v>5.5742777740059024</v>
      </c>
      <c r="G4503" s="11">
        <v>3.066289980701288</v>
      </c>
      <c r="H4503" s="11">
        <v>2.7458458297203725</v>
      </c>
      <c r="I4503" s="11">
        <v>3.4823446238893863</v>
      </c>
      <c r="J4503" s="11">
        <v>6.7150048049076227</v>
      </c>
      <c r="K4503" s="11">
        <v>3.2139679420548632</v>
      </c>
      <c r="L4503" s="11">
        <v>3.0342557148269487</v>
      </c>
      <c r="M4503" s="11">
        <v>3.5676779222625958</v>
      </c>
    </row>
    <row r="4504" spans="1:13" x14ac:dyDescent="0.35">
      <c r="A4504" s="11" t="str">
        <f t="shared" si="70"/>
        <v>CONSUMO PER CAPITA (kg ó litros por individuo)Agua EnvasadaRTO CENTRO</v>
      </c>
      <c r="B4504" s="11" t="s">
        <v>121</v>
      </c>
      <c r="C4504" s="11" t="s">
        <v>157</v>
      </c>
      <c r="D4504" s="11" t="s">
        <v>6</v>
      </c>
      <c r="E4504" s="11">
        <v>3.3430347826636058</v>
      </c>
      <c r="F4504" s="11">
        <v>7.1627059045069323</v>
      </c>
      <c r="G4504" s="11">
        <v>2.8714448078781549</v>
      </c>
      <c r="H4504" s="11">
        <v>3.1207140859714975</v>
      </c>
      <c r="I4504" s="11">
        <v>4.2456220581163491</v>
      </c>
      <c r="J4504" s="11">
        <v>7.8966645667155442</v>
      </c>
      <c r="K4504" s="11">
        <v>4.2907058998485823</v>
      </c>
      <c r="L4504" s="11">
        <v>2.9250908276471703</v>
      </c>
      <c r="M4504" s="11">
        <v>3.3766160484380268</v>
      </c>
    </row>
    <row r="4505" spans="1:13" x14ac:dyDescent="0.35">
      <c r="A4505" s="11" t="str">
        <f t="shared" si="70"/>
        <v>CONSUMO PER CAPITA (kg ó litros por individuo)Agua EnvasadaNORTE-CENTRO</v>
      </c>
      <c r="B4505" s="11" t="s">
        <v>121</v>
      </c>
      <c r="C4505" s="11" t="s">
        <v>157</v>
      </c>
      <c r="D4505" s="11" t="s">
        <v>7</v>
      </c>
      <c r="E4505" s="11">
        <v>3.2445810091328107</v>
      </c>
      <c r="F4505" s="11">
        <v>6.0356040617458717</v>
      </c>
      <c r="G4505" s="11">
        <v>3.1808301702743593</v>
      </c>
      <c r="H4505" s="11">
        <v>2.5103973592898825</v>
      </c>
      <c r="I4505" s="11">
        <v>3.5420206842139605</v>
      </c>
      <c r="J4505" s="11">
        <v>6.2261673848477717</v>
      </c>
      <c r="K4505" s="11">
        <v>3.4448120125858277</v>
      </c>
      <c r="L4505" s="11">
        <v>3.2520755450082266</v>
      </c>
      <c r="M4505" s="11">
        <v>3.0409601757055515</v>
      </c>
    </row>
    <row r="4506" spans="1:13" x14ac:dyDescent="0.35">
      <c r="A4506" s="11" t="str">
        <f t="shared" si="70"/>
        <v>CONSUMO PER CAPITA (kg ó litros por individuo)Agua EnvasadaNOROESTE</v>
      </c>
      <c r="B4506" s="11" t="s">
        <v>121</v>
      </c>
      <c r="C4506" s="11" t="s">
        <v>157</v>
      </c>
      <c r="D4506" s="11" t="s">
        <v>8</v>
      </c>
      <c r="E4506" s="11">
        <v>4.3983365363394009</v>
      </c>
      <c r="F4506" s="11">
        <v>7.9427722827671454</v>
      </c>
      <c r="G4506" s="11">
        <v>4.6152642152157632</v>
      </c>
      <c r="H4506" s="11">
        <v>4.3050874389126328</v>
      </c>
      <c r="I4506" s="11">
        <v>5.5389652026574838</v>
      </c>
      <c r="J4506" s="11">
        <v>8.9198133224051865</v>
      </c>
      <c r="K4506" s="11">
        <v>4.6634643508237836</v>
      </c>
      <c r="L4506" s="11">
        <v>5.0739740971016714</v>
      </c>
      <c r="M4506" s="11">
        <v>7.4698259401976852</v>
      </c>
    </row>
    <row r="4507" spans="1:13" x14ac:dyDescent="0.35">
      <c r="A4507" s="11" t="str">
        <f t="shared" si="70"/>
        <v>CONSUMO PER CAPITA (kg ó litros por individuo)Agua Envasada&lt;2MIL</v>
      </c>
      <c r="B4507" s="11" t="s">
        <v>121</v>
      </c>
      <c r="C4507" s="11" t="s">
        <v>157</v>
      </c>
      <c r="D4507" s="11" t="s">
        <v>9</v>
      </c>
      <c r="E4507" s="11">
        <v>3.4233603536562791</v>
      </c>
      <c r="F4507" s="11">
        <v>7.3670584625813103</v>
      </c>
      <c r="G4507" s="11">
        <v>3.816167910227835</v>
      </c>
      <c r="H4507" s="11">
        <v>3.777116426563826</v>
      </c>
      <c r="I4507" s="11">
        <v>4.7299876567851546</v>
      </c>
      <c r="J4507" s="11">
        <v>7.0653211061891739</v>
      </c>
      <c r="K4507" s="11">
        <v>3.6284082506417756</v>
      </c>
      <c r="L4507" s="11">
        <v>4.0819725731548351</v>
      </c>
      <c r="M4507" s="11">
        <v>4.6921299176367937</v>
      </c>
    </row>
    <row r="4508" spans="1:13" x14ac:dyDescent="0.35">
      <c r="A4508" s="11" t="str">
        <f t="shared" si="70"/>
        <v>CONSUMO PER CAPITA (kg ó litros por individuo)Agua Envasada2-5MIL</v>
      </c>
      <c r="B4508" s="11" t="s">
        <v>121</v>
      </c>
      <c r="C4508" s="11" t="s">
        <v>157</v>
      </c>
      <c r="D4508" s="11" t="s">
        <v>10</v>
      </c>
      <c r="E4508" s="11">
        <v>1.5649438881317344</v>
      </c>
      <c r="F4508" s="11">
        <v>4.5317864033654427</v>
      </c>
      <c r="G4508" s="11">
        <v>2.0957921041655676</v>
      </c>
      <c r="H4508" s="11">
        <v>2.7865993192254574</v>
      </c>
      <c r="I4508" s="11">
        <v>2.9908103886669424</v>
      </c>
      <c r="J4508" s="11">
        <v>4.6686435652407283</v>
      </c>
      <c r="K4508" s="11">
        <v>2.3848607332533649</v>
      </c>
      <c r="L4508" s="11">
        <v>2.1595468298549485</v>
      </c>
      <c r="M4508" s="11">
        <v>2.4398334902230765</v>
      </c>
    </row>
    <row r="4509" spans="1:13" x14ac:dyDescent="0.35">
      <c r="A4509" s="11" t="str">
        <f t="shared" si="70"/>
        <v>CONSUMO PER CAPITA (kg ó litros por individuo)Agua Envasada5-10MIL</v>
      </c>
      <c r="B4509" s="11" t="s">
        <v>121</v>
      </c>
      <c r="C4509" s="11" t="s">
        <v>157</v>
      </c>
      <c r="D4509" s="11" t="s">
        <v>11</v>
      </c>
      <c r="E4509" s="11">
        <v>3.3033024598009799</v>
      </c>
      <c r="F4509" s="11">
        <v>9.9318494232009886</v>
      </c>
      <c r="G4509" s="11">
        <v>3.7379870429035926</v>
      </c>
      <c r="H4509" s="11">
        <v>4.1876768595672145</v>
      </c>
      <c r="I4509" s="11">
        <v>5.8041748390707397</v>
      </c>
      <c r="J4509" s="11">
        <v>8.9956425500943773</v>
      </c>
      <c r="K4509" s="11">
        <v>4.4083662620126232</v>
      </c>
      <c r="L4509" s="11">
        <v>3.2670718629017452</v>
      </c>
      <c r="M4509" s="11">
        <v>4.8648361601622607</v>
      </c>
    </row>
    <row r="4510" spans="1:13" x14ac:dyDescent="0.35">
      <c r="A4510" s="11" t="str">
        <f t="shared" si="70"/>
        <v>CONSUMO PER CAPITA (kg ó litros por individuo)Agua Envasada10-30MIL</v>
      </c>
      <c r="B4510" s="11" t="s">
        <v>121</v>
      </c>
      <c r="C4510" s="11" t="s">
        <v>157</v>
      </c>
      <c r="D4510" s="11" t="s">
        <v>12</v>
      </c>
      <c r="E4510" s="11">
        <v>3.8717053988085692</v>
      </c>
      <c r="F4510" s="11">
        <v>7.8522691601588859</v>
      </c>
      <c r="G4510" s="11">
        <v>4.1626706232754387</v>
      </c>
      <c r="H4510" s="11">
        <v>3.4562279767023028</v>
      </c>
      <c r="I4510" s="11">
        <v>4.34043786906624</v>
      </c>
      <c r="J4510" s="11">
        <v>7.279848743949529</v>
      </c>
      <c r="K4510" s="11">
        <v>4.3180148617603509</v>
      </c>
      <c r="L4510" s="11">
        <v>4.0396623466131603</v>
      </c>
      <c r="M4510" s="11">
        <v>4.9543700417415799</v>
      </c>
    </row>
    <row r="4511" spans="1:13" x14ac:dyDescent="0.35">
      <c r="A4511" s="11" t="str">
        <f t="shared" si="70"/>
        <v>CONSUMO PER CAPITA (kg ó litros por individuo)Agua Envasada30-100MIL</v>
      </c>
      <c r="B4511" s="11" t="s">
        <v>121</v>
      </c>
      <c r="C4511" s="11" t="s">
        <v>157</v>
      </c>
      <c r="D4511" s="11" t="s">
        <v>13</v>
      </c>
      <c r="E4511" s="11">
        <v>3.3386983573314444</v>
      </c>
      <c r="F4511" s="11">
        <v>6.7299928976495487</v>
      </c>
      <c r="G4511" s="11">
        <v>3.2225743534249847</v>
      </c>
      <c r="H4511" s="11">
        <v>2.9029522203533347</v>
      </c>
      <c r="I4511" s="11">
        <v>3.4802937796329338</v>
      </c>
      <c r="J4511" s="11">
        <v>6.4734447238782131</v>
      </c>
      <c r="K4511" s="11">
        <v>3.0944397539689081</v>
      </c>
      <c r="L4511" s="11">
        <v>2.8177508092568049</v>
      </c>
      <c r="M4511" s="11">
        <v>3.5319411298307841</v>
      </c>
    </row>
    <row r="4512" spans="1:13" x14ac:dyDescent="0.35">
      <c r="A4512" s="11" t="str">
        <f t="shared" si="70"/>
        <v>CONSUMO PER CAPITA (kg ó litros por individuo)Agua Envasada100-200MIL</v>
      </c>
      <c r="B4512" s="11" t="s">
        <v>121</v>
      </c>
      <c r="C4512" s="11" t="s">
        <v>157</v>
      </c>
      <c r="D4512" s="11" t="s">
        <v>14</v>
      </c>
      <c r="E4512" s="11">
        <v>2.7634449984032718</v>
      </c>
      <c r="F4512" s="11">
        <v>6.4131571982130531</v>
      </c>
      <c r="G4512" s="11">
        <v>3.6413409990500312</v>
      </c>
      <c r="H4512" s="11">
        <v>2.9265109303694214</v>
      </c>
      <c r="I4512" s="11">
        <v>3.3348640440756472</v>
      </c>
      <c r="J4512" s="11">
        <v>7.4866774566799101</v>
      </c>
      <c r="K4512" s="11">
        <v>3.1509190890328118</v>
      </c>
      <c r="L4512" s="11">
        <v>2.5598294914840598</v>
      </c>
      <c r="M4512" s="11">
        <v>3.5054132294849101</v>
      </c>
    </row>
    <row r="4513" spans="1:13" x14ac:dyDescent="0.35">
      <c r="A4513" s="11" t="str">
        <f t="shared" si="70"/>
        <v>CONSUMO PER CAPITA (kg ó litros por individuo)Agua Envasada200-500MIL</v>
      </c>
      <c r="B4513" s="11" t="s">
        <v>121</v>
      </c>
      <c r="C4513" s="11" t="s">
        <v>157</v>
      </c>
      <c r="D4513" s="11" t="s">
        <v>15</v>
      </c>
      <c r="E4513" s="11">
        <v>3.0210269472361651</v>
      </c>
      <c r="F4513" s="11">
        <v>6.2786802591454025</v>
      </c>
      <c r="G4513" s="11">
        <v>2.910118645250837</v>
      </c>
      <c r="H4513" s="11">
        <v>3.2598267217354882</v>
      </c>
      <c r="I4513" s="11">
        <v>4.0775923992687</v>
      </c>
      <c r="J4513" s="11">
        <v>6.6459063736918527</v>
      </c>
      <c r="K4513" s="11">
        <v>3.5044228260393777</v>
      </c>
      <c r="L4513" s="11">
        <v>3.9939614900051237</v>
      </c>
      <c r="M4513" s="11">
        <v>4.1387026062088168</v>
      </c>
    </row>
    <row r="4514" spans="1:13" x14ac:dyDescent="0.35">
      <c r="A4514" s="11" t="str">
        <f t="shared" si="70"/>
        <v>CONSUMO PER CAPITA (kg ó litros por individuo)Agua Envasada&gt;500MIL</v>
      </c>
      <c r="B4514" s="11" t="s">
        <v>121</v>
      </c>
      <c r="C4514" s="11" t="s">
        <v>157</v>
      </c>
      <c r="D4514" s="11" t="s">
        <v>16</v>
      </c>
      <c r="E4514" s="11">
        <v>3.5612668152202818</v>
      </c>
      <c r="F4514" s="11">
        <v>7.1138669810423156</v>
      </c>
      <c r="G4514" s="11">
        <v>4.264722725169424</v>
      </c>
      <c r="H4514" s="11">
        <v>3.8807468350367844</v>
      </c>
      <c r="I4514" s="11">
        <v>4.6684887483407742</v>
      </c>
      <c r="J4514" s="11">
        <v>8.2254925952357514</v>
      </c>
      <c r="K4514" s="11">
        <v>4.6125333812124047</v>
      </c>
      <c r="L4514" s="11">
        <v>4.4038468882709472</v>
      </c>
      <c r="M4514" s="11">
        <v>4.3836052092550695</v>
      </c>
    </row>
    <row r="4515" spans="1:13" x14ac:dyDescent="0.35">
      <c r="A4515" s="11" t="str">
        <f t="shared" si="70"/>
        <v>CONSUMO PER CAPITA (kg ó litros por individuo)Agua EnvasadaDE 15 A 19 AÑOS</v>
      </c>
      <c r="B4515" s="11" t="s">
        <v>121</v>
      </c>
      <c r="C4515" s="11" t="s">
        <v>157</v>
      </c>
      <c r="D4515" s="11" t="s">
        <v>39</v>
      </c>
      <c r="E4515" s="11">
        <v>1.6310156489235528</v>
      </c>
      <c r="F4515" s="11">
        <v>3.652722050248562</v>
      </c>
      <c r="G4515" s="11">
        <v>1.1712644947736843</v>
      </c>
      <c r="H4515" s="11">
        <v>1.6883831990906741</v>
      </c>
      <c r="I4515" s="11">
        <v>1.5161105118953713</v>
      </c>
      <c r="J4515" s="11">
        <v>4.0388459003824044</v>
      </c>
      <c r="K4515" s="11">
        <v>1.2184530052032885</v>
      </c>
      <c r="L4515" s="11">
        <v>0.94111543736990744</v>
      </c>
      <c r="M4515" s="11">
        <v>1.2774448132428025</v>
      </c>
    </row>
    <row r="4516" spans="1:13" x14ac:dyDescent="0.35">
      <c r="A4516" s="11" t="str">
        <f t="shared" si="70"/>
        <v>CONSUMO PER CAPITA (kg ó litros por individuo)Agua EnvasadaDE 20 A 24 AÑOS</v>
      </c>
      <c r="B4516" s="11" t="s">
        <v>121</v>
      </c>
      <c r="C4516" s="11" t="s">
        <v>157</v>
      </c>
      <c r="D4516" s="11" t="s">
        <v>40</v>
      </c>
      <c r="E4516" s="11">
        <v>1.384206245202013</v>
      </c>
      <c r="F4516" s="11">
        <v>3.1161831238363824</v>
      </c>
      <c r="G4516" s="11">
        <v>1.5385729307730647</v>
      </c>
      <c r="H4516" s="11">
        <v>1.4216054656033439</v>
      </c>
      <c r="I4516" s="11">
        <v>1.6672366279534472</v>
      </c>
      <c r="J4516" s="11">
        <v>1.9863368155022159</v>
      </c>
      <c r="K4516" s="11">
        <v>0.92178885209616501</v>
      </c>
      <c r="L4516" s="11">
        <v>1.4114441410972474</v>
      </c>
      <c r="M4516" s="11">
        <v>1.3821468744668763</v>
      </c>
    </row>
    <row r="4517" spans="1:13" x14ac:dyDescent="0.35">
      <c r="A4517" s="11" t="str">
        <f t="shared" si="70"/>
        <v>CONSUMO PER CAPITA (kg ó litros por individuo)Agua EnvasadaDE 25 A 34 AÑOS</v>
      </c>
      <c r="B4517" s="11" t="s">
        <v>121</v>
      </c>
      <c r="C4517" s="11" t="s">
        <v>157</v>
      </c>
      <c r="D4517" s="11" t="s">
        <v>41</v>
      </c>
      <c r="E4517" s="11">
        <v>1.9323490369993332</v>
      </c>
      <c r="F4517" s="11">
        <v>4.7427224427295949</v>
      </c>
      <c r="G4517" s="11">
        <v>2.137328649606244</v>
      </c>
      <c r="H4517" s="11">
        <v>1.8674902812108081</v>
      </c>
      <c r="I4517" s="11">
        <v>1.7711762683832259</v>
      </c>
      <c r="J4517" s="11">
        <v>3.403459837130816</v>
      </c>
      <c r="K4517" s="11">
        <v>1.8374808916736474</v>
      </c>
      <c r="L4517" s="11">
        <v>1.8109485579742925</v>
      </c>
      <c r="M4517" s="11">
        <v>2.0692109907955474</v>
      </c>
    </row>
    <row r="4518" spans="1:13" x14ac:dyDescent="0.35">
      <c r="A4518" s="11" t="str">
        <f t="shared" si="70"/>
        <v>CONSUMO PER CAPITA (kg ó litros por individuo)Agua EnvasadaDE 35 A 49 AÑOS</v>
      </c>
      <c r="B4518" s="11" t="s">
        <v>121</v>
      </c>
      <c r="C4518" s="11" t="s">
        <v>157</v>
      </c>
      <c r="D4518" s="11" t="s">
        <v>42</v>
      </c>
      <c r="E4518" s="11">
        <v>3.4069164391317148</v>
      </c>
      <c r="F4518" s="11">
        <v>7.5684287371869141</v>
      </c>
      <c r="G4518" s="11">
        <v>3.9344012932315198</v>
      </c>
      <c r="H4518" s="11">
        <v>3.5288381196295195</v>
      </c>
      <c r="I4518" s="11">
        <v>4.3119913031690515</v>
      </c>
      <c r="J4518" s="11">
        <v>7.2415493336620518</v>
      </c>
      <c r="K4518" s="11">
        <v>3.6775683471054736</v>
      </c>
      <c r="L4518" s="11">
        <v>3.4015336195582813</v>
      </c>
      <c r="M4518" s="11">
        <v>3.6733286320177676</v>
      </c>
    </row>
    <row r="4519" spans="1:13" x14ac:dyDescent="0.35">
      <c r="A4519" s="11" t="str">
        <f t="shared" si="70"/>
        <v>CONSUMO PER CAPITA (kg ó litros por individuo)Agua EnvasadaDE 50 A 59 AÑOS</v>
      </c>
      <c r="B4519" s="11" t="s">
        <v>121</v>
      </c>
      <c r="C4519" s="11" t="s">
        <v>157</v>
      </c>
      <c r="D4519" s="11" t="s">
        <v>43</v>
      </c>
      <c r="E4519" s="11">
        <v>4.3014601108975485</v>
      </c>
      <c r="F4519" s="11">
        <v>8.7214861016082939</v>
      </c>
      <c r="G4519" s="11">
        <v>4.8095005335499685</v>
      </c>
      <c r="H4519" s="11">
        <v>3.9494903085598767</v>
      </c>
      <c r="I4519" s="11">
        <v>5.0203612206960999</v>
      </c>
      <c r="J4519" s="11">
        <v>8.7175457661654825</v>
      </c>
      <c r="K4519" s="11">
        <v>4.7159457976172581</v>
      </c>
      <c r="L4519" s="11">
        <v>4.2426146016787349</v>
      </c>
      <c r="M4519" s="11">
        <v>5.229140134459711</v>
      </c>
    </row>
    <row r="4520" spans="1:13" x14ac:dyDescent="0.35">
      <c r="A4520" s="11" t="str">
        <f t="shared" si="70"/>
        <v>CONSUMO PER CAPITA (kg ó litros por individuo)Agua EnvasadaDE 60 A 75 AÑOS</v>
      </c>
      <c r="B4520" s="11" t="s">
        <v>121</v>
      </c>
      <c r="C4520" s="11" t="s">
        <v>157</v>
      </c>
      <c r="D4520" s="11" t="s">
        <v>44</v>
      </c>
      <c r="E4520" s="11">
        <v>4.0112377382294611</v>
      </c>
      <c r="F4520" s="11">
        <v>8.5892713740840723</v>
      </c>
      <c r="G4520" s="11">
        <v>4.2685771980245226</v>
      </c>
      <c r="H4520" s="11">
        <v>4.6648478281075993</v>
      </c>
      <c r="I4520" s="11">
        <v>6.1106642336884178</v>
      </c>
      <c r="J4520" s="11">
        <v>10.502658745606876</v>
      </c>
      <c r="K4520" s="11">
        <v>5.6815762860284096</v>
      </c>
      <c r="L4520" s="11">
        <v>5.4416860610614135</v>
      </c>
      <c r="M4520" s="11">
        <v>6.6595658133777693</v>
      </c>
    </row>
    <row r="4521" spans="1:13" x14ac:dyDescent="0.35">
      <c r="A4521" s="11" t="str">
        <f t="shared" si="70"/>
        <v>CONSUMO PER CAPITA (kg ó litros por individuo)Agua EnvasadaALTA Y MEDIA ALTA</v>
      </c>
      <c r="B4521" s="11" t="s">
        <v>121</v>
      </c>
      <c r="C4521" s="11" t="s">
        <v>157</v>
      </c>
      <c r="D4521" s="11" t="s">
        <v>17</v>
      </c>
      <c r="E4521" s="11">
        <v>3.9170067753562678</v>
      </c>
      <c r="F4521" s="11">
        <v>9.8734499963225328</v>
      </c>
      <c r="G4521" s="11">
        <v>4.2449097523125889</v>
      </c>
      <c r="H4521" s="11">
        <v>3.6364962030346573</v>
      </c>
      <c r="I4521" s="11">
        <v>5.0610511932716591</v>
      </c>
      <c r="J4521" s="11">
        <v>8.262045284188245</v>
      </c>
      <c r="K4521" s="11">
        <v>4.3141353072566817</v>
      </c>
      <c r="L4521" s="11">
        <v>3.4951776546164934</v>
      </c>
      <c r="M4521" s="11">
        <v>4.4146785572502125</v>
      </c>
    </row>
    <row r="4522" spans="1:13" x14ac:dyDescent="0.35">
      <c r="A4522" s="11" t="str">
        <f t="shared" si="70"/>
        <v>CONSUMO PER CAPITA (kg ó litros por individuo)Agua EnvasadaMEDIA</v>
      </c>
      <c r="B4522" s="11" t="s">
        <v>121</v>
      </c>
      <c r="C4522" s="11" t="s">
        <v>157</v>
      </c>
      <c r="D4522" s="11" t="s">
        <v>18</v>
      </c>
      <c r="E4522" s="11">
        <v>3.1494996388728653</v>
      </c>
      <c r="F4522" s="11">
        <v>6.8153833601560976</v>
      </c>
      <c r="G4522" s="11">
        <v>3.6677475376522088</v>
      </c>
      <c r="H4522" s="11">
        <v>3.0451522374042219</v>
      </c>
      <c r="I4522" s="11">
        <v>4.2927128349375767</v>
      </c>
      <c r="J4522" s="11">
        <v>7.8701904231168731</v>
      </c>
      <c r="K4522" s="11">
        <v>4.0420495718008178</v>
      </c>
      <c r="L4522" s="11">
        <v>3.9790222986420174</v>
      </c>
      <c r="M4522" s="11">
        <v>4.4175575899536756</v>
      </c>
    </row>
    <row r="4523" spans="1:13" x14ac:dyDescent="0.35">
      <c r="A4523" s="11" t="str">
        <f t="shared" si="70"/>
        <v>CONSUMO PER CAPITA (kg ó litros por individuo)Agua EnvasadaMEDIA BAJA</v>
      </c>
      <c r="B4523" s="11" t="s">
        <v>121</v>
      </c>
      <c r="C4523" s="11" t="s">
        <v>157</v>
      </c>
      <c r="D4523" s="11" t="s">
        <v>19</v>
      </c>
      <c r="E4523" s="11">
        <v>3.2149111492326345</v>
      </c>
      <c r="F4523" s="11">
        <v>5.5608202366652044</v>
      </c>
      <c r="G4523" s="11">
        <v>3.0480699170218051</v>
      </c>
      <c r="H4523" s="11">
        <v>3.6504246571986489</v>
      </c>
      <c r="I4523" s="11">
        <v>3.7065017046356306</v>
      </c>
      <c r="J4523" s="11">
        <v>6.5983976668573057</v>
      </c>
      <c r="K4523" s="11">
        <v>3.4616667349584862</v>
      </c>
      <c r="L4523" s="11">
        <v>3.3381174754937608</v>
      </c>
      <c r="M4523" s="11">
        <v>4.5803086535996433</v>
      </c>
    </row>
    <row r="4524" spans="1:13" x14ac:dyDescent="0.35">
      <c r="A4524" s="11" t="str">
        <f t="shared" si="70"/>
        <v>CONSUMO PER CAPITA (kg ó litros por individuo)Agua EnvasadaBAJA</v>
      </c>
      <c r="B4524" s="11" t="s">
        <v>121</v>
      </c>
      <c r="C4524" s="11" t="s">
        <v>157</v>
      </c>
      <c r="D4524" s="11" t="s">
        <v>20</v>
      </c>
      <c r="E4524" s="11">
        <v>2.7541278399742488</v>
      </c>
      <c r="F4524" s="11">
        <v>6.4231921750437433</v>
      </c>
      <c r="G4524" s="11">
        <v>3.4214976411145814</v>
      </c>
      <c r="H4524" s="11">
        <v>3.2630921444680721</v>
      </c>
      <c r="I4524" s="11">
        <v>3.4486178261846789</v>
      </c>
      <c r="J4524" s="11">
        <v>5.5601332299766151</v>
      </c>
      <c r="K4524" s="11">
        <v>2.9284742336810226</v>
      </c>
      <c r="L4524" s="11">
        <v>2.9483503612986417</v>
      </c>
      <c r="M4524" s="11">
        <v>2.6452547542189566</v>
      </c>
    </row>
    <row r="4525" spans="1:13" x14ac:dyDescent="0.35">
      <c r="A4525" s="11" t="str">
        <f t="shared" si="70"/>
        <v>CONSUMO PER CAPITA (kg ó litros por individuo)Agua EnvasadaHOMBRE</v>
      </c>
      <c r="B4525" s="11" t="s">
        <v>121</v>
      </c>
      <c r="C4525" s="11" t="s">
        <v>157</v>
      </c>
      <c r="D4525" s="11" t="s">
        <v>21</v>
      </c>
      <c r="E4525" s="11">
        <v>3.9099374171474381</v>
      </c>
      <c r="F4525" s="11">
        <v>8.0271511383265768</v>
      </c>
      <c r="G4525" s="11">
        <v>4.2553742889558208</v>
      </c>
      <c r="H4525" s="11">
        <v>4.0383287208784564</v>
      </c>
      <c r="I4525" s="11">
        <v>5.1571003119827727</v>
      </c>
      <c r="J4525" s="11">
        <v>8.2500331740551704</v>
      </c>
      <c r="K4525" s="11">
        <v>4.3448538936314467</v>
      </c>
      <c r="L4525" s="11">
        <v>3.9228899245784619</v>
      </c>
      <c r="M4525" s="11">
        <v>4.7227390939708283</v>
      </c>
    </row>
    <row r="4526" spans="1:13" x14ac:dyDescent="0.35">
      <c r="A4526" s="11" t="str">
        <f t="shared" si="70"/>
        <v>CONSUMO PER CAPITA (kg ó litros por individuo)Agua EnvasadaMUJER</v>
      </c>
      <c r="B4526" s="11" t="s">
        <v>121</v>
      </c>
      <c r="C4526" s="11" t="s">
        <v>157</v>
      </c>
      <c r="D4526" s="11" t="s">
        <v>22</v>
      </c>
      <c r="E4526" s="11">
        <v>2.6104072525138209</v>
      </c>
      <c r="F4526" s="11">
        <v>6.1170272992255503</v>
      </c>
      <c r="G4526" s="11">
        <v>2.9170587803039161</v>
      </c>
      <c r="H4526" s="11">
        <v>2.7169194414479096</v>
      </c>
      <c r="I4526" s="11">
        <v>3.1371300833569937</v>
      </c>
      <c r="J4526" s="11">
        <v>6.1120133364652585</v>
      </c>
      <c r="K4526" s="11">
        <v>3.1293994526380171</v>
      </c>
      <c r="L4526" s="11">
        <v>3.0992274845344503</v>
      </c>
      <c r="M4526" s="11">
        <v>3.5265781648218484</v>
      </c>
    </row>
    <row r="4527" spans="1:13" x14ac:dyDescent="0.35">
      <c r="A4527" s="11" t="str">
        <f t="shared" si="70"/>
        <v>CONSUMO PER CAPITA (kg ó litros por individuo)Bebidas RefrescantesT.ESPAÑA</v>
      </c>
      <c r="B4527" s="11" t="s">
        <v>121</v>
      </c>
      <c r="C4527" s="11" t="s">
        <v>158</v>
      </c>
      <c r="D4527" s="11" t="s">
        <v>36</v>
      </c>
      <c r="E4527" s="11">
        <v>2.2736192816285921</v>
      </c>
      <c r="F4527" s="11">
        <v>3.9252526626099766</v>
      </c>
      <c r="G4527" s="11">
        <v>2.2360663037816066</v>
      </c>
      <c r="H4527" s="11">
        <v>1.9125866397472349</v>
      </c>
      <c r="I4527" s="11">
        <v>2.4217284243549542</v>
      </c>
      <c r="J4527" s="11">
        <v>3.9033925975753236</v>
      </c>
      <c r="K4527" s="11">
        <v>2.1195976350399706</v>
      </c>
      <c r="L4527" s="11">
        <v>1.9853634946166185</v>
      </c>
      <c r="M4527" s="11">
        <v>2.2691944933988215</v>
      </c>
    </row>
    <row r="4528" spans="1:13" x14ac:dyDescent="0.35">
      <c r="A4528" s="11" t="str">
        <f t="shared" si="70"/>
        <v>CONSUMO PER CAPITA (kg ó litros por individuo)Bebidas RefrescantesBCN AM</v>
      </c>
      <c r="B4528" s="11" t="s">
        <v>121</v>
      </c>
      <c r="C4528" s="11" t="s">
        <v>158</v>
      </c>
      <c r="D4528" s="11" t="s">
        <v>1</v>
      </c>
      <c r="E4528" s="11">
        <v>1.9842875000267901</v>
      </c>
      <c r="F4528" s="11">
        <v>3.5561677726526075</v>
      </c>
      <c r="G4528" s="11">
        <v>1.8778979233001227</v>
      </c>
      <c r="H4528" s="11">
        <v>1.6461685925258256</v>
      </c>
      <c r="I4528" s="11">
        <v>2.2164936589393371</v>
      </c>
      <c r="J4528" s="11">
        <v>3.743509565703155</v>
      </c>
      <c r="K4528" s="11">
        <v>2.149745249469464</v>
      </c>
      <c r="L4528" s="11">
        <v>2.2362406349339694</v>
      </c>
      <c r="M4528" s="11">
        <v>2.2766801934512579</v>
      </c>
    </row>
    <row r="4529" spans="1:13" x14ac:dyDescent="0.35">
      <c r="A4529" s="11" t="str">
        <f t="shared" si="70"/>
        <v>CONSUMO PER CAPITA (kg ó litros por individuo)Bebidas RefrescantesREST.CAT ARAGON</v>
      </c>
      <c r="B4529" s="11" t="s">
        <v>121</v>
      </c>
      <c r="C4529" s="11" t="s">
        <v>158</v>
      </c>
      <c r="D4529" s="11" t="s">
        <v>2</v>
      </c>
      <c r="E4529" s="11">
        <v>1.8768004560393583</v>
      </c>
      <c r="F4529" s="11">
        <v>3.3615475049368544</v>
      </c>
      <c r="G4529" s="11">
        <v>1.6331505589874395</v>
      </c>
      <c r="H4529" s="11">
        <v>1.3293885638381422</v>
      </c>
      <c r="I4529" s="11">
        <v>1.9521414759102929</v>
      </c>
      <c r="J4529" s="11">
        <v>3.3742864170236579</v>
      </c>
      <c r="K4529" s="11">
        <v>1.6197053057981114</v>
      </c>
      <c r="L4529" s="11">
        <v>1.6676763827348702</v>
      </c>
      <c r="M4529" s="11">
        <v>1.9555640739732494</v>
      </c>
    </row>
    <row r="4530" spans="1:13" x14ac:dyDescent="0.35">
      <c r="A4530" s="11" t="str">
        <f t="shared" si="70"/>
        <v>CONSUMO PER CAPITA (kg ó litros por individuo)Bebidas RefrescantesLEVANTE</v>
      </c>
      <c r="B4530" s="11" t="s">
        <v>121</v>
      </c>
      <c r="C4530" s="11" t="s">
        <v>158</v>
      </c>
      <c r="D4530" s="11" t="s">
        <v>3</v>
      </c>
      <c r="E4530" s="11">
        <v>2.2873707255697253</v>
      </c>
      <c r="F4530" s="11">
        <v>3.9549240999510444</v>
      </c>
      <c r="G4530" s="11">
        <v>2.5700807837921134</v>
      </c>
      <c r="H4530" s="11">
        <v>2.076785091233821</v>
      </c>
      <c r="I4530" s="11">
        <v>2.3665208966708313</v>
      </c>
      <c r="J4530" s="11">
        <v>3.9495857279214563</v>
      </c>
      <c r="K4530" s="11">
        <v>2.448860751873696</v>
      </c>
      <c r="L4530" s="11">
        <v>2.077628020328655</v>
      </c>
      <c r="M4530" s="11">
        <v>2.1600237946708378</v>
      </c>
    </row>
    <row r="4531" spans="1:13" x14ac:dyDescent="0.35">
      <c r="A4531" s="11" t="str">
        <f t="shared" si="70"/>
        <v>CONSUMO PER CAPITA (kg ó litros por individuo)Bebidas RefrescantesANDALUCIA</v>
      </c>
      <c r="B4531" s="11" t="s">
        <v>121</v>
      </c>
      <c r="C4531" s="11" t="s">
        <v>158</v>
      </c>
      <c r="D4531" s="11" t="s">
        <v>4</v>
      </c>
      <c r="E4531" s="11">
        <v>2.3413376801969132</v>
      </c>
      <c r="F4531" s="11">
        <v>3.9050458704405906</v>
      </c>
      <c r="G4531" s="11">
        <v>2.3404708634005562</v>
      </c>
      <c r="H4531" s="11">
        <v>2.0813340578159987</v>
      </c>
      <c r="I4531" s="11">
        <v>2.7421642403701538</v>
      </c>
      <c r="J4531" s="11">
        <v>4.2389753803479282</v>
      </c>
      <c r="K4531" s="11">
        <v>2.2371546567364136</v>
      </c>
      <c r="L4531" s="11">
        <v>2.0787847817535399</v>
      </c>
      <c r="M4531" s="11">
        <v>2.2328875563706458</v>
      </c>
    </row>
    <row r="4532" spans="1:13" x14ac:dyDescent="0.35">
      <c r="A4532" s="11" t="str">
        <f t="shared" si="70"/>
        <v>CONSUMO PER CAPITA (kg ó litros por individuo)Bebidas RefrescantesMDD AM</v>
      </c>
      <c r="B4532" s="11" t="s">
        <v>121</v>
      </c>
      <c r="C4532" s="11" t="s">
        <v>158</v>
      </c>
      <c r="D4532" s="11" t="s">
        <v>5</v>
      </c>
      <c r="E4532" s="11">
        <v>2.7934995223923771</v>
      </c>
      <c r="F4532" s="11">
        <v>4.5391589508736079</v>
      </c>
      <c r="G4532" s="11">
        <v>2.6247136116660945</v>
      </c>
      <c r="H4532" s="11">
        <v>2.5407067359156068</v>
      </c>
      <c r="I4532" s="11">
        <v>2.9118254599914297</v>
      </c>
      <c r="J4532" s="11">
        <v>4.7997128921288379</v>
      </c>
      <c r="K4532" s="11">
        <v>2.3647296503531319</v>
      </c>
      <c r="L4532" s="11">
        <v>2.2826310152479414</v>
      </c>
      <c r="M4532" s="11">
        <v>2.7702499774360172</v>
      </c>
    </row>
    <row r="4533" spans="1:13" x14ac:dyDescent="0.35">
      <c r="A4533" s="11" t="str">
        <f t="shared" si="70"/>
        <v>CONSUMO PER CAPITA (kg ó litros por individuo)Bebidas RefrescantesRTO CENTRO</v>
      </c>
      <c r="B4533" s="11" t="s">
        <v>121</v>
      </c>
      <c r="C4533" s="11" t="s">
        <v>158</v>
      </c>
      <c r="D4533" s="11" t="s">
        <v>6</v>
      </c>
      <c r="E4533" s="11">
        <v>3.3840561595100822</v>
      </c>
      <c r="F4533" s="11">
        <v>5.6795885259968495</v>
      </c>
      <c r="G4533" s="11">
        <v>3.4084073674044255</v>
      </c>
      <c r="H4533" s="11">
        <v>2.5431849106037507</v>
      </c>
      <c r="I4533" s="11">
        <v>2.9545141650872591</v>
      </c>
      <c r="J4533" s="11">
        <v>4.0982172089444786</v>
      </c>
      <c r="K4533" s="11">
        <v>2.5923426118020623</v>
      </c>
      <c r="L4533" s="11">
        <v>2.2769756829652525</v>
      </c>
      <c r="M4533" s="11">
        <v>2.7031234680605474</v>
      </c>
    </row>
    <row r="4534" spans="1:13" x14ac:dyDescent="0.35">
      <c r="A4534" s="11" t="str">
        <f t="shared" si="70"/>
        <v>CONSUMO PER CAPITA (kg ó litros por individuo)Bebidas RefrescantesNORTE-CENTRO</v>
      </c>
      <c r="B4534" s="11" t="s">
        <v>121</v>
      </c>
      <c r="C4534" s="11" t="s">
        <v>158</v>
      </c>
      <c r="D4534" s="11" t="s">
        <v>7</v>
      </c>
      <c r="E4534" s="11">
        <v>1.7402936336580852</v>
      </c>
      <c r="F4534" s="11">
        <v>3.3009198638338142</v>
      </c>
      <c r="G4534" s="11">
        <v>1.5708935908417461</v>
      </c>
      <c r="H4534" s="11">
        <v>1.4393899958861172</v>
      </c>
      <c r="I4534" s="11">
        <v>2.1907247270417529</v>
      </c>
      <c r="J4534" s="11">
        <v>3.3795373781441134</v>
      </c>
      <c r="K4534" s="11">
        <v>1.7657890259757913</v>
      </c>
      <c r="L4534" s="11">
        <v>1.5194661752172489</v>
      </c>
      <c r="M4534" s="11">
        <v>1.5981059381162281</v>
      </c>
    </row>
    <row r="4535" spans="1:13" x14ac:dyDescent="0.35">
      <c r="A4535" s="11" t="str">
        <f t="shared" si="70"/>
        <v>CONSUMO PER CAPITA (kg ó litros por individuo)Bebidas RefrescantesNOROESTE</v>
      </c>
      <c r="B4535" s="11" t="s">
        <v>121</v>
      </c>
      <c r="C4535" s="11" t="s">
        <v>158</v>
      </c>
      <c r="D4535" s="11" t="s">
        <v>8</v>
      </c>
      <c r="E4535" s="11">
        <v>1.5975846059109433</v>
      </c>
      <c r="F4535" s="11">
        <v>3.0321838828814216</v>
      </c>
      <c r="G4535" s="11">
        <v>1.5681634480745648</v>
      </c>
      <c r="H4535" s="11">
        <v>1.2610606549501584</v>
      </c>
      <c r="I4535" s="11">
        <v>1.6350371153448506</v>
      </c>
      <c r="J4535" s="11">
        <v>2.994756697905478</v>
      </c>
      <c r="K4535" s="11">
        <v>1.490338693185751</v>
      </c>
      <c r="L4535" s="11">
        <v>1.5423685997128269</v>
      </c>
      <c r="M4535" s="11">
        <v>2.4706708348097903</v>
      </c>
    </row>
    <row r="4536" spans="1:13" x14ac:dyDescent="0.35">
      <c r="A4536" s="11" t="str">
        <f t="shared" si="70"/>
        <v>CONSUMO PER CAPITA (kg ó litros por individuo)Bebidas Refrescantes&lt;2MIL</v>
      </c>
      <c r="B4536" s="11" t="s">
        <v>121</v>
      </c>
      <c r="C4536" s="11" t="s">
        <v>158</v>
      </c>
      <c r="D4536" s="11" t="s">
        <v>9</v>
      </c>
      <c r="E4536" s="11">
        <v>2.7823815712219786</v>
      </c>
      <c r="F4536" s="11">
        <v>4.661664672289489</v>
      </c>
      <c r="G4536" s="11">
        <v>2.3541295134388158</v>
      </c>
      <c r="H4536" s="11">
        <v>1.801595218268808</v>
      </c>
      <c r="I4536" s="11">
        <v>2.7698158897861607</v>
      </c>
      <c r="J4536" s="11">
        <v>3.4019289171156393</v>
      </c>
      <c r="K4536" s="11">
        <v>1.8181610967721289</v>
      </c>
      <c r="L4536" s="11">
        <v>2.0616722560295968</v>
      </c>
      <c r="M4536" s="11">
        <v>2.3045508114578643</v>
      </c>
    </row>
    <row r="4537" spans="1:13" x14ac:dyDescent="0.35">
      <c r="A4537" s="11" t="str">
        <f t="shared" si="70"/>
        <v>CONSUMO PER CAPITA (kg ó litros por individuo)Bebidas Refrescantes2-5MIL</v>
      </c>
      <c r="B4537" s="11" t="s">
        <v>121</v>
      </c>
      <c r="C4537" s="11" t="s">
        <v>158</v>
      </c>
      <c r="D4537" s="11" t="s">
        <v>10</v>
      </c>
      <c r="E4537" s="11">
        <v>2.0343423649681753</v>
      </c>
      <c r="F4537" s="11">
        <v>2.3249770435361432</v>
      </c>
      <c r="G4537" s="11">
        <v>1.863235271952232</v>
      </c>
      <c r="H4537" s="11">
        <v>1.7880176655559665</v>
      </c>
      <c r="I4537" s="11">
        <v>1.982911084982824</v>
      </c>
      <c r="J4537" s="11">
        <v>3.4117556352316445</v>
      </c>
      <c r="K4537" s="11">
        <v>1.9632580713161105</v>
      </c>
      <c r="L4537" s="11">
        <v>1.7932476134824809</v>
      </c>
      <c r="M4537" s="11">
        <v>1.8245754162628209</v>
      </c>
    </row>
    <row r="4538" spans="1:13" x14ac:dyDescent="0.35">
      <c r="A4538" s="11" t="str">
        <f t="shared" si="70"/>
        <v>CONSUMO PER CAPITA (kg ó litros por individuo)Bebidas Refrescantes5-10MIL</v>
      </c>
      <c r="B4538" s="11" t="s">
        <v>121</v>
      </c>
      <c r="C4538" s="11" t="s">
        <v>158</v>
      </c>
      <c r="D4538" s="11" t="s">
        <v>11</v>
      </c>
      <c r="E4538" s="11">
        <v>1.8922512598543209</v>
      </c>
      <c r="F4538" s="11">
        <v>3.412501561408201</v>
      </c>
      <c r="G4538" s="11">
        <v>2.4054876241741412</v>
      </c>
      <c r="H4538" s="11">
        <v>1.6315257375357843</v>
      </c>
      <c r="I4538" s="11">
        <v>2.7605411827698605</v>
      </c>
      <c r="J4538" s="11">
        <v>4.2979156503745397</v>
      </c>
      <c r="K4538" s="11">
        <v>1.9044707474417788</v>
      </c>
      <c r="L4538" s="11">
        <v>1.9742098540173356</v>
      </c>
      <c r="M4538" s="11">
        <v>2.0605725545197466</v>
      </c>
    </row>
    <row r="4539" spans="1:13" x14ac:dyDescent="0.35">
      <c r="A4539" s="11" t="str">
        <f t="shared" si="70"/>
        <v>CONSUMO PER CAPITA (kg ó litros por individuo)Bebidas Refrescantes10-30MIL</v>
      </c>
      <c r="B4539" s="11" t="s">
        <v>121</v>
      </c>
      <c r="C4539" s="11" t="s">
        <v>158</v>
      </c>
      <c r="D4539" s="11" t="s">
        <v>12</v>
      </c>
      <c r="E4539" s="11">
        <v>2.223401231234289</v>
      </c>
      <c r="F4539" s="11">
        <v>3.9572756416155435</v>
      </c>
      <c r="G4539" s="11">
        <v>2.3006990435852135</v>
      </c>
      <c r="H4539" s="11">
        <v>1.8122674756524262</v>
      </c>
      <c r="I4539" s="11">
        <v>2.205562362575574</v>
      </c>
      <c r="J4539" s="11">
        <v>3.4889136099382969</v>
      </c>
      <c r="K4539" s="11">
        <v>1.8428191586526135</v>
      </c>
      <c r="L4539" s="11">
        <v>1.8349680119390777</v>
      </c>
      <c r="M4539" s="11">
        <v>2.4180800554574904</v>
      </c>
    </row>
    <row r="4540" spans="1:13" x14ac:dyDescent="0.35">
      <c r="A4540" s="11" t="str">
        <f t="shared" si="70"/>
        <v>CONSUMO PER CAPITA (kg ó litros por individuo)Bebidas Refrescantes30-100MIL</v>
      </c>
      <c r="B4540" s="11" t="s">
        <v>121</v>
      </c>
      <c r="C4540" s="11" t="s">
        <v>158</v>
      </c>
      <c r="D4540" s="11" t="s">
        <v>13</v>
      </c>
      <c r="E4540" s="11">
        <v>2.1012912631702698</v>
      </c>
      <c r="F4540" s="11">
        <v>4.0073838394966392</v>
      </c>
      <c r="G4540" s="11">
        <v>2.3332423770335939</v>
      </c>
      <c r="H4540" s="11">
        <v>1.8745806732825845</v>
      </c>
      <c r="I4540" s="11">
        <v>2.4749255435692605</v>
      </c>
      <c r="J4540" s="11">
        <v>3.7000311081650072</v>
      </c>
      <c r="K4540" s="11">
        <v>2.2610777249854515</v>
      </c>
      <c r="L4540" s="11">
        <v>1.8649634623761189</v>
      </c>
      <c r="M4540" s="11">
        <v>2.1587680887203349</v>
      </c>
    </row>
    <row r="4541" spans="1:13" x14ac:dyDescent="0.35">
      <c r="A4541" s="11" t="str">
        <f t="shared" si="70"/>
        <v>CONSUMO PER CAPITA (kg ó litros por individuo)Bebidas Refrescantes100-200MIL</v>
      </c>
      <c r="B4541" s="11" t="s">
        <v>121</v>
      </c>
      <c r="C4541" s="11" t="s">
        <v>158</v>
      </c>
      <c r="D4541" s="11" t="s">
        <v>14</v>
      </c>
      <c r="E4541" s="11">
        <v>2.2162584086073651</v>
      </c>
      <c r="F4541" s="11">
        <v>3.7088953526312065</v>
      </c>
      <c r="G4541" s="11">
        <v>1.9050481163377389</v>
      </c>
      <c r="H4541" s="11">
        <v>2.0841610882467734</v>
      </c>
      <c r="I4541" s="11">
        <v>2.1415131124973472</v>
      </c>
      <c r="J4541" s="11">
        <v>4.3167799004922545</v>
      </c>
      <c r="K4541" s="11">
        <v>2.1258021428665792</v>
      </c>
      <c r="L4541" s="11">
        <v>1.842865530820136</v>
      </c>
      <c r="M4541" s="11">
        <v>2.069096808248303</v>
      </c>
    </row>
    <row r="4542" spans="1:13" x14ac:dyDescent="0.35">
      <c r="A4542" s="11" t="str">
        <f t="shared" si="70"/>
        <v>CONSUMO PER CAPITA (kg ó litros por individuo)Bebidas Refrescantes200-500MIL</v>
      </c>
      <c r="B4542" s="11" t="s">
        <v>121</v>
      </c>
      <c r="C4542" s="11" t="s">
        <v>158</v>
      </c>
      <c r="D4542" s="11" t="s">
        <v>15</v>
      </c>
      <c r="E4542" s="11">
        <v>2.2326348029029881</v>
      </c>
      <c r="F4542" s="11">
        <v>4.1160927702982804</v>
      </c>
      <c r="G4542" s="11">
        <v>2.0018375839643898</v>
      </c>
      <c r="H4542" s="11">
        <v>1.6644462103522477</v>
      </c>
      <c r="I4542" s="11">
        <v>2.297612497775082</v>
      </c>
      <c r="J4542" s="11">
        <v>3.8243261130641901</v>
      </c>
      <c r="K4542" s="11">
        <v>2.2019226017432367</v>
      </c>
      <c r="L4542" s="11">
        <v>2.1417787519912825</v>
      </c>
      <c r="M4542" s="11">
        <v>2.170311706270641</v>
      </c>
    </row>
    <row r="4543" spans="1:13" x14ac:dyDescent="0.35">
      <c r="A4543" s="11" t="str">
        <f t="shared" si="70"/>
        <v>CONSUMO PER CAPITA (kg ó litros por individuo)Bebidas Refrescantes&gt;500MIL</v>
      </c>
      <c r="B4543" s="11" t="s">
        <v>121</v>
      </c>
      <c r="C4543" s="11" t="s">
        <v>158</v>
      </c>
      <c r="D4543" s="11" t="s">
        <v>16</v>
      </c>
      <c r="E4543" s="11">
        <v>2.698477621609618</v>
      </c>
      <c r="F4543" s="11">
        <v>4.4020633491781691</v>
      </c>
      <c r="G4543" s="11">
        <v>2.4471633063895477</v>
      </c>
      <c r="H4543" s="11">
        <v>2.3652088782906198</v>
      </c>
      <c r="I4543" s="11">
        <v>2.7347130308004965</v>
      </c>
      <c r="J4543" s="11">
        <v>4.5730060802144781</v>
      </c>
      <c r="K4543" s="11">
        <v>2.4536037353848061</v>
      </c>
      <c r="L4543" s="11">
        <v>2.3106397307307458</v>
      </c>
      <c r="M4543" s="11">
        <v>2.6958363531773957</v>
      </c>
    </row>
    <row r="4544" spans="1:13" x14ac:dyDescent="0.35">
      <c r="A4544" s="11" t="str">
        <f t="shared" si="70"/>
        <v>CONSUMO PER CAPITA (kg ó litros por individuo)Bebidas RefrescantesDE 15 A 19 AÑOS</v>
      </c>
      <c r="B4544" s="11" t="s">
        <v>121</v>
      </c>
      <c r="C4544" s="11" t="s">
        <v>158</v>
      </c>
      <c r="D4544" s="11" t="s">
        <v>39</v>
      </c>
      <c r="E4544" s="11">
        <v>1.954948168184852</v>
      </c>
      <c r="F4544" s="11">
        <v>2.3585857183737788</v>
      </c>
      <c r="G4544" s="11">
        <v>1.5222872003095247</v>
      </c>
      <c r="H4544" s="11">
        <v>1.6291863194655278</v>
      </c>
      <c r="I4544" s="11">
        <v>1.9851119881641413</v>
      </c>
      <c r="J4544" s="11">
        <v>2.607294593378167</v>
      </c>
      <c r="K4544" s="11">
        <v>1.1724047788735885</v>
      </c>
      <c r="L4544" s="11">
        <v>1.4919930596447881</v>
      </c>
      <c r="M4544" s="11">
        <v>1.3041528216853067</v>
      </c>
    </row>
    <row r="4545" spans="1:13" x14ac:dyDescent="0.35">
      <c r="A4545" s="11" t="str">
        <f t="shared" si="70"/>
        <v>CONSUMO PER CAPITA (kg ó litros por individuo)Bebidas RefrescantesDE 20 A 24 AÑOS</v>
      </c>
      <c r="B4545" s="11" t="s">
        <v>121</v>
      </c>
      <c r="C4545" s="11" t="s">
        <v>158</v>
      </c>
      <c r="D4545" s="11" t="s">
        <v>40</v>
      </c>
      <c r="E4545" s="11">
        <v>1.8016000460479484</v>
      </c>
      <c r="F4545" s="11">
        <v>2.4609456668553955</v>
      </c>
      <c r="G4545" s="11">
        <v>2.2427370814805321</v>
      </c>
      <c r="H4545" s="11">
        <v>1.4511643297535093</v>
      </c>
      <c r="I4545" s="11">
        <v>1.3466685932583577</v>
      </c>
      <c r="J4545" s="11">
        <v>2.6840969086447823</v>
      </c>
      <c r="K4545" s="11">
        <v>1.7923226079025398</v>
      </c>
      <c r="L4545" s="11">
        <v>1.7306924626997817</v>
      </c>
      <c r="M4545" s="11">
        <v>1.4003327441160696</v>
      </c>
    </row>
    <row r="4546" spans="1:13" x14ac:dyDescent="0.35">
      <c r="A4546" s="11" t="str">
        <f t="shared" si="70"/>
        <v>CONSUMO PER CAPITA (kg ó litros por individuo)Bebidas RefrescantesDE 25 A 34 AÑOS</v>
      </c>
      <c r="B4546" s="11" t="s">
        <v>121</v>
      </c>
      <c r="C4546" s="11" t="s">
        <v>158</v>
      </c>
      <c r="D4546" s="11" t="s">
        <v>41</v>
      </c>
      <c r="E4546" s="11">
        <v>1.9041661362503595</v>
      </c>
      <c r="F4546" s="11">
        <v>3.0239755184902473</v>
      </c>
      <c r="G4546" s="11">
        <v>1.9740519332524999</v>
      </c>
      <c r="H4546" s="11">
        <v>1.4581539488823581</v>
      </c>
      <c r="I4546" s="11">
        <v>1.6067896541067097</v>
      </c>
      <c r="J4546" s="11">
        <v>2.7428616429987809</v>
      </c>
      <c r="K4546" s="11">
        <v>1.8056545132122424</v>
      </c>
      <c r="L4546" s="11">
        <v>1.360147361611902</v>
      </c>
      <c r="M4546" s="11">
        <v>1.5738382528803805</v>
      </c>
    </row>
    <row r="4547" spans="1:13" x14ac:dyDescent="0.35">
      <c r="A4547" s="11" t="str">
        <f t="shared" si="70"/>
        <v>CONSUMO PER CAPITA (kg ó litros por individuo)Bebidas RefrescantesDE 35 A 49 AÑOS</v>
      </c>
      <c r="B4547" s="11" t="s">
        <v>121</v>
      </c>
      <c r="C4547" s="11" t="s">
        <v>158</v>
      </c>
      <c r="D4547" s="11" t="s">
        <v>42</v>
      </c>
      <c r="E4547" s="11">
        <v>2.6321824003810264</v>
      </c>
      <c r="F4547" s="11">
        <v>4.518768597213608</v>
      </c>
      <c r="G4547" s="11">
        <v>2.4575729467741287</v>
      </c>
      <c r="H4547" s="11">
        <v>2.1882831327698913</v>
      </c>
      <c r="I4547" s="11">
        <v>2.7870642916544766</v>
      </c>
      <c r="J4547" s="11">
        <v>4.2633218586109072</v>
      </c>
      <c r="K4547" s="11">
        <v>2.3325767236287454</v>
      </c>
      <c r="L4547" s="11">
        <v>2.1305636011924736</v>
      </c>
      <c r="M4547" s="11">
        <v>2.4284197633907119</v>
      </c>
    </row>
    <row r="4548" spans="1:13" x14ac:dyDescent="0.35">
      <c r="A4548" s="11" t="str">
        <f t="shared" ref="A4548:A4611" si="71">B4548&amp;C4548&amp;D4548</f>
        <v>CONSUMO PER CAPITA (kg ó litros por individuo)Bebidas RefrescantesDE 50 A 59 AÑOS</v>
      </c>
      <c r="B4548" s="11" t="s">
        <v>121</v>
      </c>
      <c r="C4548" s="11" t="s">
        <v>158</v>
      </c>
      <c r="D4548" s="11" t="s">
        <v>43</v>
      </c>
      <c r="E4548" s="11">
        <v>2.6541150721525444</v>
      </c>
      <c r="F4548" s="11">
        <v>5.078221836175997</v>
      </c>
      <c r="G4548" s="11">
        <v>2.9746920017935405</v>
      </c>
      <c r="H4548" s="11">
        <v>1.967502476102827</v>
      </c>
      <c r="I4548" s="11">
        <v>2.6574492950702875</v>
      </c>
      <c r="J4548" s="11">
        <v>4.5460662724285372</v>
      </c>
      <c r="K4548" s="11">
        <v>2.3897148827724251</v>
      </c>
      <c r="L4548" s="11">
        <v>2.3584175791312547</v>
      </c>
      <c r="M4548" s="11">
        <v>2.9134979420269453</v>
      </c>
    </row>
    <row r="4549" spans="1:13" x14ac:dyDescent="0.35">
      <c r="A4549" s="11" t="str">
        <f t="shared" si="71"/>
        <v>CONSUMO PER CAPITA (kg ó litros por individuo)Bebidas RefrescantesDE 60 A 75 AÑOS</v>
      </c>
      <c r="B4549" s="11" t="s">
        <v>121</v>
      </c>
      <c r="C4549" s="11" t="s">
        <v>158</v>
      </c>
      <c r="D4549" s="11" t="s">
        <v>44</v>
      </c>
      <c r="E4549" s="11">
        <v>1.9290125643739753</v>
      </c>
      <c r="F4549" s="11">
        <v>3.5916579763072707</v>
      </c>
      <c r="G4549" s="11">
        <v>1.6739116537875485</v>
      </c>
      <c r="H4549" s="11">
        <v>2.0060549933314702</v>
      </c>
      <c r="I4549" s="11">
        <v>2.6873199510333432</v>
      </c>
      <c r="J4549" s="11">
        <v>4.3349161290043403</v>
      </c>
      <c r="K4549" s="11">
        <v>2.1800249132722231</v>
      </c>
      <c r="L4549" s="11">
        <v>2.0920896479572146</v>
      </c>
      <c r="M4549" s="11">
        <v>2.4939289049062396</v>
      </c>
    </row>
    <row r="4550" spans="1:13" x14ac:dyDescent="0.35">
      <c r="A4550" s="11" t="str">
        <f t="shared" si="71"/>
        <v>CONSUMO PER CAPITA (kg ó litros por individuo)Bebidas RefrescantesALTA Y MEDIA ALTA</v>
      </c>
      <c r="B4550" s="11" t="s">
        <v>121</v>
      </c>
      <c r="C4550" s="11" t="s">
        <v>158</v>
      </c>
      <c r="D4550" s="11" t="s">
        <v>17</v>
      </c>
      <c r="E4550" s="11">
        <v>2.4701021758871402</v>
      </c>
      <c r="F4550" s="11">
        <v>4.2236528121929888</v>
      </c>
      <c r="G4550" s="11">
        <v>2.480994299278235</v>
      </c>
      <c r="H4550" s="11">
        <v>2.0167549293155753</v>
      </c>
      <c r="I4550" s="11">
        <v>2.5825660109456172</v>
      </c>
      <c r="J4550" s="11">
        <v>3.9693345071772987</v>
      </c>
      <c r="K4550" s="11">
        <v>2.0907248199453399</v>
      </c>
      <c r="L4550" s="11">
        <v>1.9148419337630052</v>
      </c>
      <c r="M4550" s="11">
        <v>2.2767795871508634</v>
      </c>
    </row>
    <row r="4551" spans="1:13" x14ac:dyDescent="0.35">
      <c r="A4551" s="11" t="str">
        <f t="shared" si="71"/>
        <v>CONSUMO PER CAPITA (kg ó litros por individuo)Bebidas RefrescantesMEDIA</v>
      </c>
      <c r="B4551" s="11" t="s">
        <v>121</v>
      </c>
      <c r="C4551" s="11" t="s">
        <v>158</v>
      </c>
      <c r="D4551" s="11" t="s">
        <v>18</v>
      </c>
      <c r="E4551" s="11">
        <v>2.1023486604066535</v>
      </c>
      <c r="F4551" s="11">
        <v>3.7069886856132737</v>
      </c>
      <c r="G4551" s="11">
        <v>2.0429252478307296</v>
      </c>
      <c r="H4551" s="11">
        <v>1.7915368763046096</v>
      </c>
      <c r="I4551" s="11">
        <v>2.203538513540352</v>
      </c>
      <c r="J4551" s="11">
        <v>3.5420256942037436</v>
      </c>
      <c r="K4551" s="11">
        <v>1.9401134206351136</v>
      </c>
      <c r="L4551" s="11">
        <v>1.7856742639719256</v>
      </c>
      <c r="M4551" s="11">
        <v>2.1078814803925296</v>
      </c>
    </row>
    <row r="4552" spans="1:13" x14ac:dyDescent="0.35">
      <c r="A4552" s="11" t="str">
        <f t="shared" si="71"/>
        <v>CONSUMO PER CAPITA (kg ó litros por individuo)Bebidas RefrescantesMEDIA BAJA</v>
      </c>
      <c r="B4552" s="11" t="s">
        <v>121</v>
      </c>
      <c r="C4552" s="11" t="s">
        <v>158</v>
      </c>
      <c r="D4552" s="11" t="s">
        <v>19</v>
      </c>
      <c r="E4552" s="11">
        <v>2.0822218600154185</v>
      </c>
      <c r="F4552" s="11">
        <v>3.8805731480973811</v>
      </c>
      <c r="G4552" s="11">
        <v>2.0386778332175757</v>
      </c>
      <c r="H4552" s="11">
        <v>1.8597301025971198</v>
      </c>
      <c r="I4552" s="11">
        <v>2.4421755073698996</v>
      </c>
      <c r="J4552" s="11">
        <v>3.9842434445542665</v>
      </c>
      <c r="K4552" s="11">
        <v>2.0882347200313998</v>
      </c>
      <c r="L4552" s="11">
        <v>2.0197942357154175</v>
      </c>
      <c r="M4552" s="11">
        <v>2.2845949420057123</v>
      </c>
    </row>
    <row r="4553" spans="1:13" x14ac:dyDescent="0.35">
      <c r="A4553" s="11" t="str">
        <f t="shared" si="71"/>
        <v>CONSUMO PER CAPITA (kg ó litros por individuo)Bebidas RefrescantesBAJA</v>
      </c>
      <c r="B4553" s="11" t="s">
        <v>121</v>
      </c>
      <c r="C4553" s="11" t="s">
        <v>158</v>
      </c>
      <c r="D4553" s="11" t="s">
        <v>20</v>
      </c>
      <c r="E4553" s="11">
        <v>2.6068522210163256</v>
      </c>
      <c r="F4553" s="11">
        <v>4.0277121838088332</v>
      </c>
      <c r="G4553" s="11">
        <v>2.56170792967667</v>
      </c>
      <c r="H4553" s="11">
        <v>2.0757497349252314</v>
      </c>
      <c r="I4553" s="11">
        <v>2.5881139733387886</v>
      </c>
      <c r="J4553" s="11">
        <v>4.3365759037683898</v>
      </c>
      <c r="K4553" s="11">
        <v>2.5002671927644027</v>
      </c>
      <c r="L4553" s="11">
        <v>2.3573184156008309</v>
      </c>
      <c r="M4553" s="11">
        <v>2.5173105531894673</v>
      </c>
    </row>
    <row r="4554" spans="1:13" x14ac:dyDescent="0.35">
      <c r="A4554" s="11" t="str">
        <f t="shared" si="71"/>
        <v>CONSUMO PER CAPITA (kg ó litros por individuo)Bebidas RefrescantesHOMBRE</v>
      </c>
      <c r="B4554" s="11" t="s">
        <v>121</v>
      </c>
      <c r="C4554" s="11" t="s">
        <v>158</v>
      </c>
      <c r="D4554" s="11" t="s">
        <v>21</v>
      </c>
      <c r="E4554" s="11">
        <v>2.2182464849131036</v>
      </c>
      <c r="F4554" s="11">
        <v>3.8486450655361102</v>
      </c>
      <c r="G4554" s="11">
        <v>2.2148904339299809</v>
      </c>
      <c r="H4554" s="11">
        <v>2.0081213010480599</v>
      </c>
      <c r="I4554" s="11">
        <v>2.5427061449040109</v>
      </c>
      <c r="J4554" s="11">
        <v>4.0664106389077368</v>
      </c>
      <c r="K4554" s="11">
        <v>2.2589855902655498</v>
      </c>
      <c r="L4554" s="11">
        <v>2.0695801889083381</v>
      </c>
      <c r="M4554" s="11">
        <v>2.4051868600747177</v>
      </c>
    </row>
    <row r="4555" spans="1:13" x14ac:dyDescent="0.35">
      <c r="A4555" s="11" t="str">
        <f t="shared" si="71"/>
        <v>CONSUMO PER CAPITA (kg ó litros por individuo)Bebidas RefrescantesMUJER</v>
      </c>
      <c r="B4555" s="11" t="s">
        <v>121</v>
      </c>
      <c r="C4555" s="11" t="s">
        <v>158</v>
      </c>
      <c r="D4555" s="11" t="s">
        <v>22</v>
      </c>
      <c r="E4555" s="11">
        <v>2.3281564108508177</v>
      </c>
      <c r="F4555" s="11">
        <v>4.0007065662928429</v>
      </c>
      <c r="G4555" s="11">
        <v>2.2569247272682942</v>
      </c>
      <c r="H4555" s="11">
        <v>1.8184172204298377</v>
      </c>
      <c r="I4555" s="11">
        <v>2.3024800292077314</v>
      </c>
      <c r="J4555" s="11">
        <v>3.7427026262670093</v>
      </c>
      <c r="K4555" s="11">
        <v>1.9821998901961113</v>
      </c>
      <c r="L4555" s="11">
        <v>1.9024844999706945</v>
      </c>
      <c r="M4555" s="11">
        <v>2.1353577664123211</v>
      </c>
    </row>
    <row r="4556" spans="1:13" x14ac:dyDescent="0.35">
      <c r="A4556" s="11" t="str">
        <f t="shared" si="71"/>
        <v>CONSUMO PER CAPITA (kg ó litros por individuo)ColasT.ESPAÑA</v>
      </c>
      <c r="B4556" s="11" t="s">
        <v>121</v>
      </c>
      <c r="C4556" s="11" t="s">
        <v>159</v>
      </c>
      <c r="D4556" s="11" t="s">
        <v>36</v>
      </c>
      <c r="E4556" s="11">
        <v>1.3774321551448145</v>
      </c>
      <c r="F4556" s="11">
        <v>2.294274116759345</v>
      </c>
      <c r="G4556" s="11">
        <v>1.3713847589162602</v>
      </c>
      <c r="H4556" s="11">
        <v>1.0612965656719047</v>
      </c>
      <c r="I4556" s="11">
        <v>1.3298798989431795</v>
      </c>
      <c r="J4556" s="11">
        <v>1.9616826010865851</v>
      </c>
      <c r="K4556" s="11">
        <v>1.1665489164893255</v>
      </c>
      <c r="L4556" s="11">
        <v>1.1294831937266434</v>
      </c>
      <c r="M4556" s="11">
        <v>1.2143059505541547</v>
      </c>
    </row>
    <row r="4557" spans="1:13" x14ac:dyDescent="0.35">
      <c r="A4557" s="11" t="str">
        <f t="shared" si="71"/>
        <v>CONSUMO PER CAPITA (kg ó litros por individuo)ColasBCN AM</v>
      </c>
      <c r="B4557" s="11" t="s">
        <v>121</v>
      </c>
      <c r="C4557" s="11" t="s">
        <v>159</v>
      </c>
      <c r="D4557" s="11" t="s">
        <v>1</v>
      </c>
      <c r="E4557" s="11">
        <v>1.1928334608186262</v>
      </c>
      <c r="F4557" s="11">
        <v>2.3540721533526332</v>
      </c>
      <c r="G4557" s="11">
        <v>1.2916432514481238</v>
      </c>
      <c r="H4557" s="11">
        <v>0.99143594531563806</v>
      </c>
      <c r="I4557" s="11">
        <v>1.3593946335349518</v>
      </c>
      <c r="J4557" s="11">
        <v>1.9796215801748744</v>
      </c>
      <c r="K4557" s="11">
        <v>1.1739268597058692</v>
      </c>
      <c r="L4557" s="11">
        <v>1.4402643332762333</v>
      </c>
      <c r="M4557" s="11">
        <v>1.2497218605525413</v>
      </c>
    </row>
    <row r="4558" spans="1:13" x14ac:dyDescent="0.35">
      <c r="A4558" s="11" t="str">
        <f t="shared" si="71"/>
        <v>CONSUMO PER CAPITA (kg ó litros por individuo)ColasREST.CAT ARAGON</v>
      </c>
      <c r="B4558" s="11" t="s">
        <v>121</v>
      </c>
      <c r="C4558" s="11" t="s">
        <v>159</v>
      </c>
      <c r="D4558" s="11" t="s">
        <v>2</v>
      </c>
      <c r="E4558" s="11">
        <v>1.1623176487190574</v>
      </c>
      <c r="F4558" s="11">
        <v>1.9503411090011304</v>
      </c>
      <c r="G4558" s="11">
        <v>1.0313150945077985</v>
      </c>
      <c r="H4558" s="11">
        <v>0.86692066961586489</v>
      </c>
      <c r="I4558" s="11">
        <v>1.2305214657873598</v>
      </c>
      <c r="J4558" s="11">
        <v>1.8869805262322523</v>
      </c>
      <c r="K4558" s="11">
        <v>1.0546978215908964</v>
      </c>
      <c r="L4558" s="11">
        <v>1.0337498156283991</v>
      </c>
      <c r="M4558" s="11">
        <v>1.1461919535251641</v>
      </c>
    </row>
    <row r="4559" spans="1:13" x14ac:dyDescent="0.35">
      <c r="A4559" s="11" t="str">
        <f t="shared" si="71"/>
        <v>CONSUMO PER CAPITA (kg ó litros por individuo)ColasLEVANTE</v>
      </c>
      <c r="B4559" s="11" t="s">
        <v>121</v>
      </c>
      <c r="C4559" s="11" t="s">
        <v>159</v>
      </c>
      <c r="D4559" s="11" t="s">
        <v>3</v>
      </c>
      <c r="E4559" s="11">
        <v>1.5757618864887717</v>
      </c>
      <c r="F4559" s="11">
        <v>2.4616455408530453</v>
      </c>
      <c r="G4559" s="11">
        <v>1.5342380059382184</v>
      </c>
      <c r="H4559" s="11">
        <v>1.2020861838706396</v>
      </c>
      <c r="I4559" s="11">
        <v>1.3478490148165538</v>
      </c>
      <c r="J4559" s="11">
        <v>2.0120003287898705</v>
      </c>
      <c r="K4559" s="11">
        <v>1.2615412379224771</v>
      </c>
      <c r="L4559" s="11">
        <v>1.1421696105477042</v>
      </c>
      <c r="M4559" s="11">
        <v>1.1640597385893163</v>
      </c>
    </row>
    <row r="4560" spans="1:13" x14ac:dyDescent="0.35">
      <c r="A4560" s="11" t="str">
        <f t="shared" si="71"/>
        <v>CONSUMO PER CAPITA (kg ó litros por individuo)ColasANDALUCIA</v>
      </c>
      <c r="B4560" s="11" t="s">
        <v>121</v>
      </c>
      <c r="C4560" s="11" t="s">
        <v>159</v>
      </c>
      <c r="D4560" s="11" t="s">
        <v>4</v>
      </c>
      <c r="E4560" s="11">
        <v>1.3441632818780564</v>
      </c>
      <c r="F4560" s="11">
        <v>2.3571310912027483</v>
      </c>
      <c r="G4560" s="11">
        <v>1.3575085624454959</v>
      </c>
      <c r="H4560" s="11">
        <v>1.0202915775182653</v>
      </c>
      <c r="I4560" s="11">
        <v>1.4454016806002843</v>
      </c>
      <c r="J4560" s="11">
        <v>1.8671831780067549</v>
      </c>
      <c r="K4560" s="11">
        <v>1.2144424446938114</v>
      </c>
      <c r="L4560" s="11">
        <v>1.1449609280403152</v>
      </c>
      <c r="M4560" s="11">
        <v>1.2679459954294119</v>
      </c>
    </row>
    <row r="4561" spans="1:13" x14ac:dyDescent="0.35">
      <c r="A4561" s="11" t="str">
        <f t="shared" si="71"/>
        <v>CONSUMO PER CAPITA (kg ó litros por individuo)ColasMDD AM</v>
      </c>
      <c r="B4561" s="11" t="s">
        <v>121</v>
      </c>
      <c r="C4561" s="11" t="s">
        <v>159</v>
      </c>
      <c r="D4561" s="11" t="s">
        <v>5</v>
      </c>
      <c r="E4561" s="11">
        <v>1.7872109309608062</v>
      </c>
      <c r="F4561" s="11">
        <v>2.8812703585835431</v>
      </c>
      <c r="G4561" s="11">
        <v>1.8090284517877935</v>
      </c>
      <c r="H4561" s="11">
        <v>1.6192006498715976</v>
      </c>
      <c r="I4561" s="11">
        <v>1.8006878773399797</v>
      </c>
      <c r="J4561" s="11">
        <v>2.9801341683055012</v>
      </c>
      <c r="K4561" s="11">
        <v>1.5957381321564634</v>
      </c>
      <c r="L4561" s="11">
        <v>1.6090842736518582</v>
      </c>
      <c r="M4561" s="11">
        <v>1.7581156493617676</v>
      </c>
    </row>
    <row r="4562" spans="1:13" x14ac:dyDescent="0.35">
      <c r="A4562" s="11" t="str">
        <f t="shared" si="71"/>
        <v>CONSUMO PER CAPITA (kg ó litros por individuo)ColasRTO CENTRO</v>
      </c>
      <c r="B4562" s="11" t="s">
        <v>121</v>
      </c>
      <c r="C4562" s="11" t="s">
        <v>159</v>
      </c>
      <c r="D4562" s="11" t="s">
        <v>6</v>
      </c>
      <c r="E4562" s="11">
        <v>1.8806092363315161</v>
      </c>
      <c r="F4562" s="11">
        <v>2.8989950717329833</v>
      </c>
      <c r="G4562" s="11">
        <v>2.0929069353854994</v>
      </c>
      <c r="H4562" s="11">
        <v>1.1683188861153853</v>
      </c>
      <c r="I4562" s="11">
        <v>1.3510333510237087</v>
      </c>
      <c r="J4562" s="11">
        <v>1.9110250515823595</v>
      </c>
      <c r="K4562" s="11">
        <v>1.3530856620147078</v>
      </c>
      <c r="L4562" s="11">
        <v>1.1003251616757952</v>
      </c>
      <c r="M4562" s="11">
        <v>1.1781445345729014</v>
      </c>
    </row>
    <row r="4563" spans="1:13" x14ac:dyDescent="0.35">
      <c r="A4563" s="11" t="str">
        <f t="shared" si="71"/>
        <v>CONSUMO PER CAPITA (kg ó litros por individuo)ColasNORTE-CENTRO</v>
      </c>
      <c r="B4563" s="11" t="s">
        <v>121</v>
      </c>
      <c r="C4563" s="11" t="s">
        <v>159</v>
      </c>
      <c r="D4563" s="11" t="s">
        <v>7</v>
      </c>
      <c r="E4563" s="11">
        <v>1.0264599718379945</v>
      </c>
      <c r="F4563" s="11">
        <v>1.7018083464848304</v>
      </c>
      <c r="G4563" s="11">
        <v>0.92289693515090188</v>
      </c>
      <c r="H4563" s="11">
        <v>0.776420398124538</v>
      </c>
      <c r="I4563" s="11">
        <v>1.047758341729246</v>
      </c>
      <c r="J4563" s="11">
        <v>1.3655487395923611</v>
      </c>
      <c r="K4563" s="11">
        <v>0.73607068956983479</v>
      </c>
      <c r="L4563" s="11">
        <v>0.63381022136440979</v>
      </c>
      <c r="M4563" s="11">
        <v>0.6491002417114764</v>
      </c>
    </row>
    <row r="4564" spans="1:13" x14ac:dyDescent="0.35">
      <c r="A4564" s="11" t="str">
        <f t="shared" si="71"/>
        <v>CONSUMO PER CAPITA (kg ó litros por individuo)ColasNOROESTE</v>
      </c>
      <c r="B4564" s="11" t="s">
        <v>121</v>
      </c>
      <c r="C4564" s="11" t="s">
        <v>159</v>
      </c>
      <c r="D4564" s="11" t="s">
        <v>8</v>
      </c>
      <c r="E4564" s="11">
        <v>0.84894653102987971</v>
      </c>
      <c r="F4564" s="11">
        <v>1.4174110719527462</v>
      </c>
      <c r="G4564" s="11">
        <v>0.76483481086812211</v>
      </c>
      <c r="H4564" s="11">
        <v>0.61445756570380583</v>
      </c>
      <c r="I4564" s="11">
        <v>0.71721626525869608</v>
      </c>
      <c r="J4564" s="11">
        <v>1.321817353533804</v>
      </c>
      <c r="K4564" s="11">
        <v>0.65849040720664442</v>
      </c>
      <c r="L4564" s="11">
        <v>0.71305085693030501</v>
      </c>
      <c r="M4564" s="11">
        <v>1.0479736057024589</v>
      </c>
    </row>
    <row r="4565" spans="1:13" x14ac:dyDescent="0.35">
      <c r="A4565" s="11" t="str">
        <f t="shared" si="71"/>
        <v>CONSUMO PER CAPITA (kg ó litros por individuo)Colas&lt;2MIL</v>
      </c>
      <c r="B4565" s="11" t="s">
        <v>121</v>
      </c>
      <c r="C4565" s="11" t="s">
        <v>159</v>
      </c>
      <c r="D4565" s="11" t="s">
        <v>9</v>
      </c>
      <c r="E4565" s="11">
        <v>1.4982533293398981</v>
      </c>
      <c r="F4565" s="11">
        <v>2.6022943434522827</v>
      </c>
      <c r="G4565" s="11">
        <v>1.2206162190414354</v>
      </c>
      <c r="H4565" s="11">
        <v>0.85427830555297246</v>
      </c>
      <c r="I4565" s="11">
        <v>1.4064436805223925</v>
      </c>
      <c r="J4565" s="11">
        <v>2.0071132430963008</v>
      </c>
      <c r="K4565" s="11">
        <v>1.1416122262933632</v>
      </c>
      <c r="L4565" s="11">
        <v>1.178435804815904</v>
      </c>
      <c r="M4565" s="11">
        <v>1.3453969542375679</v>
      </c>
    </row>
    <row r="4566" spans="1:13" x14ac:dyDescent="0.35">
      <c r="A4566" s="11" t="str">
        <f t="shared" si="71"/>
        <v>CONSUMO PER CAPITA (kg ó litros por individuo)Colas2-5MIL</v>
      </c>
      <c r="B4566" s="11" t="s">
        <v>121</v>
      </c>
      <c r="C4566" s="11" t="s">
        <v>159</v>
      </c>
      <c r="D4566" s="11" t="s">
        <v>10</v>
      </c>
      <c r="E4566" s="11">
        <v>1.1500872735145109</v>
      </c>
      <c r="F4566" s="11">
        <v>1.3803912840318433</v>
      </c>
      <c r="G4566" s="11">
        <v>1.0915310695996625</v>
      </c>
      <c r="H4566" s="11">
        <v>1.0237146489862279</v>
      </c>
      <c r="I4566" s="11">
        <v>1.0140159694356941</v>
      </c>
      <c r="J4566" s="11">
        <v>1.5619465415639082</v>
      </c>
      <c r="K4566" s="11">
        <v>1.0328250354861646</v>
      </c>
      <c r="L4566" s="11">
        <v>0.92055472219314327</v>
      </c>
      <c r="M4566" s="11">
        <v>0.86878833162963487</v>
      </c>
    </row>
    <row r="4567" spans="1:13" x14ac:dyDescent="0.35">
      <c r="A4567" s="11" t="str">
        <f t="shared" si="71"/>
        <v>CONSUMO PER CAPITA (kg ó litros por individuo)Colas5-10MIL</v>
      </c>
      <c r="B4567" s="11" t="s">
        <v>121</v>
      </c>
      <c r="C4567" s="11" t="s">
        <v>159</v>
      </c>
      <c r="D4567" s="11" t="s">
        <v>11</v>
      </c>
      <c r="E4567" s="11">
        <v>1.1472348457085484</v>
      </c>
      <c r="F4567" s="11">
        <v>2.1155883739470775</v>
      </c>
      <c r="G4567" s="11">
        <v>1.5182657030691784</v>
      </c>
      <c r="H4567" s="11">
        <v>0.94367921475339367</v>
      </c>
      <c r="I4567" s="11">
        <v>1.3942108346185125</v>
      </c>
      <c r="J4567" s="11">
        <v>1.8571051474527367</v>
      </c>
      <c r="K4567" s="11">
        <v>1.0943505577083623</v>
      </c>
      <c r="L4567" s="11">
        <v>1.0475137049942347</v>
      </c>
      <c r="M4567" s="11">
        <v>1.1095078486298333</v>
      </c>
    </row>
    <row r="4568" spans="1:13" x14ac:dyDescent="0.35">
      <c r="A4568" s="11" t="str">
        <f t="shared" si="71"/>
        <v>CONSUMO PER CAPITA (kg ó litros por individuo)Colas10-30MIL</v>
      </c>
      <c r="B4568" s="11" t="s">
        <v>121</v>
      </c>
      <c r="C4568" s="11" t="s">
        <v>159</v>
      </c>
      <c r="D4568" s="11" t="s">
        <v>12</v>
      </c>
      <c r="E4568" s="11">
        <v>1.3314994542405048</v>
      </c>
      <c r="F4568" s="11">
        <v>2.1858494216682995</v>
      </c>
      <c r="G4568" s="11">
        <v>1.4092539803522712</v>
      </c>
      <c r="H4568" s="11">
        <v>0.93482652882643069</v>
      </c>
      <c r="I4568" s="11">
        <v>1.1339979958066677</v>
      </c>
      <c r="J4568" s="11">
        <v>1.6103091028595569</v>
      </c>
      <c r="K4568" s="11">
        <v>0.95962570158467952</v>
      </c>
      <c r="L4568" s="11">
        <v>0.90474814963129191</v>
      </c>
      <c r="M4568" s="11">
        <v>1.1632434311813384</v>
      </c>
    </row>
    <row r="4569" spans="1:13" x14ac:dyDescent="0.35">
      <c r="A4569" s="11" t="str">
        <f t="shared" si="71"/>
        <v>CONSUMO PER CAPITA (kg ó litros por individuo)Colas30-100MIL</v>
      </c>
      <c r="B4569" s="11" t="s">
        <v>121</v>
      </c>
      <c r="C4569" s="11" t="s">
        <v>159</v>
      </c>
      <c r="D4569" s="11" t="s">
        <v>13</v>
      </c>
      <c r="E4569" s="11">
        <v>1.3294088652078204</v>
      </c>
      <c r="F4569" s="11">
        <v>2.415978171453018</v>
      </c>
      <c r="G4569" s="11">
        <v>1.4219202315764259</v>
      </c>
      <c r="H4569" s="11">
        <v>1.0942325572222149</v>
      </c>
      <c r="I4569" s="11">
        <v>1.5300172062369346</v>
      </c>
      <c r="J4569" s="11">
        <v>2.048128181231311</v>
      </c>
      <c r="K4569" s="11">
        <v>1.248780673513517</v>
      </c>
      <c r="L4569" s="11">
        <v>1.0603000249982946</v>
      </c>
      <c r="M4569" s="11">
        <v>1.2110474056420943</v>
      </c>
    </row>
    <row r="4570" spans="1:13" x14ac:dyDescent="0.35">
      <c r="A4570" s="11" t="str">
        <f t="shared" si="71"/>
        <v>CONSUMO PER CAPITA (kg ó litros por individuo)Colas100-200MIL</v>
      </c>
      <c r="B4570" s="11" t="s">
        <v>121</v>
      </c>
      <c r="C4570" s="11" t="s">
        <v>159</v>
      </c>
      <c r="D4570" s="11" t="s">
        <v>14</v>
      </c>
      <c r="E4570" s="11">
        <v>1.2485996716803192</v>
      </c>
      <c r="F4570" s="11">
        <v>2.0450702712898123</v>
      </c>
      <c r="G4570" s="11">
        <v>1.1724860208714709</v>
      </c>
      <c r="H4570" s="11">
        <v>0.97669432041008275</v>
      </c>
      <c r="I4570" s="11">
        <v>1.0892433537200195</v>
      </c>
      <c r="J4570" s="11">
        <v>1.8573203500223183</v>
      </c>
      <c r="K4570" s="11">
        <v>1.0023796032022017</v>
      </c>
      <c r="L4570" s="11">
        <v>0.99631991653124841</v>
      </c>
      <c r="M4570" s="11">
        <v>1.0389243745977328</v>
      </c>
    </row>
    <row r="4571" spans="1:13" x14ac:dyDescent="0.35">
      <c r="A4571" s="11" t="str">
        <f t="shared" si="71"/>
        <v>CONSUMO PER CAPITA (kg ó litros por individuo)Colas200-500MIL</v>
      </c>
      <c r="B4571" s="11" t="s">
        <v>121</v>
      </c>
      <c r="C4571" s="11" t="s">
        <v>159</v>
      </c>
      <c r="D4571" s="11" t="s">
        <v>15</v>
      </c>
      <c r="E4571" s="11">
        <v>1.281651147548247</v>
      </c>
      <c r="F4571" s="11">
        <v>2.142729310430886</v>
      </c>
      <c r="G4571" s="11">
        <v>1.2060040417783371</v>
      </c>
      <c r="H4571" s="11">
        <v>0.87225919136966645</v>
      </c>
      <c r="I4571" s="11">
        <v>1.185627247870032</v>
      </c>
      <c r="J4571" s="11">
        <v>1.7825081559250369</v>
      </c>
      <c r="K4571" s="11">
        <v>1.1807385638660126</v>
      </c>
      <c r="L4571" s="11">
        <v>1.256445240015734</v>
      </c>
      <c r="M4571" s="11">
        <v>1.0966924778311775</v>
      </c>
    </row>
    <row r="4572" spans="1:13" x14ac:dyDescent="0.35">
      <c r="A4572" s="11" t="str">
        <f t="shared" si="71"/>
        <v>CONSUMO PER CAPITA (kg ó litros por individuo)Colas&gt;500MIL</v>
      </c>
      <c r="B4572" s="11" t="s">
        <v>121</v>
      </c>
      <c r="C4572" s="11" t="s">
        <v>159</v>
      </c>
      <c r="D4572" s="11" t="s">
        <v>16</v>
      </c>
      <c r="E4572" s="11">
        <v>1.7891268469824055</v>
      </c>
      <c r="F4572" s="11">
        <v>2.8641475391282518</v>
      </c>
      <c r="G4572" s="11">
        <v>1.6035525400096231</v>
      </c>
      <c r="H4572" s="11">
        <v>1.4897079861535252</v>
      </c>
      <c r="I4572" s="11">
        <v>1.6188874162133138</v>
      </c>
      <c r="J4572" s="11">
        <v>2.617600091636763</v>
      </c>
      <c r="K4572" s="11">
        <v>1.473287033667442</v>
      </c>
      <c r="L4572" s="11">
        <v>1.5398636724427479</v>
      </c>
      <c r="M4572" s="11">
        <v>1.6045038485021292</v>
      </c>
    </row>
    <row r="4573" spans="1:13" x14ac:dyDescent="0.35">
      <c r="A4573" s="11" t="str">
        <f t="shared" si="71"/>
        <v>CONSUMO PER CAPITA (kg ó litros por individuo)ColasDE 15 A 19 AÑOS</v>
      </c>
      <c r="B4573" s="11" t="s">
        <v>121</v>
      </c>
      <c r="C4573" s="11" t="s">
        <v>159</v>
      </c>
      <c r="D4573" s="11" t="s">
        <v>39</v>
      </c>
      <c r="E4573" s="11">
        <v>0.78179935821162372</v>
      </c>
      <c r="F4573" s="11">
        <v>1.0745543994558076</v>
      </c>
      <c r="G4573" s="11">
        <v>0.56454978816354007</v>
      </c>
      <c r="H4573" s="11">
        <v>0.84684410189266401</v>
      </c>
      <c r="I4573" s="11">
        <v>1.084027055537629</v>
      </c>
      <c r="J4573" s="11">
        <v>0.9556876980590544</v>
      </c>
      <c r="K4573" s="11">
        <v>0.59872867978412248</v>
      </c>
      <c r="L4573" s="11">
        <v>0.7814846046894014</v>
      </c>
      <c r="M4573" s="11">
        <v>0.5253195155098076</v>
      </c>
    </row>
    <row r="4574" spans="1:13" x14ac:dyDescent="0.35">
      <c r="A4574" s="11" t="str">
        <f t="shared" si="71"/>
        <v>CONSUMO PER CAPITA (kg ó litros por individuo)ColasDE 20 A 24 AÑOS</v>
      </c>
      <c r="B4574" s="11" t="s">
        <v>121</v>
      </c>
      <c r="C4574" s="11" t="s">
        <v>159</v>
      </c>
      <c r="D4574" s="11" t="s">
        <v>40</v>
      </c>
      <c r="E4574" s="11">
        <v>1.0149521472661425</v>
      </c>
      <c r="F4574" s="11">
        <v>1.2365183333483283</v>
      </c>
      <c r="G4574" s="11">
        <v>1.0750227523810434</v>
      </c>
      <c r="H4574" s="11">
        <v>0.53664939340964513</v>
      </c>
      <c r="I4574" s="11">
        <v>0.55564184596597366</v>
      </c>
      <c r="J4574" s="11">
        <v>1.1393628101878845</v>
      </c>
      <c r="K4574" s="11">
        <v>0.78721554781977809</v>
      </c>
      <c r="L4574" s="11">
        <v>0.69110567497122477</v>
      </c>
      <c r="M4574" s="11">
        <v>0.7478841988981999</v>
      </c>
    </row>
    <row r="4575" spans="1:13" x14ac:dyDescent="0.35">
      <c r="A4575" s="11" t="str">
        <f t="shared" si="71"/>
        <v>CONSUMO PER CAPITA (kg ó litros por individuo)ColasDE 25 A 34 AÑOS</v>
      </c>
      <c r="B4575" s="11" t="s">
        <v>121</v>
      </c>
      <c r="C4575" s="11" t="s">
        <v>159</v>
      </c>
      <c r="D4575" s="11" t="s">
        <v>41</v>
      </c>
      <c r="E4575" s="11">
        <v>1.2881630798961972</v>
      </c>
      <c r="F4575" s="11">
        <v>1.9862085281451523</v>
      </c>
      <c r="G4575" s="11">
        <v>1.309241223135156</v>
      </c>
      <c r="H4575" s="11">
        <v>0.85943616809212886</v>
      </c>
      <c r="I4575" s="11">
        <v>0.8754547989935656</v>
      </c>
      <c r="J4575" s="11">
        <v>1.4884738194020759</v>
      </c>
      <c r="K4575" s="11">
        <v>1.1061902885410966</v>
      </c>
      <c r="L4575" s="11">
        <v>0.82432780674207062</v>
      </c>
      <c r="M4575" s="11">
        <v>0.86936427237277369</v>
      </c>
    </row>
    <row r="4576" spans="1:13" x14ac:dyDescent="0.35">
      <c r="A4576" s="11" t="str">
        <f t="shared" si="71"/>
        <v>CONSUMO PER CAPITA (kg ó litros por individuo)ColasDE 35 A 49 AÑOS</v>
      </c>
      <c r="B4576" s="11" t="s">
        <v>121</v>
      </c>
      <c r="C4576" s="11" t="s">
        <v>159</v>
      </c>
      <c r="D4576" s="11" t="s">
        <v>42</v>
      </c>
      <c r="E4576" s="11">
        <v>1.6386297163983441</v>
      </c>
      <c r="F4576" s="11">
        <v>2.7250026050938154</v>
      </c>
      <c r="G4576" s="11">
        <v>1.5317211571709306</v>
      </c>
      <c r="H4576" s="11">
        <v>1.2330253277076397</v>
      </c>
      <c r="I4576" s="11">
        <v>1.563127270599985</v>
      </c>
      <c r="J4576" s="11">
        <v>2.3024127463508877</v>
      </c>
      <c r="K4576" s="11">
        <v>1.3106831165492343</v>
      </c>
      <c r="L4576" s="11">
        <v>1.244044177999599</v>
      </c>
      <c r="M4576" s="11">
        <v>1.3780539940192984</v>
      </c>
    </row>
    <row r="4577" spans="1:13" x14ac:dyDescent="0.35">
      <c r="A4577" s="11" t="str">
        <f t="shared" si="71"/>
        <v>CONSUMO PER CAPITA (kg ó litros por individuo)ColasDE 50 A 59 AÑOS</v>
      </c>
      <c r="B4577" s="11" t="s">
        <v>121</v>
      </c>
      <c r="C4577" s="11" t="s">
        <v>159</v>
      </c>
      <c r="D4577" s="11" t="s">
        <v>43</v>
      </c>
      <c r="E4577" s="11">
        <v>1.7636301240992174</v>
      </c>
      <c r="F4577" s="11">
        <v>3.0992316330012133</v>
      </c>
      <c r="G4577" s="11">
        <v>2.013109212830916</v>
      </c>
      <c r="H4577" s="11">
        <v>1.2680360826071138</v>
      </c>
      <c r="I4577" s="11">
        <v>1.5402232488695238</v>
      </c>
      <c r="J4577" s="11">
        <v>2.5135954597095966</v>
      </c>
      <c r="K4577" s="11">
        <v>1.423941034958182</v>
      </c>
      <c r="L4577" s="11">
        <v>1.3401193496431083</v>
      </c>
      <c r="M4577" s="11">
        <v>1.5811027922622856</v>
      </c>
    </row>
    <row r="4578" spans="1:13" x14ac:dyDescent="0.35">
      <c r="A4578" s="11" t="str">
        <f t="shared" si="71"/>
        <v>CONSUMO PER CAPITA (kg ó litros por individuo)ColasDE 60 A 75 AÑOS</v>
      </c>
      <c r="B4578" s="11" t="s">
        <v>121</v>
      </c>
      <c r="C4578" s="11" t="s">
        <v>159</v>
      </c>
      <c r="D4578" s="11" t="s">
        <v>44</v>
      </c>
      <c r="E4578" s="11">
        <v>1.0302676243796429</v>
      </c>
      <c r="F4578" s="11">
        <v>1.8822444637601352</v>
      </c>
      <c r="G4578" s="11">
        <v>0.96360540703309205</v>
      </c>
      <c r="H4578" s="11">
        <v>0.99950095344429069</v>
      </c>
      <c r="I4578" s="11">
        <v>1.4223832494083848</v>
      </c>
      <c r="J4578" s="11">
        <v>1.8711618845854976</v>
      </c>
      <c r="K4578" s="11">
        <v>1.0723436741702108</v>
      </c>
      <c r="L4578" s="11">
        <v>1.2267617104497233</v>
      </c>
      <c r="M4578" s="11">
        <v>1.2532496574317318</v>
      </c>
    </row>
    <row r="4579" spans="1:13" x14ac:dyDescent="0.35">
      <c r="A4579" s="11" t="str">
        <f t="shared" si="71"/>
        <v>CONSUMO PER CAPITA (kg ó litros por individuo)ColasALTA Y MEDIA ALTA</v>
      </c>
      <c r="B4579" s="11" t="s">
        <v>121</v>
      </c>
      <c r="C4579" s="11" t="s">
        <v>159</v>
      </c>
      <c r="D4579" s="11" t="s">
        <v>17</v>
      </c>
      <c r="E4579" s="11">
        <v>1.4331101072650294</v>
      </c>
      <c r="F4579" s="11">
        <v>2.5239737542755663</v>
      </c>
      <c r="G4579" s="11">
        <v>1.5624708498768207</v>
      </c>
      <c r="H4579" s="11">
        <v>1.1132310865519985</v>
      </c>
      <c r="I4579" s="11">
        <v>1.4680111101941007</v>
      </c>
      <c r="J4579" s="11">
        <v>2.116142233889319</v>
      </c>
      <c r="K4579" s="11">
        <v>1.2079520049128909</v>
      </c>
      <c r="L4579" s="11">
        <v>1.1160298067342151</v>
      </c>
      <c r="M4579" s="11">
        <v>1.2714184622912628</v>
      </c>
    </row>
    <row r="4580" spans="1:13" x14ac:dyDescent="0.35">
      <c r="A4580" s="11" t="str">
        <f t="shared" si="71"/>
        <v>CONSUMO PER CAPITA (kg ó litros por individuo)ColasMEDIA</v>
      </c>
      <c r="B4580" s="11" t="s">
        <v>121</v>
      </c>
      <c r="C4580" s="11" t="s">
        <v>159</v>
      </c>
      <c r="D4580" s="11" t="s">
        <v>18</v>
      </c>
      <c r="E4580" s="11">
        <v>1.3485045697379354</v>
      </c>
      <c r="F4580" s="11">
        <v>2.3000049000946836</v>
      </c>
      <c r="G4580" s="11">
        <v>1.3063882611288178</v>
      </c>
      <c r="H4580" s="11">
        <v>1.0344071822914953</v>
      </c>
      <c r="I4580" s="11">
        <v>1.3136905191745278</v>
      </c>
      <c r="J4580" s="11">
        <v>1.9725987120104651</v>
      </c>
      <c r="K4580" s="11">
        <v>1.1513852923123371</v>
      </c>
      <c r="L4580" s="11">
        <v>1.1229862088335296</v>
      </c>
      <c r="M4580" s="11">
        <v>1.2063998916845988</v>
      </c>
    </row>
    <row r="4581" spans="1:13" x14ac:dyDescent="0.35">
      <c r="A4581" s="11" t="str">
        <f t="shared" si="71"/>
        <v>CONSUMO PER CAPITA (kg ó litros por individuo)ColasMEDIA BAJA</v>
      </c>
      <c r="B4581" s="11" t="s">
        <v>121</v>
      </c>
      <c r="C4581" s="11" t="s">
        <v>159</v>
      </c>
      <c r="D4581" s="11" t="s">
        <v>19</v>
      </c>
      <c r="E4581" s="11">
        <v>1.331450566832401</v>
      </c>
      <c r="F4581" s="11">
        <v>2.1892727318508447</v>
      </c>
      <c r="G4581" s="11">
        <v>1.1650319795255781</v>
      </c>
      <c r="H4581" s="11">
        <v>1.0217773940006014</v>
      </c>
      <c r="I4581" s="11">
        <v>1.2847846397408069</v>
      </c>
      <c r="J4581" s="11">
        <v>1.9476219919977875</v>
      </c>
      <c r="K4581" s="11">
        <v>1.139902586927273</v>
      </c>
      <c r="L4581" s="11">
        <v>1.0912766060040244</v>
      </c>
      <c r="M4581" s="11">
        <v>1.1820235029057691</v>
      </c>
    </row>
    <row r="4582" spans="1:13" x14ac:dyDescent="0.35">
      <c r="A4582" s="11" t="str">
        <f t="shared" si="71"/>
        <v>CONSUMO PER CAPITA (kg ó litros por individuo)ColasBAJA</v>
      </c>
      <c r="B4582" s="11" t="s">
        <v>121</v>
      </c>
      <c r="C4582" s="11" t="s">
        <v>159</v>
      </c>
      <c r="D4582" s="11" t="s">
        <v>20</v>
      </c>
      <c r="E4582" s="11">
        <v>1.4272167503103967</v>
      </c>
      <c r="F4582" s="11">
        <v>2.1727341035948902</v>
      </c>
      <c r="G4582" s="11">
        <v>1.5505004663489881</v>
      </c>
      <c r="H4582" s="11">
        <v>1.1033957453507448</v>
      </c>
      <c r="I4582" s="11">
        <v>1.265945367513448</v>
      </c>
      <c r="J4582" s="11">
        <v>1.791142084540853</v>
      </c>
      <c r="K4582" s="11">
        <v>1.1826556184598784</v>
      </c>
      <c r="L4582" s="11">
        <v>1.2073218724274535</v>
      </c>
      <c r="M4582" s="11">
        <v>1.2081336736587021</v>
      </c>
    </row>
    <row r="4583" spans="1:13" x14ac:dyDescent="0.35">
      <c r="A4583" s="11" t="str">
        <f t="shared" si="71"/>
        <v>CONSUMO PER CAPITA (kg ó litros por individuo)ColasHOMBRE</v>
      </c>
      <c r="B4583" s="11" t="s">
        <v>121</v>
      </c>
      <c r="C4583" s="11" t="s">
        <v>159</v>
      </c>
      <c r="D4583" s="11" t="s">
        <v>21</v>
      </c>
      <c r="E4583" s="11">
        <v>1.3348775729335791</v>
      </c>
      <c r="F4583" s="11">
        <v>2.2296337338728818</v>
      </c>
      <c r="G4583" s="11">
        <v>1.355266004300635</v>
      </c>
      <c r="H4583" s="11">
        <v>1.1410409157281582</v>
      </c>
      <c r="I4583" s="11">
        <v>1.3951224814885166</v>
      </c>
      <c r="J4583" s="11">
        <v>2.0963016712699836</v>
      </c>
      <c r="K4583" s="11">
        <v>1.2256030320098941</v>
      </c>
      <c r="L4583" s="11">
        <v>1.2131967216239208</v>
      </c>
      <c r="M4583" s="11">
        <v>1.3237540121069131</v>
      </c>
    </row>
    <row r="4584" spans="1:13" x14ac:dyDescent="0.35">
      <c r="A4584" s="11" t="str">
        <f t="shared" si="71"/>
        <v>CONSUMO PER CAPITA (kg ó litros por individuo)ColasMUJER</v>
      </c>
      <c r="B4584" s="11" t="s">
        <v>121</v>
      </c>
      <c r="C4584" s="11" t="s">
        <v>159</v>
      </c>
      <c r="D4584" s="11" t="s">
        <v>22</v>
      </c>
      <c r="E4584" s="11">
        <v>1.4193455572163918</v>
      </c>
      <c r="F4584" s="11">
        <v>2.3579400631318213</v>
      </c>
      <c r="G4584" s="11">
        <v>1.3872613571344603</v>
      </c>
      <c r="H4584" s="11">
        <v>0.98269149483754548</v>
      </c>
      <c r="I4584" s="11">
        <v>1.2655713542316431</v>
      </c>
      <c r="J4584" s="11">
        <v>1.8289862351858182</v>
      </c>
      <c r="K4584" s="11">
        <v>1.1083382829153066</v>
      </c>
      <c r="L4584" s="11">
        <v>1.0470987017359685</v>
      </c>
      <c r="M4584" s="11">
        <v>1.1065930487908884</v>
      </c>
    </row>
    <row r="4585" spans="1:13" x14ac:dyDescent="0.35">
      <c r="A4585" s="11" t="str">
        <f t="shared" si="71"/>
        <v>CONSUMO PER CAPITA (kg ó litros por individuo)Cola RegularT.ESPAÑA</v>
      </c>
      <c r="B4585" s="11" t="s">
        <v>121</v>
      </c>
      <c r="C4585" s="11" t="s">
        <v>160</v>
      </c>
      <c r="D4585" s="11" t="s">
        <v>36</v>
      </c>
      <c r="E4585" s="11">
        <v>0.68808969947621967</v>
      </c>
      <c r="F4585" s="11">
        <v>1.1226719203632403</v>
      </c>
      <c r="G4585" s="11">
        <v>0.67017234379134949</v>
      </c>
      <c r="H4585" s="11">
        <v>0.49086002914682714</v>
      </c>
      <c r="I4585" s="11">
        <v>0.60477697169633937</v>
      </c>
      <c r="J4585" s="11">
        <v>0.91421651402439252</v>
      </c>
      <c r="K4585" s="11">
        <v>0.51071892606306057</v>
      </c>
      <c r="L4585" s="11">
        <v>0.4969227114296364</v>
      </c>
      <c r="M4585" s="11">
        <v>0.53817431909302371</v>
      </c>
    </row>
    <row r="4586" spans="1:13" x14ac:dyDescent="0.35">
      <c r="A4586" s="11" t="str">
        <f t="shared" si="71"/>
        <v>CONSUMO PER CAPITA (kg ó litros por individuo)Cola RegularBCN AM</v>
      </c>
      <c r="B4586" s="11" t="s">
        <v>121</v>
      </c>
      <c r="C4586" s="11" t="s">
        <v>160</v>
      </c>
      <c r="D4586" s="11" t="s">
        <v>1</v>
      </c>
      <c r="E4586" s="11">
        <v>0.56569187111613373</v>
      </c>
      <c r="F4586" s="11">
        <v>1.0036847222563297</v>
      </c>
      <c r="G4586" s="11">
        <v>0.55559856154634324</v>
      </c>
      <c r="H4586" s="11">
        <v>0.32182892043460753</v>
      </c>
      <c r="I4586" s="11">
        <v>0.36941708096324943</v>
      </c>
      <c r="J4586" s="11">
        <v>0.66184102495745212</v>
      </c>
      <c r="K4586" s="11">
        <v>0.37024710568895181</v>
      </c>
      <c r="L4586" s="11">
        <v>0.38236024042979</v>
      </c>
      <c r="M4586" s="11">
        <v>0.37459248410159829</v>
      </c>
    </row>
    <row r="4587" spans="1:13" x14ac:dyDescent="0.35">
      <c r="A4587" s="11" t="str">
        <f t="shared" si="71"/>
        <v>CONSUMO PER CAPITA (kg ó litros por individuo)Cola RegularREST.CAT ARAGON</v>
      </c>
      <c r="B4587" s="11" t="s">
        <v>121</v>
      </c>
      <c r="C4587" s="11" t="s">
        <v>160</v>
      </c>
      <c r="D4587" s="11" t="s">
        <v>2</v>
      </c>
      <c r="E4587" s="11">
        <v>0.62406250246855377</v>
      </c>
      <c r="F4587" s="11">
        <v>1.0825244957052451</v>
      </c>
      <c r="G4587" s="11">
        <v>0.55908041498497352</v>
      </c>
      <c r="H4587" s="11">
        <v>0.38131951329043051</v>
      </c>
      <c r="I4587" s="11">
        <v>0.59459433352910207</v>
      </c>
      <c r="J4587" s="11">
        <v>0.97538209629323747</v>
      </c>
      <c r="K4587" s="11">
        <v>0.52366028736198045</v>
      </c>
      <c r="L4587" s="11">
        <v>0.59820781498523423</v>
      </c>
      <c r="M4587" s="11">
        <v>0.60925962426162361</v>
      </c>
    </row>
    <row r="4588" spans="1:13" x14ac:dyDescent="0.35">
      <c r="A4588" s="11" t="str">
        <f t="shared" si="71"/>
        <v>CONSUMO PER CAPITA (kg ó litros por individuo)Cola RegularLEVANTE</v>
      </c>
      <c r="B4588" s="11" t="s">
        <v>121</v>
      </c>
      <c r="C4588" s="11" t="s">
        <v>160</v>
      </c>
      <c r="D4588" s="11" t="s">
        <v>3</v>
      </c>
      <c r="E4588" s="11">
        <v>0.81765725447552196</v>
      </c>
      <c r="F4588" s="11">
        <v>1.1902777894946321</v>
      </c>
      <c r="G4588" s="11">
        <v>0.78355161561997855</v>
      </c>
      <c r="H4588" s="11">
        <v>0.64474530478992287</v>
      </c>
      <c r="I4588" s="11">
        <v>0.60774315275153856</v>
      </c>
      <c r="J4588" s="11">
        <v>0.92766289547779623</v>
      </c>
      <c r="K4588" s="11">
        <v>0.51878028346696792</v>
      </c>
      <c r="L4588" s="11">
        <v>0.4947899565056274</v>
      </c>
      <c r="M4588" s="11">
        <v>0.52139682848239155</v>
      </c>
    </row>
    <row r="4589" spans="1:13" x14ac:dyDescent="0.35">
      <c r="A4589" s="11" t="str">
        <f t="shared" si="71"/>
        <v>CONSUMO PER CAPITA (kg ó litros por individuo)Cola RegularANDALUCIA</v>
      </c>
      <c r="B4589" s="11" t="s">
        <v>121</v>
      </c>
      <c r="C4589" s="11" t="s">
        <v>160</v>
      </c>
      <c r="D4589" s="11" t="s">
        <v>4</v>
      </c>
      <c r="E4589" s="11">
        <v>0.63177162143176102</v>
      </c>
      <c r="F4589" s="11">
        <v>1.1736397382823074</v>
      </c>
      <c r="G4589" s="11">
        <v>0.7214704272057445</v>
      </c>
      <c r="H4589" s="11">
        <v>0.47973375872184515</v>
      </c>
      <c r="I4589" s="11">
        <v>0.69109010570371665</v>
      </c>
      <c r="J4589" s="11">
        <v>0.8896588279092883</v>
      </c>
      <c r="K4589" s="11">
        <v>0.60222594641615634</v>
      </c>
      <c r="L4589" s="11">
        <v>0.50133439143165537</v>
      </c>
      <c r="M4589" s="11">
        <v>0.54981897966201998</v>
      </c>
    </row>
    <row r="4590" spans="1:13" x14ac:dyDescent="0.35">
      <c r="A4590" s="11" t="str">
        <f t="shared" si="71"/>
        <v>CONSUMO PER CAPITA (kg ó litros por individuo)Cola RegularMDD AM</v>
      </c>
      <c r="B4590" s="11" t="s">
        <v>121</v>
      </c>
      <c r="C4590" s="11" t="s">
        <v>160</v>
      </c>
      <c r="D4590" s="11" t="s">
        <v>5</v>
      </c>
      <c r="E4590" s="11">
        <v>0.77408580407592553</v>
      </c>
      <c r="F4590" s="11">
        <v>1.2359735394356393</v>
      </c>
      <c r="G4590" s="11">
        <v>0.78735522679466707</v>
      </c>
      <c r="H4590" s="11">
        <v>0.71065595821386551</v>
      </c>
      <c r="I4590" s="11">
        <v>0.80115514767584062</v>
      </c>
      <c r="J4590" s="11">
        <v>1.2724057007400809</v>
      </c>
      <c r="K4590" s="11">
        <v>0.65498985160800038</v>
      </c>
      <c r="L4590" s="11">
        <v>0.65796042399163313</v>
      </c>
      <c r="M4590" s="11">
        <v>0.74082916203957283</v>
      </c>
    </row>
    <row r="4591" spans="1:13" x14ac:dyDescent="0.35">
      <c r="A4591" s="11" t="str">
        <f t="shared" si="71"/>
        <v>CONSUMO PER CAPITA (kg ó litros por individuo)Cola RegularRTO CENTRO</v>
      </c>
      <c r="B4591" s="11" t="s">
        <v>121</v>
      </c>
      <c r="C4591" s="11" t="s">
        <v>160</v>
      </c>
      <c r="D4591" s="11" t="s">
        <v>6</v>
      </c>
      <c r="E4591" s="11">
        <v>1.0124088436832572</v>
      </c>
      <c r="F4591" s="11">
        <v>1.5589571412849659</v>
      </c>
      <c r="G4591" s="11">
        <v>0.80691180461374568</v>
      </c>
      <c r="H4591" s="11">
        <v>0.52847453626532448</v>
      </c>
      <c r="I4591" s="11">
        <v>0.58819840652901523</v>
      </c>
      <c r="J4591" s="11">
        <v>0.85498978821846294</v>
      </c>
      <c r="K4591" s="11">
        <v>0.580298150107872</v>
      </c>
      <c r="L4591" s="11">
        <v>0.5851954024546856</v>
      </c>
      <c r="M4591" s="11">
        <v>0.6318766436834703</v>
      </c>
    </row>
    <row r="4592" spans="1:13" x14ac:dyDescent="0.35">
      <c r="A4592" s="11" t="str">
        <f t="shared" si="71"/>
        <v>CONSUMO PER CAPITA (kg ó litros por individuo)Cola RegularNORTE-CENTRO</v>
      </c>
      <c r="B4592" s="11" t="s">
        <v>121</v>
      </c>
      <c r="C4592" s="11" t="s">
        <v>160</v>
      </c>
      <c r="D4592" s="11" t="s">
        <v>7</v>
      </c>
      <c r="E4592" s="11">
        <v>0.61162223601938037</v>
      </c>
      <c r="F4592" s="11">
        <v>0.9266105394512264</v>
      </c>
      <c r="G4592" s="11">
        <v>0.60791239618798287</v>
      </c>
      <c r="H4592" s="11">
        <v>0.37389132866763131</v>
      </c>
      <c r="I4592" s="11">
        <v>0.6318543603673421</v>
      </c>
      <c r="J4592" s="11">
        <v>0.89876845560965335</v>
      </c>
      <c r="K4592" s="11">
        <v>0.36913541968884739</v>
      </c>
      <c r="L4592" s="11">
        <v>0.301787819436039</v>
      </c>
      <c r="M4592" s="11">
        <v>0.36129884223924486</v>
      </c>
    </row>
    <row r="4593" spans="1:13" x14ac:dyDescent="0.35">
      <c r="A4593" s="11" t="str">
        <f t="shared" si="71"/>
        <v>CONSUMO PER CAPITA (kg ó litros por individuo)Cola RegularNOROESTE</v>
      </c>
      <c r="B4593" s="11" t="s">
        <v>121</v>
      </c>
      <c r="C4593" s="11" t="s">
        <v>160</v>
      </c>
      <c r="D4593" s="11" t="s">
        <v>8</v>
      </c>
      <c r="E4593" s="11">
        <v>0.43086705581327145</v>
      </c>
      <c r="F4593" s="11">
        <v>0.66019761428680412</v>
      </c>
      <c r="G4593" s="11">
        <v>0.39013305116282787</v>
      </c>
      <c r="H4593" s="11">
        <v>0.33927071655826702</v>
      </c>
      <c r="I4593" s="11">
        <v>0.35954591442153316</v>
      </c>
      <c r="J4593" s="11">
        <v>0.66163468516956914</v>
      </c>
      <c r="K4593" s="11">
        <v>0.27567959913333484</v>
      </c>
      <c r="L4593" s="11">
        <v>0.32897017148504687</v>
      </c>
      <c r="M4593" s="11">
        <v>0.38695172188149934</v>
      </c>
    </row>
    <row r="4594" spans="1:13" x14ac:dyDescent="0.35">
      <c r="A4594" s="11" t="str">
        <f t="shared" si="71"/>
        <v>CONSUMO PER CAPITA (kg ó litros por individuo)Cola Regular&lt;2MIL</v>
      </c>
      <c r="B4594" s="11" t="s">
        <v>121</v>
      </c>
      <c r="C4594" s="11" t="s">
        <v>160</v>
      </c>
      <c r="D4594" s="11" t="s">
        <v>9</v>
      </c>
      <c r="E4594" s="11">
        <v>0.86172541303864725</v>
      </c>
      <c r="F4594" s="11">
        <v>1.7286140550442093</v>
      </c>
      <c r="G4594" s="11">
        <v>0.88740430573283657</v>
      </c>
      <c r="H4594" s="11">
        <v>0.49166557865464722</v>
      </c>
      <c r="I4594" s="11">
        <v>0.85510839864055899</v>
      </c>
      <c r="J4594" s="11">
        <v>1.3564729888836997</v>
      </c>
      <c r="K4594" s="11">
        <v>0.71591577966106124</v>
      </c>
      <c r="L4594" s="11">
        <v>0.74811176443423621</v>
      </c>
      <c r="M4594" s="11">
        <v>0.90096568749747041</v>
      </c>
    </row>
    <row r="4595" spans="1:13" x14ac:dyDescent="0.35">
      <c r="A4595" s="11" t="str">
        <f t="shared" si="71"/>
        <v>CONSUMO PER CAPITA (kg ó litros por individuo)Cola Regular2-5MIL</v>
      </c>
      <c r="B4595" s="11" t="s">
        <v>121</v>
      </c>
      <c r="C4595" s="11" t="s">
        <v>160</v>
      </c>
      <c r="D4595" s="11" t="s">
        <v>10</v>
      </c>
      <c r="E4595" s="11">
        <v>0.62254874281463735</v>
      </c>
      <c r="F4595" s="11">
        <v>0.7700987137009625</v>
      </c>
      <c r="G4595" s="11">
        <v>0.60284814224429484</v>
      </c>
      <c r="H4595" s="11">
        <v>0.7032053969594112</v>
      </c>
      <c r="I4595" s="11">
        <v>0.61411360588125963</v>
      </c>
      <c r="J4595" s="11">
        <v>0.96377027985727559</v>
      </c>
      <c r="K4595" s="11">
        <v>0.52839069610361478</v>
      </c>
      <c r="L4595" s="11">
        <v>0.49739766098866578</v>
      </c>
      <c r="M4595" s="11">
        <v>0.46539042863742092</v>
      </c>
    </row>
    <row r="4596" spans="1:13" x14ac:dyDescent="0.35">
      <c r="A4596" s="11" t="str">
        <f t="shared" si="71"/>
        <v>CONSUMO PER CAPITA (kg ó litros por individuo)Cola Regular5-10MIL</v>
      </c>
      <c r="B4596" s="11" t="s">
        <v>121</v>
      </c>
      <c r="C4596" s="11" t="s">
        <v>160</v>
      </c>
      <c r="D4596" s="11" t="s">
        <v>11</v>
      </c>
      <c r="E4596" s="11">
        <v>0.63668494927295471</v>
      </c>
      <c r="F4596" s="11">
        <v>1.0400044357867726</v>
      </c>
      <c r="G4596" s="11">
        <v>0.85199794334673251</v>
      </c>
      <c r="H4596" s="11">
        <v>0.46694712917426529</v>
      </c>
      <c r="I4596" s="11">
        <v>0.70863366100478087</v>
      </c>
      <c r="J4596" s="11">
        <v>0.94673909657234201</v>
      </c>
      <c r="K4596" s="11">
        <v>0.5754182788842086</v>
      </c>
      <c r="L4596" s="11">
        <v>0.56429487880866647</v>
      </c>
      <c r="M4596" s="11">
        <v>0.58595012699156945</v>
      </c>
    </row>
    <row r="4597" spans="1:13" x14ac:dyDescent="0.35">
      <c r="A4597" s="11" t="str">
        <f t="shared" si="71"/>
        <v>CONSUMO PER CAPITA (kg ó litros por individuo)Cola Regular10-30MIL</v>
      </c>
      <c r="B4597" s="11" t="s">
        <v>121</v>
      </c>
      <c r="C4597" s="11" t="s">
        <v>160</v>
      </c>
      <c r="D4597" s="11" t="s">
        <v>12</v>
      </c>
      <c r="E4597" s="11">
        <v>0.73463291989280688</v>
      </c>
      <c r="F4597" s="11">
        <v>1.1383879817754772</v>
      </c>
      <c r="G4597" s="11">
        <v>0.59437875620586467</v>
      </c>
      <c r="H4597" s="11">
        <v>0.38795322999421433</v>
      </c>
      <c r="I4597" s="11">
        <v>0.47283673567015139</v>
      </c>
      <c r="J4597" s="11">
        <v>0.69647180284490284</v>
      </c>
      <c r="K4597" s="11">
        <v>0.42913690710789332</v>
      </c>
      <c r="L4597" s="11">
        <v>0.35428053317176234</v>
      </c>
      <c r="M4597" s="11">
        <v>0.47011973531799256</v>
      </c>
    </row>
    <row r="4598" spans="1:13" x14ac:dyDescent="0.35">
      <c r="A4598" s="11" t="str">
        <f t="shared" si="71"/>
        <v>CONSUMO PER CAPITA (kg ó litros por individuo)Cola Regular30-100MIL</v>
      </c>
      <c r="B4598" s="11" t="s">
        <v>121</v>
      </c>
      <c r="C4598" s="11" t="s">
        <v>160</v>
      </c>
      <c r="D4598" s="11" t="s">
        <v>13</v>
      </c>
      <c r="E4598" s="11">
        <v>0.58532965418732064</v>
      </c>
      <c r="F4598" s="11">
        <v>0.97278180781298029</v>
      </c>
      <c r="G4598" s="11">
        <v>0.69355191075811751</v>
      </c>
      <c r="H4598" s="11">
        <v>0.50406061404057279</v>
      </c>
      <c r="I4598" s="11">
        <v>0.65063119108778666</v>
      </c>
      <c r="J4598" s="11">
        <v>0.89072633265799495</v>
      </c>
      <c r="K4598" s="11">
        <v>0.47666251822857869</v>
      </c>
      <c r="L4598" s="11">
        <v>0.39553114621234398</v>
      </c>
      <c r="M4598" s="11">
        <v>0.50248983312547812</v>
      </c>
    </row>
    <row r="4599" spans="1:13" x14ac:dyDescent="0.35">
      <c r="A4599" s="11" t="str">
        <f t="shared" si="71"/>
        <v>CONSUMO PER CAPITA (kg ó litros por individuo)Cola Regular100-200MIL</v>
      </c>
      <c r="B4599" s="11" t="s">
        <v>121</v>
      </c>
      <c r="C4599" s="11" t="s">
        <v>160</v>
      </c>
      <c r="D4599" s="11" t="s">
        <v>14</v>
      </c>
      <c r="E4599" s="11">
        <v>0.62965755115405853</v>
      </c>
      <c r="F4599" s="11">
        <v>1.0813900646576975</v>
      </c>
      <c r="G4599" s="11">
        <v>0.52584235747824315</v>
      </c>
      <c r="H4599" s="11">
        <v>0.33711016752146949</v>
      </c>
      <c r="I4599" s="11">
        <v>0.44892428362443504</v>
      </c>
      <c r="J4599" s="11">
        <v>0.86100906200822758</v>
      </c>
      <c r="K4599" s="11">
        <v>0.43509263842945634</v>
      </c>
      <c r="L4599" s="11">
        <v>0.46216913378861807</v>
      </c>
      <c r="M4599" s="11">
        <v>0.46126321969306344</v>
      </c>
    </row>
    <row r="4600" spans="1:13" x14ac:dyDescent="0.35">
      <c r="A4600" s="11" t="str">
        <f t="shared" si="71"/>
        <v>CONSUMO PER CAPITA (kg ó litros por individuo)Cola Regular200-500MIL</v>
      </c>
      <c r="B4600" s="11" t="s">
        <v>121</v>
      </c>
      <c r="C4600" s="11" t="s">
        <v>160</v>
      </c>
      <c r="D4600" s="11" t="s">
        <v>15</v>
      </c>
      <c r="E4600" s="11">
        <v>0.61416646559258858</v>
      </c>
      <c r="F4600" s="11">
        <v>1.0607968409088078</v>
      </c>
      <c r="G4600" s="11">
        <v>0.63326987663322998</v>
      </c>
      <c r="H4600" s="11">
        <v>0.40181432119936433</v>
      </c>
      <c r="I4600" s="11">
        <v>0.54757244065481592</v>
      </c>
      <c r="J4600" s="11">
        <v>0.78040328080113641</v>
      </c>
      <c r="K4600" s="11">
        <v>0.49257905935950463</v>
      </c>
      <c r="L4600" s="11">
        <v>0.56881315511694974</v>
      </c>
      <c r="M4600" s="11">
        <v>0.45670309296738354</v>
      </c>
    </row>
    <row r="4601" spans="1:13" x14ac:dyDescent="0.35">
      <c r="A4601" s="11" t="str">
        <f t="shared" si="71"/>
        <v>CONSUMO PER CAPITA (kg ó litros por individuo)Cola Regular&gt;500MIL</v>
      </c>
      <c r="B4601" s="11" t="s">
        <v>121</v>
      </c>
      <c r="C4601" s="11" t="s">
        <v>160</v>
      </c>
      <c r="D4601" s="11" t="s">
        <v>16</v>
      </c>
      <c r="E4601" s="11">
        <v>0.84047121963476379</v>
      </c>
      <c r="F4601" s="11">
        <v>1.3194997097331045</v>
      </c>
      <c r="G4601" s="11">
        <v>0.70082273731483047</v>
      </c>
      <c r="H4601" s="11">
        <v>0.66960881408078921</v>
      </c>
      <c r="I4601" s="11">
        <v>0.68541843556491244</v>
      </c>
      <c r="J4601" s="11">
        <v>1.1130531847007896</v>
      </c>
      <c r="K4601" s="11">
        <v>0.58597899449562851</v>
      </c>
      <c r="L4601" s="11">
        <v>0.61529800324393225</v>
      </c>
      <c r="M4601" s="11">
        <v>0.63731063366674046</v>
      </c>
    </row>
    <row r="4602" spans="1:13" x14ac:dyDescent="0.35">
      <c r="A4602" s="11" t="str">
        <f t="shared" si="71"/>
        <v>CONSUMO PER CAPITA (kg ó litros por individuo)Cola RegularDE 15 A 19 AÑOS</v>
      </c>
      <c r="B4602" s="11" t="s">
        <v>121</v>
      </c>
      <c r="C4602" s="11" t="s">
        <v>160</v>
      </c>
      <c r="D4602" s="11" t="s">
        <v>39</v>
      </c>
      <c r="E4602" s="11">
        <v>0.62291855693798792</v>
      </c>
      <c r="F4602" s="11">
        <v>0.58175863850873011</v>
      </c>
      <c r="G4602" s="11">
        <v>0.37494511297281102</v>
      </c>
      <c r="H4602" s="11">
        <v>0.68865108375538708</v>
      </c>
      <c r="I4602" s="11">
        <v>0.67674660898106664</v>
      </c>
      <c r="J4602" s="11">
        <v>0.70916088558672175</v>
      </c>
      <c r="K4602" s="11">
        <v>0.47447594704157375</v>
      </c>
      <c r="L4602" s="11">
        <v>0.53164063911208603</v>
      </c>
      <c r="M4602" s="11">
        <v>0.33124393242571754</v>
      </c>
    </row>
    <row r="4603" spans="1:13" x14ac:dyDescent="0.35">
      <c r="A4603" s="11" t="str">
        <f t="shared" si="71"/>
        <v>CONSUMO PER CAPITA (kg ó litros por individuo)Cola RegularDE 20 A 24 AÑOS</v>
      </c>
      <c r="B4603" s="11" t="s">
        <v>121</v>
      </c>
      <c r="C4603" s="11" t="s">
        <v>160</v>
      </c>
      <c r="D4603" s="11" t="s">
        <v>40</v>
      </c>
      <c r="E4603" s="11">
        <v>0.69250228204113873</v>
      </c>
      <c r="F4603" s="11">
        <v>0.77741295295003432</v>
      </c>
      <c r="G4603" s="11">
        <v>0.74404742899186338</v>
      </c>
      <c r="H4603" s="11">
        <v>0.26613672414580103</v>
      </c>
      <c r="I4603" s="11">
        <v>0.35936140216264356</v>
      </c>
      <c r="J4603" s="11">
        <v>0.60636538883856628</v>
      </c>
      <c r="K4603" s="11">
        <v>0.28436978522959688</v>
      </c>
      <c r="L4603" s="11">
        <v>0.35454490056497445</v>
      </c>
      <c r="M4603" s="11">
        <v>0.37609483289843981</v>
      </c>
    </row>
    <row r="4604" spans="1:13" x14ac:dyDescent="0.35">
      <c r="A4604" s="11" t="str">
        <f t="shared" si="71"/>
        <v>CONSUMO PER CAPITA (kg ó litros por individuo)Cola RegularDE 25 A 34 AÑOS</v>
      </c>
      <c r="B4604" s="11" t="s">
        <v>121</v>
      </c>
      <c r="C4604" s="11" t="s">
        <v>160</v>
      </c>
      <c r="D4604" s="11" t="s">
        <v>41</v>
      </c>
      <c r="E4604" s="11">
        <v>0.68507249929314318</v>
      </c>
      <c r="F4604" s="11">
        <v>1.0069919704718944</v>
      </c>
      <c r="G4604" s="11">
        <v>0.61818104302550558</v>
      </c>
      <c r="H4604" s="11">
        <v>0.34988754723438609</v>
      </c>
      <c r="I4604" s="11">
        <v>0.43762561648049414</v>
      </c>
      <c r="J4604" s="11">
        <v>0.6420569222933965</v>
      </c>
      <c r="K4604" s="11">
        <v>0.43233558555661133</v>
      </c>
      <c r="L4604" s="11">
        <v>0.343531926542471</v>
      </c>
      <c r="M4604" s="11">
        <v>0.39943253686381108</v>
      </c>
    </row>
    <row r="4605" spans="1:13" x14ac:dyDescent="0.35">
      <c r="A4605" s="11" t="str">
        <f t="shared" si="71"/>
        <v>CONSUMO PER CAPITA (kg ó litros por individuo)Cola RegularDE 35 A 49 AÑOS</v>
      </c>
      <c r="B4605" s="11" t="s">
        <v>121</v>
      </c>
      <c r="C4605" s="11" t="s">
        <v>160</v>
      </c>
      <c r="D4605" s="11" t="s">
        <v>42</v>
      </c>
      <c r="E4605" s="11">
        <v>0.74132160872662822</v>
      </c>
      <c r="F4605" s="11">
        <v>1.2823468062268344</v>
      </c>
      <c r="G4605" s="11">
        <v>0.73228074538529964</v>
      </c>
      <c r="H4605" s="11">
        <v>0.47284039804851419</v>
      </c>
      <c r="I4605" s="11">
        <v>0.6816824465307304</v>
      </c>
      <c r="J4605" s="11">
        <v>0.99904532235693089</v>
      </c>
      <c r="K4605" s="11">
        <v>0.55542368148721943</v>
      </c>
      <c r="L4605" s="11">
        <v>0.5193075202584545</v>
      </c>
      <c r="M4605" s="11">
        <v>0.59834020639835572</v>
      </c>
    </row>
    <row r="4606" spans="1:13" x14ac:dyDescent="0.35">
      <c r="A4606" s="11" t="str">
        <f t="shared" si="71"/>
        <v>CONSUMO PER CAPITA (kg ó litros por individuo)Cola RegularDE 50 A 59 AÑOS</v>
      </c>
      <c r="B4606" s="11" t="s">
        <v>121</v>
      </c>
      <c r="C4606" s="11" t="s">
        <v>160</v>
      </c>
      <c r="D4606" s="11" t="s">
        <v>43</v>
      </c>
      <c r="E4606" s="11">
        <v>0.90801556317466459</v>
      </c>
      <c r="F4606" s="11">
        <v>1.5365973808387985</v>
      </c>
      <c r="G4606" s="11">
        <v>1.0056220409611711</v>
      </c>
      <c r="H4606" s="11">
        <v>0.54501171597147879</v>
      </c>
      <c r="I4606" s="11">
        <v>0.63890420502602385</v>
      </c>
      <c r="J4606" s="11">
        <v>1.0947129763594228</v>
      </c>
      <c r="K4606" s="11">
        <v>0.58881565784903678</v>
      </c>
      <c r="L4606" s="11">
        <v>0.59777105882348169</v>
      </c>
      <c r="M4606" s="11">
        <v>0.63647307991714508</v>
      </c>
    </row>
    <row r="4607" spans="1:13" x14ac:dyDescent="0.35">
      <c r="A4607" s="11" t="str">
        <f t="shared" si="71"/>
        <v>CONSUMO PER CAPITA (kg ó litros por individuo)Cola RegularDE 60 A 75 AÑOS</v>
      </c>
      <c r="B4607" s="11" t="s">
        <v>121</v>
      </c>
      <c r="C4607" s="11" t="s">
        <v>160</v>
      </c>
      <c r="D4607" s="11" t="s">
        <v>44</v>
      </c>
      <c r="E4607" s="11">
        <v>0.44544564644950146</v>
      </c>
      <c r="F4607" s="11">
        <v>0.88319637859878952</v>
      </c>
      <c r="G4607" s="11">
        <v>0.39461407415009003</v>
      </c>
      <c r="H4607" s="11">
        <v>0.56027857213551957</v>
      </c>
      <c r="I4607" s="11">
        <v>0.62810589101710568</v>
      </c>
      <c r="J4607" s="11">
        <v>0.96599101756577666</v>
      </c>
      <c r="K4607" s="11">
        <v>0.509510200656075</v>
      </c>
      <c r="L4607" s="11">
        <v>0.5087064177837195</v>
      </c>
      <c r="M4607" s="11">
        <v>0.57462931356430602</v>
      </c>
    </row>
    <row r="4608" spans="1:13" x14ac:dyDescent="0.35">
      <c r="A4608" s="11" t="str">
        <f t="shared" si="71"/>
        <v>CONSUMO PER CAPITA (kg ó litros por individuo)Cola RegularALTA Y MEDIA ALTA</v>
      </c>
      <c r="B4608" s="11" t="s">
        <v>121</v>
      </c>
      <c r="C4608" s="11" t="s">
        <v>160</v>
      </c>
      <c r="D4608" s="11" t="s">
        <v>17</v>
      </c>
      <c r="E4608" s="11">
        <v>0.57487906573397052</v>
      </c>
      <c r="F4608" s="11">
        <v>0.99212414126574378</v>
      </c>
      <c r="G4608" s="11">
        <v>0.54801201375501873</v>
      </c>
      <c r="H4608" s="11">
        <v>0.37429745938611453</v>
      </c>
      <c r="I4608" s="11">
        <v>0.53827726059989323</v>
      </c>
      <c r="J4608" s="11">
        <v>0.75542109745876285</v>
      </c>
      <c r="K4608" s="11">
        <v>0.45861965355769252</v>
      </c>
      <c r="L4608" s="11">
        <v>0.36256671160410997</v>
      </c>
      <c r="M4608" s="11">
        <v>0.419525046125795</v>
      </c>
    </row>
    <row r="4609" spans="1:13" x14ac:dyDescent="0.35">
      <c r="A4609" s="11" t="str">
        <f t="shared" si="71"/>
        <v>CONSUMO PER CAPITA (kg ó litros por individuo)Cola RegularMEDIA</v>
      </c>
      <c r="B4609" s="11" t="s">
        <v>121</v>
      </c>
      <c r="C4609" s="11" t="s">
        <v>160</v>
      </c>
      <c r="D4609" s="11" t="s">
        <v>18</v>
      </c>
      <c r="E4609" s="11">
        <v>0.58633665118991296</v>
      </c>
      <c r="F4609" s="11">
        <v>1.0431840144258882</v>
      </c>
      <c r="G4609" s="11">
        <v>0.61030065478946449</v>
      </c>
      <c r="H4609" s="11">
        <v>0.44119995279379709</v>
      </c>
      <c r="I4609" s="11">
        <v>0.54563619392002971</v>
      </c>
      <c r="J4609" s="11">
        <v>0.90526590398426676</v>
      </c>
      <c r="K4609" s="11">
        <v>0.45609057444026396</v>
      </c>
      <c r="L4609" s="11">
        <v>0.45608408957264573</v>
      </c>
      <c r="M4609" s="11">
        <v>0.51779361216575182</v>
      </c>
    </row>
    <row r="4610" spans="1:13" x14ac:dyDescent="0.35">
      <c r="A4610" s="11" t="str">
        <f t="shared" si="71"/>
        <v>CONSUMO PER CAPITA (kg ó litros por individuo)Cola RegularMEDIA BAJA</v>
      </c>
      <c r="B4610" s="11" t="s">
        <v>121</v>
      </c>
      <c r="C4610" s="11" t="s">
        <v>160</v>
      </c>
      <c r="D4610" s="11" t="s">
        <v>19</v>
      </c>
      <c r="E4610" s="11">
        <v>0.71755429251500347</v>
      </c>
      <c r="F4610" s="11">
        <v>1.1677513049546031</v>
      </c>
      <c r="G4610" s="11">
        <v>0.63547419967028551</v>
      </c>
      <c r="H4610" s="11">
        <v>0.42366623701508843</v>
      </c>
      <c r="I4610" s="11">
        <v>0.57527575951330934</v>
      </c>
      <c r="J4610" s="11">
        <v>0.83060115001256585</v>
      </c>
      <c r="K4610" s="11">
        <v>0.46328997993216681</v>
      </c>
      <c r="L4610" s="11">
        <v>0.44737927584203069</v>
      </c>
      <c r="M4610" s="11">
        <v>0.46661709264680934</v>
      </c>
    </row>
    <row r="4611" spans="1:13" x14ac:dyDescent="0.35">
      <c r="A4611" s="11" t="str">
        <f t="shared" si="71"/>
        <v>CONSUMO PER CAPITA (kg ó litros por individuo)Cola RegularBAJA</v>
      </c>
      <c r="B4611" s="11" t="s">
        <v>121</v>
      </c>
      <c r="C4611" s="11" t="s">
        <v>160</v>
      </c>
      <c r="D4611" s="11" t="s">
        <v>20</v>
      </c>
      <c r="E4611" s="11">
        <v>0.94767389368787236</v>
      </c>
      <c r="F4611" s="11">
        <v>1.3416620711288503</v>
      </c>
      <c r="G4611" s="11">
        <v>0.9547298324677358</v>
      </c>
      <c r="H4611" s="11">
        <v>0.79619688218881624</v>
      </c>
      <c r="I4611" s="11">
        <v>0.8189945731656163</v>
      </c>
      <c r="J4611" s="11">
        <v>1.2186818065892357</v>
      </c>
      <c r="K4611" s="11">
        <v>0.72605129172469962</v>
      </c>
      <c r="L4611" s="11">
        <v>0.78271957319725893</v>
      </c>
      <c r="M4611" s="11">
        <v>0.80447826866489336</v>
      </c>
    </row>
    <row r="4612" spans="1:13" x14ac:dyDescent="0.35">
      <c r="A4612" s="11" t="str">
        <f t="shared" ref="A4612:A4675" si="72">B4612&amp;C4612&amp;D4612</f>
        <v>CONSUMO PER CAPITA (kg ó litros por individuo)Cola RegularHOMBRE</v>
      </c>
      <c r="B4612" s="11" t="s">
        <v>121</v>
      </c>
      <c r="C4612" s="11" t="s">
        <v>160</v>
      </c>
      <c r="D4612" s="11" t="s">
        <v>21</v>
      </c>
      <c r="E4612" s="11">
        <v>0.71812266696838867</v>
      </c>
      <c r="F4612" s="11">
        <v>1.1299453854934558</v>
      </c>
      <c r="G4612" s="11">
        <v>0.65624234418839877</v>
      </c>
      <c r="H4612" s="11">
        <v>0.53285353082001652</v>
      </c>
      <c r="I4612" s="11">
        <v>0.67439756374340465</v>
      </c>
      <c r="J4612" s="11">
        <v>0.99787143725317595</v>
      </c>
      <c r="K4612" s="11">
        <v>0.55076417988890958</v>
      </c>
      <c r="L4612" s="11">
        <v>0.59006363385744764</v>
      </c>
      <c r="M4612" s="11">
        <v>0.60374791726330512</v>
      </c>
    </row>
    <row r="4613" spans="1:13" x14ac:dyDescent="0.35">
      <c r="A4613" s="11" t="str">
        <f t="shared" si="72"/>
        <v>CONSUMO PER CAPITA (kg ó litros por individuo)Cola RegularMUJER</v>
      </c>
      <c r="B4613" s="11" t="s">
        <v>121</v>
      </c>
      <c r="C4613" s="11" t="s">
        <v>160</v>
      </c>
      <c r="D4613" s="11" t="s">
        <v>22</v>
      </c>
      <c r="E4613" s="11">
        <v>0.65851008832548519</v>
      </c>
      <c r="F4613" s="11">
        <v>1.1155085132051414</v>
      </c>
      <c r="G4613" s="11">
        <v>0.68389221539792688</v>
      </c>
      <c r="H4613" s="11">
        <v>0.44946652237807411</v>
      </c>
      <c r="I4613" s="11">
        <v>0.53615176511244378</v>
      </c>
      <c r="J4613" s="11">
        <v>0.8317563920037645</v>
      </c>
      <c r="K4613" s="11">
        <v>0.47124566010966323</v>
      </c>
      <c r="L4613" s="11">
        <v>0.40526001186234362</v>
      </c>
      <c r="M4613" s="11">
        <v>0.47364099024242889</v>
      </c>
    </row>
    <row r="4614" spans="1:13" x14ac:dyDescent="0.35">
      <c r="A4614" s="11" t="str">
        <f t="shared" si="72"/>
        <v>CONSUMO PER CAPITA (kg ó litros por individuo)Light/ZeroT.ESPAÑA</v>
      </c>
      <c r="B4614" s="11" t="s">
        <v>121</v>
      </c>
      <c r="C4614" s="11" t="s">
        <v>161</v>
      </c>
      <c r="D4614" s="11" t="s">
        <v>36</v>
      </c>
      <c r="E4614" s="11">
        <v>0.68934293280119963</v>
      </c>
      <c r="F4614" s="11">
        <v>1.1716021679854218</v>
      </c>
      <c r="G4614" s="11">
        <v>0.70121281933314805</v>
      </c>
      <c r="H4614" s="11">
        <v>0.57043653321300802</v>
      </c>
      <c r="I4614" s="11">
        <v>0.72510339730895745</v>
      </c>
      <c r="J4614" s="11">
        <v>1.047466315356415</v>
      </c>
      <c r="K4614" s="11">
        <v>0.65583021560481614</v>
      </c>
      <c r="L4614" s="11">
        <v>0.63256070533043163</v>
      </c>
      <c r="M4614" s="11">
        <v>0.67613072852148048</v>
      </c>
    </row>
    <row r="4615" spans="1:13" x14ac:dyDescent="0.35">
      <c r="A4615" s="11" t="str">
        <f t="shared" si="72"/>
        <v>CONSUMO PER CAPITA (kg ó litros por individuo)Light/ZeroBCN AM</v>
      </c>
      <c r="B4615" s="11" t="s">
        <v>121</v>
      </c>
      <c r="C4615" s="11" t="s">
        <v>161</v>
      </c>
      <c r="D4615" s="11" t="s">
        <v>1</v>
      </c>
      <c r="E4615" s="11">
        <v>0.62714145394326815</v>
      </c>
      <c r="F4615" s="11">
        <v>1.3503872876609975</v>
      </c>
      <c r="G4615" s="11">
        <v>0.73604451670017168</v>
      </c>
      <c r="H4615" s="11">
        <v>0.66960729793765195</v>
      </c>
      <c r="I4615" s="11">
        <v>0.9899779354662851</v>
      </c>
      <c r="J4615" s="11">
        <v>1.3177804788038894</v>
      </c>
      <c r="K4615" s="11">
        <v>0.80367920538639714</v>
      </c>
      <c r="L4615" s="11">
        <v>1.0579043812309896</v>
      </c>
      <c r="M4615" s="11">
        <v>0.87512891883283583</v>
      </c>
    </row>
    <row r="4616" spans="1:13" x14ac:dyDescent="0.35">
      <c r="A4616" s="11" t="str">
        <f t="shared" si="72"/>
        <v>CONSUMO PER CAPITA (kg ó litros por individuo)Light/ZeroREST.CAT ARAGON</v>
      </c>
      <c r="B4616" s="11" t="s">
        <v>121</v>
      </c>
      <c r="C4616" s="11" t="s">
        <v>161</v>
      </c>
      <c r="D4616" s="11" t="s">
        <v>2</v>
      </c>
      <c r="E4616" s="11">
        <v>0.53825515644729782</v>
      </c>
      <c r="F4616" s="11">
        <v>0.86781638560249452</v>
      </c>
      <c r="G4616" s="11">
        <v>0.47223456310393774</v>
      </c>
      <c r="H4616" s="11">
        <v>0.48560099078137048</v>
      </c>
      <c r="I4616" s="11">
        <v>0.63592708631214767</v>
      </c>
      <c r="J4616" s="11">
        <v>0.91159818893293698</v>
      </c>
      <c r="K4616" s="11">
        <v>0.53103757275349694</v>
      </c>
      <c r="L4616" s="11">
        <v>0.43554246125337415</v>
      </c>
      <c r="M4616" s="11">
        <v>0.53693202793378914</v>
      </c>
    </row>
    <row r="4617" spans="1:13" x14ac:dyDescent="0.35">
      <c r="A4617" s="11" t="str">
        <f t="shared" si="72"/>
        <v>CONSUMO PER CAPITA (kg ó litros por individuo)Light/ZeroLEVANTE</v>
      </c>
      <c r="B4617" s="11" t="s">
        <v>121</v>
      </c>
      <c r="C4617" s="11" t="s">
        <v>161</v>
      </c>
      <c r="D4617" s="11" t="s">
        <v>3</v>
      </c>
      <c r="E4617" s="11">
        <v>0.75810526539212764</v>
      </c>
      <c r="F4617" s="11">
        <v>1.2713681489202147</v>
      </c>
      <c r="G4617" s="11">
        <v>0.75068640390530117</v>
      </c>
      <c r="H4617" s="11">
        <v>0.55734047368837814</v>
      </c>
      <c r="I4617" s="11">
        <v>0.74010550238352135</v>
      </c>
      <c r="J4617" s="11">
        <v>1.084337648270697</v>
      </c>
      <c r="K4617" s="11">
        <v>0.74276104442921231</v>
      </c>
      <c r="L4617" s="11">
        <v>0.64737982386478188</v>
      </c>
      <c r="M4617" s="11">
        <v>0.64266254784446919</v>
      </c>
    </row>
    <row r="4618" spans="1:13" x14ac:dyDescent="0.35">
      <c r="A4618" s="11" t="str">
        <f t="shared" si="72"/>
        <v>CONSUMO PER CAPITA (kg ó litros por individuo)Light/ZeroANDALUCIA</v>
      </c>
      <c r="B4618" s="11" t="s">
        <v>121</v>
      </c>
      <c r="C4618" s="11" t="s">
        <v>161</v>
      </c>
      <c r="D4618" s="11" t="s">
        <v>4</v>
      </c>
      <c r="E4618" s="11">
        <v>0.71239171777325305</v>
      </c>
      <c r="F4618" s="11">
        <v>1.1834914298953727</v>
      </c>
      <c r="G4618" s="11">
        <v>0.63603820307718539</v>
      </c>
      <c r="H4618" s="11">
        <v>0.54055772156652704</v>
      </c>
      <c r="I4618" s="11">
        <v>0.75431151458827783</v>
      </c>
      <c r="J4618" s="11">
        <v>0.97752431119257999</v>
      </c>
      <c r="K4618" s="11">
        <v>0.61221617157051211</v>
      </c>
      <c r="L4618" s="11">
        <v>0.64362625581037858</v>
      </c>
      <c r="M4618" s="11">
        <v>0.71812705355875739</v>
      </c>
    </row>
    <row r="4619" spans="1:13" x14ac:dyDescent="0.35">
      <c r="A4619" s="11" t="str">
        <f t="shared" si="72"/>
        <v>CONSUMO PER CAPITA (kg ó litros por individuo)Light/ZeroMDD AM</v>
      </c>
      <c r="B4619" s="11" t="s">
        <v>121</v>
      </c>
      <c r="C4619" s="11" t="s">
        <v>161</v>
      </c>
      <c r="D4619" s="11" t="s">
        <v>5</v>
      </c>
      <c r="E4619" s="11">
        <v>1.0131248215943363</v>
      </c>
      <c r="F4619" s="11">
        <v>1.6452970648572636</v>
      </c>
      <c r="G4619" s="11">
        <v>1.0216730159795679</v>
      </c>
      <c r="H4619" s="11">
        <v>0.90854448497270535</v>
      </c>
      <c r="I4619" s="11">
        <v>0.99953293168030288</v>
      </c>
      <c r="J4619" s="11">
        <v>1.7077276912101116</v>
      </c>
      <c r="K4619" s="11">
        <v>0.94074839203906035</v>
      </c>
      <c r="L4619" s="11">
        <v>0.95112378069437675</v>
      </c>
      <c r="M4619" s="11">
        <v>1.017286474308126</v>
      </c>
    </row>
    <row r="4620" spans="1:13" x14ac:dyDescent="0.35">
      <c r="A4620" s="11" t="str">
        <f t="shared" si="72"/>
        <v>CONSUMO PER CAPITA (kg ó litros por individuo)Light/ZeroRTO CENTRO</v>
      </c>
      <c r="B4620" s="11" t="s">
        <v>121</v>
      </c>
      <c r="C4620" s="11" t="s">
        <v>161</v>
      </c>
      <c r="D4620" s="11" t="s">
        <v>6</v>
      </c>
      <c r="E4620" s="11">
        <v>0.86820063172946516</v>
      </c>
      <c r="F4620" s="11">
        <v>1.3400387065569659</v>
      </c>
      <c r="G4620" s="11">
        <v>1.2859950761421148</v>
      </c>
      <c r="H4620" s="11">
        <v>0.63984437840597053</v>
      </c>
      <c r="I4620" s="11">
        <v>0.76283505920415873</v>
      </c>
      <c r="J4620" s="11">
        <v>1.0560351442709301</v>
      </c>
      <c r="K4620" s="11">
        <v>0.77278734614188349</v>
      </c>
      <c r="L4620" s="11">
        <v>0.51512970899202826</v>
      </c>
      <c r="M4620" s="11">
        <v>0.54626758843039058</v>
      </c>
    </row>
    <row r="4621" spans="1:13" x14ac:dyDescent="0.35">
      <c r="A4621" s="11" t="str">
        <f t="shared" si="72"/>
        <v>CONSUMO PER CAPITA (kg ó litros por individuo)Light/ZeroNORTE-CENTRO</v>
      </c>
      <c r="B4621" s="11" t="s">
        <v>121</v>
      </c>
      <c r="C4621" s="11" t="s">
        <v>161</v>
      </c>
      <c r="D4621" s="11" t="s">
        <v>7</v>
      </c>
      <c r="E4621" s="11">
        <v>0.41483838106326237</v>
      </c>
      <c r="F4621" s="11">
        <v>0.77519824354664957</v>
      </c>
      <c r="G4621" s="11">
        <v>0.31498485832010042</v>
      </c>
      <c r="H4621" s="11">
        <v>0.40252921681863485</v>
      </c>
      <c r="I4621" s="11">
        <v>0.41590382684306204</v>
      </c>
      <c r="J4621" s="11">
        <v>0.46677963903635783</v>
      </c>
      <c r="K4621" s="11">
        <v>0.36693495974736567</v>
      </c>
      <c r="L4621" s="11">
        <v>0.33202267906304811</v>
      </c>
      <c r="M4621" s="11">
        <v>0.28780136157814534</v>
      </c>
    </row>
    <row r="4622" spans="1:13" x14ac:dyDescent="0.35">
      <c r="A4622" s="11" t="str">
        <f t="shared" si="72"/>
        <v>CONSUMO PER CAPITA (kg ó litros por individuo)Light/ZeroNOROESTE</v>
      </c>
      <c r="B4622" s="11" t="s">
        <v>121</v>
      </c>
      <c r="C4622" s="11" t="s">
        <v>161</v>
      </c>
      <c r="D4622" s="11" t="s">
        <v>8</v>
      </c>
      <c r="E4622" s="11">
        <v>0.41807951863705811</v>
      </c>
      <c r="F4622" s="11">
        <v>0.75721414290557243</v>
      </c>
      <c r="G4622" s="11">
        <v>0.37470147677364646</v>
      </c>
      <c r="H4622" s="11">
        <v>0.2751866849268455</v>
      </c>
      <c r="I4622" s="11">
        <v>0.35767061858154492</v>
      </c>
      <c r="J4622" s="11">
        <v>0.6601829394238129</v>
      </c>
      <c r="K4622" s="11">
        <v>0.38281108911599676</v>
      </c>
      <c r="L4622" s="11">
        <v>0.38408099681597996</v>
      </c>
      <c r="M4622" s="11">
        <v>0.66102187985461591</v>
      </c>
    </row>
    <row r="4623" spans="1:13" x14ac:dyDescent="0.35">
      <c r="A4623" s="11" t="str">
        <f t="shared" si="72"/>
        <v>CONSUMO PER CAPITA (kg ó litros por individuo)Light/Zero&lt;2MIL</v>
      </c>
      <c r="B4623" s="11" t="s">
        <v>121</v>
      </c>
      <c r="C4623" s="11" t="s">
        <v>161</v>
      </c>
      <c r="D4623" s="11" t="s">
        <v>9</v>
      </c>
      <c r="E4623" s="11">
        <v>0.63652766171454289</v>
      </c>
      <c r="F4623" s="11">
        <v>0.87368041450013745</v>
      </c>
      <c r="G4623" s="11">
        <v>0.33321191423154473</v>
      </c>
      <c r="H4623" s="11">
        <v>0.36261280898455356</v>
      </c>
      <c r="I4623" s="11">
        <v>0.5513350093873286</v>
      </c>
      <c r="J4623" s="11">
        <v>0.6506393230908355</v>
      </c>
      <c r="K4623" s="11">
        <v>0.42569640169971235</v>
      </c>
      <c r="L4623" s="11">
        <v>0.43032428650738563</v>
      </c>
      <c r="M4623" s="11">
        <v>0.44443116167308183</v>
      </c>
    </row>
    <row r="4624" spans="1:13" x14ac:dyDescent="0.35">
      <c r="A4624" s="11" t="str">
        <f t="shared" si="72"/>
        <v>CONSUMO PER CAPITA (kg ó litros por individuo)Light/Zero2-5MIL</v>
      </c>
      <c r="B4624" s="11" t="s">
        <v>121</v>
      </c>
      <c r="C4624" s="11" t="s">
        <v>161</v>
      </c>
      <c r="D4624" s="11" t="s">
        <v>10</v>
      </c>
      <c r="E4624" s="11">
        <v>0.52753910654992264</v>
      </c>
      <c r="F4624" s="11">
        <v>0.61029273325871891</v>
      </c>
      <c r="G4624" s="11">
        <v>0.48868315365261461</v>
      </c>
      <c r="H4624" s="11">
        <v>0.32050915510625549</v>
      </c>
      <c r="I4624" s="11">
        <v>0.3999020027125581</v>
      </c>
      <c r="J4624" s="11">
        <v>0.59817560232123923</v>
      </c>
      <c r="K4624" s="11">
        <v>0.50443470583140926</v>
      </c>
      <c r="L4624" s="11">
        <v>0.42315718395605523</v>
      </c>
      <c r="M4624" s="11">
        <v>0.40339792945136638</v>
      </c>
    </row>
    <row r="4625" spans="1:13" x14ac:dyDescent="0.35">
      <c r="A4625" s="11" t="str">
        <f t="shared" si="72"/>
        <v>CONSUMO PER CAPITA (kg ó litros por individuo)Light/Zero5-10MIL</v>
      </c>
      <c r="B4625" s="11" t="s">
        <v>121</v>
      </c>
      <c r="C4625" s="11" t="s">
        <v>161</v>
      </c>
      <c r="D4625" s="11" t="s">
        <v>11</v>
      </c>
      <c r="E4625" s="11">
        <v>0.51054980088697965</v>
      </c>
      <c r="F4625" s="11">
        <v>1.0755838085019072</v>
      </c>
      <c r="G4625" s="11">
        <v>0.66626735844943408</v>
      </c>
      <c r="H4625" s="11">
        <v>0.47673257000372338</v>
      </c>
      <c r="I4625" s="11">
        <v>0.68557680764573958</v>
      </c>
      <c r="J4625" s="11">
        <v>0.91036605735543075</v>
      </c>
      <c r="K4625" s="11">
        <v>0.51893237286892047</v>
      </c>
      <c r="L4625" s="11">
        <v>0.48321879898130077</v>
      </c>
      <c r="M4625" s="11">
        <v>0.52355754877370575</v>
      </c>
    </row>
    <row r="4626" spans="1:13" x14ac:dyDescent="0.35">
      <c r="A4626" s="11" t="str">
        <f t="shared" si="72"/>
        <v>CONSUMO PER CAPITA (kg ó litros por individuo)Light/Zero10-30MIL</v>
      </c>
      <c r="B4626" s="11" t="s">
        <v>121</v>
      </c>
      <c r="C4626" s="11" t="s">
        <v>161</v>
      </c>
      <c r="D4626" s="11" t="s">
        <v>12</v>
      </c>
      <c r="E4626" s="11">
        <v>0.5968668276475213</v>
      </c>
      <c r="F4626" s="11">
        <v>1.0474613419411467</v>
      </c>
      <c r="G4626" s="11">
        <v>0.81487521470311686</v>
      </c>
      <c r="H4626" s="11">
        <v>0.54687320877896117</v>
      </c>
      <c r="I4626" s="11">
        <v>0.66116125180131446</v>
      </c>
      <c r="J4626" s="11">
        <v>0.91383696089321509</v>
      </c>
      <c r="K4626" s="11">
        <v>0.53048878698717683</v>
      </c>
      <c r="L4626" s="11">
        <v>0.5504673973286105</v>
      </c>
      <c r="M4626" s="11">
        <v>0.69312339985405691</v>
      </c>
    </row>
    <row r="4627" spans="1:13" x14ac:dyDescent="0.35">
      <c r="A4627" s="11" t="str">
        <f t="shared" si="72"/>
        <v>CONSUMO PER CAPITA (kg ó litros por individuo)Light/Zero30-100MIL</v>
      </c>
      <c r="B4627" s="11" t="s">
        <v>121</v>
      </c>
      <c r="C4627" s="11" t="s">
        <v>161</v>
      </c>
      <c r="D4627" s="11" t="s">
        <v>13</v>
      </c>
      <c r="E4627" s="11">
        <v>0.74407875172319815</v>
      </c>
      <c r="F4627" s="11">
        <v>1.4431959332359057</v>
      </c>
      <c r="G4627" s="11">
        <v>0.72836847984530051</v>
      </c>
      <c r="H4627" s="11">
        <v>0.5901720612982444</v>
      </c>
      <c r="I4627" s="11">
        <v>0.87938544956009679</v>
      </c>
      <c r="J4627" s="11">
        <v>1.1574018403309292</v>
      </c>
      <c r="K4627" s="11">
        <v>0.77211820713635271</v>
      </c>
      <c r="L4627" s="11">
        <v>0.6647687866869898</v>
      </c>
      <c r="M4627" s="11">
        <v>0.70855779849479172</v>
      </c>
    </row>
    <row r="4628" spans="1:13" x14ac:dyDescent="0.35">
      <c r="A4628" s="11" t="str">
        <f t="shared" si="72"/>
        <v>CONSUMO PER CAPITA (kg ó litros por individuo)Light/Zero100-200MIL</v>
      </c>
      <c r="B4628" s="11" t="s">
        <v>121</v>
      </c>
      <c r="C4628" s="11" t="s">
        <v>161</v>
      </c>
      <c r="D4628" s="11" t="s">
        <v>14</v>
      </c>
      <c r="E4628" s="11">
        <v>0.61894231288238788</v>
      </c>
      <c r="F4628" s="11">
        <v>0.96368096493771727</v>
      </c>
      <c r="G4628" s="11">
        <v>0.64664406398951824</v>
      </c>
      <c r="H4628" s="11">
        <v>0.63958451429614183</v>
      </c>
      <c r="I4628" s="11">
        <v>0.64031893075043134</v>
      </c>
      <c r="J4628" s="11">
        <v>0.99631086966418225</v>
      </c>
      <c r="K4628" s="11">
        <v>0.56728697315937393</v>
      </c>
      <c r="L4628" s="11">
        <v>0.53415067169983754</v>
      </c>
      <c r="M4628" s="11">
        <v>0.57766131604096072</v>
      </c>
    </row>
    <row r="4629" spans="1:13" x14ac:dyDescent="0.35">
      <c r="A4629" s="11" t="str">
        <f t="shared" si="72"/>
        <v>CONSUMO PER CAPITA (kg ó litros por individuo)Light/Zero200-500MIL</v>
      </c>
      <c r="B4629" s="11" t="s">
        <v>121</v>
      </c>
      <c r="C4629" s="11" t="s">
        <v>161</v>
      </c>
      <c r="D4629" s="11" t="s">
        <v>15</v>
      </c>
      <c r="E4629" s="11">
        <v>0.66748420371989858</v>
      </c>
      <c r="F4629" s="11">
        <v>1.08193316306697</v>
      </c>
      <c r="G4629" s="11">
        <v>0.57273413533124362</v>
      </c>
      <c r="H4629" s="11">
        <v>0.47044495650651474</v>
      </c>
      <c r="I4629" s="11">
        <v>0.63805516363803982</v>
      </c>
      <c r="J4629" s="11">
        <v>1.0021053732125451</v>
      </c>
      <c r="K4629" s="11">
        <v>0.68815966926451699</v>
      </c>
      <c r="L4629" s="11">
        <v>0.68763185164644602</v>
      </c>
      <c r="M4629" s="11">
        <v>0.63998954812755393</v>
      </c>
    </row>
    <row r="4630" spans="1:13" x14ac:dyDescent="0.35">
      <c r="A4630" s="11" t="str">
        <f t="shared" si="72"/>
        <v>CONSUMO PER CAPITA (kg ó litros por individuo)Light/Zero&gt;500MIL</v>
      </c>
      <c r="B4630" s="11" t="s">
        <v>121</v>
      </c>
      <c r="C4630" s="11" t="s">
        <v>161</v>
      </c>
      <c r="D4630" s="11" t="s">
        <v>16</v>
      </c>
      <c r="E4630" s="11">
        <v>0.94865584379556456</v>
      </c>
      <c r="F4630" s="11">
        <v>1.5446477091375257</v>
      </c>
      <c r="G4630" s="11">
        <v>0.90272933518115273</v>
      </c>
      <c r="H4630" s="11">
        <v>0.82009940366116563</v>
      </c>
      <c r="I4630" s="11">
        <v>0.93346921959602724</v>
      </c>
      <c r="J4630" s="11">
        <v>1.5045466895734374</v>
      </c>
      <c r="K4630" s="11">
        <v>0.88730851663889843</v>
      </c>
      <c r="L4630" s="11">
        <v>0.92456566522343098</v>
      </c>
      <c r="M4630" s="11">
        <v>0.96719348931486082</v>
      </c>
    </row>
    <row r="4631" spans="1:13" x14ac:dyDescent="0.35">
      <c r="A4631" s="11" t="str">
        <f t="shared" si="72"/>
        <v>CONSUMO PER CAPITA (kg ó litros por individuo)Light/ZeroDE 15 A 19 AÑOS</v>
      </c>
      <c r="B4631" s="11" t="s">
        <v>121</v>
      </c>
      <c r="C4631" s="11" t="s">
        <v>161</v>
      </c>
      <c r="D4631" s="11" t="s">
        <v>39</v>
      </c>
      <c r="E4631" s="11">
        <v>0.1588808137712508</v>
      </c>
      <c r="F4631" s="11">
        <v>0.49279586041527018</v>
      </c>
      <c r="G4631" s="11">
        <v>0.18960472420646912</v>
      </c>
      <c r="H4631" s="11">
        <v>0.15819289342167947</v>
      </c>
      <c r="I4631" s="11">
        <v>0.40728059506696884</v>
      </c>
      <c r="J4631" s="11">
        <v>0.24652705404216091</v>
      </c>
      <c r="K4631" s="11">
        <v>0.12425270521120668</v>
      </c>
      <c r="L4631" s="11">
        <v>0.2498440863398079</v>
      </c>
      <c r="M4631" s="11">
        <v>0.19407550686528893</v>
      </c>
    </row>
    <row r="4632" spans="1:13" x14ac:dyDescent="0.35">
      <c r="A4632" s="11" t="str">
        <f t="shared" si="72"/>
        <v>CONSUMO PER CAPITA (kg ó litros por individuo)Light/ZeroDE 20 A 24 AÑOS</v>
      </c>
      <c r="B4632" s="11" t="s">
        <v>121</v>
      </c>
      <c r="C4632" s="11" t="s">
        <v>161</v>
      </c>
      <c r="D4632" s="11" t="s">
        <v>40</v>
      </c>
      <c r="E4632" s="11">
        <v>0.32244990429010156</v>
      </c>
      <c r="F4632" s="11">
        <v>0.45910586997301034</v>
      </c>
      <c r="G4632" s="11">
        <v>0.33097566716899662</v>
      </c>
      <c r="H4632" s="11">
        <v>0.27051259944061951</v>
      </c>
      <c r="I4632" s="11">
        <v>0.19628051747709233</v>
      </c>
      <c r="J4632" s="11">
        <v>0.53299776104635077</v>
      </c>
      <c r="K4632" s="11">
        <v>0.50284571453815075</v>
      </c>
      <c r="L4632" s="11">
        <v>0.33656086291946286</v>
      </c>
      <c r="M4632" s="11">
        <v>0.37178945321793061</v>
      </c>
    </row>
    <row r="4633" spans="1:13" x14ac:dyDescent="0.35">
      <c r="A4633" s="11" t="str">
        <f t="shared" si="72"/>
        <v>CONSUMO PER CAPITA (kg ó litros por individuo)Light/ZeroDE 25 A 34 AÑOS</v>
      </c>
      <c r="B4633" s="11" t="s">
        <v>121</v>
      </c>
      <c r="C4633" s="11" t="s">
        <v>161</v>
      </c>
      <c r="D4633" s="11" t="s">
        <v>41</v>
      </c>
      <c r="E4633" s="11">
        <v>0.60309062896409105</v>
      </c>
      <c r="F4633" s="11">
        <v>0.97921660853088188</v>
      </c>
      <c r="G4633" s="11">
        <v>0.69105983178703145</v>
      </c>
      <c r="H4633" s="11">
        <v>0.50954855641141206</v>
      </c>
      <c r="I4633" s="11">
        <v>0.4378292167798532</v>
      </c>
      <c r="J4633" s="11">
        <v>0.84641680153886678</v>
      </c>
      <c r="K4633" s="11">
        <v>0.67385519697021468</v>
      </c>
      <c r="L4633" s="11">
        <v>0.48079578920008004</v>
      </c>
      <c r="M4633" s="11">
        <v>0.46993173163913865</v>
      </c>
    </row>
    <row r="4634" spans="1:13" x14ac:dyDescent="0.35">
      <c r="A4634" s="11" t="str">
        <f t="shared" si="72"/>
        <v>CONSUMO PER CAPITA (kg ó litros por individuo)Light/ZeroDE 35 A 49 AÑOS</v>
      </c>
      <c r="B4634" s="11" t="s">
        <v>121</v>
      </c>
      <c r="C4634" s="11" t="s">
        <v>161</v>
      </c>
      <c r="D4634" s="11" t="s">
        <v>42</v>
      </c>
      <c r="E4634" s="11">
        <v>0.89730827754094933</v>
      </c>
      <c r="F4634" s="11">
        <v>1.4426556579229444</v>
      </c>
      <c r="G4634" s="11">
        <v>0.7994405335195951</v>
      </c>
      <c r="H4634" s="11">
        <v>0.76018479492508284</v>
      </c>
      <c r="I4634" s="11">
        <v>0.88144495225304165</v>
      </c>
      <c r="J4634" s="11">
        <v>1.3033674758633875</v>
      </c>
      <c r="K4634" s="11">
        <v>0.75525948351945382</v>
      </c>
      <c r="L4634" s="11">
        <v>0.72473642792904747</v>
      </c>
      <c r="M4634" s="11">
        <v>0.77971385357760303</v>
      </c>
    </row>
    <row r="4635" spans="1:13" x14ac:dyDescent="0.35">
      <c r="A4635" s="11" t="str">
        <f t="shared" si="72"/>
        <v>CONSUMO PER CAPITA (kg ó litros por individuo)Light/ZeroDE 50 A 59 AÑOS</v>
      </c>
      <c r="B4635" s="11" t="s">
        <v>121</v>
      </c>
      <c r="C4635" s="11" t="s">
        <v>161</v>
      </c>
      <c r="D4635" s="11" t="s">
        <v>43</v>
      </c>
      <c r="E4635" s="11">
        <v>0.85561471383955678</v>
      </c>
      <c r="F4635" s="11">
        <v>1.5626338257159111</v>
      </c>
      <c r="G4635" s="11">
        <v>1.0074870930785993</v>
      </c>
      <c r="H4635" s="11">
        <v>0.7230246062897181</v>
      </c>
      <c r="I4635" s="11">
        <v>0.90131892696565075</v>
      </c>
      <c r="J4635" s="11">
        <v>1.4188823313294174</v>
      </c>
      <c r="K4635" s="11">
        <v>0.83512527238612033</v>
      </c>
      <c r="L4635" s="11">
        <v>0.7423482154809391</v>
      </c>
      <c r="M4635" s="11">
        <v>0.94462950566097947</v>
      </c>
    </row>
    <row r="4636" spans="1:13" x14ac:dyDescent="0.35">
      <c r="A4636" s="11" t="str">
        <f t="shared" si="72"/>
        <v>CONSUMO PER CAPITA (kg ó litros por individuo)Light/ZeroDE 60 A 75 AÑOS</v>
      </c>
      <c r="B4636" s="11" t="s">
        <v>121</v>
      </c>
      <c r="C4636" s="11" t="s">
        <v>161</v>
      </c>
      <c r="D4636" s="11" t="s">
        <v>44</v>
      </c>
      <c r="E4636" s="11">
        <v>0.58482221247514532</v>
      </c>
      <c r="F4636" s="11">
        <v>0.99904783187528068</v>
      </c>
      <c r="G4636" s="11">
        <v>0.5689910987941541</v>
      </c>
      <c r="H4636" s="11">
        <v>0.43922240428058368</v>
      </c>
      <c r="I4636" s="11">
        <v>0.79427721808410412</v>
      </c>
      <c r="J4636" s="11">
        <v>0.90517102052580933</v>
      </c>
      <c r="K4636" s="11">
        <v>0.56283364647625256</v>
      </c>
      <c r="L4636" s="11">
        <v>0.71805560946672686</v>
      </c>
      <c r="M4636" s="11">
        <v>0.67862063632433756</v>
      </c>
    </row>
    <row r="4637" spans="1:13" x14ac:dyDescent="0.35">
      <c r="A4637" s="11" t="str">
        <f t="shared" si="72"/>
        <v>CONSUMO PER CAPITA (kg ó litros por individuo)Light/ZeroALTA Y MEDIA ALTA</v>
      </c>
      <c r="B4637" s="11" t="s">
        <v>121</v>
      </c>
      <c r="C4637" s="11" t="s">
        <v>161</v>
      </c>
      <c r="D4637" s="11" t="s">
        <v>17</v>
      </c>
      <c r="E4637" s="11">
        <v>0.85823112685912906</v>
      </c>
      <c r="F4637" s="11">
        <v>1.5318493911381732</v>
      </c>
      <c r="G4637" s="11">
        <v>1.0144585517200979</v>
      </c>
      <c r="H4637" s="11">
        <v>0.73893387821769574</v>
      </c>
      <c r="I4637" s="11">
        <v>0.92973412793237065</v>
      </c>
      <c r="J4637" s="11">
        <v>1.3607211105735264</v>
      </c>
      <c r="K4637" s="11">
        <v>0.74933234297333229</v>
      </c>
      <c r="L4637" s="11">
        <v>0.75346296204245666</v>
      </c>
      <c r="M4637" s="11">
        <v>0.85189316389073877</v>
      </c>
    </row>
    <row r="4638" spans="1:13" x14ac:dyDescent="0.35">
      <c r="A4638" s="11" t="str">
        <f t="shared" si="72"/>
        <v>CONSUMO PER CAPITA (kg ó litros por individuo)Light/ZeroMEDIA</v>
      </c>
      <c r="B4638" s="11" t="s">
        <v>121</v>
      </c>
      <c r="C4638" s="11" t="s">
        <v>161</v>
      </c>
      <c r="D4638" s="11" t="s">
        <v>18</v>
      </c>
      <c r="E4638" s="11">
        <v>0.76216817231873901</v>
      </c>
      <c r="F4638" s="11">
        <v>1.2568202753720839</v>
      </c>
      <c r="G4638" s="11">
        <v>0.69608767205086131</v>
      </c>
      <c r="H4638" s="11">
        <v>0.59320725661003793</v>
      </c>
      <c r="I4638" s="11">
        <v>0.76805447165918272</v>
      </c>
      <c r="J4638" s="11">
        <v>1.0673327643210699</v>
      </c>
      <c r="K4638" s="11">
        <v>0.69529496472770436</v>
      </c>
      <c r="L4638" s="11">
        <v>0.66690227511518874</v>
      </c>
      <c r="M4638" s="11">
        <v>0.68860612369139429</v>
      </c>
    </row>
    <row r="4639" spans="1:13" x14ac:dyDescent="0.35">
      <c r="A4639" s="11" t="str">
        <f t="shared" si="72"/>
        <v>CONSUMO PER CAPITA (kg ó litros por individuo)Light/ZeroMEDIA BAJA</v>
      </c>
      <c r="B4639" s="11" t="s">
        <v>121</v>
      </c>
      <c r="C4639" s="11" t="s">
        <v>161</v>
      </c>
      <c r="D4639" s="11" t="s">
        <v>19</v>
      </c>
      <c r="E4639" s="11">
        <v>0.61389627444449579</v>
      </c>
      <c r="F4639" s="11">
        <v>1.0215214610379402</v>
      </c>
      <c r="G4639" s="11">
        <v>0.52955774008778733</v>
      </c>
      <c r="H4639" s="11">
        <v>0.59811121192869687</v>
      </c>
      <c r="I4639" s="11">
        <v>0.70950873170528006</v>
      </c>
      <c r="J4639" s="11">
        <v>1.1170209181825614</v>
      </c>
      <c r="K4639" s="11">
        <v>0.67661238469444895</v>
      </c>
      <c r="L4639" s="11">
        <v>0.643897558441624</v>
      </c>
      <c r="M4639" s="11">
        <v>0.71540676291005101</v>
      </c>
    </row>
    <row r="4640" spans="1:13" x14ac:dyDescent="0.35">
      <c r="A4640" s="11" t="str">
        <f t="shared" si="72"/>
        <v>CONSUMO PER CAPITA (kg ó litros por individuo)Light/ZeroBAJA</v>
      </c>
      <c r="B4640" s="11" t="s">
        <v>121</v>
      </c>
      <c r="C4640" s="11" t="s">
        <v>161</v>
      </c>
      <c r="D4640" s="11" t="s">
        <v>20</v>
      </c>
      <c r="E4640" s="11">
        <v>0.47954296881446506</v>
      </c>
      <c r="F4640" s="11">
        <v>0.83107134507721447</v>
      </c>
      <c r="G4640" s="11">
        <v>0.59577024660881861</v>
      </c>
      <c r="H4640" s="11">
        <v>0.30719853347527254</v>
      </c>
      <c r="I4640" s="11">
        <v>0.44695087267090827</v>
      </c>
      <c r="J4640" s="11">
        <v>0.57246070406661997</v>
      </c>
      <c r="K4640" s="11">
        <v>0.45660446138521271</v>
      </c>
      <c r="L4640" s="11">
        <v>0.42460223135270514</v>
      </c>
      <c r="M4640" s="11">
        <v>0.40365522934102316</v>
      </c>
    </row>
    <row r="4641" spans="1:13" x14ac:dyDescent="0.35">
      <c r="A4641" s="11" t="str">
        <f t="shared" si="72"/>
        <v>CONSUMO PER CAPITA (kg ó litros por individuo)Light/ZeroHOMBRE</v>
      </c>
      <c r="B4641" s="11" t="s">
        <v>121</v>
      </c>
      <c r="C4641" s="11" t="s">
        <v>161</v>
      </c>
      <c r="D4641" s="11" t="s">
        <v>21</v>
      </c>
      <c r="E4641" s="11">
        <v>0.61675499522362209</v>
      </c>
      <c r="F4641" s="11">
        <v>1.0996878311175731</v>
      </c>
      <c r="G4641" s="11">
        <v>0.69902346297093054</v>
      </c>
      <c r="H4641" s="11">
        <v>0.60818738666462646</v>
      </c>
      <c r="I4641" s="11">
        <v>0.72072483735755233</v>
      </c>
      <c r="J4641" s="11">
        <v>1.0984302649004838</v>
      </c>
      <c r="K4641" s="11">
        <v>0.6748387223355452</v>
      </c>
      <c r="L4641" s="11">
        <v>0.62313292936711995</v>
      </c>
      <c r="M4641" s="11">
        <v>0.72000587962671903</v>
      </c>
    </row>
    <row r="4642" spans="1:13" x14ac:dyDescent="0.35">
      <c r="A4642" s="11" t="str">
        <f t="shared" si="72"/>
        <v>CONSUMO PER CAPITA (kg ó litros por individuo)Light/ZeroMUJER</v>
      </c>
      <c r="B4642" s="11" t="s">
        <v>121</v>
      </c>
      <c r="C4642" s="11" t="s">
        <v>161</v>
      </c>
      <c r="D4642" s="11" t="s">
        <v>22</v>
      </c>
      <c r="E4642" s="11">
        <v>0.76083550402675049</v>
      </c>
      <c r="F4642" s="11">
        <v>1.2424319801180728</v>
      </c>
      <c r="G4642" s="11">
        <v>0.70336904189019545</v>
      </c>
      <c r="H4642" s="11">
        <v>0.53322489107782622</v>
      </c>
      <c r="I4642" s="11">
        <v>0.72941932927211861</v>
      </c>
      <c r="J4642" s="11">
        <v>0.9972303961849065</v>
      </c>
      <c r="K4642" s="11">
        <v>0.63709253267608212</v>
      </c>
      <c r="L4642" s="11">
        <v>0.64183867681070073</v>
      </c>
      <c r="M4642" s="11">
        <v>0.63295193705502506</v>
      </c>
    </row>
    <row r="4643" spans="1:13" x14ac:dyDescent="0.35">
      <c r="A4643" s="11" t="str">
        <f t="shared" si="72"/>
        <v>CONSUMO PER CAPITA (kg ó litros por individuo)Otra Variedad ColaT.ESPAÑA</v>
      </c>
      <c r="B4643" s="11" t="s">
        <v>121</v>
      </c>
      <c r="C4643" s="11" t="s">
        <v>162</v>
      </c>
      <c r="D4643" s="11" t="s">
        <v>36</v>
      </c>
      <c r="E4643" s="11" t="s">
        <v>219</v>
      </c>
      <c r="F4643" s="11" t="s">
        <v>219</v>
      </c>
      <c r="G4643" s="11" t="s">
        <v>219</v>
      </c>
      <c r="H4643" s="11" t="s">
        <v>219</v>
      </c>
      <c r="I4643" s="11" t="s">
        <v>219</v>
      </c>
      <c r="J4643" s="11" t="s">
        <v>219</v>
      </c>
      <c r="K4643" s="11" t="s">
        <v>219</v>
      </c>
      <c r="L4643" s="11" t="s">
        <v>219</v>
      </c>
      <c r="M4643" s="11" t="s">
        <v>219</v>
      </c>
    </row>
    <row r="4644" spans="1:13" x14ac:dyDescent="0.35">
      <c r="A4644" s="11" t="str">
        <f t="shared" si="72"/>
        <v>CONSUMO PER CAPITA (kg ó litros por individuo)Otra Variedad ColaBCN AM</v>
      </c>
      <c r="B4644" s="11" t="s">
        <v>121</v>
      </c>
      <c r="C4644" s="11" t="s">
        <v>162</v>
      </c>
      <c r="D4644" s="11" t="s">
        <v>1</v>
      </c>
      <c r="E4644" s="11" t="s">
        <v>219</v>
      </c>
      <c r="F4644" s="11" t="s">
        <v>219</v>
      </c>
      <c r="G4644" s="11" t="s">
        <v>219</v>
      </c>
      <c r="H4644" s="11" t="s">
        <v>219</v>
      </c>
      <c r="I4644" s="11" t="s">
        <v>219</v>
      </c>
      <c r="J4644" s="11" t="s">
        <v>219</v>
      </c>
      <c r="K4644" s="11" t="s">
        <v>219</v>
      </c>
      <c r="L4644" s="11" t="s">
        <v>219</v>
      </c>
      <c r="M4644" s="11" t="s">
        <v>219</v>
      </c>
    </row>
    <row r="4645" spans="1:13" x14ac:dyDescent="0.35">
      <c r="A4645" s="11" t="str">
        <f t="shared" si="72"/>
        <v>CONSUMO PER CAPITA (kg ó litros por individuo)Otra Variedad ColaREST.CAT ARAGON</v>
      </c>
      <c r="B4645" s="11" t="s">
        <v>121</v>
      </c>
      <c r="C4645" s="11" t="s">
        <v>162</v>
      </c>
      <c r="D4645" s="11" t="s">
        <v>2</v>
      </c>
      <c r="E4645" s="11" t="s">
        <v>219</v>
      </c>
      <c r="F4645" s="11" t="s">
        <v>219</v>
      </c>
      <c r="G4645" s="11" t="s">
        <v>219</v>
      </c>
      <c r="H4645" s="11" t="s">
        <v>219</v>
      </c>
      <c r="I4645" s="11" t="s">
        <v>219</v>
      </c>
      <c r="J4645" s="11" t="s">
        <v>219</v>
      </c>
      <c r="K4645" s="11" t="s">
        <v>219</v>
      </c>
      <c r="L4645" s="11" t="s">
        <v>219</v>
      </c>
      <c r="M4645" s="11" t="s">
        <v>219</v>
      </c>
    </row>
    <row r="4646" spans="1:13" x14ac:dyDescent="0.35">
      <c r="A4646" s="11" t="str">
        <f t="shared" si="72"/>
        <v>CONSUMO PER CAPITA (kg ó litros por individuo)Otra Variedad ColaLEVANTE</v>
      </c>
      <c r="B4646" s="11" t="s">
        <v>121</v>
      </c>
      <c r="C4646" s="11" t="s">
        <v>162</v>
      </c>
      <c r="D4646" s="11" t="s">
        <v>3</v>
      </c>
      <c r="E4646" s="11" t="s">
        <v>219</v>
      </c>
      <c r="F4646" s="11" t="s">
        <v>219</v>
      </c>
      <c r="G4646" s="11" t="s">
        <v>219</v>
      </c>
      <c r="H4646" s="11" t="s">
        <v>219</v>
      </c>
      <c r="I4646" s="11" t="s">
        <v>219</v>
      </c>
      <c r="J4646" s="11" t="s">
        <v>219</v>
      </c>
      <c r="K4646" s="11" t="s">
        <v>219</v>
      </c>
      <c r="L4646" s="11" t="s">
        <v>219</v>
      </c>
      <c r="M4646" s="11" t="s">
        <v>219</v>
      </c>
    </row>
    <row r="4647" spans="1:13" x14ac:dyDescent="0.35">
      <c r="A4647" s="11" t="str">
        <f t="shared" si="72"/>
        <v>CONSUMO PER CAPITA (kg ó litros por individuo)Otra Variedad ColaANDALUCIA</v>
      </c>
      <c r="B4647" s="11" t="s">
        <v>121</v>
      </c>
      <c r="C4647" s="11" t="s">
        <v>162</v>
      </c>
      <c r="D4647" s="11" t="s">
        <v>4</v>
      </c>
      <c r="E4647" s="11" t="s">
        <v>219</v>
      </c>
      <c r="F4647" s="11" t="s">
        <v>219</v>
      </c>
      <c r="G4647" s="11" t="s">
        <v>219</v>
      </c>
      <c r="H4647" s="11" t="s">
        <v>219</v>
      </c>
      <c r="I4647" s="11" t="s">
        <v>219</v>
      </c>
      <c r="J4647" s="11" t="s">
        <v>219</v>
      </c>
      <c r="K4647" s="11" t="s">
        <v>219</v>
      </c>
      <c r="L4647" s="11" t="s">
        <v>219</v>
      </c>
      <c r="M4647" s="11" t="s">
        <v>219</v>
      </c>
    </row>
    <row r="4648" spans="1:13" x14ac:dyDescent="0.35">
      <c r="A4648" s="11" t="str">
        <f t="shared" si="72"/>
        <v>CONSUMO PER CAPITA (kg ó litros por individuo)Otra Variedad ColaMDD AM</v>
      </c>
      <c r="B4648" s="11" t="s">
        <v>121</v>
      </c>
      <c r="C4648" s="11" t="s">
        <v>162</v>
      </c>
      <c r="D4648" s="11" t="s">
        <v>5</v>
      </c>
      <c r="E4648" s="11" t="s">
        <v>219</v>
      </c>
      <c r="F4648" s="11" t="s">
        <v>219</v>
      </c>
      <c r="G4648" s="11" t="s">
        <v>219</v>
      </c>
      <c r="H4648" s="11" t="s">
        <v>219</v>
      </c>
      <c r="I4648" s="11" t="s">
        <v>219</v>
      </c>
      <c r="J4648" s="11" t="s">
        <v>219</v>
      </c>
      <c r="K4648" s="11" t="s">
        <v>219</v>
      </c>
      <c r="L4648" s="11" t="s">
        <v>219</v>
      </c>
      <c r="M4648" s="11" t="s">
        <v>219</v>
      </c>
    </row>
    <row r="4649" spans="1:13" x14ac:dyDescent="0.35">
      <c r="A4649" s="11" t="str">
        <f t="shared" si="72"/>
        <v>CONSUMO PER CAPITA (kg ó litros por individuo)Otra Variedad ColaRTO CENTRO</v>
      </c>
      <c r="B4649" s="11" t="s">
        <v>121</v>
      </c>
      <c r="C4649" s="11" t="s">
        <v>162</v>
      </c>
      <c r="D4649" s="11" t="s">
        <v>6</v>
      </c>
      <c r="E4649" s="11" t="s">
        <v>219</v>
      </c>
      <c r="F4649" s="11" t="s">
        <v>219</v>
      </c>
      <c r="G4649" s="11" t="s">
        <v>219</v>
      </c>
      <c r="H4649" s="11" t="s">
        <v>219</v>
      </c>
      <c r="I4649" s="11" t="s">
        <v>219</v>
      </c>
      <c r="J4649" s="11" t="s">
        <v>219</v>
      </c>
      <c r="K4649" s="11" t="s">
        <v>219</v>
      </c>
      <c r="L4649" s="11" t="s">
        <v>219</v>
      </c>
      <c r="M4649" s="11" t="s">
        <v>219</v>
      </c>
    </row>
    <row r="4650" spans="1:13" x14ac:dyDescent="0.35">
      <c r="A4650" s="11" t="str">
        <f t="shared" si="72"/>
        <v>CONSUMO PER CAPITA (kg ó litros por individuo)Otra Variedad ColaNORTE-CENTRO</v>
      </c>
      <c r="B4650" s="11" t="s">
        <v>121</v>
      </c>
      <c r="C4650" s="11" t="s">
        <v>162</v>
      </c>
      <c r="D4650" s="11" t="s">
        <v>7</v>
      </c>
      <c r="E4650" s="11" t="s">
        <v>219</v>
      </c>
      <c r="F4650" s="11" t="s">
        <v>219</v>
      </c>
      <c r="G4650" s="11" t="s">
        <v>219</v>
      </c>
      <c r="H4650" s="11" t="s">
        <v>219</v>
      </c>
      <c r="I4650" s="11" t="s">
        <v>219</v>
      </c>
      <c r="J4650" s="11" t="s">
        <v>219</v>
      </c>
      <c r="K4650" s="11" t="s">
        <v>219</v>
      </c>
      <c r="L4650" s="11" t="s">
        <v>219</v>
      </c>
      <c r="M4650" s="11" t="s">
        <v>219</v>
      </c>
    </row>
    <row r="4651" spans="1:13" x14ac:dyDescent="0.35">
      <c r="A4651" s="11" t="str">
        <f t="shared" si="72"/>
        <v>CONSUMO PER CAPITA (kg ó litros por individuo)Otra Variedad ColaNOROESTE</v>
      </c>
      <c r="B4651" s="11" t="s">
        <v>121</v>
      </c>
      <c r="C4651" s="11" t="s">
        <v>162</v>
      </c>
      <c r="D4651" s="11" t="s">
        <v>8</v>
      </c>
      <c r="E4651" s="11" t="s">
        <v>219</v>
      </c>
      <c r="F4651" s="11" t="s">
        <v>219</v>
      </c>
      <c r="G4651" s="11" t="s">
        <v>219</v>
      </c>
      <c r="H4651" s="11" t="s">
        <v>219</v>
      </c>
      <c r="I4651" s="11" t="s">
        <v>219</v>
      </c>
      <c r="J4651" s="11" t="s">
        <v>219</v>
      </c>
      <c r="K4651" s="11" t="s">
        <v>219</v>
      </c>
      <c r="L4651" s="11" t="s">
        <v>219</v>
      </c>
      <c r="M4651" s="11" t="s">
        <v>219</v>
      </c>
    </row>
    <row r="4652" spans="1:13" x14ac:dyDescent="0.35">
      <c r="A4652" s="11" t="str">
        <f t="shared" si="72"/>
        <v>CONSUMO PER CAPITA (kg ó litros por individuo)Otra Variedad Cola&lt;2MIL</v>
      </c>
      <c r="B4652" s="11" t="s">
        <v>121</v>
      </c>
      <c r="C4652" s="11" t="s">
        <v>162</v>
      </c>
      <c r="D4652" s="11" t="s">
        <v>9</v>
      </c>
      <c r="E4652" s="11" t="s">
        <v>219</v>
      </c>
      <c r="F4652" s="11" t="s">
        <v>219</v>
      </c>
      <c r="G4652" s="11" t="s">
        <v>219</v>
      </c>
      <c r="H4652" s="11" t="s">
        <v>219</v>
      </c>
      <c r="I4652" s="11" t="s">
        <v>219</v>
      </c>
      <c r="J4652" s="11" t="s">
        <v>219</v>
      </c>
      <c r="K4652" s="11" t="s">
        <v>219</v>
      </c>
      <c r="L4652" s="11" t="s">
        <v>219</v>
      </c>
      <c r="M4652" s="11" t="s">
        <v>219</v>
      </c>
    </row>
    <row r="4653" spans="1:13" x14ac:dyDescent="0.35">
      <c r="A4653" s="11" t="str">
        <f t="shared" si="72"/>
        <v>CONSUMO PER CAPITA (kg ó litros por individuo)Otra Variedad Cola2-5MIL</v>
      </c>
      <c r="B4653" s="11" t="s">
        <v>121</v>
      </c>
      <c r="C4653" s="11" t="s">
        <v>162</v>
      </c>
      <c r="D4653" s="11" t="s">
        <v>10</v>
      </c>
      <c r="E4653" s="11" t="s">
        <v>219</v>
      </c>
      <c r="F4653" s="11" t="s">
        <v>219</v>
      </c>
      <c r="G4653" s="11" t="s">
        <v>219</v>
      </c>
      <c r="H4653" s="11" t="s">
        <v>219</v>
      </c>
      <c r="I4653" s="11" t="s">
        <v>219</v>
      </c>
      <c r="J4653" s="11" t="s">
        <v>219</v>
      </c>
      <c r="K4653" s="11" t="s">
        <v>219</v>
      </c>
      <c r="L4653" s="11" t="s">
        <v>219</v>
      </c>
      <c r="M4653" s="11" t="s">
        <v>219</v>
      </c>
    </row>
    <row r="4654" spans="1:13" x14ac:dyDescent="0.35">
      <c r="A4654" s="11" t="str">
        <f t="shared" si="72"/>
        <v>CONSUMO PER CAPITA (kg ó litros por individuo)Otra Variedad Cola5-10MIL</v>
      </c>
      <c r="B4654" s="11" t="s">
        <v>121</v>
      </c>
      <c r="C4654" s="11" t="s">
        <v>162</v>
      </c>
      <c r="D4654" s="11" t="s">
        <v>11</v>
      </c>
      <c r="E4654" s="11" t="s">
        <v>219</v>
      </c>
      <c r="F4654" s="11" t="s">
        <v>219</v>
      </c>
      <c r="G4654" s="11" t="s">
        <v>219</v>
      </c>
      <c r="H4654" s="11" t="s">
        <v>219</v>
      </c>
      <c r="I4654" s="11" t="s">
        <v>219</v>
      </c>
      <c r="J4654" s="11" t="s">
        <v>219</v>
      </c>
      <c r="K4654" s="11" t="s">
        <v>219</v>
      </c>
      <c r="L4654" s="11" t="s">
        <v>219</v>
      </c>
      <c r="M4654" s="11" t="s">
        <v>219</v>
      </c>
    </row>
    <row r="4655" spans="1:13" x14ac:dyDescent="0.35">
      <c r="A4655" s="11" t="str">
        <f t="shared" si="72"/>
        <v>CONSUMO PER CAPITA (kg ó litros por individuo)Otra Variedad Cola10-30MIL</v>
      </c>
      <c r="B4655" s="11" t="s">
        <v>121</v>
      </c>
      <c r="C4655" s="11" t="s">
        <v>162</v>
      </c>
      <c r="D4655" s="11" t="s">
        <v>12</v>
      </c>
      <c r="E4655" s="11" t="s">
        <v>219</v>
      </c>
      <c r="F4655" s="11" t="s">
        <v>219</v>
      </c>
      <c r="G4655" s="11" t="s">
        <v>219</v>
      </c>
      <c r="H4655" s="11" t="s">
        <v>219</v>
      </c>
      <c r="I4655" s="11" t="s">
        <v>219</v>
      </c>
      <c r="J4655" s="11" t="s">
        <v>219</v>
      </c>
      <c r="K4655" s="11" t="s">
        <v>219</v>
      </c>
      <c r="L4655" s="11" t="s">
        <v>219</v>
      </c>
      <c r="M4655" s="11" t="s">
        <v>219</v>
      </c>
    </row>
    <row r="4656" spans="1:13" x14ac:dyDescent="0.35">
      <c r="A4656" s="11" t="str">
        <f t="shared" si="72"/>
        <v>CONSUMO PER CAPITA (kg ó litros por individuo)Otra Variedad Cola30-100MIL</v>
      </c>
      <c r="B4656" s="11" t="s">
        <v>121</v>
      </c>
      <c r="C4656" s="11" t="s">
        <v>162</v>
      </c>
      <c r="D4656" s="11" t="s">
        <v>13</v>
      </c>
      <c r="E4656" s="11" t="s">
        <v>219</v>
      </c>
      <c r="F4656" s="11" t="s">
        <v>219</v>
      </c>
      <c r="G4656" s="11" t="s">
        <v>219</v>
      </c>
      <c r="H4656" s="11" t="s">
        <v>219</v>
      </c>
      <c r="I4656" s="11" t="s">
        <v>219</v>
      </c>
      <c r="J4656" s="11" t="s">
        <v>219</v>
      </c>
      <c r="K4656" s="11" t="s">
        <v>219</v>
      </c>
      <c r="L4656" s="11" t="s">
        <v>219</v>
      </c>
      <c r="M4656" s="11" t="s">
        <v>219</v>
      </c>
    </row>
    <row r="4657" spans="1:13" x14ac:dyDescent="0.35">
      <c r="A4657" s="11" t="str">
        <f t="shared" si="72"/>
        <v>CONSUMO PER CAPITA (kg ó litros por individuo)Otra Variedad Cola100-200MIL</v>
      </c>
      <c r="B4657" s="11" t="s">
        <v>121</v>
      </c>
      <c r="C4657" s="11" t="s">
        <v>162</v>
      </c>
      <c r="D4657" s="11" t="s">
        <v>14</v>
      </c>
      <c r="E4657" s="11" t="s">
        <v>219</v>
      </c>
      <c r="F4657" s="11" t="s">
        <v>219</v>
      </c>
      <c r="G4657" s="11" t="s">
        <v>219</v>
      </c>
      <c r="H4657" s="11" t="s">
        <v>219</v>
      </c>
      <c r="I4657" s="11" t="s">
        <v>219</v>
      </c>
      <c r="J4657" s="11" t="s">
        <v>219</v>
      </c>
      <c r="K4657" s="11" t="s">
        <v>219</v>
      </c>
      <c r="L4657" s="11" t="s">
        <v>219</v>
      </c>
      <c r="M4657" s="11" t="s">
        <v>219</v>
      </c>
    </row>
    <row r="4658" spans="1:13" x14ac:dyDescent="0.35">
      <c r="A4658" s="11" t="str">
        <f t="shared" si="72"/>
        <v>CONSUMO PER CAPITA (kg ó litros por individuo)Otra Variedad Cola200-500MIL</v>
      </c>
      <c r="B4658" s="11" t="s">
        <v>121</v>
      </c>
      <c r="C4658" s="11" t="s">
        <v>162</v>
      </c>
      <c r="D4658" s="11" t="s">
        <v>15</v>
      </c>
      <c r="E4658" s="11" t="s">
        <v>219</v>
      </c>
      <c r="F4658" s="11" t="s">
        <v>219</v>
      </c>
      <c r="G4658" s="11" t="s">
        <v>219</v>
      </c>
      <c r="H4658" s="11" t="s">
        <v>219</v>
      </c>
      <c r="I4658" s="11" t="s">
        <v>219</v>
      </c>
      <c r="J4658" s="11" t="s">
        <v>219</v>
      </c>
      <c r="K4658" s="11" t="s">
        <v>219</v>
      </c>
      <c r="L4658" s="11" t="s">
        <v>219</v>
      </c>
      <c r="M4658" s="11" t="s">
        <v>219</v>
      </c>
    </row>
    <row r="4659" spans="1:13" x14ac:dyDescent="0.35">
      <c r="A4659" s="11" t="str">
        <f t="shared" si="72"/>
        <v>CONSUMO PER CAPITA (kg ó litros por individuo)Otra Variedad Cola&gt;500MIL</v>
      </c>
      <c r="B4659" s="11" t="s">
        <v>121</v>
      </c>
      <c r="C4659" s="11" t="s">
        <v>162</v>
      </c>
      <c r="D4659" s="11" t="s">
        <v>16</v>
      </c>
      <c r="E4659" s="11" t="s">
        <v>219</v>
      </c>
      <c r="F4659" s="11" t="s">
        <v>219</v>
      </c>
      <c r="G4659" s="11" t="s">
        <v>219</v>
      </c>
      <c r="H4659" s="11" t="s">
        <v>219</v>
      </c>
      <c r="I4659" s="11" t="s">
        <v>219</v>
      </c>
      <c r="J4659" s="11" t="s">
        <v>219</v>
      </c>
      <c r="K4659" s="11" t="s">
        <v>219</v>
      </c>
      <c r="L4659" s="11" t="s">
        <v>219</v>
      </c>
      <c r="M4659" s="11" t="s">
        <v>219</v>
      </c>
    </row>
    <row r="4660" spans="1:13" x14ac:dyDescent="0.35">
      <c r="A4660" s="11" t="str">
        <f t="shared" si="72"/>
        <v>CONSUMO PER CAPITA (kg ó litros por individuo)Otra Variedad ColaDE 15 A 19 AÑOS</v>
      </c>
      <c r="B4660" s="11" t="s">
        <v>121</v>
      </c>
      <c r="C4660" s="11" t="s">
        <v>162</v>
      </c>
      <c r="D4660" s="11" t="s">
        <v>39</v>
      </c>
      <c r="E4660" s="11" t="s">
        <v>219</v>
      </c>
      <c r="F4660" s="11" t="s">
        <v>219</v>
      </c>
      <c r="G4660" s="11" t="s">
        <v>219</v>
      </c>
      <c r="H4660" s="11" t="s">
        <v>219</v>
      </c>
      <c r="I4660" s="11" t="s">
        <v>219</v>
      </c>
      <c r="J4660" s="11" t="s">
        <v>219</v>
      </c>
      <c r="K4660" s="11" t="s">
        <v>219</v>
      </c>
      <c r="L4660" s="11" t="s">
        <v>219</v>
      </c>
      <c r="M4660" s="11" t="s">
        <v>219</v>
      </c>
    </row>
    <row r="4661" spans="1:13" x14ac:dyDescent="0.35">
      <c r="A4661" s="11" t="str">
        <f t="shared" si="72"/>
        <v>CONSUMO PER CAPITA (kg ó litros por individuo)Otra Variedad ColaDE 20 A 24 AÑOS</v>
      </c>
      <c r="B4661" s="11" t="s">
        <v>121</v>
      </c>
      <c r="C4661" s="11" t="s">
        <v>162</v>
      </c>
      <c r="D4661" s="11" t="s">
        <v>40</v>
      </c>
      <c r="E4661" s="11" t="s">
        <v>219</v>
      </c>
      <c r="F4661" s="11" t="s">
        <v>219</v>
      </c>
      <c r="G4661" s="11" t="s">
        <v>219</v>
      </c>
      <c r="H4661" s="11" t="s">
        <v>219</v>
      </c>
      <c r="I4661" s="11" t="s">
        <v>219</v>
      </c>
      <c r="J4661" s="11" t="s">
        <v>219</v>
      </c>
      <c r="K4661" s="11" t="s">
        <v>219</v>
      </c>
      <c r="L4661" s="11" t="s">
        <v>219</v>
      </c>
      <c r="M4661" s="11" t="s">
        <v>219</v>
      </c>
    </row>
    <row r="4662" spans="1:13" x14ac:dyDescent="0.35">
      <c r="A4662" s="11" t="str">
        <f t="shared" si="72"/>
        <v>CONSUMO PER CAPITA (kg ó litros por individuo)Otra Variedad ColaDE 25 A 34 AÑOS</v>
      </c>
      <c r="B4662" s="11" t="s">
        <v>121</v>
      </c>
      <c r="C4662" s="11" t="s">
        <v>162</v>
      </c>
      <c r="D4662" s="11" t="s">
        <v>41</v>
      </c>
      <c r="E4662" s="11" t="s">
        <v>219</v>
      </c>
      <c r="F4662" s="11" t="s">
        <v>219</v>
      </c>
      <c r="G4662" s="11" t="s">
        <v>219</v>
      </c>
      <c r="H4662" s="11" t="s">
        <v>219</v>
      </c>
      <c r="I4662" s="11" t="s">
        <v>219</v>
      </c>
      <c r="J4662" s="11" t="s">
        <v>219</v>
      </c>
      <c r="K4662" s="11" t="s">
        <v>219</v>
      </c>
      <c r="L4662" s="11" t="s">
        <v>219</v>
      </c>
      <c r="M4662" s="11" t="s">
        <v>219</v>
      </c>
    </row>
    <row r="4663" spans="1:13" x14ac:dyDescent="0.35">
      <c r="A4663" s="11" t="str">
        <f t="shared" si="72"/>
        <v>CONSUMO PER CAPITA (kg ó litros por individuo)Otra Variedad ColaDE 35 A 49 AÑOS</v>
      </c>
      <c r="B4663" s="11" t="s">
        <v>121</v>
      </c>
      <c r="C4663" s="11" t="s">
        <v>162</v>
      </c>
      <c r="D4663" s="11" t="s">
        <v>42</v>
      </c>
      <c r="E4663" s="11" t="s">
        <v>219</v>
      </c>
      <c r="F4663" s="11" t="s">
        <v>219</v>
      </c>
      <c r="G4663" s="11" t="s">
        <v>219</v>
      </c>
      <c r="H4663" s="11" t="s">
        <v>219</v>
      </c>
      <c r="I4663" s="11" t="s">
        <v>219</v>
      </c>
      <c r="J4663" s="11" t="s">
        <v>219</v>
      </c>
      <c r="K4663" s="11" t="s">
        <v>219</v>
      </c>
      <c r="L4663" s="11" t="s">
        <v>219</v>
      </c>
      <c r="M4663" s="11" t="s">
        <v>219</v>
      </c>
    </row>
    <row r="4664" spans="1:13" x14ac:dyDescent="0.35">
      <c r="A4664" s="11" t="str">
        <f t="shared" si="72"/>
        <v>CONSUMO PER CAPITA (kg ó litros por individuo)Otra Variedad ColaDE 50 A 59 AÑOS</v>
      </c>
      <c r="B4664" s="11" t="s">
        <v>121</v>
      </c>
      <c r="C4664" s="11" t="s">
        <v>162</v>
      </c>
      <c r="D4664" s="11" t="s">
        <v>43</v>
      </c>
      <c r="E4664" s="11" t="s">
        <v>219</v>
      </c>
      <c r="F4664" s="11" t="s">
        <v>219</v>
      </c>
      <c r="G4664" s="11" t="s">
        <v>219</v>
      </c>
      <c r="H4664" s="11" t="s">
        <v>219</v>
      </c>
      <c r="I4664" s="11" t="s">
        <v>219</v>
      </c>
      <c r="J4664" s="11" t="s">
        <v>219</v>
      </c>
      <c r="K4664" s="11" t="s">
        <v>219</v>
      </c>
      <c r="L4664" s="11" t="s">
        <v>219</v>
      </c>
      <c r="M4664" s="11" t="s">
        <v>219</v>
      </c>
    </row>
    <row r="4665" spans="1:13" x14ac:dyDescent="0.35">
      <c r="A4665" s="11" t="str">
        <f t="shared" si="72"/>
        <v>CONSUMO PER CAPITA (kg ó litros por individuo)Otra Variedad ColaDE 60 A 75 AÑOS</v>
      </c>
      <c r="B4665" s="11" t="s">
        <v>121</v>
      </c>
      <c r="C4665" s="11" t="s">
        <v>162</v>
      </c>
      <c r="D4665" s="11" t="s">
        <v>44</v>
      </c>
      <c r="E4665" s="11" t="s">
        <v>219</v>
      </c>
      <c r="F4665" s="11" t="s">
        <v>219</v>
      </c>
      <c r="G4665" s="11" t="s">
        <v>219</v>
      </c>
      <c r="H4665" s="11" t="s">
        <v>219</v>
      </c>
      <c r="I4665" s="11" t="s">
        <v>219</v>
      </c>
      <c r="J4665" s="11" t="s">
        <v>219</v>
      </c>
      <c r="K4665" s="11" t="s">
        <v>219</v>
      </c>
      <c r="L4665" s="11" t="s">
        <v>219</v>
      </c>
      <c r="M4665" s="11" t="s">
        <v>219</v>
      </c>
    </row>
    <row r="4666" spans="1:13" x14ac:dyDescent="0.35">
      <c r="A4666" s="11" t="str">
        <f t="shared" si="72"/>
        <v>CONSUMO PER CAPITA (kg ó litros por individuo)Otra Variedad ColaALTA Y MEDIA ALTA</v>
      </c>
      <c r="B4666" s="11" t="s">
        <v>121</v>
      </c>
      <c r="C4666" s="11" t="s">
        <v>162</v>
      </c>
      <c r="D4666" s="11" t="s">
        <v>17</v>
      </c>
      <c r="E4666" s="11" t="s">
        <v>219</v>
      </c>
      <c r="F4666" s="11" t="s">
        <v>219</v>
      </c>
      <c r="G4666" s="11" t="s">
        <v>219</v>
      </c>
      <c r="H4666" s="11" t="s">
        <v>219</v>
      </c>
      <c r="I4666" s="11" t="s">
        <v>219</v>
      </c>
      <c r="J4666" s="11" t="s">
        <v>219</v>
      </c>
      <c r="K4666" s="11" t="s">
        <v>219</v>
      </c>
      <c r="L4666" s="11" t="s">
        <v>219</v>
      </c>
      <c r="M4666" s="11" t="s">
        <v>219</v>
      </c>
    </row>
    <row r="4667" spans="1:13" x14ac:dyDescent="0.35">
      <c r="A4667" s="11" t="str">
        <f t="shared" si="72"/>
        <v>CONSUMO PER CAPITA (kg ó litros por individuo)Otra Variedad ColaMEDIA</v>
      </c>
      <c r="B4667" s="11" t="s">
        <v>121</v>
      </c>
      <c r="C4667" s="11" t="s">
        <v>162</v>
      </c>
      <c r="D4667" s="11" t="s">
        <v>18</v>
      </c>
      <c r="E4667" s="11" t="s">
        <v>219</v>
      </c>
      <c r="F4667" s="11" t="s">
        <v>219</v>
      </c>
      <c r="G4667" s="11" t="s">
        <v>219</v>
      </c>
      <c r="H4667" s="11" t="s">
        <v>219</v>
      </c>
      <c r="I4667" s="11" t="s">
        <v>219</v>
      </c>
      <c r="J4667" s="11" t="s">
        <v>219</v>
      </c>
      <c r="K4667" s="11" t="s">
        <v>219</v>
      </c>
      <c r="L4667" s="11" t="s">
        <v>219</v>
      </c>
      <c r="M4667" s="11" t="s">
        <v>219</v>
      </c>
    </row>
    <row r="4668" spans="1:13" x14ac:dyDescent="0.35">
      <c r="A4668" s="11" t="str">
        <f t="shared" si="72"/>
        <v>CONSUMO PER CAPITA (kg ó litros por individuo)Otra Variedad ColaMEDIA BAJA</v>
      </c>
      <c r="B4668" s="11" t="s">
        <v>121</v>
      </c>
      <c r="C4668" s="11" t="s">
        <v>162</v>
      </c>
      <c r="D4668" s="11" t="s">
        <v>19</v>
      </c>
      <c r="E4668" s="11" t="s">
        <v>219</v>
      </c>
      <c r="F4668" s="11" t="s">
        <v>219</v>
      </c>
      <c r="G4668" s="11" t="s">
        <v>219</v>
      </c>
      <c r="H4668" s="11" t="s">
        <v>219</v>
      </c>
      <c r="I4668" s="11" t="s">
        <v>219</v>
      </c>
      <c r="J4668" s="11" t="s">
        <v>219</v>
      </c>
      <c r="K4668" s="11" t="s">
        <v>219</v>
      </c>
      <c r="L4668" s="11" t="s">
        <v>219</v>
      </c>
      <c r="M4668" s="11" t="s">
        <v>219</v>
      </c>
    </row>
    <row r="4669" spans="1:13" x14ac:dyDescent="0.35">
      <c r="A4669" s="11" t="str">
        <f t="shared" si="72"/>
        <v>CONSUMO PER CAPITA (kg ó litros por individuo)Otra Variedad ColaBAJA</v>
      </c>
      <c r="B4669" s="11" t="s">
        <v>121</v>
      </c>
      <c r="C4669" s="11" t="s">
        <v>162</v>
      </c>
      <c r="D4669" s="11" t="s">
        <v>20</v>
      </c>
      <c r="E4669" s="11" t="s">
        <v>219</v>
      </c>
      <c r="F4669" s="11" t="s">
        <v>219</v>
      </c>
      <c r="G4669" s="11" t="s">
        <v>219</v>
      </c>
      <c r="H4669" s="11" t="s">
        <v>219</v>
      </c>
      <c r="I4669" s="11" t="s">
        <v>219</v>
      </c>
      <c r="J4669" s="11" t="s">
        <v>219</v>
      </c>
      <c r="K4669" s="11" t="s">
        <v>219</v>
      </c>
      <c r="L4669" s="11" t="s">
        <v>219</v>
      </c>
      <c r="M4669" s="11" t="s">
        <v>219</v>
      </c>
    </row>
    <row r="4670" spans="1:13" x14ac:dyDescent="0.35">
      <c r="A4670" s="11" t="str">
        <f t="shared" si="72"/>
        <v>CONSUMO PER CAPITA (kg ó litros por individuo)Otra Variedad ColaHOMBRE</v>
      </c>
      <c r="B4670" s="11" t="s">
        <v>121</v>
      </c>
      <c r="C4670" s="11" t="s">
        <v>162</v>
      </c>
      <c r="D4670" s="11" t="s">
        <v>21</v>
      </c>
      <c r="E4670" s="11" t="s">
        <v>219</v>
      </c>
      <c r="F4670" s="11" t="s">
        <v>219</v>
      </c>
      <c r="G4670" s="11" t="s">
        <v>219</v>
      </c>
      <c r="H4670" s="11" t="s">
        <v>219</v>
      </c>
      <c r="I4670" s="11" t="s">
        <v>219</v>
      </c>
      <c r="J4670" s="11" t="s">
        <v>219</v>
      </c>
      <c r="K4670" s="11" t="s">
        <v>219</v>
      </c>
      <c r="L4670" s="11" t="s">
        <v>219</v>
      </c>
      <c r="M4670" s="11" t="s">
        <v>219</v>
      </c>
    </row>
    <row r="4671" spans="1:13" x14ac:dyDescent="0.35">
      <c r="A4671" s="11" t="str">
        <f t="shared" si="72"/>
        <v>CONSUMO PER CAPITA (kg ó litros por individuo)Otra Variedad ColaMUJER</v>
      </c>
      <c r="B4671" s="11" t="s">
        <v>121</v>
      </c>
      <c r="C4671" s="11" t="s">
        <v>162</v>
      </c>
      <c r="D4671" s="11" t="s">
        <v>22</v>
      </c>
      <c r="E4671" s="11" t="s">
        <v>219</v>
      </c>
      <c r="F4671" s="11" t="s">
        <v>219</v>
      </c>
      <c r="G4671" s="11" t="s">
        <v>219</v>
      </c>
      <c r="H4671" s="11" t="s">
        <v>219</v>
      </c>
      <c r="I4671" s="11" t="s">
        <v>219</v>
      </c>
      <c r="J4671" s="11" t="s">
        <v>219</v>
      </c>
      <c r="K4671" s="11" t="s">
        <v>219</v>
      </c>
      <c r="L4671" s="11" t="s">
        <v>219</v>
      </c>
      <c r="M4671" s="11" t="s">
        <v>219</v>
      </c>
    </row>
    <row r="4672" spans="1:13" x14ac:dyDescent="0.35">
      <c r="A4672" s="11" t="str">
        <f t="shared" si="72"/>
        <v>CONSUMO PER CAPITA (kg ó litros por individuo)Con CafeinaT.ESPAÑA</v>
      </c>
      <c r="B4672" s="11" t="s">
        <v>121</v>
      </c>
      <c r="C4672" s="11" t="s">
        <v>163</v>
      </c>
      <c r="D4672" s="11" t="s">
        <v>36</v>
      </c>
      <c r="E4672" s="11">
        <v>0.71823244451610035</v>
      </c>
      <c r="F4672" s="11">
        <v>1.2103604189496311</v>
      </c>
      <c r="G4672" s="11">
        <v>0.75516548341281464</v>
      </c>
      <c r="H4672" s="11">
        <v>1.0819012220459683</v>
      </c>
      <c r="I4672" s="11">
        <v>1.3072689013641041</v>
      </c>
      <c r="J4672" s="11">
        <v>1.985718463869558</v>
      </c>
      <c r="K4672" s="11">
        <v>1.1549556137715729</v>
      </c>
      <c r="L4672" s="11">
        <v>1.1123189964690998</v>
      </c>
      <c r="M4672" s="11">
        <v>1.2154070661502869</v>
      </c>
    </row>
    <row r="4673" spans="1:13" x14ac:dyDescent="0.35">
      <c r="A4673" s="11" t="str">
        <f t="shared" si="72"/>
        <v>CONSUMO PER CAPITA (kg ó litros por individuo)Con CafeinaBCN AM</v>
      </c>
      <c r="B4673" s="11" t="s">
        <v>121</v>
      </c>
      <c r="C4673" s="11" t="s">
        <v>163</v>
      </c>
      <c r="D4673" s="11" t="s">
        <v>1</v>
      </c>
      <c r="E4673" s="11">
        <v>0.48563180592330341</v>
      </c>
      <c r="F4673" s="11">
        <v>0.97652829406277886</v>
      </c>
      <c r="G4673" s="11">
        <v>0.59493378642034356</v>
      </c>
      <c r="H4673" s="11">
        <v>1.1888356478189299</v>
      </c>
      <c r="I4673" s="11">
        <v>1.354219994087694</v>
      </c>
      <c r="J4673" s="11">
        <v>2.1373387632887129</v>
      </c>
      <c r="K4673" s="11">
        <v>1.1962175221835112</v>
      </c>
      <c r="L4673" s="11">
        <v>1.6140837508567247</v>
      </c>
      <c r="M4673" s="11">
        <v>1.3470886349130702</v>
      </c>
    </row>
    <row r="4674" spans="1:13" x14ac:dyDescent="0.35">
      <c r="A4674" s="11" t="str">
        <f t="shared" si="72"/>
        <v>CONSUMO PER CAPITA (kg ó litros por individuo)Con CafeinaREST.CAT ARAGON</v>
      </c>
      <c r="B4674" s="11" t="s">
        <v>121</v>
      </c>
      <c r="C4674" s="11" t="s">
        <v>163</v>
      </c>
      <c r="D4674" s="11" t="s">
        <v>2</v>
      </c>
      <c r="E4674" s="11">
        <v>0.56430913327436727</v>
      </c>
      <c r="F4674" s="11">
        <v>1.0933458821931852</v>
      </c>
      <c r="G4674" s="11">
        <v>0.58371550007659112</v>
      </c>
      <c r="H4674" s="11">
        <v>0.83009214410877308</v>
      </c>
      <c r="I4674" s="11">
        <v>1.0726958863585063</v>
      </c>
      <c r="J4674" s="11">
        <v>1.8699473602642651</v>
      </c>
      <c r="K4674" s="11">
        <v>1.0085601626238134</v>
      </c>
      <c r="L4674" s="11">
        <v>1.0942064718579563</v>
      </c>
      <c r="M4674" s="11">
        <v>1.1288693265061196</v>
      </c>
    </row>
    <row r="4675" spans="1:13" x14ac:dyDescent="0.35">
      <c r="A4675" s="11" t="str">
        <f t="shared" si="72"/>
        <v>CONSUMO PER CAPITA (kg ó litros por individuo)Con CafeinaLEVANTE</v>
      </c>
      <c r="B4675" s="11" t="s">
        <v>121</v>
      </c>
      <c r="C4675" s="11" t="s">
        <v>163</v>
      </c>
      <c r="D4675" s="11" t="s">
        <v>3</v>
      </c>
      <c r="E4675" s="11">
        <v>0.75850117511608495</v>
      </c>
      <c r="F4675" s="11">
        <v>1.2479766339381018</v>
      </c>
      <c r="G4675" s="11">
        <v>0.74974585038787722</v>
      </c>
      <c r="H4675" s="11">
        <v>1.2569505706193074</v>
      </c>
      <c r="I4675" s="11">
        <v>1.3487230124105516</v>
      </c>
      <c r="J4675" s="11">
        <v>1.868784511427624</v>
      </c>
      <c r="K4675" s="11">
        <v>1.1619628678040086</v>
      </c>
      <c r="L4675" s="11">
        <v>1.1741853760389129</v>
      </c>
      <c r="M4675" s="11">
        <v>1.1797403478003943</v>
      </c>
    </row>
    <row r="4676" spans="1:13" x14ac:dyDescent="0.35">
      <c r="A4676" s="11" t="str">
        <f t="shared" ref="A4676:A4739" si="73">B4676&amp;C4676&amp;D4676</f>
        <v>CONSUMO PER CAPITA (kg ó litros por individuo)Con CafeinaANDALUCIA</v>
      </c>
      <c r="B4676" s="11" t="s">
        <v>121</v>
      </c>
      <c r="C4676" s="11" t="s">
        <v>163</v>
      </c>
      <c r="D4676" s="11" t="s">
        <v>4</v>
      </c>
      <c r="E4676" s="11">
        <v>0.68317024709622598</v>
      </c>
      <c r="F4676" s="11">
        <v>1.3108851788626055</v>
      </c>
      <c r="G4676" s="11">
        <v>0.75783356682710401</v>
      </c>
      <c r="H4676" s="11">
        <v>0.97979361711998425</v>
      </c>
      <c r="I4676" s="11">
        <v>1.4945107275851786</v>
      </c>
      <c r="J4676" s="11">
        <v>2.0117284818660321</v>
      </c>
      <c r="K4676" s="11">
        <v>1.2926415263708035</v>
      </c>
      <c r="L4676" s="11">
        <v>1.037470306899783</v>
      </c>
      <c r="M4676" s="11">
        <v>1.3346951111002421</v>
      </c>
    </row>
    <row r="4677" spans="1:13" x14ac:dyDescent="0.35">
      <c r="A4677" s="11" t="str">
        <f t="shared" si="73"/>
        <v>CONSUMO PER CAPITA (kg ó litros por individuo)Con CafeinaMDD AM</v>
      </c>
      <c r="B4677" s="11" t="s">
        <v>121</v>
      </c>
      <c r="C4677" s="11" t="s">
        <v>163</v>
      </c>
      <c r="D4677" s="11" t="s">
        <v>5</v>
      </c>
      <c r="E4677" s="11">
        <v>0.96745532643136256</v>
      </c>
      <c r="F4677" s="11">
        <v>1.5242911416113174</v>
      </c>
      <c r="G4677" s="11">
        <v>0.89961884369682843</v>
      </c>
      <c r="H4677" s="11">
        <v>1.2190454205140941</v>
      </c>
      <c r="I4677" s="11">
        <v>1.6275287671535819</v>
      </c>
      <c r="J4677" s="11">
        <v>2.6331213158681823</v>
      </c>
      <c r="K4677" s="11">
        <v>1.39980240141409</v>
      </c>
      <c r="L4677" s="11">
        <v>1.2871291315755062</v>
      </c>
      <c r="M4677" s="11">
        <v>1.4634602899511919</v>
      </c>
    </row>
    <row r="4678" spans="1:13" x14ac:dyDescent="0.35">
      <c r="A4678" s="11" t="str">
        <f t="shared" si="73"/>
        <v>CONSUMO PER CAPITA (kg ó litros por individuo)Con CafeinaRTO CENTRO</v>
      </c>
      <c r="B4678" s="11" t="s">
        <v>121</v>
      </c>
      <c r="C4678" s="11" t="s">
        <v>163</v>
      </c>
      <c r="D4678" s="11" t="s">
        <v>6</v>
      </c>
      <c r="E4678" s="11">
        <v>1.1674952386574053</v>
      </c>
      <c r="F4678" s="11">
        <v>1.6217899796638673</v>
      </c>
      <c r="G4678" s="11">
        <v>1.500578199404532</v>
      </c>
      <c r="H4678" s="11">
        <v>1.6623231200148605</v>
      </c>
      <c r="I4678" s="11">
        <v>1.5072668907127564</v>
      </c>
      <c r="J4678" s="11">
        <v>2.3111987886096808</v>
      </c>
      <c r="K4678" s="11">
        <v>1.6367500148140894</v>
      </c>
      <c r="L4678" s="11">
        <v>1.376821983804936</v>
      </c>
      <c r="M4678" s="11">
        <v>1.3834934470403657</v>
      </c>
    </row>
    <row r="4679" spans="1:13" x14ac:dyDescent="0.35">
      <c r="A4679" s="11" t="str">
        <f t="shared" si="73"/>
        <v>CONSUMO PER CAPITA (kg ó litros por individuo)Con CafeinaNORTE-CENTRO</v>
      </c>
      <c r="B4679" s="11" t="s">
        <v>121</v>
      </c>
      <c r="C4679" s="11" t="s">
        <v>163</v>
      </c>
      <c r="D4679" s="11" t="s">
        <v>7</v>
      </c>
      <c r="E4679" s="11">
        <v>0.63919295061738701</v>
      </c>
      <c r="F4679" s="11">
        <v>0.95922122954868205</v>
      </c>
      <c r="G4679" s="11">
        <v>0.54038769345864834</v>
      </c>
      <c r="H4679" s="11">
        <v>0.92459583765945974</v>
      </c>
      <c r="I4679" s="11">
        <v>1.0105910794123041</v>
      </c>
      <c r="J4679" s="11">
        <v>1.5923079938656077</v>
      </c>
      <c r="K4679" s="11">
        <v>0.69552860647625148</v>
      </c>
      <c r="L4679" s="11">
        <v>0.60617843956058304</v>
      </c>
      <c r="M4679" s="11">
        <v>0.60351938820220508</v>
      </c>
    </row>
    <row r="4680" spans="1:13" x14ac:dyDescent="0.35">
      <c r="A4680" s="11" t="str">
        <f t="shared" si="73"/>
        <v>CONSUMO PER CAPITA (kg ó litros por individuo)Con CafeinaNOROESTE</v>
      </c>
      <c r="B4680" s="11" t="s">
        <v>121</v>
      </c>
      <c r="C4680" s="11" t="s">
        <v>163</v>
      </c>
      <c r="D4680" s="11" t="s">
        <v>8</v>
      </c>
      <c r="E4680" s="11">
        <v>0.43698198603313504</v>
      </c>
      <c r="F4680" s="11">
        <v>0.69860450955791897</v>
      </c>
      <c r="G4680" s="11">
        <v>0.40858572056930703</v>
      </c>
      <c r="H4680" s="11">
        <v>0.61910710400767199</v>
      </c>
      <c r="I4680" s="11">
        <v>0.7241696407435112</v>
      </c>
      <c r="J4680" s="11">
        <v>1.2355603085077538</v>
      </c>
      <c r="K4680" s="11">
        <v>0.60775157673042446</v>
      </c>
      <c r="L4680" s="11">
        <v>0.66203469430033779</v>
      </c>
      <c r="M4680" s="11">
        <v>1.0768932673515295</v>
      </c>
    </row>
    <row r="4681" spans="1:13" x14ac:dyDescent="0.35">
      <c r="A4681" s="11" t="str">
        <f t="shared" si="73"/>
        <v>CONSUMO PER CAPITA (kg ó litros por individuo)Con Cafeina&lt;2MIL</v>
      </c>
      <c r="B4681" s="11" t="s">
        <v>121</v>
      </c>
      <c r="C4681" s="11" t="s">
        <v>163</v>
      </c>
      <c r="D4681" s="11" t="s">
        <v>9</v>
      </c>
      <c r="E4681" s="11">
        <v>0.77542317766438273</v>
      </c>
      <c r="F4681" s="11">
        <v>1.2455906011786961</v>
      </c>
      <c r="G4681" s="11">
        <v>0.70682397277453057</v>
      </c>
      <c r="H4681" s="11">
        <v>1.010171797621219</v>
      </c>
      <c r="I4681" s="11">
        <v>1.3482283973145617</v>
      </c>
      <c r="J4681" s="11">
        <v>2.342011557604756</v>
      </c>
      <c r="K4681" s="11">
        <v>1.0945507858323804</v>
      </c>
      <c r="L4681" s="11">
        <v>1.2329868031819913</v>
      </c>
      <c r="M4681" s="11">
        <v>1.4592983636837786</v>
      </c>
    </row>
    <row r="4682" spans="1:13" x14ac:dyDescent="0.35">
      <c r="A4682" s="11" t="str">
        <f t="shared" si="73"/>
        <v>CONSUMO PER CAPITA (kg ó litros por individuo)Con Cafeina2-5MIL</v>
      </c>
      <c r="B4682" s="11" t="s">
        <v>121</v>
      </c>
      <c r="C4682" s="11" t="s">
        <v>163</v>
      </c>
      <c r="D4682" s="11" t="s">
        <v>10</v>
      </c>
      <c r="E4682" s="11">
        <v>0.52810303786681556</v>
      </c>
      <c r="F4682" s="11">
        <v>0.75787506110375991</v>
      </c>
      <c r="G4682" s="11">
        <v>0.67489996109192374</v>
      </c>
      <c r="H4682" s="11">
        <v>1.0120354792715784</v>
      </c>
      <c r="I4682" s="11">
        <v>0.93479701572892326</v>
      </c>
      <c r="J4682" s="11">
        <v>1.6518328039459733</v>
      </c>
      <c r="K4682" s="11">
        <v>1.1784578823504401</v>
      </c>
      <c r="L4682" s="11">
        <v>0.85103980719991434</v>
      </c>
      <c r="M4682" s="11">
        <v>0.77456659724767696</v>
      </c>
    </row>
    <row r="4683" spans="1:13" x14ac:dyDescent="0.35">
      <c r="A4683" s="11" t="str">
        <f t="shared" si="73"/>
        <v>CONSUMO PER CAPITA (kg ó litros por individuo)Con Cafeina5-10MIL</v>
      </c>
      <c r="B4683" s="11" t="s">
        <v>121</v>
      </c>
      <c r="C4683" s="11" t="s">
        <v>163</v>
      </c>
      <c r="D4683" s="11" t="s">
        <v>11</v>
      </c>
      <c r="E4683" s="11">
        <v>0.80567264886940526</v>
      </c>
      <c r="F4683" s="11">
        <v>1.4665296896898898</v>
      </c>
      <c r="G4683" s="11">
        <v>1.0217117867856167</v>
      </c>
      <c r="H4683" s="11">
        <v>0.93372866908752983</v>
      </c>
      <c r="I4683" s="11">
        <v>1.6227812703095568</v>
      </c>
      <c r="J4683" s="11">
        <v>2.6955445952084771</v>
      </c>
      <c r="K4683" s="11">
        <v>1.5259639154823554</v>
      </c>
      <c r="L4683" s="11">
        <v>1.1951890394976876</v>
      </c>
      <c r="M4683" s="11">
        <v>1.458949157503364</v>
      </c>
    </row>
    <row r="4684" spans="1:13" x14ac:dyDescent="0.35">
      <c r="A4684" s="11" t="str">
        <f t="shared" si="73"/>
        <v>CONSUMO PER CAPITA (kg ó litros por individuo)Con Cafeina10-30MIL</v>
      </c>
      <c r="B4684" s="11" t="s">
        <v>121</v>
      </c>
      <c r="C4684" s="11" t="s">
        <v>163</v>
      </c>
      <c r="D4684" s="11" t="s">
        <v>12</v>
      </c>
      <c r="E4684" s="11">
        <v>0.76565758932140293</v>
      </c>
      <c r="F4684" s="11">
        <v>1.3453081685294039</v>
      </c>
      <c r="G4684" s="11">
        <v>0.91330546966464587</v>
      </c>
      <c r="H4684" s="11">
        <v>1.1334305846895136</v>
      </c>
      <c r="I4684" s="11">
        <v>1.1899908593883348</v>
      </c>
      <c r="J4684" s="11">
        <v>1.6492461459137489</v>
      </c>
      <c r="K4684" s="11">
        <v>0.97854670313080272</v>
      </c>
      <c r="L4684" s="11">
        <v>0.97417600142808247</v>
      </c>
      <c r="M4684" s="11">
        <v>1.1919028857407805</v>
      </c>
    </row>
    <row r="4685" spans="1:13" x14ac:dyDescent="0.35">
      <c r="A4685" s="11" t="str">
        <f t="shared" si="73"/>
        <v>CONSUMO PER CAPITA (kg ó litros por individuo)Con Cafeina30-100MIL</v>
      </c>
      <c r="B4685" s="11" t="s">
        <v>121</v>
      </c>
      <c r="C4685" s="11" t="s">
        <v>163</v>
      </c>
      <c r="D4685" s="11" t="s">
        <v>13</v>
      </c>
      <c r="E4685" s="11">
        <v>0.61850527079154927</v>
      </c>
      <c r="F4685" s="11">
        <v>1.1360576650115901</v>
      </c>
      <c r="G4685" s="11">
        <v>0.6803823426530663</v>
      </c>
      <c r="H4685" s="11">
        <v>1.0881915236495836</v>
      </c>
      <c r="I4685" s="11">
        <v>1.4430601650907422</v>
      </c>
      <c r="J4685" s="11">
        <v>1.8991071684395302</v>
      </c>
      <c r="K4685" s="11">
        <v>1.1691655497195779</v>
      </c>
      <c r="L4685" s="11">
        <v>1.0178693109785251</v>
      </c>
      <c r="M4685" s="11">
        <v>1.236760748757447</v>
      </c>
    </row>
    <row r="4686" spans="1:13" x14ac:dyDescent="0.35">
      <c r="A4686" s="11" t="str">
        <f t="shared" si="73"/>
        <v>CONSUMO PER CAPITA (kg ó litros por individuo)Con Cafeina100-200MIL</v>
      </c>
      <c r="B4686" s="11" t="s">
        <v>121</v>
      </c>
      <c r="C4686" s="11" t="s">
        <v>163</v>
      </c>
      <c r="D4686" s="11" t="s">
        <v>14</v>
      </c>
      <c r="E4686" s="11">
        <v>0.75243901045305672</v>
      </c>
      <c r="F4686" s="11">
        <v>1.1384688437539179</v>
      </c>
      <c r="G4686" s="11">
        <v>0.61225019735721109</v>
      </c>
      <c r="H4686" s="11">
        <v>1.0531217536584416</v>
      </c>
      <c r="I4686" s="11">
        <v>1.0545232234892752</v>
      </c>
      <c r="J4686" s="11">
        <v>1.9255668419281387</v>
      </c>
      <c r="K4686" s="11">
        <v>1.0072193200591977</v>
      </c>
      <c r="L4686" s="11">
        <v>0.94031019245482839</v>
      </c>
      <c r="M4686" s="11">
        <v>0.98310995487889485</v>
      </c>
    </row>
    <row r="4687" spans="1:13" x14ac:dyDescent="0.35">
      <c r="A4687" s="11" t="str">
        <f t="shared" si="73"/>
        <v>CONSUMO PER CAPITA (kg ó litros por individuo)Con Cafeina200-500MIL</v>
      </c>
      <c r="B4687" s="11" t="s">
        <v>121</v>
      </c>
      <c r="C4687" s="11" t="s">
        <v>163</v>
      </c>
      <c r="D4687" s="11" t="s">
        <v>15</v>
      </c>
      <c r="E4687" s="11">
        <v>0.62188071084987762</v>
      </c>
      <c r="F4687" s="11">
        <v>1.0666989145003798</v>
      </c>
      <c r="G4687" s="11">
        <v>0.66346178258945432</v>
      </c>
      <c r="H4687" s="11">
        <v>1.0460366267541255</v>
      </c>
      <c r="I4687" s="11">
        <v>1.288872909650485</v>
      </c>
      <c r="J4687" s="11">
        <v>1.892141267336886</v>
      </c>
      <c r="K4687" s="11">
        <v>1.1883999990661307</v>
      </c>
      <c r="L4687" s="11">
        <v>1.4192269801968522</v>
      </c>
      <c r="M4687" s="11">
        <v>1.1182375511601563</v>
      </c>
    </row>
    <row r="4688" spans="1:13" x14ac:dyDescent="0.35">
      <c r="A4688" s="11" t="str">
        <f t="shared" si="73"/>
        <v>CONSUMO PER CAPITA (kg ó litros por individuo)Con Cafeina&gt;500MIL</v>
      </c>
      <c r="B4688" s="11" t="s">
        <v>121</v>
      </c>
      <c r="C4688" s="11" t="s">
        <v>163</v>
      </c>
      <c r="D4688" s="11" t="s">
        <v>16</v>
      </c>
      <c r="E4688" s="11">
        <v>0.84901385029043797</v>
      </c>
      <c r="F4688" s="11">
        <v>1.3462395501683568</v>
      </c>
      <c r="G4688" s="11">
        <v>0.7481926812672649</v>
      </c>
      <c r="H4688" s="11">
        <v>1.1867551766011109</v>
      </c>
      <c r="I4688" s="11">
        <v>1.4172794111945932</v>
      </c>
      <c r="J4688" s="11">
        <v>2.215789606411148</v>
      </c>
      <c r="K4688" s="11">
        <v>1.2236621828142298</v>
      </c>
      <c r="L4688" s="11">
        <v>1.2683054443974957</v>
      </c>
      <c r="M4688" s="11">
        <v>1.3981031282971299</v>
      </c>
    </row>
    <row r="4689" spans="1:13" x14ac:dyDescent="0.35">
      <c r="A4689" s="11" t="str">
        <f t="shared" si="73"/>
        <v>CONSUMO PER CAPITA (kg ó litros por individuo)Con CafeinaDE 15 A 19 AÑOS</v>
      </c>
      <c r="B4689" s="11" t="s">
        <v>121</v>
      </c>
      <c r="C4689" s="11" t="s">
        <v>163</v>
      </c>
      <c r="D4689" s="11" t="s">
        <v>39</v>
      </c>
      <c r="E4689" s="11">
        <v>0.5286760132475139</v>
      </c>
      <c r="F4689" s="11">
        <v>0.59339894463547371</v>
      </c>
      <c r="G4689" s="11">
        <v>0.27533418163454637</v>
      </c>
      <c r="H4689" s="11">
        <v>0.76650938083318965</v>
      </c>
      <c r="I4689" s="11">
        <v>0.97156281889478568</v>
      </c>
      <c r="J4689" s="11">
        <v>1.1584771880387781</v>
      </c>
      <c r="K4689" s="11">
        <v>0.59780237428708749</v>
      </c>
      <c r="L4689" s="11">
        <v>0.59478005681658541</v>
      </c>
      <c r="M4689" s="11">
        <v>0.67992677251853584</v>
      </c>
    </row>
    <row r="4690" spans="1:13" x14ac:dyDescent="0.35">
      <c r="A4690" s="11" t="str">
        <f t="shared" si="73"/>
        <v>CONSUMO PER CAPITA (kg ó litros por individuo)Con CafeinaDE 20 A 24 AÑOS</v>
      </c>
      <c r="B4690" s="11" t="s">
        <v>121</v>
      </c>
      <c r="C4690" s="11" t="s">
        <v>163</v>
      </c>
      <c r="D4690" s="11" t="s">
        <v>40</v>
      </c>
      <c r="E4690" s="11">
        <v>0.65638628459142967</v>
      </c>
      <c r="F4690" s="11">
        <v>0.62220381919390755</v>
      </c>
      <c r="G4690" s="11">
        <v>0.65025377397188688</v>
      </c>
      <c r="H4690" s="11">
        <v>0.52511940468181895</v>
      </c>
      <c r="I4690" s="11">
        <v>0.46145776133274707</v>
      </c>
      <c r="J4690" s="11">
        <v>1.0289789573115786</v>
      </c>
      <c r="K4690" s="11">
        <v>0.67703914251778741</v>
      </c>
      <c r="L4690" s="11">
        <v>0.62972502199735014</v>
      </c>
      <c r="M4690" s="11">
        <v>0.70682003648904457</v>
      </c>
    </row>
    <row r="4691" spans="1:13" x14ac:dyDescent="0.35">
      <c r="A4691" s="11" t="str">
        <f t="shared" si="73"/>
        <v>CONSUMO PER CAPITA (kg ó litros por individuo)Con CafeinaDE 25 A 34 AÑOS</v>
      </c>
      <c r="B4691" s="11" t="s">
        <v>121</v>
      </c>
      <c r="C4691" s="11" t="s">
        <v>163</v>
      </c>
      <c r="D4691" s="11" t="s">
        <v>41</v>
      </c>
      <c r="E4691" s="11">
        <v>0.77597205346804865</v>
      </c>
      <c r="F4691" s="11">
        <v>1.2652532835587251</v>
      </c>
      <c r="G4691" s="11">
        <v>0.91596992056759985</v>
      </c>
      <c r="H4691" s="11">
        <v>1.0076277750704934</v>
      </c>
      <c r="I4691" s="11">
        <v>1.1108505881233133</v>
      </c>
      <c r="J4691" s="11">
        <v>1.6145918127716208</v>
      </c>
      <c r="K4691" s="11">
        <v>1.1233123565256729</v>
      </c>
      <c r="L4691" s="11">
        <v>1.06529309231266</v>
      </c>
      <c r="M4691" s="11">
        <v>0.93141898833212067</v>
      </c>
    </row>
    <row r="4692" spans="1:13" x14ac:dyDescent="0.35">
      <c r="A4692" s="11" t="str">
        <f t="shared" si="73"/>
        <v>CONSUMO PER CAPITA (kg ó litros por individuo)Con CafeinaDE 35 A 49 AÑOS</v>
      </c>
      <c r="B4692" s="11" t="s">
        <v>121</v>
      </c>
      <c r="C4692" s="11" t="s">
        <v>163</v>
      </c>
      <c r="D4692" s="11" t="s">
        <v>42</v>
      </c>
      <c r="E4692" s="11">
        <v>0.81591955436442087</v>
      </c>
      <c r="F4692" s="11">
        <v>1.4084108044580823</v>
      </c>
      <c r="G4692" s="11">
        <v>0.787700143936366</v>
      </c>
      <c r="H4692" s="11">
        <v>1.2704869171631918</v>
      </c>
      <c r="I4692" s="11">
        <v>1.5973357759105624</v>
      </c>
      <c r="J4692" s="11">
        <v>2.2672140940113126</v>
      </c>
      <c r="K4692" s="11">
        <v>1.3478421188595526</v>
      </c>
      <c r="L4692" s="11">
        <v>1.2465156904527246</v>
      </c>
      <c r="M4692" s="11">
        <v>1.3780050818607461</v>
      </c>
    </row>
    <row r="4693" spans="1:13" x14ac:dyDescent="0.35">
      <c r="A4693" s="11" t="str">
        <f t="shared" si="73"/>
        <v>CONSUMO PER CAPITA (kg ó litros por individuo)Con CafeinaDE 50 A 59 AÑOS</v>
      </c>
      <c r="B4693" s="11" t="s">
        <v>121</v>
      </c>
      <c r="C4693" s="11" t="s">
        <v>163</v>
      </c>
      <c r="D4693" s="11" t="s">
        <v>43</v>
      </c>
      <c r="E4693" s="11">
        <v>0.82720925780826993</v>
      </c>
      <c r="F4693" s="11">
        <v>1.5926070213026677</v>
      </c>
      <c r="G4693" s="11">
        <v>1.0593918412935588</v>
      </c>
      <c r="H4693" s="11">
        <v>1.4474981196139065</v>
      </c>
      <c r="I4693" s="11">
        <v>1.6463380117312834</v>
      </c>
      <c r="J4693" s="11">
        <v>2.8966447133719653</v>
      </c>
      <c r="K4693" s="11">
        <v>1.5215599122115493</v>
      </c>
      <c r="L4693" s="11">
        <v>1.3637014451757776</v>
      </c>
      <c r="M4693" s="11">
        <v>1.657241690315757</v>
      </c>
    </row>
    <row r="4694" spans="1:13" x14ac:dyDescent="0.35">
      <c r="A4694" s="11" t="str">
        <f t="shared" si="73"/>
        <v>CONSUMO PER CAPITA (kg ó litros por individuo)Con CafeinaDE 60 A 75 AÑOS</v>
      </c>
      <c r="B4694" s="11" t="s">
        <v>121</v>
      </c>
      <c r="C4694" s="11" t="s">
        <v>163</v>
      </c>
      <c r="D4694" s="11" t="s">
        <v>44</v>
      </c>
      <c r="E4694" s="11">
        <v>0.52984308542163261</v>
      </c>
      <c r="F4694" s="11">
        <v>0.93119678000445227</v>
      </c>
      <c r="G4694" s="11">
        <v>0.51740037571702224</v>
      </c>
      <c r="H4694" s="11">
        <v>0.82123669212470318</v>
      </c>
      <c r="I4694" s="11">
        <v>1.1025518844288456</v>
      </c>
      <c r="J4694" s="11">
        <v>1.5837122596188915</v>
      </c>
      <c r="K4694" s="11">
        <v>0.91047678145463884</v>
      </c>
      <c r="L4694" s="11">
        <v>1.0534926554751238</v>
      </c>
      <c r="M4694" s="11">
        <v>1.119169036838318</v>
      </c>
    </row>
    <row r="4695" spans="1:13" x14ac:dyDescent="0.35">
      <c r="A4695" s="11" t="str">
        <f t="shared" si="73"/>
        <v>CONSUMO PER CAPITA (kg ó litros por individuo)Con CafeinaALTA Y MEDIA ALTA</v>
      </c>
      <c r="B4695" s="11" t="s">
        <v>121</v>
      </c>
      <c r="C4695" s="11" t="s">
        <v>163</v>
      </c>
      <c r="D4695" s="11" t="s">
        <v>17</v>
      </c>
      <c r="E4695" s="11">
        <v>0.74596563520724868</v>
      </c>
      <c r="F4695" s="11">
        <v>1.2856319600177566</v>
      </c>
      <c r="G4695" s="11">
        <v>0.86996004586092901</v>
      </c>
      <c r="H4695" s="11">
        <v>1.0886275938202814</v>
      </c>
      <c r="I4695" s="11">
        <v>1.359635704516434</v>
      </c>
      <c r="J4695" s="11">
        <v>1.9244975116017666</v>
      </c>
      <c r="K4695" s="11">
        <v>1.1309876513626338</v>
      </c>
      <c r="L4695" s="11">
        <v>0.99659373483664071</v>
      </c>
      <c r="M4695" s="11">
        <v>1.3016355600392602</v>
      </c>
    </row>
    <row r="4696" spans="1:13" x14ac:dyDescent="0.35">
      <c r="A4696" s="11" t="str">
        <f t="shared" si="73"/>
        <v>CONSUMO PER CAPITA (kg ó litros por individuo)Con CafeinaMEDIA</v>
      </c>
      <c r="B4696" s="11" t="s">
        <v>121</v>
      </c>
      <c r="C4696" s="11" t="s">
        <v>163</v>
      </c>
      <c r="D4696" s="11" t="s">
        <v>18</v>
      </c>
      <c r="E4696" s="11">
        <v>0.69192741601772878</v>
      </c>
      <c r="F4696" s="11">
        <v>1.2625852897588099</v>
      </c>
      <c r="G4696" s="11">
        <v>0.74144089680282033</v>
      </c>
      <c r="H4696" s="11">
        <v>1.1018484913301243</v>
      </c>
      <c r="I4696" s="11">
        <v>1.3383024982561873</v>
      </c>
      <c r="J4696" s="11">
        <v>2.0526587397820735</v>
      </c>
      <c r="K4696" s="11">
        <v>1.231405997694351</v>
      </c>
      <c r="L4696" s="11">
        <v>1.1396770794104916</v>
      </c>
      <c r="M4696" s="11">
        <v>1.3130565011038238</v>
      </c>
    </row>
    <row r="4697" spans="1:13" x14ac:dyDescent="0.35">
      <c r="A4697" s="11" t="str">
        <f t="shared" si="73"/>
        <v>CONSUMO PER CAPITA (kg ó litros por individuo)Con CafeinaMEDIA BAJA</v>
      </c>
      <c r="B4697" s="11" t="s">
        <v>121</v>
      </c>
      <c r="C4697" s="11" t="s">
        <v>163</v>
      </c>
      <c r="D4697" s="11" t="s">
        <v>19</v>
      </c>
      <c r="E4697" s="11">
        <v>0.70309009043900705</v>
      </c>
      <c r="F4697" s="11">
        <v>1.2158977099827382</v>
      </c>
      <c r="G4697" s="11">
        <v>0.6428989867238285</v>
      </c>
      <c r="H4697" s="11">
        <v>1.0477596481804154</v>
      </c>
      <c r="I4697" s="11">
        <v>1.1908073409553972</v>
      </c>
      <c r="J4697" s="11">
        <v>1.900539351861714</v>
      </c>
      <c r="K4697" s="11">
        <v>1.064546871612492</v>
      </c>
      <c r="L4697" s="11">
        <v>1.0555055106210611</v>
      </c>
      <c r="M4697" s="11">
        <v>1.0977658630535798</v>
      </c>
    </row>
    <row r="4698" spans="1:13" x14ac:dyDescent="0.35">
      <c r="A4698" s="11" t="str">
        <f t="shared" si="73"/>
        <v>CONSUMO PER CAPITA (kg ó litros por individuo)Con CafeinaBAJA</v>
      </c>
      <c r="B4698" s="11" t="s">
        <v>121</v>
      </c>
      <c r="C4698" s="11" t="s">
        <v>163</v>
      </c>
      <c r="D4698" s="11" t="s">
        <v>20</v>
      </c>
      <c r="E4698" s="11">
        <v>0.75279887847921079</v>
      </c>
      <c r="F4698" s="11">
        <v>1.0303112619332098</v>
      </c>
      <c r="G4698" s="11">
        <v>0.80372917320014192</v>
      </c>
      <c r="H4698" s="11">
        <v>1.0867945971974613</v>
      </c>
      <c r="I4698" s="11">
        <v>1.354311891819665</v>
      </c>
      <c r="J4698" s="11">
        <v>2.0549422210396751</v>
      </c>
      <c r="K4698" s="11">
        <v>1.173909767331653</v>
      </c>
      <c r="L4698" s="11">
        <v>1.2710417187655805</v>
      </c>
      <c r="M4698" s="11">
        <v>1.1119003172518607</v>
      </c>
    </row>
    <row r="4699" spans="1:13" x14ac:dyDescent="0.35">
      <c r="A4699" s="11" t="str">
        <f t="shared" si="73"/>
        <v>CONSUMO PER CAPITA (kg ó litros por individuo)Con CafeinaHOMBRE</v>
      </c>
      <c r="B4699" s="11" t="s">
        <v>121</v>
      </c>
      <c r="C4699" s="11" t="s">
        <v>163</v>
      </c>
      <c r="D4699" s="11" t="s">
        <v>21</v>
      </c>
      <c r="E4699" s="11">
        <v>0.66535974657343433</v>
      </c>
      <c r="F4699" s="11">
        <v>1.1740875481243536</v>
      </c>
      <c r="G4699" s="11">
        <v>0.71280758040220238</v>
      </c>
      <c r="H4699" s="11">
        <v>1.129478990715642</v>
      </c>
      <c r="I4699" s="11">
        <v>1.3502543614456044</v>
      </c>
      <c r="J4699" s="11">
        <v>2.0876788638708317</v>
      </c>
      <c r="K4699" s="11">
        <v>1.1417383278557927</v>
      </c>
      <c r="L4699" s="11">
        <v>1.1583465278338396</v>
      </c>
      <c r="M4699" s="11">
        <v>1.2195663691850838</v>
      </c>
    </row>
    <row r="4700" spans="1:13" x14ac:dyDescent="0.35">
      <c r="A4700" s="11" t="str">
        <f t="shared" si="73"/>
        <v>CONSUMO PER CAPITA (kg ó litros por individuo)Con CafeinaMUJER</v>
      </c>
      <c r="B4700" s="11" t="s">
        <v>121</v>
      </c>
      <c r="C4700" s="11" t="s">
        <v>163</v>
      </c>
      <c r="D4700" s="11" t="s">
        <v>22</v>
      </c>
      <c r="E4700" s="11">
        <v>0.77030695198219312</v>
      </c>
      <c r="F4700" s="11">
        <v>1.2460865349290915</v>
      </c>
      <c r="G4700" s="11">
        <v>0.79688481455552163</v>
      </c>
      <c r="H4700" s="11">
        <v>1.0350024596764129</v>
      </c>
      <c r="I4700" s="11">
        <v>1.2648981786154745</v>
      </c>
      <c r="J4700" s="11">
        <v>1.8852149348768132</v>
      </c>
      <c r="K4700" s="11">
        <v>1.1679842489034786</v>
      </c>
      <c r="L4700" s="11">
        <v>1.0670218420277737</v>
      </c>
      <c r="M4700" s="11">
        <v>1.2113136679175582</v>
      </c>
    </row>
    <row r="4701" spans="1:13" x14ac:dyDescent="0.35">
      <c r="A4701" s="11" t="str">
        <f t="shared" si="73"/>
        <v>CONSUMO PER CAPITA (kg ó litros por individuo)Sin CafeinaT.ESPAÑA</v>
      </c>
      <c r="B4701" s="11" t="s">
        <v>121</v>
      </c>
      <c r="C4701" s="11" t="s">
        <v>164</v>
      </c>
      <c r="D4701" s="11" t="s">
        <v>36</v>
      </c>
      <c r="E4701" s="11">
        <v>0.21221520607268973</v>
      </c>
      <c r="F4701" s="11">
        <v>0.32115860963495169</v>
      </c>
      <c r="G4701" s="11">
        <v>0.21166618075092086</v>
      </c>
      <c r="H4701" s="11">
        <v>0.20522371588212332</v>
      </c>
      <c r="I4701" s="11">
        <v>0.27234751828606063</v>
      </c>
      <c r="J4701" s="11">
        <v>0.34954446174183867</v>
      </c>
      <c r="K4701" s="11">
        <v>0.23206124191440958</v>
      </c>
      <c r="L4701" s="11">
        <v>0.25642167174321512</v>
      </c>
      <c r="M4701" s="11">
        <v>0.28539875319562563</v>
      </c>
    </row>
    <row r="4702" spans="1:13" x14ac:dyDescent="0.35">
      <c r="A4702" s="11" t="str">
        <f t="shared" si="73"/>
        <v>CONSUMO PER CAPITA (kg ó litros por individuo)Sin CafeinaBCN AM</v>
      </c>
      <c r="B4702" s="11" t="s">
        <v>121</v>
      </c>
      <c r="C4702" s="11" t="s">
        <v>164</v>
      </c>
      <c r="D4702" s="11" t="s">
        <v>1</v>
      </c>
      <c r="E4702" s="11">
        <v>8.0910848999229748E-2</v>
      </c>
      <c r="F4702" s="11">
        <v>9.5009364424503098E-2</v>
      </c>
      <c r="G4702" s="11">
        <v>6.5896493299333586E-2</v>
      </c>
      <c r="H4702" s="11">
        <v>0.1245826281652575</v>
      </c>
      <c r="I4702" s="11">
        <v>0.12407609266660237</v>
      </c>
      <c r="J4702" s="11">
        <v>0.19094024800755999</v>
      </c>
      <c r="K4702" s="11">
        <v>0.19664293547327252</v>
      </c>
      <c r="L4702" s="11">
        <v>0.1237169498897588</v>
      </c>
      <c r="M4702" s="11">
        <v>0.13002389724263858</v>
      </c>
    </row>
    <row r="4703" spans="1:13" x14ac:dyDescent="0.35">
      <c r="A4703" s="11" t="str">
        <f t="shared" si="73"/>
        <v>CONSUMO PER CAPITA (kg ó litros por individuo)Sin CafeinaREST.CAT ARAGON</v>
      </c>
      <c r="B4703" s="11" t="s">
        <v>121</v>
      </c>
      <c r="C4703" s="11" t="s">
        <v>164</v>
      </c>
      <c r="D4703" s="11" t="s">
        <v>2</v>
      </c>
      <c r="E4703" s="11">
        <v>0.10441362619208665</v>
      </c>
      <c r="F4703" s="11">
        <v>0.13814281056640304</v>
      </c>
      <c r="G4703" s="11">
        <v>0.12582374729112153</v>
      </c>
      <c r="H4703" s="11">
        <v>0.13582991437089365</v>
      </c>
      <c r="I4703" s="11">
        <v>0.22081608360510246</v>
      </c>
      <c r="J4703" s="11">
        <v>0.24163630367487415</v>
      </c>
      <c r="K4703" s="11">
        <v>0.15120990718892496</v>
      </c>
      <c r="L4703" s="11">
        <v>0.10334421368007243</v>
      </c>
      <c r="M4703" s="11">
        <v>0.12581009345891536</v>
      </c>
    </row>
    <row r="4704" spans="1:13" x14ac:dyDescent="0.35">
      <c r="A4704" s="11" t="str">
        <f t="shared" si="73"/>
        <v>CONSUMO PER CAPITA (kg ó litros por individuo)Sin CafeinaLEVANTE</v>
      </c>
      <c r="B4704" s="11" t="s">
        <v>121</v>
      </c>
      <c r="C4704" s="11" t="s">
        <v>164</v>
      </c>
      <c r="D4704" s="11" t="s">
        <v>3</v>
      </c>
      <c r="E4704" s="11">
        <v>0.27303612528189553</v>
      </c>
      <c r="F4704" s="11">
        <v>0.37298173555323283</v>
      </c>
      <c r="G4704" s="11">
        <v>0.26925739809797844</v>
      </c>
      <c r="H4704" s="11">
        <v>0.18524415482407522</v>
      </c>
      <c r="I4704" s="11">
        <v>0.32707834852171275</v>
      </c>
      <c r="J4704" s="11">
        <v>0.33694471365924428</v>
      </c>
      <c r="K4704" s="11">
        <v>0.33045388512328977</v>
      </c>
      <c r="L4704" s="11">
        <v>0.28385446332941128</v>
      </c>
      <c r="M4704" s="11">
        <v>0.24182613526216432</v>
      </c>
    </row>
    <row r="4705" spans="1:13" x14ac:dyDescent="0.35">
      <c r="A4705" s="11" t="str">
        <f t="shared" si="73"/>
        <v>CONSUMO PER CAPITA (kg ó litros por individuo)Sin CafeinaANDALUCIA</v>
      </c>
      <c r="B4705" s="11" t="s">
        <v>121</v>
      </c>
      <c r="C4705" s="11" t="s">
        <v>164</v>
      </c>
      <c r="D4705" s="11" t="s">
        <v>4</v>
      </c>
      <c r="E4705" s="11">
        <v>0.23507744793184246</v>
      </c>
      <c r="F4705" s="11">
        <v>0.35863444623745588</v>
      </c>
      <c r="G4705" s="11">
        <v>0.21133159629130976</v>
      </c>
      <c r="H4705" s="11">
        <v>0.18530301829718401</v>
      </c>
      <c r="I4705" s="11">
        <v>0.27244320531465116</v>
      </c>
      <c r="J4705" s="11">
        <v>0.39076553140489134</v>
      </c>
      <c r="K4705" s="11">
        <v>0.19768508433550722</v>
      </c>
      <c r="L4705" s="11">
        <v>0.24777685394816665</v>
      </c>
      <c r="M4705" s="11">
        <v>0.24630692226747483</v>
      </c>
    </row>
    <row r="4706" spans="1:13" x14ac:dyDescent="0.35">
      <c r="A4706" s="11" t="str">
        <f t="shared" si="73"/>
        <v>CONSUMO PER CAPITA (kg ó litros por individuo)Sin CafeinaMDD AM</v>
      </c>
      <c r="B4706" s="11" t="s">
        <v>121</v>
      </c>
      <c r="C4706" s="11" t="s">
        <v>164</v>
      </c>
      <c r="D4706" s="11" t="s">
        <v>5</v>
      </c>
      <c r="E4706" s="11">
        <v>0.35983471825066038</v>
      </c>
      <c r="F4706" s="11">
        <v>0.58486124994480826</v>
      </c>
      <c r="G4706" s="11">
        <v>0.45145439865632425</v>
      </c>
      <c r="H4706" s="11">
        <v>0.51244559883510787</v>
      </c>
      <c r="I4706" s="11">
        <v>0.48541656869392141</v>
      </c>
      <c r="J4706" s="11">
        <v>0.75139621155147374</v>
      </c>
      <c r="K4706" s="11">
        <v>0.43800519812493693</v>
      </c>
      <c r="L4706" s="11">
        <v>0.50983606129878067</v>
      </c>
      <c r="M4706" s="11">
        <v>0.5231937429568212</v>
      </c>
    </row>
    <row r="4707" spans="1:13" x14ac:dyDescent="0.35">
      <c r="A4707" s="11" t="str">
        <f t="shared" si="73"/>
        <v>CONSUMO PER CAPITA (kg ó litros por individuo)Sin CafeinaRTO CENTRO</v>
      </c>
      <c r="B4707" s="11" t="s">
        <v>121</v>
      </c>
      <c r="C4707" s="11" t="s">
        <v>164</v>
      </c>
      <c r="D4707" s="11" t="s">
        <v>6</v>
      </c>
      <c r="E4707" s="11">
        <v>0.27052702862649647</v>
      </c>
      <c r="F4707" s="11">
        <v>0.38602239974741742</v>
      </c>
      <c r="G4707" s="11">
        <v>0.23648757675542348</v>
      </c>
      <c r="H4707" s="11">
        <v>0.2379084594268204</v>
      </c>
      <c r="I4707" s="11">
        <v>0.34437933731246112</v>
      </c>
      <c r="J4707" s="11">
        <v>0.29229628468811358</v>
      </c>
      <c r="K4707" s="11">
        <v>0.19521790341600179</v>
      </c>
      <c r="L4707" s="11">
        <v>0.39518778774142732</v>
      </c>
      <c r="M4707" s="11">
        <v>0.28676817593074438</v>
      </c>
    </row>
    <row r="4708" spans="1:13" x14ac:dyDescent="0.35">
      <c r="A4708" s="11" t="str">
        <f t="shared" si="73"/>
        <v>CONSUMO PER CAPITA (kg ó litros por individuo)Sin CafeinaNORTE-CENTRO</v>
      </c>
      <c r="B4708" s="11" t="s">
        <v>121</v>
      </c>
      <c r="C4708" s="11" t="s">
        <v>164</v>
      </c>
      <c r="D4708" s="11" t="s">
        <v>7</v>
      </c>
      <c r="E4708" s="11">
        <v>0.17092490421680612</v>
      </c>
      <c r="F4708" s="11">
        <v>0.29487118871100609</v>
      </c>
      <c r="G4708" s="11">
        <v>9.59258068327416E-2</v>
      </c>
      <c r="H4708" s="11">
        <v>9.9154005882015062E-2</v>
      </c>
      <c r="I4708" s="11">
        <v>0.18818673522917131</v>
      </c>
      <c r="J4708" s="11">
        <v>0.16492022600344519</v>
      </c>
      <c r="K4708" s="11">
        <v>0.15328838982518916</v>
      </c>
      <c r="L4708" s="11">
        <v>0.13161253368654574</v>
      </c>
      <c r="M4708" s="11">
        <v>0.1250105940291073</v>
      </c>
    </row>
    <row r="4709" spans="1:13" x14ac:dyDescent="0.35">
      <c r="A4709" s="11" t="str">
        <f t="shared" si="73"/>
        <v>CONSUMO PER CAPITA (kg ó litros por individuo)Sin CafeinaNOROESTE</v>
      </c>
      <c r="B4709" s="11" t="s">
        <v>121</v>
      </c>
      <c r="C4709" s="11" t="s">
        <v>164</v>
      </c>
      <c r="D4709" s="11" t="s">
        <v>8</v>
      </c>
      <c r="E4709" s="11">
        <v>0.10991802358127864</v>
      </c>
      <c r="F4709" s="11">
        <v>0.21108093910365552</v>
      </c>
      <c r="G4709" s="11">
        <v>0.12375722122461705</v>
      </c>
      <c r="H4709" s="11">
        <v>8.3235753420040318E-2</v>
      </c>
      <c r="I4709" s="11">
        <v>9.9593855757320271E-2</v>
      </c>
      <c r="J4709" s="11">
        <v>0.24622750343350369</v>
      </c>
      <c r="K4709" s="11">
        <v>0.10655150331894767</v>
      </c>
      <c r="L4709" s="11">
        <v>0.19114930947321165</v>
      </c>
      <c r="M4709" s="11">
        <v>0.64974097210710557</v>
      </c>
    </row>
    <row r="4710" spans="1:13" x14ac:dyDescent="0.35">
      <c r="A4710" s="11" t="str">
        <f t="shared" si="73"/>
        <v>CONSUMO PER CAPITA (kg ó litros por individuo)Sin Cafeina&lt;2MIL</v>
      </c>
      <c r="B4710" s="11" t="s">
        <v>121</v>
      </c>
      <c r="C4710" s="11" t="s">
        <v>164</v>
      </c>
      <c r="D4710" s="11" t="s">
        <v>9</v>
      </c>
      <c r="E4710" s="11">
        <v>0.14216088087127782</v>
      </c>
      <c r="F4710" s="11">
        <v>0.25484961163218328</v>
      </c>
      <c r="G4710" s="11">
        <v>7.3376889352459396E-2</v>
      </c>
      <c r="H4710" s="11">
        <v>0.11620328744704334</v>
      </c>
      <c r="I4710" s="11">
        <v>0.12132827462271334</v>
      </c>
      <c r="J4710" s="11">
        <v>0.13175320784219421</v>
      </c>
      <c r="K4710" s="11">
        <v>0.11271060653243849</v>
      </c>
      <c r="L4710" s="11">
        <v>0.18966954557099014</v>
      </c>
      <c r="M4710" s="11">
        <v>0.16083218075006694</v>
      </c>
    </row>
    <row r="4711" spans="1:13" x14ac:dyDescent="0.35">
      <c r="A4711" s="11" t="str">
        <f t="shared" si="73"/>
        <v>CONSUMO PER CAPITA (kg ó litros por individuo)Sin Cafeina2-5MIL</v>
      </c>
      <c r="B4711" s="11" t="s">
        <v>121</v>
      </c>
      <c r="C4711" s="11" t="s">
        <v>164</v>
      </c>
      <c r="D4711" s="11" t="s">
        <v>10</v>
      </c>
      <c r="E4711" s="11">
        <v>0.26774672147462247</v>
      </c>
      <c r="F4711" s="11">
        <v>0.2478281338459033</v>
      </c>
      <c r="G4711" s="11">
        <v>0.19650894555587869</v>
      </c>
      <c r="H4711" s="11">
        <v>0.1496261078811455</v>
      </c>
      <c r="I4711" s="11">
        <v>0.22228684627587966</v>
      </c>
      <c r="J4711" s="11">
        <v>0.32882122717534185</v>
      </c>
      <c r="K4711" s="11">
        <v>0.18698056629431184</v>
      </c>
      <c r="L4711" s="11">
        <v>0.21737022662257538</v>
      </c>
      <c r="M4711" s="11">
        <v>0.20728830411305685</v>
      </c>
    </row>
    <row r="4712" spans="1:13" x14ac:dyDescent="0.35">
      <c r="A4712" s="11" t="str">
        <f t="shared" si="73"/>
        <v>CONSUMO PER CAPITA (kg ó litros por individuo)Sin Cafeina5-10MIL</v>
      </c>
      <c r="B4712" s="11" t="s">
        <v>121</v>
      </c>
      <c r="C4712" s="11" t="s">
        <v>164</v>
      </c>
      <c r="D4712" s="11" t="s">
        <v>11</v>
      </c>
      <c r="E4712" s="11">
        <v>0.1183005533990842</v>
      </c>
      <c r="F4712" s="11">
        <v>0.18854598817625245</v>
      </c>
      <c r="G4712" s="11">
        <v>0.11513273328856333</v>
      </c>
      <c r="H4712" s="11">
        <v>0.15620181614635903</v>
      </c>
      <c r="I4712" s="11">
        <v>0.41242155393449126</v>
      </c>
      <c r="J4712" s="11">
        <v>0.33128605048979298</v>
      </c>
      <c r="K4712" s="11">
        <v>0.16402252815723414</v>
      </c>
      <c r="L4712" s="11">
        <v>0.11252636192934405</v>
      </c>
      <c r="M4712" s="11">
        <v>0.14831496631335531</v>
      </c>
    </row>
    <row r="4713" spans="1:13" x14ac:dyDescent="0.35">
      <c r="A4713" s="11" t="str">
        <f t="shared" si="73"/>
        <v>CONSUMO PER CAPITA (kg ó litros por individuo)Sin Cafeina10-30MIL</v>
      </c>
      <c r="B4713" s="11" t="s">
        <v>121</v>
      </c>
      <c r="C4713" s="11" t="s">
        <v>164</v>
      </c>
      <c r="D4713" s="11" t="s">
        <v>12</v>
      </c>
      <c r="E4713" s="11">
        <v>0.18167642819204183</v>
      </c>
      <c r="F4713" s="11">
        <v>0.25352676097019089</v>
      </c>
      <c r="G4713" s="11">
        <v>0.17520425940539583</v>
      </c>
      <c r="H4713" s="11">
        <v>0.16566552882407423</v>
      </c>
      <c r="I4713" s="11">
        <v>0.21603748662873665</v>
      </c>
      <c r="J4713" s="11">
        <v>0.26082507395336135</v>
      </c>
      <c r="K4713" s="11">
        <v>0.13932752578265414</v>
      </c>
      <c r="L4713" s="11">
        <v>0.30091046052712406</v>
      </c>
      <c r="M4713" s="11">
        <v>0.47413858046728841</v>
      </c>
    </row>
    <row r="4714" spans="1:13" x14ac:dyDescent="0.35">
      <c r="A4714" s="11" t="str">
        <f t="shared" si="73"/>
        <v>CONSUMO PER CAPITA (kg ó litros por individuo)Sin Cafeina30-100MIL</v>
      </c>
      <c r="B4714" s="11" t="s">
        <v>121</v>
      </c>
      <c r="C4714" s="11" t="s">
        <v>164</v>
      </c>
      <c r="D4714" s="11" t="s">
        <v>13</v>
      </c>
      <c r="E4714" s="11">
        <v>0.21846425371130701</v>
      </c>
      <c r="F4714" s="11">
        <v>0.38222197509113554</v>
      </c>
      <c r="G4714" s="11">
        <v>0.2882129812726561</v>
      </c>
      <c r="H4714" s="11">
        <v>0.17153299531552874</v>
      </c>
      <c r="I4714" s="11">
        <v>0.27082624306380093</v>
      </c>
      <c r="J4714" s="11">
        <v>0.35455996732953371</v>
      </c>
      <c r="K4714" s="11">
        <v>0.27684657827873022</v>
      </c>
      <c r="L4714" s="11">
        <v>0.21554726034558855</v>
      </c>
      <c r="M4714" s="11">
        <v>0.16937893626126069</v>
      </c>
    </row>
    <row r="4715" spans="1:13" x14ac:dyDescent="0.35">
      <c r="A4715" s="11" t="str">
        <f t="shared" si="73"/>
        <v>CONSUMO PER CAPITA (kg ó litros por individuo)Sin Cafeina100-200MIL</v>
      </c>
      <c r="B4715" s="11" t="s">
        <v>121</v>
      </c>
      <c r="C4715" s="11" t="s">
        <v>164</v>
      </c>
      <c r="D4715" s="11" t="s">
        <v>14</v>
      </c>
      <c r="E4715" s="11">
        <v>0.18917967389963866</v>
      </c>
      <c r="F4715" s="11">
        <v>0.32693974726366481</v>
      </c>
      <c r="G4715" s="11">
        <v>0.21614037814440792</v>
      </c>
      <c r="H4715" s="11">
        <v>0.17865489626286044</v>
      </c>
      <c r="I4715" s="11">
        <v>0.25386680271290346</v>
      </c>
      <c r="J4715" s="11">
        <v>0.30509638259049182</v>
      </c>
      <c r="K4715" s="11">
        <v>0.22765231817421092</v>
      </c>
      <c r="L4715" s="11">
        <v>0.22783826219995751</v>
      </c>
      <c r="M4715" s="11">
        <v>0.19207972213929253</v>
      </c>
    </row>
    <row r="4716" spans="1:13" x14ac:dyDescent="0.35">
      <c r="A4716" s="11" t="str">
        <f t="shared" si="73"/>
        <v>CONSUMO PER CAPITA (kg ó litros por individuo)Sin Cafeina200-500MIL</v>
      </c>
      <c r="B4716" s="11" t="s">
        <v>121</v>
      </c>
      <c r="C4716" s="11" t="s">
        <v>164</v>
      </c>
      <c r="D4716" s="11" t="s">
        <v>15</v>
      </c>
      <c r="E4716" s="11">
        <v>0.17652032134276907</v>
      </c>
      <c r="F4716" s="11">
        <v>0.23448930496273676</v>
      </c>
      <c r="G4716" s="11">
        <v>9.826056721979573E-2</v>
      </c>
      <c r="H4716" s="11">
        <v>8.7398692747715986E-2</v>
      </c>
      <c r="I4716" s="11">
        <v>0.16417096545962734</v>
      </c>
      <c r="J4716" s="11">
        <v>0.19447885033054083</v>
      </c>
      <c r="K4716" s="11">
        <v>0.12362233785909624</v>
      </c>
      <c r="L4716" s="11">
        <v>0.19283824159592175</v>
      </c>
      <c r="M4716" s="11">
        <v>0.18467196379990075</v>
      </c>
    </row>
    <row r="4717" spans="1:13" x14ac:dyDescent="0.35">
      <c r="A4717" s="11" t="str">
        <f t="shared" si="73"/>
        <v>CONSUMO PER CAPITA (kg ó litros por individuo)Sin Cafeina&gt;500MIL</v>
      </c>
      <c r="B4717" s="11" t="s">
        <v>121</v>
      </c>
      <c r="C4717" s="11" t="s">
        <v>164</v>
      </c>
      <c r="D4717" s="11" t="s">
        <v>16</v>
      </c>
      <c r="E4717" s="11">
        <v>0.32400491213625732</v>
      </c>
      <c r="F4717" s="11">
        <v>0.49645638314088597</v>
      </c>
      <c r="G4717" s="11">
        <v>0.34116821636923533</v>
      </c>
      <c r="H4717" s="11">
        <v>0.465223896599543</v>
      </c>
      <c r="I4717" s="11">
        <v>0.42936469566842239</v>
      </c>
      <c r="J4717" s="11">
        <v>0.67104770965858895</v>
      </c>
      <c r="K4717" s="11">
        <v>0.45234069896789092</v>
      </c>
      <c r="L4717" s="11">
        <v>0.42803222443864652</v>
      </c>
      <c r="M4717" s="11">
        <v>0.49044813150756755</v>
      </c>
    </row>
    <row r="4718" spans="1:13" x14ac:dyDescent="0.35">
      <c r="A4718" s="11" t="str">
        <f t="shared" si="73"/>
        <v>CONSUMO PER CAPITA (kg ó litros por individuo)Sin CafeinaDE 15 A 19 AÑOS</v>
      </c>
      <c r="B4718" s="11" t="s">
        <v>121</v>
      </c>
      <c r="C4718" s="11" t="s">
        <v>164</v>
      </c>
      <c r="D4718" s="11" t="s">
        <v>39</v>
      </c>
      <c r="E4718" s="11">
        <v>1.2888359991357335E-2</v>
      </c>
      <c r="F4718" s="11">
        <v>0.16226028170912893</v>
      </c>
      <c r="G4718" s="11">
        <v>9.075130394271301E-2</v>
      </c>
      <c r="H4718" s="11">
        <v>0.10405537561646112</v>
      </c>
      <c r="I4718" s="11">
        <v>0.17926535903659443</v>
      </c>
      <c r="J4718" s="11">
        <v>8.9298261391147174E-2</v>
      </c>
      <c r="K4718" s="11">
        <v>2.9465918148462604E-2</v>
      </c>
      <c r="L4718" s="11">
        <v>7.9952993556558605E-2</v>
      </c>
      <c r="M4718" s="11">
        <v>8.6613681749241941E-3</v>
      </c>
    </row>
    <row r="4719" spans="1:13" x14ac:dyDescent="0.35">
      <c r="A4719" s="11" t="str">
        <f t="shared" si="73"/>
        <v>CONSUMO PER CAPITA (kg ó litros por individuo)Sin CafeinaDE 20 A 24 AÑOS</v>
      </c>
      <c r="B4719" s="11" t="s">
        <v>121</v>
      </c>
      <c r="C4719" s="11" t="s">
        <v>164</v>
      </c>
      <c r="D4719" s="11" t="s">
        <v>40</v>
      </c>
      <c r="E4719" s="11">
        <v>7.4753791609422249E-2</v>
      </c>
      <c r="F4719" s="11">
        <v>0.16536775122228525</v>
      </c>
      <c r="G4719" s="11">
        <v>9.0050778576834217E-2</v>
      </c>
      <c r="H4719" s="11">
        <v>3.9480539282272555E-2</v>
      </c>
      <c r="I4719" s="11">
        <v>5.6936702799974148E-2</v>
      </c>
      <c r="J4719" s="11">
        <v>0.16693343165806221</v>
      </c>
      <c r="K4719" s="11">
        <v>7.8929749165855323E-2</v>
      </c>
      <c r="L4719" s="11">
        <v>2.5447315383086845E-2</v>
      </c>
      <c r="M4719" s="11">
        <v>6.9945141762872198E-2</v>
      </c>
    </row>
    <row r="4720" spans="1:13" x14ac:dyDescent="0.35">
      <c r="A4720" s="11" t="str">
        <f t="shared" si="73"/>
        <v>CONSUMO PER CAPITA (kg ó litros por individuo)Sin CafeinaDE 25 A 34 AÑOS</v>
      </c>
      <c r="B4720" s="11" t="s">
        <v>121</v>
      </c>
      <c r="C4720" s="11" t="s">
        <v>164</v>
      </c>
      <c r="D4720" s="11" t="s">
        <v>41</v>
      </c>
      <c r="E4720" s="11">
        <v>0.1251539428277253</v>
      </c>
      <c r="F4720" s="11">
        <v>0.15432894535139222</v>
      </c>
      <c r="G4720" s="11">
        <v>0.12293387132898634</v>
      </c>
      <c r="H4720" s="11">
        <v>0.11074673915329343</v>
      </c>
      <c r="I4720" s="11">
        <v>7.840040047142581E-2</v>
      </c>
      <c r="J4720" s="11">
        <v>0.17646451677719124</v>
      </c>
      <c r="K4720" s="11">
        <v>0.11133213713067676</v>
      </c>
      <c r="L4720" s="11">
        <v>0.10888685823474221</v>
      </c>
      <c r="M4720" s="11">
        <v>9.7152545641809598E-2</v>
      </c>
    </row>
    <row r="4721" spans="1:13" x14ac:dyDescent="0.35">
      <c r="A4721" s="11" t="str">
        <f t="shared" si="73"/>
        <v>CONSUMO PER CAPITA (kg ó litros por individuo)Sin CafeinaDE 35 A 49 AÑOS</v>
      </c>
      <c r="B4721" s="11" t="s">
        <v>121</v>
      </c>
      <c r="C4721" s="11" t="s">
        <v>164</v>
      </c>
      <c r="D4721" s="11" t="s">
        <v>42</v>
      </c>
      <c r="E4721" s="11">
        <v>0.23883388606962158</v>
      </c>
      <c r="F4721" s="11">
        <v>0.36119588346818937</v>
      </c>
      <c r="G4721" s="11">
        <v>0.20934129954184957</v>
      </c>
      <c r="H4721" s="11">
        <v>0.23171250535533022</v>
      </c>
      <c r="I4721" s="11">
        <v>0.24607720955315596</v>
      </c>
      <c r="J4721" s="11">
        <v>0.38363700365334169</v>
      </c>
      <c r="K4721" s="11">
        <v>0.21211684530107047</v>
      </c>
      <c r="L4721" s="11">
        <v>0.23104047071747236</v>
      </c>
      <c r="M4721" s="11">
        <v>0.24615950616928148</v>
      </c>
    </row>
    <row r="4722" spans="1:13" x14ac:dyDescent="0.35">
      <c r="A4722" s="11" t="str">
        <f t="shared" si="73"/>
        <v>CONSUMO PER CAPITA (kg ó litros por individuo)Sin CafeinaDE 50 A 59 AÑOS</v>
      </c>
      <c r="B4722" s="11" t="s">
        <v>121</v>
      </c>
      <c r="C4722" s="11" t="s">
        <v>164</v>
      </c>
      <c r="D4722" s="11" t="s">
        <v>43</v>
      </c>
      <c r="E4722" s="11">
        <v>0.36729006744301584</v>
      </c>
      <c r="F4722" s="11">
        <v>0.51445760211753144</v>
      </c>
      <c r="G4722" s="11">
        <v>0.40083290714859782</v>
      </c>
      <c r="H4722" s="11">
        <v>0.19446848663467636</v>
      </c>
      <c r="I4722" s="11">
        <v>0.29086518561594987</v>
      </c>
      <c r="J4722" s="11">
        <v>0.38355942063612991</v>
      </c>
      <c r="K4722" s="11">
        <v>0.22759731623457702</v>
      </c>
      <c r="L4722" s="11">
        <v>0.29535336617303032</v>
      </c>
      <c r="M4722" s="11">
        <v>0.52438665512725047</v>
      </c>
    </row>
    <row r="4723" spans="1:13" x14ac:dyDescent="0.35">
      <c r="A4723" s="11" t="str">
        <f t="shared" si="73"/>
        <v>CONSUMO PER CAPITA (kg ó litros por individuo)Sin CafeinaDE 60 A 75 AÑOS</v>
      </c>
      <c r="B4723" s="11" t="s">
        <v>121</v>
      </c>
      <c r="C4723" s="11" t="s">
        <v>164</v>
      </c>
      <c r="D4723" s="11" t="s">
        <v>44</v>
      </c>
      <c r="E4723" s="11">
        <v>0.19629603670782581</v>
      </c>
      <c r="F4723" s="11">
        <v>0.29819041114216877</v>
      </c>
      <c r="G4723" s="11">
        <v>0.17809855491200646</v>
      </c>
      <c r="H4723" s="11">
        <v>0.31635688803590983</v>
      </c>
      <c r="I4723" s="11">
        <v>0.49982612480766309</v>
      </c>
      <c r="J4723" s="11">
        <v>0.51286481680747531</v>
      </c>
      <c r="K4723" s="11">
        <v>0.44070507415250598</v>
      </c>
      <c r="L4723" s="11">
        <v>0.46667602438666828</v>
      </c>
      <c r="M4723" s="11">
        <v>0.39245885383847817</v>
      </c>
    </row>
    <row r="4724" spans="1:13" x14ac:dyDescent="0.35">
      <c r="A4724" s="11" t="str">
        <f t="shared" si="73"/>
        <v>CONSUMO PER CAPITA (kg ó litros por individuo)Sin CafeinaALTA Y MEDIA ALTA</v>
      </c>
      <c r="B4724" s="11" t="s">
        <v>121</v>
      </c>
      <c r="C4724" s="11" t="s">
        <v>164</v>
      </c>
      <c r="D4724" s="11" t="s">
        <v>17</v>
      </c>
      <c r="E4724" s="11">
        <v>0.23694037598563081</v>
      </c>
      <c r="F4724" s="11">
        <v>0.37924604132628348</v>
      </c>
      <c r="G4724" s="11">
        <v>0.24217917046220241</v>
      </c>
      <c r="H4724" s="11">
        <v>0.22003200172591109</v>
      </c>
      <c r="I4724" s="11">
        <v>0.27055478225722879</v>
      </c>
      <c r="J4724" s="11">
        <v>0.35922079623526176</v>
      </c>
      <c r="K4724" s="11">
        <v>0.20860181648340173</v>
      </c>
      <c r="L4724" s="11">
        <v>0.24664895507556461</v>
      </c>
      <c r="M4724" s="11">
        <v>0.19357390106477351</v>
      </c>
    </row>
    <row r="4725" spans="1:13" x14ac:dyDescent="0.35">
      <c r="A4725" s="11" t="str">
        <f t="shared" si="73"/>
        <v>CONSUMO PER CAPITA (kg ó litros por individuo)Sin CafeinaMEDIA</v>
      </c>
      <c r="B4725" s="11" t="s">
        <v>121</v>
      </c>
      <c r="C4725" s="11" t="s">
        <v>164</v>
      </c>
      <c r="D4725" s="11" t="s">
        <v>18</v>
      </c>
      <c r="E4725" s="11">
        <v>0.1948407147500876</v>
      </c>
      <c r="F4725" s="11">
        <v>0.28336049296444371</v>
      </c>
      <c r="G4725" s="11">
        <v>0.17260664547809693</v>
      </c>
      <c r="H4725" s="11">
        <v>0.15781338233133443</v>
      </c>
      <c r="I4725" s="11">
        <v>0.24044387075204957</v>
      </c>
      <c r="J4725" s="11">
        <v>0.28794224580094124</v>
      </c>
      <c r="K4725" s="11">
        <v>0.26874930515933637</v>
      </c>
      <c r="L4725" s="11">
        <v>0.26529361502906917</v>
      </c>
      <c r="M4725" s="11">
        <v>0.21592488823709727</v>
      </c>
    </row>
    <row r="4726" spans="1:13" x14ac:dyDescent="0.35">
      <c r="A4726" s="11" t="str">
        <f t="shared" si="73"/>
        <v>CONSUMO PER CAPITA (kg ó litros por individuo)Sin CafeinaMEDIA BAJA</v>
      </c>
      <c r="B4726" s="11" t="s">
        <v>121</v>
      </c>
      <c r="C4726" s="11" t="s">
        <v>164</v>
      </c>
      <c r="D4726" s="11" t="s">
        <v>19</v>
      </c>
      <c r="E4726" s="11">
        <v>0.14749383868601657</v>
      </c>
      <c r="F4726" s="11">
        <v>0.22140854645805869</v>
      </c>
      <c r="G4726" s="11">
        <v>0.14865408324570067</v>
      </c>
      <c r="H4726" s="11">
        <v>0.17077105603147236</v>
      </c>
      <c r="I4726" s="11">
        <v>0.25525754117784683</v>
      </c>
      <c r="J4726" s="11">
        <v>0.33502628599331091</v>
      </c>
      <c r="K4726" s="11">
        <v>0.1440411141779743</v>
      </c>
      <c r="L4726" s="11">
        <v>0.19815452885654961</v>
      </c>
      <c r="M4726" s="11">
        <v>0.26842645696397521</v>
      </c>
    </row>
    <row r="4727" spans="1:13" x14ac:dyDescent="0.35">
      <c r="A4727" s="11" t="str">
        <f t="shared" si="73"/>
        <v>CONSUMO PER CAPITA (kg ó litros por individuo)Sin CafeinaBAJA</v>
      </c>
      <c r="B4727" s="11" t="s">
        <v>121</v>
      </c>
      <c r="C4727" s="11" t="s">
        <v>164</v>
      </c>
      <c r="D4727" s="11" t="s">
        <v>20</v>
      </c>
      <c r="E4727" s="11">
        <v>0.30213623592350358</v>
      </c>
      <c r="F4727" s="11">
        <v>0.45692582343214705</v>
      </c>
      <c r="G4727" s="11">
        <v>0.3299600695933998</v>
      </c>
      <c r="H4727" s="11">
        <v>0.31662456553032475</v>
      </c>
      <c r="I4727" s="11">
        <v>0.35184472129009414</v>
      </c>
      <c r="J4727" s="11">
        <v>0.46350328479085834</v>
      </c>
      <c r="K4727" s="11">
        <v>0.31501335995207985</v>
      </c>
      <c r="L4727" s="11">
        <v>0.33119685887032174</v>
      </c>
      <c r="M4727" s="11">
        <v>0.53128317103683609</v>
      </c>
    </row>
    <row r="4728" spans="1:13" x14ac:dyDescent="0.35">
      <c r="A4728" s="11" t="str">
        <f t="shared" si="73"/>
        <v>CONSUMO PER CAPITA (kg ó litros por individuo)Sin CafeinaHOMBRE</v>
      </c>
      <c r="B4728" s="11" t="s">
        <v>121</v>
      </c>
      <c r="C4728" s="11" t="s">
        <v>164</v>
      </c>
      <c r="D4728" s="11" t="s">
        <v>21</v>
      </c>
      <c r="E4728" s="11">
        <v>0.19460737928353949</v>
      </c>
      <c r="F4728" s="11">
        <v>0.31395394998708209</v>
      </c>
      <c r="G4728" s="11">
        <v>0.22574253981198089</v>
      </c>
      <c r="H4728" s="11">
        <v>0.2613938839604813</v>
      </c>
      <c r="I4728" s="11">
        <v>0.34778026055898459</v>
      </c>
      <c r="J4728" s="11">
        <v>0.43583242989453375</v>
      </c>
      <c r="K4728" s="11">
        <v>0.23825856163921449</v>
      </c>
      <c r="L4728" s="11">
        <v>0.30784066643389224</v>
      </c>
      <c r="M4728" s="11">
        <v>0.39261970743134328</v>
      </c>
    </row>
    <row r="4729" spans="1:13" x14ac:dyDescent="0.35">
      <c r="A4729" s="11" t="str">
        <f t="shared" si="73"/>
        <v>CONSUMO PER CAPITA (kg ó litros por individuo)Sin CafeinaMUJER</v>
      </c>
      <c r="B4729" s="11" t="s">
        <v>121</v>
      </c>
      <c r="C4729" s="11" t="s">
        <v>164</v>
      </c>
      <c r="D4729" s="11" t="s">
        <v>22</v>
      </c>
      <c r="E4729" s="11">
        <v>0.2295571671231996</v>
      </c>
      <c r="F4729" s="11">
        <v>0.32825483699875979</v>
      </c>
      <c r="G4729" s="11">
        <v>0.19780194791914885</v>
      </c>
      <c r="H4729" s="11">
        <v>0.14985612727510675</v>
      </c>
      <c r="I4729" s="11">
        <v>0.19799333498661456</v>
      </c>
      <c r="J4729" s="11">
        <v>0.26448861217046887</v>
      </c>
      <c r="K4729" s="11">
        <v>0.22595254517239249</v>
      </c>
      <c r="L4729" s="11">
        <v>0.20581912119410925</v>
      </c>
      <c r="M4729" s="11">
        <v>0.17987788230818599</v>
      </c>
    </row>
    <row r="4730" spans="1:13" x14ac:dyDescent="0.35">
      <c r="A4730" s="11" t="str">
        <f t="shared" si="73"/>
        <v>CONSUMO PER CAPITA (kg ó litros por individuo)Frutas con gasT.ESPAÑA</v>
      </c>
      <c r="B4730" s="11" t="s">
        <v>121</v>
      </c>
      <c r="C4730" s="11" t="s">
        <v>165</v>
      </c>
      <c r="D4730" s="11" t="s">
        <v>36</v>
      </c>
      <c r="E4730" s="11">
        <v>0.24248454360795721</v>
      </c>
      <c r="F4730" s="11">
        <v>0.48372998292448838</v>
      </c>
      <c r="G4730" s="11">
        <v>0.2488536426889591</v>
      </c>
      <c r="H4730" s="11">
        <v>0.28820734817851307</v>
      </c>
      <c r="I4730" s="11">
        <v>0.36202227439581897</v>
      </c>
      <c r="J4730" s="11">
        <v>0.6552485484895304</v>
      </c>
      <c r="K4730" s="11">
        <v>0.29243853217115134</v>
      </c>
      <c r="L4730" s="11">
        <v>0.24718554833064546</v>
      </c>
      <c r="M4730" s="11">
        <v>0.31562676198785045</v>
      </c>
    </row>
    <row r="4731" spans="1:13" x14ac:dyDescent="0.35">
      <c r="A4731" s="11" t="str">
        <f t="shared" si="73"/>
        <v>CONSUMO PER CAPITA (kg ó litros por individuo)Frutas con gasBCN AM</v>
      </c>
      <c r="B4731" s="11" t="s">
        <v>121</v>
      </c>
      <c r="C4731" s="11" t="s">
        <v>165</v>
      </c>
      <c r="D4731" s="11" t="s">
        <v>1</v>
      </c>
      <c r="E4731" s="11">
        <v>0.13325202335330938</v>
      </c>
      <c r="F4731" s="11">
        <v>0.27900512777524855</v>
      </c>
      <c r="G4731" s="11">
        <v>0.23380560961975053</v>
      </c>
      <c r="H4731" s="11">
        <v>0.16315397176466673</v>
      </c>
      <c r="I4731" s="11">
        <v>0.2154623577884156</v>
      </c>
      <c r="J4731" s="11">
        <v>0.36290794684656569</v>
      </c>
      <c r="K4731" s="11">
        <v>0.27568106837005157</v>
      </c>
      <c r="L4731" s="11">
        <v>0.28880301812488807</v>
      </c>
      <c r="M4731" s="11">
        <v>0.35812278377450601</v>
      </c>
    </row>
    <row r="4732" spans="1:13" x14ac:dyDescent="0.35">
      <c r="A4732" s="11" t="str">
        <f t="shared" si="73"/>
        <v>CONSUMO PER CAPITA (kg ó litros por individuo)Frutas con gasREST.CAT ARAGON</v>
      </c>
      <c r="B4732" s="11" t="s">
        <v>121</v>
      </c>
      <c r="C4732" s="11" t="s">
        <v>165</v>
      </c>
      <c r="D4732" s="11" t="s">
        <v>2</v>
      </c>
      <c r="E4732" s="11">
        <v>0.18945862730741245</v>
      </c>
      <c r="F4732" s="11">
        <v>0.29530339162446817</v>
      </c>
      <c r="G4732" s="11">
        <v>0.14946273526744985</v>
      </c>
      <c r="H4732" s="11">
        <v>0.11882118398265511</v>
      </c>
      <c r="I4732" s="11">
        <v>0.14872685042940426</v>
      </c>
      <c r="J4732" s="11">
        <v>0.43474934825367212</v>
      </c>
      <c r="K4732" s="11">
        <v>0.14941108242130227</v>
      </c>
      <c r="L4732" s="11">
        <v>0.13525139704069289</v>
      </c>
      <c r="M4732" s="11">
        <v>0.23841384209979791</v>
      </c>
    </row>
    <row r="4733" spans="1:13" x14ac:dyDescent="0.35">
      <c r="A4733" s="11" t="str">
        <f t="shared" si="73"/>
        <v>CONSUMO PER CAPITA (kg ó litros por individuo)Frutas con gasLEVANTE</v>
      </c>
      <c r="B4733" s="11" t="s">
        <v>121</v>
      </c>
      <c r="C4733" s="11" t="s">
        <v>165</v>
      </c>
      <c r="D4733" s="11" t="s">
        <v>3</v>
      </c>
      <c r="E4733" s="11">
        <v>0.24546303828072846</v>
      </c>
      <c r="F4733" s="11">
        <v>0.51172585054968711</v>
      </c>
      <c r="G4733" s="11">
        <v>0.37436318651469902</v>
      </c>
      <c r="H4733" s="11">
        <v>0.38974313516019315</v>
      </c>
      <c r="I4733" s="11">
        <v>0.35788054575656175</v>
      </c>
      <c r="J4733" s="11">
        <v>0.76732146229178833</v>
      </c>
      <c r="K4733" s="11">
        <v>0.46951159586532776</v>
      </c>
      <c r="L4733" s="11">
        <v>0.26068373745838636</v>
      </c>
      <c r="M4733" s="11">
        <v>0.33559362386752617</v>
      </c>
    </row>
    <row r="4734" spans="1:13" x14ac:dyDescent="0.35">
      <c r="A4734" s="11" t="str">
        <f t="shared" si="73"/>
        <v>CONSUMO PER CAPITA (kg ó litros por individuo)Frutas con gasANDALUCIA</v>
      </c>
      <c r="B4734" s="11" t="s">
        <v>121</v>
      </c>
      <c r="C4734" s="11" t="s">
        <v>165</v>
      </c>
      <c r="D4734" s="11" t="s">
        <v>4</v>
      </c>
      <c r="E4734" s="11">
        <v>0.37891625333782741</v>
      </c>
      <c r="F4734" s="11">
        <v>0.59573041752378098</v>
      </c>
      <c r="G4734" s="11">
        <v>0.34002510546439663</v>
      </c>
      <c r="H4734" s="11">
        <v>0.52278153172325048</v>
      </c>
      <c r="I4734" s="11">
        <v>0.6384995215938577</v>
      </c>
      <c r="J4734" s="11">
        <v>1.1431473796603071</v>
      </c>
      <c r="K4734" s="11">
        <v>0.44943109955975813</v>
      </c>
      <c r="L4734" s="11">
        <v>0.30198624609760133</v>
      </c>
      <c r="M4734" s="11">
        <v>0.35488512934510591</v>
      </c>
    </row>
    <row r="4735" spans="1:13" x14ac:dyDescent="0.35">
      <c r="A4735" s="11" t="str">
        <f t="shared" si="73"/>
        <v>CONSUMO PER CAPITA (kg ó litros por individuo)Frutas con gasMDD AM</v>
      </c>
      <c r="B4735" s="11" t="s">
        <v>121</v>
      </c>
      <c r="C4735" s="11" t="s">
        <v>165</v>
      </c>
      <c r="D4735" s="11" t="s">
        <v>5</v>
      </c>
      <c r="E4735" s="11">
        <v>0.19928123312903914</v>
      </c>
      <c r="F4735" s="11">
        <v>0.39439907580061762</v>
      </c>
      <c r="G4735" s="11">
        <v>0.15646742139867847</v>
      </c>
      <c r="H4735" s="11">
        <v>0.2271665393293428</v>
      </c>
      <c r="I4735" s="11">
        <v>0.25931353264430501</v>
      </c>
      <c r="J4735" s="11">
        <v>0.54447053669963985</v>
      </c>
      <c r="K4735" s="11">
        <v>0.17776795791580802</v>
      </c>
      <c r="L4735" s="11">
        <v>0.17065204039858764</v>
      </c>
      <c r="M4735" s="11">
        <v>0.23977777336435369</v>
      </c>
    </row>
    <row r="4736" spans="1:13" x14ac:dyDescent="0.35">
      <c r="A4736" s="11" t="str">
        <f t="shared" si="73"/>
        <v>CONSUMO PER CAPITA (kg ó litros por individuo)Frutas con gasRTO CENTRO</v>
      </c>
      <c r="B4736" s="11" t="s">
        <v>121</v>
      </c>
      <c r="C4736" s="11" t="s">
        <v>165</v>
      </c>
      <c r="D4736" s="11" t="s">
        <v>6</v>
      </c>
      <c r="E4736" s="11">
        <v>0.34557104822328794</v>
      </c>
      <c r="F4736" s="11">
        <v>0.99685130168077918</v>
      </c>
      <c r="G4736" s="11">
        <v>0.27327392953665214</v>
      </c>
      <c r="H4736" s="11">
        <v>0.30490171695585222</v>
      </c>
      <c r="I4736" s="11">
        <v>0.46509945048016693</v>
      </c>
      <c r="J4736" s="11">
        <v>0.4672839049298585</v>
      </c>
      <c r="K4736" s="11">
        <v>0.2152358396115053</v>
      </c>
      <c r="L4736" s="11">
        <v>0.3747212005922288</v>
      </c>
      <c r="M4736" s="11">
        <v>0.44525570141114407</v>
      </c>
    </row>
    <row r="4737" spans="1:13" x14ac:dyDescent="0.35">
      <c r="A4737" s="11" t="str">
        <f t="shared" si="73"/>
        <v>CONSUMO PER CAPITA (kg ó litros por individuo)Frutas con gasNORTE-CENTRO</v>
      </c>
      <c r="B4737" s="11" t="s">
        <v>121</v>
      </c>
      <c r="C4737" s="11" t="s">
        <v>165</v>
      </c>
      <c r="D4737" s="11" t="s">
        <v>7</v>
      </c>
      <c r="E4737" s="11">
        <v>0.15668798031100428</v>
      </c>
      <c r="F4737" s="11">
        <v>0.42762775437926104</v>
      </c>
      <c r="G4737" s="11">
        <v>0.16466660024742594</v>
      </c>
      <c r="H4737" s="11">
        <v>0.15774285315775988</v>
      </c>
      <c r="I4737" s="11">
        <v>0.3700987232194064</v>
      </c>
      <c r="J4737" s="11">
        <v>0.57850015283090639</v>
      </c>
      <c r="K4737" s="11">
        <v>0.17877718172799956</v>
      </c>
      <c r="L4737" s="11">
        <v>0.21118000217125163</v>
      </c>
      <c r="M4737" s="11">
        <v>0.24386500293099084</v>
      </c>
    </row>
    <row r="4738" spans="1:13" x14ac:dyDescent="0.35">
      <c r="A4738" s="11" t="str">
        <f t="shared" si="73"/>
        <v>CONSUMO PER CAPITA (kg ó litros por individuo)Frutas con gasNOROESTE</v>
      </c>
      <c r="B4738" s="11" t="s">
        <v>121</v>
      </c>
      <c r="C4738" s="11" t="s">
        <v>165</v>
      </c>
      <c r="D4738" s="11" t="s">
        <v>8</v>
      </c>
      <c r="E4738" s="11">
        <v>0.1662618737453404</v>
      </c>
      <c r="F4738" s="11">
        <v>0.32850437919254072</v>
      </c>
      <c r="G4738" s="11">
        <v>0.18887145134466923</v>
      </c>
      <c r="H4738" s="11">
        <v>0.16941163851553015</v>
      </c>
      <c r="I4738" s="11">
        <v>0.24429062279520494</v>
      </c>
      <c r="J4738" s="11">
        <v>0.42776476238809219</v>
      </c>
      <c r="K4738" s="11">
        <v>0.23032814126265089</v>
      </c>
      <c r="L4738" s="11">
        <v>0.23586106616394797</v>
      </c>
      <c r="M4738" s="11">
        <v>0.31062470329976088</v>
      </c>
    </row>
    <row r="4739" spans="1:13" x14ac:dyDescent="0.35">
      <c r="A4739" s="11" t="str">
        <f t="shared" si="73"/>
        <v>CONSUMO PER CAPITA (kg ó litros por individuo)Frutas con gas&lt;2MIL</v>
      </c>
      <c r="B4739" s="11" t="s">
        <v>121</v>
      </c>
      <c r="C4739" s="11" t="s">
        <v>165</v>
      </c>
      <c r="D4739" s="11" t="s">
        <v>9</v>
      </c>
      <c r="E4739" s="11">
        <v>0.20172246288862458</v>
      </c>
      <c r="F4739" s="11">
        <v>0.35620485762050802</v>
      </c>
      <c r="G4739" s="11">
        <v>0.23973734329981697</v>
      </c>
      <c r="H4739" s="11">
        <v>0.21095542498924547</v>
      </c>
      <c r="I4739" s="11">
        <v>0.46368858568819366</v>
      </c>
      <c r="J4739" s="11">
        <v>0.41611273106119223</v>
      </c>
      <c r="K4739" s="11">
        <v>0.18141586325662132</v>
      </c>
      <c r="L4739" s="11">
        <v>0.30515240672673111</v>
      </c>
      <c r="M4739" s="11">
        <v>0.29710253586726387</v>
      </c>
    </row>
    <row r="4740" spans="1:13" x14ac:dyDescent="0.35">
      <c r="A4740" s="11" t="str">
        <f t="shared" ref="A4740:A4803" si="74">B4740&amp;C4740&amp;D4740</f>
        <v>CONSUMO PER CAPITA (kg ó litros por individuo)Frutas con gas2-5MIL</v>
      </c>
      <c r="B4740" s="11" t="s">
        <v>121</v>
      </c>
      <c r="C4740" s="11" t="s">
        <v>165</v>
      </c>
      <c r="D4740" s="11" t="s">
        <v>10</v>
      </c>
      <c r="E4740" s="11">
        <v>0.24653892414157685</v>
      </c>
      <c r="F4740" s="11">
        <v>0.25436145682500844</v>
      </c>
      <c r="G4740" s="11">
        <v>0.25644266037842151</v>
      </c>
      <c r="H4740" s="11">
        <v>0.26494277588049697</v>
      </c>
      <c r="I4740" s="11">
        <v>0.3827212379919589</v>
      </c>
      <c r="J4740" s="11">
        <v>0.72462634330492182</v>
      </c>
      <c r="K4740" s="11">
        <v>0.29633168415007738</v>
      </c>
      <c r="L4740" s="11">
        <v>0.28717281631031627</v>
      </c>
      <c r="M4740" s="11">
        <v>0.25018306177327415</v>
      </c>
    </row>
    <row r="4741" spans="1:13" x14ac:dyDescent="0.35">
      <c r="A4741" s="11" t="str">
        <f t="shared" si="74"/>
        <v>CONSUMO PER CAPITA (kg ó litros por individuo)Frutas con gas5-10MIL</v>
      </c>
      <c r="B4741" s="11" t="s">
        <v>121</v>
      </c>
      <c r="C4741" s="11" t="s">
        <v>165</v>
      </c>
      <c r="D4741" s="11" t="s">
        <v>11</v>
      </c>
      <c r="E4741" s="11">
        <v>0.25062804610104134</v>
      </c>
      <c r="F4741" s="11">
        <v>0.36672980866024529</v>
      </c>
      <c r="G4741" s="11">
        <v>0.21343754975469842</v>
      </c>
      <c r="H4741" s="11">
        <v>0.17070906915360182</v>
      </c>
      <c r="I4741" s="11">
        <v>0.4822045129431578</v>
      </c>
      <c r="J4741" s="11">
        <v>0.95544391249997318</v>
      </c>
      <c r="K4741" s="11">
        <v>0.25469213464439117</v>
      </c>
      <c r="L4741" s="11">
        <v>0.25940661246317492</v>
      </c>
      <c r="M4741" s="11">
        <v>0.3299573459768671</v>
      </c>
    </row>
    <row r="4742" spans="1:13" x14ac:dyDescent="0.35">
      <c r="A4742" s="11" t="str">
        <f t="shared" si="74"/>
        <v>CONSUMO PER CAPITA (kg ó litros por individuo)Frutas con gas10-30MIL</v>
      </c>
      <c r="B4742" s="11" t="s">
        <v>121</v>
      </c>
      <c r="C4742" s="11" t="s">
        <v>165</v>
      </c>
      <c r="D4742" s="11" t="s">
        <v>12</v>
      </c>
      <c r="E4742" s="11">
        <v>0.28160621071946978</v>
      </c>
      <c r="F4742" s="11">
        <v>0.74297206793229731</v>
      </c>
      <c r="G4742" s="11">
        <v>0.30885827875013028</v>
      </c>
      <c r="H4742" s="11">
        <v>0.27867672077872691</v>
      </c>
      <c r="I4742" s="11">
        <v>0.34443738236480725</v>
      </c>
      <c r="J4742" s="11">
        <v>0.60133804062230822</v>
      </c>
      <c r="K4742" s="11">
        <v>0.26477471573569544</v>
      </c>
      <c r="L4742" s="11">
        <v>0.28437156532732177</v>
      </c>
      <c r="M4742" s="11">
        <v>0.36594435713660856</v>
      </c>
    </row>
    <row r="4743" spans="1:13" x14ac:dyDescent="0.35">
      <c r="A4743" s="11" t="str">
        <f t="shared" si="74"/>
        <v>CONSUMO PER CAPITA (kg ó litros por individuo)Frutas con gas30-100MIL</v>
      </c>
      <c r="B4743" s="11" t="s">
        <v>121</v>
      </c>
      <c r="C4743" s="11" t="s">
        <v>165</v>
      </c>
      <c r="D4743" s="11" t="s">
        <v>13</v>
      </c>
      <c r="E4743" s="11">
        <v>0.24619968334306433</v>
      </c>
      <c r="F4743" s="11">
        <v>0.40212297894812427</v>
      </c>
      <c r="G4743" s="11">
        <v>0.27767292937814725</v>
      </c>
      <c r="H4743" s="11">
        <v>0.30322898884024457</v>
      </c>
      <c r="I4743" s="11">
        <v>0.34427065290499437</v>
      </c>
      <c r="J4743" s="11">
        <v>0.5719171721564118</v>
      </c>
      <c r="K4743" s="11">
        <v>0.42852530116344617</v>
      </c>
      <c r="L4743" s="11">
        <v>0.22339183970087717</v>
      </c>
      <c r="M4743" s="11">
        <v>0.31217412472421169</v>
      </c>
    </row>
    <row r="4744" spans="1:13" x14ac:dyDescent="0.35">
      <c r="A4744" s="11" t="str">
        <f t="shared" si="74"/>
        <v>CONSUMO PER CAPITA (kg ó litros por individuo)Frutas con gas100-200MIL</v>
      </c>
      <c r="B4744" s="11" t="s">
        <v>121</v>
      </c>
      <c r="C4744" s="11" t="s">
        <v>165</v>
      </c>
      <c r="D4744" s="11" t="s">
        <v>14</v>
      </c>
      <c r="E4744" s="11">
        <v>0.24296185975602402</v>
      </c>
      <c r="F4744" s="11">
        <v>0.5157280166722511</v>
      </c>
      <c r="G4744" s="11">
        <v>0.20946228484629695</v>
      </c>
      <c r="H4744" s="11">
        <v>0.53867066267904329</v>
      </c>
      <c r="I4744" s="11">
        <v>0.40473716504720464</v>
      </c>
      <c r="J4744" s="11">
        <v>1.1248606258531735</v>
      </c>
      <c r="K4744" s="11">
        <v>0.26552810203744726</v>
      </c>
      <c r="L4744" s="11">
        <v>0.17596915673384761</v>
      </c>
      <c r="M4744" s="11">
        <v>0.23424398183586378</v>
      </c>
    </row>
    <row r="4745" spans="1:13" x14ac:dyDescent="0.35">
      <c r="A4745" s="11" t="str">
        <f t="shared" si="74"/>
        <v>CONSUMO PER CAPITA (kg ó litros por individuo)Frutas con gas200-500MIL</v>
      </c>
      <c r="B4745" s="11" t="s">
        <v>121</v>
      </c>
      <c r="C4745" s="11" t="s">
        <v>165</v>
      </c>
      <c r="D4745" s="11" t="s">
        <v>15</v>
      </c>
      <c r="E4745" s="11">
        <v>0.26197395751929409</v>
      </c>
      <c r="F4745" s="11">
        <v>0.60956324781663795</v>
      </c>
      <c r="G4745" s="11">
        <v>0.23238354511543238</v>
      </c>
      <c r="H4745" s="11">
        <v>0.2623950662665307</v>
      </c>
      <c r="I4745" s="11">
        <v>0.30983764578284506</v>
      </c>
      <c r="J4745" s="11">
        <v>0.51470762116387814</v>
      </c>
      <c r="K4745" s="11">
        <v>0.28652652302320458</v>
      </c>
      <c r="L4745" s="11">
        <v>0.32545625112841542</v>
      </c>
      <c r="M4745" s="11">
        <v>0.3263846024296147</v>
      </c>
    </row>
    <row r="4746" spans="1:13" x14ac:dyDescent="0.35">
      <c r="A4746" s="11" t="str">
        <f t="shared" si="74"/>
        <v>CONSUMO PER CAPITA (kg ó litros por individuo)Frutas con gas&gt;500MIL</v>
      </c>
      <c r="B4746" s="11" t="s">
        <v>121</v>
      </c>
      <c r="C4746" s="11" t="s">
        <v>165</v>
      </c>
      <c r="D4746" s="11" t="s">
        <v>16</v>
      </c>
      <c r="E4746" s="11">
        <v>0.19061608049748738</v>
      </c>
      <c r="F4746" s="11">
        <v>0.38282053018695134</v>
      </c>
      <c r="G4746" s="11">
        <v>0.20410386008261097</v>
      </c>
      <c r="H4746" s="11">
        <v>0.2426348314798997</v>
      </c>
      <c r="I4746" s="11">
        <v>0.31329781439074184</v>
      </c>
      <c r="J4746" s="11">
        <v>0.54718440882176744</v>
      </c>
      <c r="K4746" s="11">
        <v>0.2385414905791621</v>
      </c>
      <c r="L4746" s="11">
        <v>0.17882910176192029</v>
      </c>
      <c r="M4746" s="11">
        <v>0.33234368586954577</v>
      </c>
    </row>
    <row r="4747" spans="1:13" x14ac:dyDescent="0.35">
      <c r="A4747" s="11" t="str">
        <f t="shared" si="74"/>
        <v>CONSUMO PER CAPITA (kg ó litros por individuo)Frutas con gasDE 15 A 19 AÑOS</v>
      </c>
      <c r="B4747" s="11" t="s">
        <v>121</v>
      </c>
      <c r="C4747" s="11" t="s">
        <v>165</v>
      </c>
      <c r="D4747" s="11" t="s">
        <v>39</v>
      </c>
      <c r="E4747" s="11">
        <v>0.23845497070179564</v>
      </c>
      <c r="F4747" s="11">
        <v>0.33051422706966788</v>
      </c>
      <c r="G4747" s="11">
        <v>0.3654072899544013</v>
      </c>
      <c r="H4747" s="11">
        <v>0.34374665850528346</v>
      </c>
      <c r="I4747" s="11">
        <v>0.38640947249612551</v>
      </c>
      <c r="J4747" s="11">
        <v>0.76179337138708791</v>
      </c>
      <c r="K4747" s="11">
        <v>0.24211596797673268</v>
      </c>
      <c r="L4747" s="11">
        <v>0.16346152448058116</v>
      </c>
      <c r="M4747" s="11">
        <v>0.16962822072950617</v>
      </c>
    </row>
    <row r="4748" spans="1:13" x14ac:dyDescent="0.35">
      <c r="A4748" s="11" t="str">
        <f t="shared" si="74"/>
        <v>CONSUMO PER CAPITA (kg ó litros por individuo)Frutas con gasDE 20 A 24 AÑOS</v>
      </c>
      <c r="B4748" s="11" t="s">
        <v>121</v>
      </c>
      <c r="C4748" s="11" t="s">
        <v>165</v>
      </c>
      <c r="D4748" s="11" t="s">
        <v>40</v>
      </c>
      <c r="E4748" s="11">
        <v>0.16546714767358139</v>
      </c>
      <c r="F4748" s="11">
        <v>0.35214074794177669</v>
      </c>
      <c r="G4748" s="11">
        <v>0.29486780176915661</v>
      </c>
      <c r="H4748" s="11">
        <v>0.34736944902960248</v>
      </c>
      <c r="I4748" s="11">
        <v>0.18533430706798162</v>
      </c>
      <c r="J4748" s="11">
        <v>0.37454931295718469</v>
      </c>
      <c r="K4748" s="11">
        <v>0.34931253264596268</v>
      </c>
      <c r="L4748" s="11">
        <v>0.27817508479067143</v>
      </c>
      <c r="M4748" s="11">
        <v>0.11393463343860437</v>
      </c>
    </row>
    <row r="4749" spans="1:13" x14ac:dyDescent="0.35">
      <c r="A4749" s="11" t="str">
        <f t="shared" si="74"/>
        <v>CONSUMO PER CAPITA (kg ó litros por individuo)Frutas con gasDE 25 A 34 AÑOS</v>
      </c>
      <c r="B4749" s="11" t="s">
        <v>121</v>
      </c>
      <c r="C4749" s="11" t="s">
        <v>165</v>
      </c>
      <c r="D4749" s="11" t="s">
        <v>41</v>
      </c>
      <c r="E4749" s="11">
        <v>0.19180283814426405</v>
      </c>
      <c r="F4749" s="11">
        <v>0.33618615435352461</v>
      </c>
      <c r="G4749" s="11">
        <v>0.1855870719068568</v>
      </c>
      <c r="H4749" s="11">
        <v>0.17554283929708517</v>
      </c>
      <c r="I4749" s="11">
        <v>0.22160267296605501</v>
      </c>
      <c r="J4749" s="11">
        <v>0.37781835474275005</v>
      </c>
      <c r="K4749" s="11">
        <v>0.13616060723849849</v>
      </c>
      <c r="L4749" s="11">
        <v>0.11459642557942977</v>
      </c>
      <c r="M4749" s="11">
        <v>0.20374840076878198</v>
      </c>
    </row>
    <row r="4750" spans="1:13" x14ac:dyDescent="0.35">
      <c r="A4750" s="11" t="str">
        <f t="shared" si="74"/>
        <v>CONSUMO PER CAPITA (kg ó litros por individuo)Frutas con gasDE 35 A 49 AÑOS</v>
      </c>
      <c r="B4750" s="11" t="s">
        <v>121</v>
      </c>
      <c r="C4750" s="11" t="s">
        <v>165</v>
      </c>
      <c r="D4750" s="11" t="s">
        <v>42</v>
      </c>
      <c r="E4750" s="11">
        <v>0.26032001935843141</v>
      </c>
      <c r="F4750" s="11">
        <v>0.50696868609345647</v>
      </c>
      <c r="G4750" s="11">
        <v>0.28157985327909268</v>
      </c>
      <c r="H4750" s="11">
        <v>0.30375528904448623</v>
      </c>
      <c r="I4750" s="11">
        <v>0.46867489384181821</v>
      </c>
      <c r="J4750" s="11">
        <v>0.72284822549403516</v>
      </c>
      <c r="K4750" s="11">
        <v>0.36052929534996547</v>
      </c>
      <c r="L4750" s="11">
        <v>0.29980987785324675</v>
      </c>
      <c r="M4750" s="11">
        <v>0.3246607889378586</v>
      </c>
    </row>
    <row r="4751" spans="1:13" x14ac:dyDescent="0.35">
      <c r="A4751" s="11" t="str">
        <f t="shared" si="74"/>
        <v>CONSUMO PER CAPITA (kg ó litros por individuo)Frutas con gasDE 50 A 59 AÑOS</v>
      </c>
      <c r="B4751" s="11" t="s">
        <v>121</v>
      </c>
      <c r="C4751" s="11" t="s">
        <v>165</v>
      </c>
      <c r="D4751" s="11" t="s">
        <v>43</v>
      </c>
      <c r="E4751" s="11">
        <v>0.25466284844948217</v>
      </c>
      <c r="F4751" s="11">
        <v>0.77560138095067255</v>
      </c>
      <c r="G4751" s="11">
        <v>0.33047584838284344</v>
      </c>
      <c r="H4751" s="11">
        <v>0.23731734671296334</v>
      </c>
      <c r="I4751" s="11">
        <v>0.33424438156041453</v>
      </c>
      <c r="J4751" s="11">
        <v>0.54822719378762985</v>
      </c>
      <c r="K4751" s="11">
        <v>0.28225838343278792</v>
      </c>
      <c r="L4751" s="11">
        <v>0.29332658991697758</v>
      </c>
      <c r="M4751" s="11">
        <v>0.40925785121625047</v>
      </c>
    </row>
    <row r="4752" spans="1:13" x14ac:dyDescent="0.35">
      <c r="A4752" s="11" t="str">
        <f t="shared" si="74"/>
        <v>CONSUMO PER CAPITA (kg ó litros por individuo)Frutas con gasDE 60 A 75 AÑOS</v>
      </c>
      <c r="B4752" s="11" t="s">
        <v>121</v>
      </c>
      <c r="C4752" s="11" t="s">
        <v>165</v>
      </c>
      <c r="D4752" s="11" t="s">
        <v>44</v>
      </c>
      <c r="E4752" s="11">
        <v>0.26383822769120452</v>
      </c>
      <c r="F4752" s="11">
        <v>0.37657069820582106</v>
      </c>
      <c r="G4752" s="11">
        <v>0.12635375027982176</v>
      </c>
      <c r="H4752" s="11">
        <v>0.34826709788139304</v>
      </c>
      <c r="I4752" s="11">
        <v>0.37825596578498222</v>
      </c>
      <c r="J4752" s="11">
        <v>0.88074847341564932</v>
      </c>
      <c r="K4752" s="11">
        <v>0.30837096091594901</v>
      </c>
      <c r="L4752" s="11">
        <v>0.23967581685993544</v>
      </c>
      <c r="M4752" s="11">
        <v>0.39650226956329282</v>
      </c>
    </row>
    <row r="4753" spans="1:13" x14ac:dyDescent="0.35">
      <c r="A4753" s="11" t="str">
        <f t="shared" si="74"/>
        <v>CONSUMO PER CAPITA (kg ó litros por individuo)Frutas con gasALTA Y MEDIA ALTA</v>
      </c>
      <c r="B4753" s="11" t="s">
        <v>121</v>
      </c>
      <c r="C4753" s="11" t="s">
        <v>165</v>
      </c>
      <c r="D4753" s="11" t="s">
        <v>17</v>
      </c>
      <c r="E4753" s="11">
        <v>0.29448951768633447</v>
      </c>
      <c r="F4753" s="11">
        <v>0.50313044208306934</v>
      </c>
      <c r="G4753" s="11">
        <v>0.24804834691879235</v>
      </c>
      <c r="H4753" s="11">
        <v>0.25354791238438029</v>
      </c>
      <c r="I4753" s="11">
        <v>0.30307664361596642</v>
      </c>
      <c r="J4753" s="11">
        <v>0.46875659256708135</v>
      </c>
      <c r="K4753" s="11">
        <v>0.20227835817301426</v>
      </c>
      <c r="L4753" s="11">
        <v>0.19234252131274121</v>
      </c>
      <c r="M4753" s="11">
        <v>0.2604650133401365</v>
      </c>
    </row>
    <row r="4754" spans="1:13" x14ac:dyDescent="0.35">
      <c r="A4754" s="11" t="str">
        <f t="shared" si="74"/>
        <v>CONSUMO PER CAPITA (kg ó litros por individuo)Frutas con gasMEDIA</v>
      </c>
      <c r="B4754" s="11" t="s">
        <v>121</v>
      </c>
      <c r="C4754" s="11" t="s">
        <v>165</v>
      </c>
      <c r="D4754" s="11" t="s">
        <v>18</v>
      </c>
      <c r="E4754" s="11">
        <v>0.22293716339288552</v>
      </c>
      <c r="F4754" s="11">
        <v>0.38127225852882451</v>
      </c>
      <c r="G4754" s="11">
        <v>0.21606355796016405</v>
      </c>
      <c r="H4754" s="11">
        <v>0.24030462150584186</v>
      </c>
      <c r="I4754" s="11">
        <v>0.30017705833347269</v>
      </c>
      <c r="J4754" s="11">
        <v>0.53692627505881219</v>
      </c>
      <c r="K4754" s="11">
        <v>0.27022680994561388</v>
      </c>
      <c r="L4754" s="11">
        <v>0.22061182827191594</v>
      </c>
      <c r="M4754" s="11">
        <v>0.28662052464311977</v>
      </c>
    </row>
    <row r="4755" spans="1:13" x14ac:dyDescent="0.35">
      <c r="A4755" s="11" t="str">
        <f t="shared" si="74"/>
        <v>CONSUMO PER CAPITA (kg ó litros por individuo)Frutas con gasMEDIA BAJA</v>
      </c>
      <c r="B4755" s="11" t="s">
        <v>121</v>
      </c>
      <c r="C4755" s="11" t="s">
        <v>165</v>
      </c>
      <c r="D4755" s="11" t="s">
        <v>19</v>
      </c>
      <c r="E4755" s="11">
        <v>0.19032524093875985</v>
      </c>
      <c r="F4755" s="11">
        <v>0.43980688649641764</v>
      </c>
      <c r="G4755" s="11">
        <v>0.20401713016924372</v>
      </c>
      <c r="H4755" s="11">
        <v>0.25675012408528913</v>
      </c>
      <c r="I4755" s="11">
        <v>0.39751842357463774</v>
      </c>
      <c r="J4755" s="11">
        <v>0.73222064885029636</v>
      </c>
      <c r="K4755" s="11">
        <v>0.30385815799929694</v>
      </c>
      <c r="L4755" s="11">
        <v>0.25724602906671556</v>
      </c>
      <c r="M4755" s="11">
        <v>0.36508576770371765</v>
      </c>
    </row>
    <row r="4756" spans="1:13" x14ac:dyDescent="0.35">
      <c r="A4756" s="11" t="str">
        <f t="shared" si="74"/>
        <v>CONSUMO PER CAPITA (kg ó litros por individuo)Frutas con gasBAJA</v>
      </c>
      <c r="B4756" s="11" t="s">
        <v>121</v>
      </c>
      <c r="C4756" s="11" t="s">
        <v>165</v>
      </c>
      <c r="D4756" s="11" t="s">
        <v>20</v>
      </c>
      <c r="E4756" s="11">
        <v>0.28872765028769798</v>
      </c>
      <c r="F4756" s="11">
        <v>0.69676832949614631</v>
      </c>
      <c r="G4756" s="11">
        <v>0.36650171415885507</v>
      </c>
      <c r="H4756" s="11">
        <v>0.45119551470976288</v>
      </c>
      <c r="I4756" s="11">
        <v>0.48444312523867694</v>
      </c>
      <c r="J4756" s="11">
        <v>0.9589749003677448</v>
      </c>
      <c r="K4756" s="11">
        <v>0.4148195028324469</v>
      </c>
      <c r="L4756" s="11">
        <v>0.33963743968850496</v>
      </c>
      <c r="M4756" s="11">
        <v>0.35960793842992916</v>
      </c>
    </row>
    <row r="4757" spans="1:13" x14ac:dyDescent="0.35">
      <c r="A4757" s="11" t="str">
        <f t="shared" si="74"/>
        <v>CONSUMO PER CAPITA (kg ó litros por individuo)Frutas con gasHOMBRE</v>
      </c>
      <c r="B4757" s="11" t="s">
        <v>121</v>
      </c>
      <c r="C4757" s="11" t="s">
        <v>165</v>
      </c>
      <c r="D4757" s="11" t="s">
        <v>21</v>
      </c>
      <c r="E4757" s="11">
        <v>0.22282626612369941</v>
      </c>
      <c r="F4757" s="11">
        <v>0.43355641622624191</v>
      </c>
      <c r="G4757" s="11">
        <v>0.23915306872526776</v>
      </c>
      <c r="H4757" s="11">
        <v>0.30438875502853202</v>
      </c>
      <c r="I4757" s="11">
        <v>0.34368767284735585</v>
      </c>
      <c r="J4757" s="11">
        <v>0.64186424236921513</v>
      </c>
      <c r="K4757" s="11">
        <v>0.30431712451681131</v>
      </c>
      <c r="L4757" s="11">
        <v>0.21259698218409168</v>
      </c>
      <c r="M4757" s="11">
        <v>0.29891758971834159</v>
      </c>
    </row>
    <row r="4758" spans="1:13" x14ac:dyDescent="0.35">
      <c r="A4758" s="11" t="str">
        <f t="shared" si="74"/>
        <v>CONSUMO PER CAPITA (kg ó litros por individuo)Frutas con gasMUJER</v>
      </c>
      <c r="B4758" s="11" t="s">
        <v>121</v>
      </c>
      <c r="C4758" s="11" t="s">
        <v>165</v>
      </c>
      <c r="D4758" s="11" t="s">
        <v>22</v>
      </c>
      <c r="E4758" s="11">
        <v>0.26184630331815029</v>
      </c>
      <c r="F4758" s="11">
        <v>0.53314662915139677</v>
      </c>
      <c r="G4758" s="11">
        <v>0.25840800245372697</v>
      </c>
      <c r="H4758" s="11">
        <v>0.27225726389008237</v>
      </c>
      <c r="I4758" s="11">
        <v>0.38009466876534465</v>
      </c>
      <c r="J4758" s="11">
        <v>0.66844136156065559</v>
      </c>
      <c r="K4758" s="11">
        <v>0.28072956373498453</v>
      </c>
      <c r="L4758" s="11">
        <v>0.28122514190299869</v>
      </c>
      <c r="M4758" s="11">
        <v>0.33207089374585902</v>
      </c>
    </row>
    <row r="4759" spans="1:13" x14ac:dyDescent="0.35">
      <c r="A4759" s="11" t="str">
        <f t="shared" si="74"/>
        <v>CONSUMO PER CAPITA (kg ó litros por individuo)Frutas sin gasT.ESPAÑA</v>
      </c>
      <c r="B4759" s="11" t="s">
        <v>121</v>
      </c>
      <c r="C4759" s="11" t="s">
        <v>166</v>
      </c>
      <c r="D4759" s="11" t="s">
        <v>36</v>
      </c>
      <c r="E4759" s="11">
        <v>8.5743997600036745E-2</v>
      </c>
      <c r="F4759" s="11">
        <v>0.18005938916297196</v>
      </c>
      <c r="G4759" s="11">
        <v>7.787064184782895E-2</v>
      </c>
      <c r="H4759" s="11">
        <v>7.5736676252614807E-2</v>
      </c>
      <c r="I4759" s="11">
        <v>8.3531344481380096E-2</v>
      </c>
      <c r="J4759" s="11">
        <v>0.14726699531350496</v>
      </c>
      <c r="K4759" s="11">
        <v>5.4199990098087236E-2</v>
      </c>
      <c r="L4759" s="11">
        <v>5.6437665758792527E-2</v>
      </c>
      <c r="M4759" s="11">
        <v>8.1552627310324352E-2</v>
      </c>
    </row>
    <row r="4760" spans="1:13" x14ac:dyDescent="0.35">
      <c r="A4760" s="11" t="str">
        <f t="shared" si="74"/>
        <v>CONSUMO PER CAPITA (kg ó litros por individuo)Frutas sin gasBCN AM</v>
      </c>
      <c r="B4760" s="11" t="s">
        <v>121</v>
      </c>
      <c r="C4760" s="11" t="s">
        <v>166</v>
      </c>
      <c r="D4760" s="11" t="s">
        <v>1</v>
      </c>
      <c r="E4760" s="11">
        <v>9.5446623027618582E-2</v>
      </c>
      <c r="F4760" s="11">
        <v>9.9285290831844591E-2</v>
      </c>
      <c r="G4760" s="11">
        <v>3.5309392427788314E-2</v>
      </c>
      <c r="H4760" s="11">
        <v>5.4011971147315978E-2</v>
      </c>
      <c r="I4760" s="11">
        <v>8.5863814519972284E-2</v>
      </c>
      <c r="J4760" s="11">
        <v>0.15255205827746396</v>
      </c>
      <c r="K4760" s="11">
        <v>6.0693231989465087E-2</v>
      </c>
      <c r="L4760" s="11">
        <v>6.6763332764798941E-2</v>
      </c>
      <c r="M4760" s="11">
        <v>7.4541863346558379E-2</v>
      </c>
    </row>
    <row r="4761" spans="1:13" x14ac:dyDescent="0.35">
      <c r="A4761" s="11" t="str">
        <f t="shared" si="74"/>
        <v>CONSUMO PER CAPITA (kg ó litros por individuo)Frutas sin gasREST.CAT ARAGON</v>
      </c>
      <c r="B4761" s="11" t="s">
        <v>121</v>
      </c>
      <c r="C4761" s="11" t="s">
        <v>166</v>
      </c>
      <c r="D4761" s="11" t="s">
        <v>2</v>
      </c>
      <c r="E4761" s="11">
        <v>5.298654991680149E-2</v>
      </c>
      <c r="F4761" s="11">
        <v>0.11080962363707687</v>
      </c>
      <c r="G4761" s="11">
        <v>4.9732338187268389E-2</v>
      </c>
      <c r="H4761" s="11">
        <v>2.5642828206177099E-2</v>
      </c>
      <c r="I4761" s="11">
        <v>4.8724877859526158E-2</v>
      </c>
      <c r="J4761" s="11">
        <v>0.15619541629989558</v>
      </c>
      <c r="K4761" s="11">
        <v>3.1526695313243563E-2</v>
      </c>
      <c r="L4761" s="11">
        <v>3.313718458055924E-2</v>
      </c>
      <c r="M4761" s="11">
        <v>3.9452731916815066E-2</v>
      </c>
    </row>
    <row r="4762" spans="1:13" x14ac:dyDescent="0.35">
      <c r="A4762" s="11" t="str">
        <f t="shared" si="74"/>
        <v>CONSUMO PER CAPITA (kg ó litros por individuo)Frutas sin gasLEVANTE</v>
      </c>
      <c r="B4762" s="11" t="s">
        <v>121</v>
      </c>
      <c r="C4762" s="11" t="s">
        <v>166</v>
      </c>
      <c r="D4762" s="11" t="s">
        <v>3</v>
      </c>
      <c r="E4762" s="11">
        <v>5.0285260331962366E-2</v>
      </c>
      <c r="F4762" s="11">
        <v>0.18189575772354272</v>
      </c>
      <c r="G4762" s="11">
        <v>0.10495977959329116</v>
      </c>
      <c r="H4762" s="11">
        <v>4.5922454364205723E-2</v>
      </c>
      <c r="I4762" s="11">
        <v>4.4918610482885882E-2</v>
      </c>
      <c r="J4762" s="11">
        <v>0.13488926480822186</v>
      </c>
      <c r="K4762" s="11">
        <v>4.9454732853100522E-2</v>
      </c>
      <c r="L4762" s="11">
        <v>4.3102772929543454E-2</v>
      </c>
      <c r="M4762" s="11">
        <v>4.7478896602362909E-2</v>
      </c>
    </row>
    <row r="4763" spans="1:13" x14ac:dyDescent="0.35">
      <c r="A4763" s="11" t="str">
        <f t="shared" si="74"/>
        <v>CONSUMO PER CAPITA (kg ó litros por individuo)Frutas sin gasANDALUCIA</v>
      </c>
      <c r="B4763" s="11" t="s">
        <v>121</v>
      </c>
      <c r="C4763" s="11" t="s">
        <v>166</v>
      </c>
      <c r="D4763" s="11" t="s">
        <v>4</v>
      </c>
      <c r="E4763" s="11">
        <v>2.9315568330672174E-2</v>
      </c>
      <c r="F4763" s="11">
        <v>0.10350531283723226</v>
      </c>
      <c r="G4763" s="11">
        <v>4.0403508852989746E-2</v>
      </c>
      <c r="H4763" s="11">
        <v>5.5581632195670166E-2</v>
      </c>
      <c r="I4763" s="11">
        <v>6.1926935155045312E-2</v>
      </c>
      <c r="J4763" s="11">
        <v>0.15039952437799717</v>
      </c>
      <c r="K4763" s="11">
        <v>4.5754696526562513E-2</v>
      </c>
      <c r="L4763" s="11">
        <v>4.0687881848939435E-2</v>
      </c>
      <c r="M4763" s="11">
        <v>4.5753629678881531E-2</v>
      </c>
    </row>
    <row r="4764" spans="1:13" x14ac:dyDescent="0.35">
      <c r="A4764" s="11" t="str">
        <f t="shared" si="74"/>
        <v>CONSUMO PER CAPITA (kg ó litros por individuo)Frutas sin gasMDD AM</v>
      </c>
      <c r="B4764" s="11" t="s">
        <v>121</v>
      </c>
      <c r="C4764" s="11" t="s">
        <v>166</v>
      </c>
      <c r="D4764" s="11" t="s">
        <v>5</v>
      </c>
      <c r="E4764" s="11">
        <v>9.6740023003660636E-2</v>
      </c>
      <c r="F4764" s="11">
        <v>0.19931251414196288</v>
      </c>
      <c r="G4764" s="11">
        <v>9.7591417908176284E-2</v>
      </c>
      <c r="H4764" s="11">
        <v>9.7465813800740611E-2</v>
      </c>
      <c r="I4764" s="11">
        <v>0.11061903216466003</v>
      </c>
      <c r="J4764" s="11">
        <v>0.12249037524446883</v>
      </c>
      <c r="K4764" s="11">
        <v>5.9201115555775202E-2</v>
      </c>
      <c r="L4764" s="11">
        <v>5.3490289106195694E-2</v>
      </c>
      <c r="M4764" s="11">
        <v>9.6549850499956513E-2</v>
      </c>
    </row>
    <row r="4765" spans="1:13" x14ac:dyDescent="0.35">
      <c r="A4765" s="11" t="str">
        <f t="shared" si="74"/>
        <v>CONSUMO PER CAPITA (kg ó litros por individuo)Frutas sin gasRTO CENTRO</v>
      </c>
      <c r="B4765" s="11" t="s">
        <v>121</v>
      </c>
      <c r="C4765" s="11" t="s">
        <v>166</v>
      </c>
      <c r="D4765" s="11" t="s">
        <v>6</v>
      </c>
      <c r="E4765" s="11">
        <v>0.24757294097684565</v>
      </c>
      <c r="F4765" s="11">
        <v>0.40067790497238276</v>
      </c>
      <c r="G4765" s="11">
        <v>0.1755374839025218</v>
      </c>
      <c r="H4765" s="11">
        <v>0.28077752916197668</v>
      </c>
      <c r="I4765" s="11">
        <v>0.26575114271576467</v>
      </c>
      <c r="J4765" s="11">
        <v>0.21180476746142374</v>
      </c>
      <c r="K4765" s="11">
        <v>5.876499849902022E-2</v>
      </c>
      <c r="L4765" s="11">
        <v>0.11388543366950385</v>
      </c>
      <c r="M4765" s="11">
        <v>0.24471812241539104</v>
      </c>
    </row>
    <row r="4766" spans="1:13" x14ac:dyDescent="0.35">
      <c r="A4766" s="11" t="str">
        <f t="shared" si="74"/>
        <v>CONSUMO PER CAPITA (kg ó litros por individuo)Frutas sin gasNORTE-CENTRO</v>
      </c>
      <c r="B4766" s="11" t="s">
        <v>121</v>
      </c>
      <c r="C4766" s="11" t="s">
        <v>166</v>
      </c>
      <c r="D4766" s="11" t="s">
        <v>7</v>
      </c>
      <c r="E4766" s="11">
        <v>5.9843678140941679E-2</v>
      </c>
      <c r="F4766" s="11">
        <v>0.19349331057770053</v>
      </c>
      <c r="G4766" s="11">
        <v>6.4056418037113594E-2</v>
      </c>
      <c r="H4766" s="11">
        <v>4.4998918024709608E-2</v>
      </c>
      <c r="I4766" s="11">
        <v>3.9298281882450936E-2</v>
      </c>
      <c r="J4766" s="11">
        <v>0.15220090232826025</v>
      </c>
      <c r="K4766" s="11">
        <v>5.5987074806890545E-2</v>
      </c>
      <c r="L4766" s="11">
        <v>6.0563914492609928E-2</v>
      </c>
      <c r="M4766" s="11">
        <v>4.1731532410243334E-2</v>
      </c>
    </row>
    <row r="4767" spans="1:13" x14ac:dyDescent="0.35">
      <c r="A4767" s="11" t="str">
        <f t="shared" si="74"/>
        <v>CONSUMO PER CAPITA (kg ó litros por individuo)Frutas sin gasNOROESTE</v>
      </c>
      <c r="B4767" s="11" t="s">
        <v>121</v>
      </c>
      <c r="C4767" s="11" t="s">
        <v>166</v>
      </c>
      <c r="D4767" s="11" t="s">
        <v>8</v>
      </c>
      <c r="E4767" s="11">
        <v>0.15249669296462443</v>
      </c>
      <c r="F4767" s="11">
        <v>0.26060069496161881</v>
      </c>
      <c r="G4767" s="11">
        <v>8.4273811557687164E-2</v>
      </c>
      <c r="H4767" s="11">
        <v>5.199471228897027E-2</v>
      </c>
      <c r="I4767" s="11">
        <v>6.096988813144049E-2</v>
      </c>
      <c r="J4767" s="11">
        <v>0.10785833652978204</v>
      </c>
      <c r="K4767" s="11">
        <v>9.3039976686904516E-2</v>
      </c>
      <c r="L4767" s="11">
        <v>7.7856109095968337E-2</v>
      </c>
      <c r="M4767" s="11">
        <v>0.13631528627735909</v>
      </c>
    </row>
    <row r="4768" spans="1:13" x14ac:dyDescent="0.35">
      <c r="A4768" s="11" t="str">
        <f t="shared" si="74"/>
        <v>CONSUMO PER CAPITA (kg ó litros por individuo)Frutas sin gas&lt;2MIL</v>
      </c>
      <c r="B4768" s="11" t="s">
        <v>121</v>
      </c>
      <c r="C4768" s="11" t="s">
        <v>166</v>
      </c>
      <c r="D4768" s="11" t="s">
        <v>9</v>
      </c>
      <c r="E4768" s="11">
        <v>8.6105120305697891E-2</v>
      </c>
      <c r="F4768" s="11">
        <v>0.13211517723226127</v>
      </c>
      <c r="G4768" s="11">
        <v>4.440690930456178E-2</v>
      </c>
      <c r="H4768" s="11">
        <v>3.5634208651823519E-2</v>
      </c>
      <c r="I4768" s="11">
        <v>4.2730088831728567E-2</v>
      </c>
      <c r="J4768" s="11">
        <v>9.3529829223751346E-2</v>
      </c>
      <c r="K4768" s="11">
        <v>4.3593116832420828E-2</v>
      </c>
      <c r="L4768" s="11">
        <v>6.9305257278670269E-3</v>
      </c>
      <c r="M4768" s="11">
        <v>1.7189556456109385E-2</v>
      </c>
    </row>
    <row r="4769" spans="1:13" x14ac:dyDescent="0.35">
      <c r="A4769" s="11" t="str">
        <f t="shared" si="74"/>
        <v>CONSUMO PER CAPITA (kg ó litros por individuo)Frutas sin gas2-5MIL</v>
      </c>
      <c r="B4769" s="11" t="s">
        <v>121</v>
      </c>
      <c r="C4769" s="11" t="s">
        <v>166</v>
      </c>
      <c r="D4769" s="11" t="s">
        <v>10</v>
      </c>
      <c r="E4769" s="11">
        <v>6.0956486184786531E-2</v>
      </c>
      <c r="F4769" s="11">
        <v>0.16365563009269762</v>
      </c>
      <c r="G4769" s="11">
        <v>3.945850135931421E-2</v>
      </c>
      <c r="H4769" s="11">
        <v>1.9885781827295529E-2</v>
      </c>
      <c r="I4769" s="11">
        <v>7.1972941286998507E-2</v>
      </c>
      <c r="J4769" s="11">
        <v>9.9089824887907643E-2</v>
      </c>
      <c r="K4769" s="11">
        <v>5.2873051113445271E-2</v>
      </c>
      <c r="L4769" s="11">
        <v>2.9809404869350367E-2</v>
      </c>
      <c r="M4769" s="11">
        <v>0.12218602947012158</v>
      </c>
    </row>
    <row r="4770" spans="1:13" x14ac:dyDescent="0.35">
      <c r="A4770" s="11" t="str">
        <f t="shared" si="74"/>
        <v>CONSUMO PER CAPITA (kg ó litros por individuo)Frutas sin gas5-10MIL</v>
      </c>
      <c r="B4770" s="11" t="s">
        <v>121</v>
      </c>
      <c r="C4770" s="11" t="s">
        <v>166</v>
      </c>
      <c r="D4770" s="11" t="s">
        <v>11</v>
      </c>
      <c r="E4770" s="11">
        <v>6.3559311019644044E-2</v>
      </c>
      <c r="F4770" s="11">
        <v>0.11072401155347872</v>
      </c>
      <c r="G4770" s="11">
        <v>3.6255811698010024E-2</v>
      </c>
      <c r="H4770" s="11">
        <v>5.875267142780842E-2</v>
      </c>
      <c r="I4770" s="11">
        <v>0.10954329949748673</v>
      </c>
      <c r="J4770" s="11">
        <v>0.23386854134607341</v>
      </c>
      <c r="K4770" s="11">
        <v>5.4384499808631505E-2</v>
      </c>
      <c r="L4770" s="11">
        <v>1.8274240063577665E-2</v>
      </c>
      <c r="M4770" s="11">
        <v>6.6052573389622657E-2</v>
      </c>
    </row>
    <row r="4771" spans="1:13" x14ac:dyDescent="0.35">
      <c r="A4771" s="11" t="str">
        <f t="shared" si="74"/>
        <v>CONSUMO PER CAPITA (kg ó litros por individuo)Frutas sin gas10-30MIL</v>
      </c>
      <c r="B4771" s="11" t="s">
        <v>121</v>
      </c>
      <c r="C4771" s="11" t="s">
        <v>166</v>
      </c>
      <c r="D4771" s="11" t="s">
        <v>12</v>
      </c>
      <c r="E4771" s="11">
        <v>0.10273905379068354</v>
      </c>
      <c r="F4771" s="11">
        <v>0.24147135483445345</v>
      </c>
      <c r="G4771" s="11">
        <v>0.12861030671740548</v>
      </c>
      <c r="H4771" s="11">
        <v>0.17807323101119993</v>
      </c>
      <c r="I4771" s="11">
        <v>0.11668373038074754</v>
      </c>
      <c r="J4771" s="11">
        <v>0.16788817783926896</v>
      </c>
      <c r="K4771" s="11">
        <v>3.9692819447771775E-2</v>
      </c>
      <c r="L4771" s="11">
        <v>9.8817368265493838E-2</v>
      </c>
      <c r="M4771" s="11">
        <v>0.1314706248636977</v>
      </c>
    </row>
    <row r="4772" spans="1:13" x14ac:dyDescent="0.35">
      <c r="A4772" s="11" t="str">
        <f t="shared" si="74"/>
        <v>CONSUMO PER CAPITA (kg ó litros por individuo)Frutas sin gas30-100MIL</v>
      </c>
      <c r="B4772" s="11" t="s">
        <v>121</v>
      </c>
      <c r="C4772" s="11" t="s">
        <v>166</v>
      </c>
      <c r="D4772" s="11" t="s">
        <v>13</v>
      </c>
      <c r="E4772" s="11">
        <v>6.4359000415897691E-2</v>
      </c>
      <c r="F4772" s="11">
        <v>0.22961712037491491</v>
      </c>
      <c r="G4772" s="11">
        <v>0.10575877135565373</v>
      </c>
      <c r="H4772" s="11">
        <v>7.2250085612572026E-2</v>
      </c>
      <c r="I4772" s="11">
        <v>0.10631937661060578</v>
      </c>
      <c r="J4772" s="11">
        <v>0.12925484581036484</v>
      </c>
      <c r="K4772" s="11">
        <v>7.40888082416261E-2</v>
      </c>
      <c r="L4772" s="11">
        <v>8.079383228958717E-2</v>
      </c>
      <c r="M4772" s="11">
        <v>7.6065254397405122E-2</v>
      </c>
    </row>
    <row r="4773" spans="1:13" x14ac:dyDescent="0.35">
      <c r="A4773" s="11" t="str">
        <f t="shared" si="74"/>
        <v>CONSUMO PER CAPITA (kg ó litros por individuo)Frutas sin gas100-200MIL</v>
      </c>
      <c r="B4773" s="11" t="s">
        <v>121</v>
      </c>
      <c r="C4773" s="11" t="s">
        <v>166</v>
      </c>
      <c r="D4773" s="11" t="s">
        <v>14</v>
      </c>
      <c r="E4773" s="11">
        <v>4.5718443669633325E-2</v>
      </c>
      <c r="F4773" s="11">
        <v>0.11552998943449405</v>
      </c>
      <c r="G4773" s="11">
        <v>4.6808137290151312E-2</v>
      </c>
      <c r="H4773" s="11">
        <v>3.5842000118173623E-2</v>
      </c>
      <c r="I4773" s="11">
        <v>3.1909710673390997E-2</v>
      </c>
      <c r="J4773" s="11">
        <v>0.1097274020358468</v>
      </c>
      <c r="K4773" s="11">
        <v>4.3128570312066385E-2</v>
      </c>
      <c r="L4773" s="11">
        <v>3.8991121109304049E-2</v>
      </c>
      <c r="M4773" s="11">
        <v>5.2063595015905878E-2</v>
      </c>
    </row>
    <row r="4774" spans="1:13" x14ac:dyDescent="0.35">
      <c r="A4774" s="11" t="str">
        <f t="shared" si="74"/>
        <v>CONSUMO PER CAPITA (kg ó litros por individuo)Frutas sin gas200-500MIL</v>
      </c>
      <c r="B4774" s="11" t="s">
        <v>121</v>
      </c>
      <c r="C4774" s="11" t="s">
        <v>166</v>
      </c>
      <c r="D4774" s="11" t="s">
        <v>15</v>
      </c>
      <c r="E4774" s="11">
        <v>0.16034255454955726</v>
      </c>
      <c r="F4774" s="11">
        <v>0.20710729610818496</v>
      </c>
      <c r="G4774" s="11">
        <v>4.5514281230289222E-2</v>
      </c>
      <c r="H4774" s="11">
        <v>4.9658379225471387E-2</v>
      </c>
      <c r="I4774" s="11">
        <v>6.0988872816688473E-2</v>
      </c>
      <c r="J4774" s="11">
        <v>0.15732535318688168</v>
      </c>
      <c r="K4774" s="11">
        <v>6.7563510535597518E-2</v>
      </c>
      <c r="L4774" s="11">
        <v>5.630362883183819E-2</v>
      </c>
      <c r="M4774" s="11">
        <v>7.5726996959825307E-2</v>
      </c>
    </row>
    <row r="4775" spans="1:13" x14ac:dyDescent="0.35">
      <c r="A4775" s="11" t="str">
        <f t="shared" si="74"/>
        <v>CONSUMO PER CAPITA (kg ó litros por individuo)Frutas sin gas&gt;500MIL</v>
      </c>
      <c r="B4775" s="11" t="s">
        <v>121</v>
      </c>
      <c r="C4775" s="11" t="s">
        <v>166</v>
      </c>
      <c r="D4775" s="11" t="s">
        <v>16</v>
      </c>
      <c r="E4775" s="11">
        <v>8.2625710151681492E-2</v>
      </c>
      <c r="F4775" s="11">
        <v>0.13153588932155991</v>
      </c>
      <c r="G4775" s="11">
        <v>8.0114311487282763E-2</v>
      </c>
      <c r="H4775" s="11">
        <v>5.8317492185168698E-2</v>
      </c>
      <c r="I4775" s="11">
        <v>7.5281508872800676E-2</v>
      </c>
      <c r="J4775" s="11">
        <v>0.15763889177787049</v>
      </c>
      <c r="K4775" s="11">
        <v>4.7301380031436635E-2</v>
      </c>
      <c r="L4775" s="11">
        <v>3.9364150165530354E-2</v>
      </c>
      <c r="M4775" s="11">
        <v>7.0605350447029661E-2</v>
      </c>
    </row>
    <row r="4776" spans="1:13" x14ac:dyDescent="0.35">
      <c r="A4776" s="11" t="str">
        <f t="shared" si="74"/>
        <v>CONSUMO PER CAPITA (kg ó litros por individuo)Frutas sin gasDE 15 A 19 AÑOS</v>
      </c>
      <c r="B4776" s="11" t="s">
        <v>121</v>
      </c>
      <c r="C4776" s="11" t="s">
        <v>166</v>
      </c>
      <c r="D4776" s="11" t="s">
        <v>39</v>
      </c>
      <c r="E4776" s="11">
        <v>9.4590499800115743E-3</v>
      </c>
      <c r="F4776" s="11">
        <v>2.1587849180086965E-2</v>
      </c>
      <c r="G4776" s="11">
        <v>3.508662678502638E-2</v>
      </c>
      <c r="H4776" s="11">
        <v>3.7185595428995216E-2</v>
      </c>
      <c r="I4776" s="11" t="s">
        <v>219</v>
      </c>
      <c r="J4776" s="11">
        <v>0.10696238165100365</v>
      </c>
      <c r="K4776" s="11">
        <v>2.0253164632255061E-2</v>
      </c>
      <c r="L4776" s="11">
        <v>5.5085161306001239E-2</v>
      </c>
      <c r="M4776" s="11">
        <v>1.180278163539376E-2</v>
      </c>
    </row>
    <row r="4777" spans="1:13" x14ac:dyDescent="0.35">
      <c r="A4777" s="11" t="str">
        <f t="shared" si="74"/>
        <v>CONSUMO PER CAPITA (kg ó litros por individuo)Frutas sin gasDE 20 A 24 AÑOS</v>
      </c>
      <c r="B4777" s="11" t="s">
        <v>121</v>
      </c>
      <c r="C4777" s="11" t="s">
        <v>166</v>
      </c>
      <c r="D4777" s="11" t="s">
        <v>40</v>
      </c>
      <c r="E4777" s="11">
        <v>2.007673588772892E-2</v>
      </c>
      <c r="F4777" s="11">
        <v>0.10138312752013565</v>
      </c>
      <c r="G4777" s="11">
        <v>0.16289769536004259</v>
      </c>
      <c r="H4777" s="11">
        <v>4.4259487696879665E-2</v>
      </c>
      <c r="I4777" s="11">
        <v>5.7141078336049492E-2</v>
      </c>
      <c r="J4777" s="11">
        <v>9.6741359908687236E-2</v>
      </c>
      <c r="K4777" s="11">
        <v>3.7874634085278282E-2</v>
      </c>
      <c r="L4777" s="11">
        <v>4.1349032623543718E-2</v>
      </c>
      <c r="M4777" s="11">
        <v>3.0559950850256481E-3</v>
      </c>
    </row>
    <row r="4778" spans="1:13" x14ac:dyDescent="0.35">
      <c r="A4778" s="11" t="str">
        <f t="shared" si="74"/>
        <v>CONSUMO PER CAPITA (kg ó litros por individuo)Frutas sin gasDE 25 A 34 AÑOS</v>
      </c>
      <c r="B4778" s="11" t="s">
        <v>121</v>
      </c>
      <c r="C4778" s="11" t="s">
        <v>166</v>
      </c>
      <c r="D4778" s="11" t="s">
        <v>41</v>
      </c>
      <c r="E4778" s="11">
        <v>4.1226011395313976E-2</v>
      </c>
      <c r="F4778" s="11">
        <v>8.4666426307470677E-2</v>
      </c>
      <c r="G4778" s="11">
        <v>3.1086398614437953E-2</v>
      </c>
      <c r="H4778" s="11">
        <v>2.1749149945624609E-2</v>
      </c>
      <c r="I4778" s="11">
        <v>3.0027327557781969E-2</v>
      </c>
      <c r="J4778" s="11">
        <v>5.468030903776834E-2</v>
      </c>
      <c r="K4778" s="11">
        <v>2.4181040270997323E-2</v>
      </c>
      <c r="L4778" s="11">
        <v>1.160423243171887E-2</v>
      </c>
      <c r="M4778" s="11">
        <v>3.2324481753859484E-2</v>
      </c>
    </row>
    <row r="4779" spans="1:13" x14ac:dyDescent="0.35">
      <c r="A4779" s="11" t="str">
        <f t="shared" si="74"/>
        <v>CONSUMO PER CAPITA (kg ó litros por individuo)Frutas sin gasDE 35 A 49 AÑOS</v>
      </c>
      <c r="B4779" s="11" t="s">
        <v>121</v>
      </c>
      <c r="C4779" s="11" t="s">
        <v>166</v>
      </c>
      <c r="D4779" s="11" t="s">
        <v>42</v>
      </c>
      <c r="E4779" s="11">
        <v>8.4206639751856993E-2</v>
      </c>
      <c r="F4779" s="11">
        <v>0.15000856754891298</v>
      </c>
      <c r="G4779" s="11">
        <v>5.0105939539276341E-2</v>
      </c>
      <c r="H4779" s="11">
        <v>5.0906985533373098E-2</v>
      </c>
      <c r="I4779" s="11">
        <v>7.2252893585097538E-2</v>
      </c>
      <c r="J4779" s="11">
        <v>0.10049665274292059</v>
      </c>
      <c r="K4779" s="11">
        <v>5.8010162439931186E-2</v>
      </c>
      <c r="L4779" s="11">
        <v>3.7117296621679952E-2</v>
      </c>
      <c r="M4779" s="11">
        <v>5.9316984150472173E-2</v>
      </c>
    </row>
    <row r="4780" spans="1:13" x14ac:dyDescent="0.35">
      <c r="A4780" s="11" t="str">
        <f t="shared" si="74"/>
        <v>CONSUMO PER CAPITA (kg ó litros por individuo)Frutas sin gasDE 50 A 59 AÑOS</v>
      </c>
      <c r="B4780" s="11" t="s">
        <v>121</v>
      </c>
      <c r="C4780" s="11" t="s">
        <v>166</v>
      </c>
      <c r="D4780" s="11" t="s">
        <v>43</v>
      </c>
      <c r="E4780" s="11">
        <v>7.2512641691595811E-2</v>
      </c>
      <c r="F4780" s="11">
        <v>0.149024998879384</v>
      </c>
      <c r="G4780" s="11">
        <v>7.6056701735522314E-2</v>
      </c>
      <c r="H4780" s="11">
        <v>3.8558301354745493E-2</v>
      </c>
      <c r="I4780" s="11">
        <v>7.8604187696400651E-2</v>
      </c>
      <c r="J4780" s="11">
        <v>0.17983074782666156</v>
      </c>
      <c r="K4780" s="11">
        <v>4.8827439997943915E-2</v>
      </c>
      <c r="L4780" s="11">
        <v>4.142399164920596E-2</v>
      </c>
      <c r="M4780" s="11">
        <v>0.11597205139728688</v>
      </c>
    </row>
    <row r="4781" spans="1:13" x14ac:dyDescent="0.35">
      <c r="A4781" s="11" t="str">
        <f t="shared" si="74"/>
        <v>CONSUMO PER CAPITA (kg ó litros por individuo)Frutas sin gasDE 60 A 75 AÑOS</v>
      </c>
      <c r="B4781" s="11" t="s">
        <v>121</v>
      </c>
      <c r="C4781" s="11" t="s">
        <v>166</v>
      </c>
      <c r="D4781" s="11" t="s">
        <v>44</v>
      </c>
      <c r="E4781" s="11">
        <v>0.16942594902424229</v>
      </c>
      <c r="F4781" s="11">
        <v>0.37812221932159196</v>
      </c>
      <c r="G4781" s="11">
        <v>0.13458848789429007</v>
      </c>
      <c r="H4781" s="11">
        <v>0.19393284919753601</v>
      </c>
      <c r="I4781" s="11">
        <v>0.16790942475455894</v>
      </c>
      <c r="J4781" s="11">
        <v>0.26343262927282673</v>
      </c>
      <c r="K4781" s="11">
        <v>8.7272403470353116E-2</v>
      </c>
      <c r="L4781" s="11">
        <v>0.12616348215389422</v>
      </c>
      <c r="M4781" s="11">
        <v>0.15440987402692904</v>
      </c>
    </row>
    <row r="4782" spans="1:13" x14ac:dyDescent="0.35">
      <c r="A4782" s="11" t="str">
        <f t="shared" si="74"/>
        <v>CONSUMO PER CAPITA (kg ó litros por individuo)Frutas sin gasALTA Y MEDIA ALTA</v>
      </c>
      <c r="B4782" s="11" t="s">
        <v>121</v>
      </c>
      <c r="C4782" s="11" t="s">
        <v>166</v>
      </c>
      <c r="D4782" s="11" t="s">
        <v>17</v>
      </c>
      <c r="E4782" s="11">
        <v>0.14183631987829656</v>
      </c>
      <c r="F4782" s="11">
        <v>0.23827322963720496</v>
      </c>
      <c r="G4782" s="11">
        <v>0.1007040829915482</v>
      </c>
      <c r="H4782" s="11">
        <v>0.14503681338653648</v>
      </c>
      <c r="I4782" s="11">
        <v>0.13949141083258806</v>
      </c>
      <c r="J4782" s="11">
        <v>0.16599910798167744</v>
      </c>
      <c r="K4782" s="11">
        <v>4.0015382107471312E-2</v>
      </c>
      <c r="L4782" s="11">
        <v>9.9862777461184798E-2</v>
      </c>
      <c r="M4782" s="11">
        <v>0.10341596019700909</v>
      </c>
    </row>
    <row r="4783" spans="1:13" x14ac:dyDescent="0.35">
      <c r="A4783" s="11" t="str">
        <f t="shared" si="74"/>
        <v>CONSUMO PER CAPITA (kg ó litros por individuo)Frutas sin gasMEDIA</v>
      </c>
      <c r="B4783" s="11" t="s">
        <v>121</v>
      </c>
      <c r="C4783" s="11" t="s">
        <v>166</v>
      </c>
      <c r="D4783" s="11" t="s">
        <v>18</v>
      </c>
      <c r="E4783" s="11">
        <v>5.618773523673979E-2</v>
      </c>
      <c r="F4783" s="11">
        <v>0.14199901358896219</v>
      </c>
      <c r="G4783" s="11">
        <v>5.2445527842754525E-2</v>
      </c>
      <c r="H4783" s="11">
        <v>6.481622093116457E-2</v>
      </c>
      <c r="I4783" s="11">
        <v>7.0139236061689619E-2</v>
      </c>
      <c r="J4783" s="11">
        <v>0.1488691760966247</v>
      </c>
      <c r="K4783" s="11">
        <v>5.3387564836125008E-2</v>
      </c>
      <c r="L4783" s="11">
        <v>4.5672434016603855E-2</v>
      </c>
      <c r="M4783" s="11">
        <v>9.1376158675944993E-2</v>
      </c>
    </row>
    <row r="4784" spans="1:13" x14ac:dyDescent="0.35">
      <c r="A4784" s="11" t="str">
        <f t="shared" si="74"/>
        <v>CONSUMO PER CAPITA (kg ó litros por individuo)Frutas sin gasMEDIA BAJA</v>
      </c>
      <c r="B4784" s="11" t="s">
        <v>121</v>
      </c>
      <c r="C4784" s="11" t="s">
        <v>166</v>
      </c>
      <c r="D4784" s="11" t="s">
        <v>19</v>
      </c>
      <c r="E4784" s="11">
        <v>9.7617087912428485E-2</v>
      </c>
      <c r="F4784" s="11">
        <v>0.22232042659670453</v>
      </c>
      <c r="G4784" s="11">
        <v>9.2415630622053102E-2</v>
      </c>
      <c r="H4784" s="11">
        <v>5.1196755106684394E-2</v>
      </c>
      <c r="I4784" s="11">
        <v>7.0777544793263217E-2</v>
      </c>
      <c r="J4784" s="11">
        <v>0.14202650427823821</v>
      </c>
      <c r="K4784" s="11">
        <v>5.5861358727460231E-2</v>
      </c>
      <c r="L4784" s="11">
        <v>3.6208334220932295E-2</v>
      </c>
      <c r="M4784" s="11">
        <v>5.5063673294672745E-2</v>
      </c>
    </row>
    <row r="4785" spans="1:13" x14ac:dyDescent="0.35">
      <c r="A4785" s="11" t="str">
        <f t="shared" si="74"/>
        <v>CONSUMO PER CAPITA (kg ó litros por individuo)Frutas sin gasBAJA</v>
      </c>
      <c r="B4785" s="11" t="s">
        <v>121</v>
      </c>
      <c r="C4785" s="11" t="s">
        <v>166</v>
      </c>
      <c r="D4785" s="11" t="s">
        <v>20</v>
      </c>
      <c r="E4785" s="11">
        <v>5.766832954934107E-2</v>
      </c>
      <c r="F4785" s="11">
        <v>0.12301121756730828</v>
      </c>
      <c r="G4785" s="11">
        <v>7.6140549984855616E-2</v>
      </c>
      <c r="H4785" s="11">
        <v>5.095388035721983E-2</v>
      </c>
      <c r="I4785" s="11">
        <v>6.1801331793704298E-2</v>
      </c>
      <c r="J4785" s="11">
        <v>0.13090481183359395</v>
      </c>
      <c r="K4785" s="11">
        <v>6.906371515857522E-2</v>
      </c>
      <c r="L4785" s="11">
        <v>5.4111228821178477E-2</v>
      </c>
      <c r="M4785" s="11">
        <v>7.6444764345862518E-2</v>
      </c>
    </row>
    <row r="4786" spans="1:13" x14ac:dyDescent="0.35">
      <c r="A4786" s="11" t="str">
        <f t="shared" si="74"/>
        <v>CONSUMO PER CAPITA (kg ó litros por individuo)Frutas sin gasHOMBRE</v>
      </c>
      <c r="B4786" s="11" t="s">
        <v>121</v>
      </c>
      <c r="C4786" s="11" t="s">
        <v>166</v>
      </c>
      <c r="D4786" s="11" t="s">
        <v>21</v>
      </c>
      <c r="E4786" s="11">
        <v>9.7341614024987061E-2</v>
      </c>
      <c r="F4786" s="11">
        <v>0.20413864215275274</v>
      </c>
      <c r="G4786" s="11">
        <v>9.4549574087602284E-2</v>
      </c>
      <c r="H4786" s="11">
        <v>9.2748912826241384E-2</v>
      </c>
      <c r="I4786" s="11">
        <v>0.1105437878136646</v>
      </c>
      <c r="J4786" s="11">
        <v>0.12882807150048914</v>
      </c>
      <c r="K4786" s="11">
        <v>4.5806695032260335E-2</v>
      </c>
      <c r="L4786" s="11">
        <v>5.8207649474323477E-2</v>
      </c>
      <c r="M4786" s="11">
        <v>8.2478510854297929E-2</v>
      </c>
    </row>
    <row r="4787" spans="1:13" x14ac:dyDescent="0.35">
      <c r="A4787" s="11" t="str">
        <f t="shared" si="74"/>
        <v>CONSUMO PER CAPITA (kg ó litros por individuo)Frutas sin gasMUJER</v>
      </c>
      <c r="B4787" s="11" t="s">
        <v>121</v>
      </c>
      <c r="C4787" s="11" t="s">
        <v>166</v>
      </c>
      <c r="D4787" s="11" t="s">
        <v>22</v>
      </c>
      <c r="E4787" s="11">
        <v>7.4321451791859228E-2</v>
      </c>
      <c r="F4787" s="11">
        <v>0.15634321353211564</v>
      </c>
      <c r="G4787" s="11">
        <v>6.1442975573754971E-2</v>
      </c>
      <c r="H4787" s="11">
        <v>5.8967486825556407E-2</v>
      </c>
      <c r="I4787" s="11">
        <v>5.6905206579094959E-2</v>
      </c>
      <c r="J4787" s="11">
        <v>0.16544261009206343</v>
      </c>
      <c r="K4787" s="11">
        <v>6.2473380032703266E-2</v>
      </c>
      <c r="L4787" s="11">
        <v>5.4695796425312131E-2</v>
      </c>
      <c r="M4787" s="11">
        <v>8.0641442107845393E-2</v>
      </c>
    </row>
    <row r="4788" spans="1:13" x14ac:dyDescent="0.35">
      <c r="A4788" s="11" t="str">
        <f t="shared" si="74"/>
        <v>CONSUMO PER CAPITA (kg ó litros por individuo)MixersT.ESPAÑA</v>
      </c>
      <c r="B4788" s="11" t="s">
        <v>121</v>
      </c>
      <c r="C4788" s="11" t="s">
        <v>167</v>
      </c>
      <c r="D4788" s="11" t="s">
        <v>36</v>
      </c>
      <c r="E4788" s="11">
        <v>1.9149983039419963E-2</v>
      </c>
      <c r="F4788" s="11">
        <v>5.61378092931374E-2</v>
      </c>
      <c r="G4788" s="11">
        <v>2.8150787486552961E-2</v>
      </c>
      <c r="H4788" s="11">
        <v>1.5000303906256665E-2</v>
      </c>
      <c r="I4788" s="11">
        <v>3.2326216404691764E-2</v>
      </c>
      <c r="J4788" s="11">
        <v>4.8917146634562071E-2</v>
      </c>
      <c r="K4788" s="11">
        <v>2.0165188420499153E-2</v>
      </c>
      <c r="L4788" s="11">
        <v>2.3234972346730196E-2</v>
      </c>
      <c r="M4788" s="11">
        <v>3.449307611732428E-2</v>
      </c>
    </row>
    <row r="4789" spans="1:13" x14ac:dyDescent="0.35">
      <c r="A4789" s="11" t="str">
        <f t="shared" si="74"/>
        <v>CONSUMO PER CAPITA (kg ó litros por individuo)MixersBCN AM</v>
      </c>
      <c r="B4789" s="11" t="s">
        <v>121</v>
      </c>
      <c r="C4789" s="11" t="s">
        <v>167</v>
      </c>
      <c r="D4789" s="11" t="s">
        <v>1</v>
      </c>
      <c r="E4789" s="11">
        <v>2.2467180342188923E-2</v>
      </c>
      <c r="F4789" s="11">
        <v>6.8478588035608176E-2</v>
      </c>
      <c r="G4789" s="11">
        <v>1.2139344400217651E-2</v>
      </c>
      <c r="H4789" s="11">
        <v>1.34747476532473E-2</v>
      </c>
      <c r="I4789" s="11">
        <v>1.9854821721834125E-2</v>
      </c>
      <c r="J4789" s="11">
        <v>5.5786773295319877E-2</v>
      </c>
      <c r="K4789" s="11">
        <v>1.845113284559801E-2</v>
      </c>
      <c r="L4789" s="11">
        <v>1.3901714906549805E-2</v>
      </c>
      <c r="M4789" s="11">
        <v>3.035883660908776E-2</v>
      </c>
    </row>
    <row r="4790" spans="1:13" x14ac:dyDescent="0.35">
      <c r="A4790" s="11" t="str">
        <f t="shared" si="74"/>
        <v>CONSUMO PER CAPITA (kg ó litros por individuo)MixersREST.CAT ARAGON</v>
      </c>
      <c r="B4790" s="11" t="s">
        <v>121</v>
      </c>
      <c r="C4790" s="11" t="s">
        <v>167</v>
      </c>
      <c r="D4790" s="11" t="s">
        <v>2</v>
      </c>
      <c r="E4790" s="11">
        <v>4.3036196288037752E-2</v>
      </c>
      <c r="F4790" s="11">
        <v>8.6067059549698455E-2</v>
      </c>
      <c r="G4790" s="11">
        <v>2.7205464917446423E-2</v>
      </c>
      <c r="H4790" s="11">
        <v>2.0535755837673052E-2</v>
      </c>
      <c r="I4790" s="11">
        <v>4.3289567967050559E-2</v>
      </c>
      <c r="J4790" s="11">
        <v>7.3251173092682434E-2</v>
      </c>
      <c r="K4790" s="11">
        <v>2.0935937937762352E-2</v>
      </c>
      <c r="L4790" s="11">
        <v>1.6832705931718331E-2</v>
      </c>
      <c r="M4790" s="11">
        <v>5.0993794238569257E-2</v>
      </c>
    </row>
    <row r="4791" spans="1:13" x14ac:dyDescent="0.35">
      <c r="A4791" s="11" t="str">
        <f t="shared" si="74"/>
        <v>CONSUMO PER CAPITA (kg ó litros por individuo)MixersLEVANTE</v>
      </c>
      <c r="B4791" s="11" t="s">
        <v>121</v>
      </c>
      <c r="C4791" s="11" t="s">
        <v>167</v>
      </c>
      <c r="D4791" s="11" t="s">
        <v>3</v>
      </c>
      <c r="E4791" s="11">
        <v>2.1142165695378662E-2</v>
      </c>
      <c r="F4791" s="11">
        <v>5.8287498206295286E-2</v>
      </c>
      <c r="G4791" s="11">
        <v>7.6466103188338463E-2</v>
      </c>
      <c r="H4791" s="11">
        <v>3.0302410716636623E-2</v>
      </c>
      <c r="I4791" s="11">
        <v>2.2882410405312206E-2</v>
      </c>
      <c r="J4791" s="11">
        <v>4.9614899588898392E-2</v>
      </c>
      <c r="K4791" s="11">
        <v>1.4825864831749455E-2</v>
      </c>
      <c r="L4791" s="11">
        <v>8.4706622219921542E-3</v>
      </c>
      <c r="M4791" s="11">
        <v>1.8075766183188395E-2</v>
      </c>
    </row>
    <row r="4792" spans="1:13" x14ac:dyDescent="0.35">
      <c r="A4792" s="11" t="str">
        <f t="shared" si="74"/>
        <v>CONSUMO PER CAPITA (kg ó litros por individuo)MixersANDALUCIA</v>
      </c>
      <c r="B4792" s="11" t="s">
        <v>121</v>
      </c>
      <c r="C4792" s="11" t="s">
        <v>167</v>
      </c>
      <c r="D4792" s="11" t="s">
        <v>4</v>
      </c>
      <c r="E4792" s="11">
        <v>6.2212875876511021E-3</v>
      </c>
      <c r="F4792" s="11">
        <v>1.6409177144455552E-2</v>
      </c>
      <c r="G4792" s="11">
        <v>1.0890674255309964E-2</v>
      </c>
      <c r="H4792" s="11">
        <v>5.6360863705364663E-3</v>
      </c>
      <c r="I4792" s="11">
        <v>2.9850873286128492E-2</v>
      </c>
      <c r="J4792" s="11">
        <v>3.2596618826255162E-2</v>
      </c>
      <c r="K4792" s="11">
        <v>2.0996163883933494E-2</v>
      </c>
      <c r="L4792" s="11">
        <v>4.9914375009725141E-2</v>
      </c>
      <c r="M4792" s="11">
        <v>3.0980912383272267E-2</v>
      </c>
    </row>
    <row r="4793" spans="1:13" x14ac:dyDescent="0.35">
      <c r="A4793" s="11" t="str">
        <f t="shared" si="74"/>
        <v>CONSUMO PER CAPITA (kg ó litros por individuo)MixersMDD AM</v>
      </c>
      <c r="B4793" s="11" t="s">
        <v>121</v>
      </c>
      <c r="C4793" s="11" t="s">
        <v>167</v>
      </c>
      <c r="D4793" s="11" t="s">
        <v>5</v>
      </c>
      <c r="E4793" s="11">
        <v>1.1552179540808652E-2</v>
      </c>
      <c r="F4793" s="11">
        <v>2.1556168863943192E-2</v>
      </c>
      <c r="G4793" s="11">
        <v>1.8750088521272051E-2</v>
      </c>
      <c r="H4793" s="11">
        <v>6.7476344356835558E-3</v>
      </c>
      <c r="I4793" s="11">
        <v>4.4540618327719897E-2</v>
      </c>
      <c r="J4793" s="11">
        <v>3.2088450718487295E-2</v>
      </c>
      <c r="K4793" s="11">
        <v>7.5802275034295699E-3</v>
      </c>
      <c r="L4793" s="11">
        <v>8.5703567194002177E-3</v>
      </c>
      <c r="M4793" s="11">
        <v>2.4464064290779665E-2</v>
      </c>
    </row>
    <row r="4794" spans="1:13" x14ac:dyDescent="0.35">
      <c r="A4794" s="11" t="str">
        <f t="shared" si="74"/>
        <v>CONSUMO PER CAPITA (kg ó litros por individuo)MixersRTO CENTRO</v>
      </c>
      <c r="B4794" s="11" t="s">
        <v>121</v>
      </c>
      <c r="C4794" s="11" t="s">
        <v>167</v>
      </c>
      <c r="D4794" s="11" t="s">
        <v>6</v>
      </c>
      <c r="E4794" s="11">
        <v>6.6059565689084278E-3</v>
      </c>
      <c r="F4794" s="11">
        <v>4.5867176447915721E-2</v>
      </c>
      <c r="G4794" s="11">
        <v>1.5483631980423568E-2</v>
      </c>
      <c r="H4794" s="11">
        <v>2.5755780161360255E-3</v>
      </c>
      <c r="I4794" s="11">
        <v>5.432843035373342E-3</v>
      </c>
      <c r="J4794" s="11">
        <v>2.0497224988805886E-2</v>
      </c>
      <c r="K4794" s="11">
        <v>7.4274059687245283E-3</v>
      </c>
      <c r="L4794" s="11">
        <v>1.0930307643005772E-2</v>
      </c>
      <c r="M4794" s="11">
        <v>2.5440310715741668E-2</v>
      </c>
    </row>
    <row r="4795" spans="1:13" x14ac:dyDescent="0.35">
      <c r="A4795" s="11" t="str">
        <f t="shared" si="74"/>
        <v>CONSUMO PER CAPITA (kg ó litros por individuo)MixersNORTE-CENTRO</v>
      </c>
      <c r="B4795" s="11" t="s">
        <v>121</v>
      </c>
      <c r="C4795" s="11" t="s">
        <v>167</v>
      </c>
      <c r="D4795" s="11" t="s">
        <v>7</v>
      </c>
      <c r="E4795" s="11">
        <v>2.5505572332814617E-2</v>
      </c>
      <c r="F4795" s="11">
        <v>7.5761036246198302E-2</v>
      </c>
      <c r="G4795" s="11">
        <v>2.5091180126410983E-2</v>
      </c>
      <c r="H4795" s="11">
        <v>1.8858899623560157E-2</v>
      </c>
      <c r="I4795" s="11">
        <v>6.2210235691851787E-2</v>
      </c>
      <c r="J4795" s="11">
        <v>6.934270509380118E-2</v>
      </c>
      <c r="K4795" s="11">
        <v>4.0606359470108253E-2</v>
      </c>
      <c r="L4795" s="11">
        <v>4.2030520519983586E-2</v>
      </c>
      <c r="M4795" s="11">
        <v>4.0670034729777899E-2</v>
      </c>
    </row>
    <row r="4796" spans="1:13" x14ac:dyDescent="0.35">
      <c r="A4796" s="11" t="str">
        <f t="shared" si="74"/>
        <v>CONSUMO PER CAPITA (kg ó litros por individuo)MixersNOROESTE</v>
      </c>
      <c r="B4796" s="11" t="s">
        <v>121</v>
      </c>
      <c r="C4796" s="11" t="s">
        <v>167</v>
      </c>
      <c r="D4796" s="11" t="s">
        <v>8</v>
      </c>
      <c r="E4796" s="11">
        <v>2.4904177365813605E-2</v>
      </c>
      <c r="F4796" s="11">
        <v>0.12766429609430299</v>
      </c>
      <c r="G4796" s="11">
        <v>3.3065595565968289E-2</v>
      </c>
      <c r="H4796" s="11">
        <v>2.4915928622754616E-2</v>
      </c>
      <c r="I4796" s="11">
        <v>3.0022035310796533E-2</v>
      </c>
      <c r="J4796" s="11">
        <v>7.5977326430590089E-2</v>
      </c>
      <c r="K4796" s="11">
        <v>3.9052994279421688E-2</v>
      </c>
      <c r="L4796" s="11">
        <v>2.2781939764148273E-2</v>
      </c>
      <c r="M4796" s="11">
        <v>6.9356817964950385E-2</v>
      </c>
    </row>
    <row r="4797" spans="1:13" x14ac:dyDescent="0.35">
      <c r="A4797" s="11" t="str">
        <f t="shared" si="74"/>
        <v>CONSUMO PER CAPITA (kg ó litros por individuo)Mixers&lt;2MIL</v>
      </c>
      <c r="B4797" s="11" t="s">
        <v>121</v>
      </c>
      <c r="C4797" s="11" t="s">
        <v>167</v>
      </c>
      <c r="D4797" s="11" t="s">
        <v>9</v>
      </c>
      <c r="E4797" s="11">
        <v>3.0535728779314188E-2</v>
      </c>
      <c r="F4797" s="11">
        <v>5.4103829996222708E-2</v>
      </c>
      <c r="G4797" s="11">
        <v>8.8281059295451311E-3</v>
      </c>
      <c r="H4797" s="11">
        <v>4.24997428356747E-3</v>
      </c>
      <c r="I4797" s="11">
        <v>2.8283304086948409E-2</v>
      </c>
      <c r="J4797" s="11">
        <v>1.8093417481324845E-2</v>
      </c>
      <c r="K4797" s="11">
        <v>7.0726354805776609E-3</v>
      </c>
      <c r="L4797" s="11">
        <v>6.424783543674973E-3</v>
      </c>
      <c r="M4797" s="11">
        <v>7.091918971442783E-2</v>
      </c>
    </row>
    <row r="4798" spans="1:13" x14ac:dyDescent="0.35">
      <c r="A4798" s="11" t="str">
        <f t="shared" si="74"/>
        <v>CONSUMO PER CAPITA (kg ó litros por individuo)Mixers2-5MIL</v>
      </c>
      <c r="B4798" s="11" t="s">
        <v>121</v>
      </c>
      <c r="C4798" s="11" t="s">
        <v>167</v>
      </c>
      <c r="D4798" s="11" t="s">
        <v>10</v>
      </c>
      <c r="E4798" s="11">
        <v>1.147639036523508E-2</v>
      </c>
      <c r="F4798" s="11">
        <v>2.5052252318901003E-2</v>
      </c>
      <c r="G4798" s="11">
        <v>5.8758152996458549E-2</v>
      </c>
      <c r="H4798" s="11">
        <v>6.2947858874438552E-3</v>
      </c>
      <c r="I4798" s="11">
        <v>2.1317846156618213E-2</v>
      </c>
      <c r="J4798" s="11">
        <v>2.9271902143532827E-2</v>
      </c>
      <c r="K4798" s="11">
        <v>1.4609037297109089E-2</v>
      </c>
      <c r="L4798" s="11">
        <v>1.625232852061028E-2</v>
      </c>
      <c r="M4798" s="11">
        <v>2.2289372164844497E-2</v>
      </c>
    </row>
    <row r="4799" spans="1:13" x14ac:dyDescent="0.35">
      <c r="A4799" s="11" t="str">
        <f t="shared" si="74"/>
        <v>CONSUMO PER CAPITA (kg ó litros por individuo)Mixers5-10MIL</v>
      </c>
      <c r="B4799" s="11" t="s">
        <v>121</v>
      </c>
      <c r="C4799" s="11" t="s">
        <v>167</v>
      </c>
      <c r="D4799" s="11" t="s">
        <v>11</v>
      </c>
      <c r="E4799" s="11">
        <v>2.3315597254416681E-3</v>
      </c>
      <c r="F4799" s="11">
        <v>1.7864512957403742E-2</v>
      </c>
      <c r="G4799" s="11">
        <v>1.345347093940364E-2</v>
      </c>
      <c r="H4799" s="11">
        <v>6.1718494753176959E-3</v>
      </c>
      <c r="I4799" s="11">
        <v>6.6599307016688758E-2</v>
      </c>
      <c r="J4799" s="11">
        <v>5.763017929528149E-2</v>
      </c>
      <c r="K4799" s="11">
        <v>9.4053499290689679E-3</v>
      </c>
      <c r="L4799" s="11">
        <v>1.0692188953204224E-2</v>
      </c>
      <c r="M4799" s="11">
        <v>1.8113546570817908E-2</v>
      </c>
    </row>
    <row r="4800" spans="1:13" x14ac:dyDescent="0.35">
      <c r="A4800" s="11" t="str">
        <f t="shared" si="74"/>
        <v>CONSUMO PER CAPITA (kg ó litros por individuo)Mixers10-30MIL</v>
      </c>
      <c r="B4800" s="11" t="s">
        <v>121</v>
      </c>
      <c r="C4800" s="11" t="s">
        <v>167</v>
      </c>
      <c r="D4800" s="11" t="s">
        <v>12</v>
      </c>
      <c r="E4800" s="11">
        <v>2.3969722797984105E-2</v>
      </c>
      <c r="F4800" s="11">
        <v>7.1659319294777452E-2</v>
      </c>
      <c r="G4800" s="11">
        <v>3.0698818401806601E-2</v>
      </c>
      <c r="H4800" s="11">
        <v>1.7465370268902415E-2</v>
      </c>
      <c r="I4800" s="11">
        <v>2.2793410808342952E-2</v>
      </c>
      <c r="J4800" s="11">
        <v>3.6078435592883144E-2</v>
      </c>
      <c r="K4800" s="11">
        <v>2.9655575579637699E-2</v>
      </c>
      <c r="L4800" s="11">
        <v>1.9510241746780396E-2</v>
      </c>
      <c r="M4800" s="11">
        <v>2.6598006086337275E-2</v>
      </c>
    </row>
    <row r="4801" spans="1:13" x14ac:dyDescent="0.35">
      <c r="A4801" s="11" t="str">
        <f t="shared" si="74"/>
        <v>CONSUMO PER CAPITA (kg ó litros por individuo)Mixers30-100MIL</v>
      </c>
      <c r="B4801" s="11" t="s">
        <v>121</v>
      </c>
      <c r="C4801" s="11" t="s">
        <v>167</v>
      </c>
      <c r="D4801" s="11" t="s">
        <v>13</v>
      </c>
      <c r="E4801" s="11">
        <v>1.5370744035756919E-2</v>
      </c>
      <c r="F4801" s="11">
        <v>8.4210768573688463E-2</v>
      </c>
      <c r="G4801" s="11">
        <v>3.1183883440905714E-2</v>
      </c>
      <c r="H4801" s="11">
        <v>2.0193602969698125E-2</v>
      </c>
      <c r="I4801" s="11">
        <v>1.6953369629583319E-2</v>
      </c>
      <c r="J4801" s="11">
        <v>4.688520405500006E-2</v>
      </c>
      <c r="K4801" s="11">
        <v>1.5603276441403427E-2</v>
      </c>
      <c r="L4801" s="11">
        <v>1.669426742872861E-2</v>
      </c>
      <c r="M4801" s="11">
        <v>3.864108661131857E-2</v>
      </c>
    </row>
    <row r="4802" spans="1:13" x14ac:dyDescent="0.35">
      <c r="A4802" s="11" t="str">
        <f t="shared" si="74"/>
        <v>CONSUMO PER CAPITA (kg ó litros por individuo)Mixers100-200MIL</v>
      </c>
      <c r="B4802" s="11" t="s">
        <v>121</v>
      </c>
      <c r="C4802" s="11" t="s">
        <v>167</v>
      </c>
      <c r="D4802" s="11" t="s">
        <v>14</v>
      </c>
      <c r="E4802" s="11">
        <v>1.1839210598181112E-2</v>
      </c>
      <c r="F4802" s="11">
        <v>2.4023049806443361E-2</v>
      </c>
      <c r="G4802" s="11">
        <v>2.3411462868342617E-2</v>
      </c>
      <c r="H4802" s="11">
        <v>8.9334534080542163E-3</v>
      </c>
      <c r="I4802" s="11">
        <v>3.4996011841556617E-2</v>
      </c>
      <c r="J4802" s="11">
        <v>6.6854379624271307E-2</v>
      </c>
      <c r="K4802" s="11">
        <v>1.360850341460036E-2</v>
      </c>
      <c r="L4802" s="11">
        <v>8.8150463601504969E-2</v>
      </c>
      <c r="M4802" s="11">
        <v>1.2937179055623985E-2</v>
      </c>
    </row>
    <row r="4803" spans="1:13" x14ac:dyDescent="0.35">
      <c r="A4803" s="11" t="str">
        <f t="shared" si="74"/>
        <v>CONSUMO PER CAPITA (kg ó litros por individuo)Mixers200-500MIL</v>
      </c>
      <c r="B4803" s="11" t="s">
        <v>121</v>
      </c>
      <c r="C4803" s="11" t="s">
        <v>167</v>
      </c>
      <c r="D4803" s="11" t="s">
        <v>15</v>
      </c>
      <c r="E4803" s="11">
        <v>1.8831329257419687E-2</v>
      </c>
      <c r="F4803" s="11">
        <v>6.1174133306802776E-2</v>
      </c>
      <c r="G4803" s="11">
        <v>2.6593273514034267E-2</v>
      </c>
      <c r="H4803" s="11">
        <v>2.0707980262949222E-2</v>
      </c>
      <c r="I4803" s="11">
        <v>5.0095300040936666E-2</v>
      </c>
      <c r="J4803" s="11">
        <v>6.9028323139328246E-2</v>
      </c>
      <c r="K4803" s="11">
        <v>3.4671649677646653E-2</v>
      </c>
      <c r="L4803" s="11">
        <v>2.409662637446347E-2</v>
      </c>
      <c r="M4803" s="11">
        <v>5.398427333906259E-2</v>
      </c>
    </row>
    <row r="4804" spans="1:13" x14ac:dyDescent="0.35">
      <c r="A4804" s="11" t="str">
        <f t="shared" ref="A4804:A4867" si="75">B4804&amp;C4804&amp;D4804</f>
        <v>CONSUMO PER CAPITA (kg ó litros por individuo)Mixers&gt;500MIL</v>
      </c>
      <c r="B4804" s="11" t="s">
        <v>121</v>
      </c>
      <c r="C4804" s="11" t="s">
        <v>167</v>
      </c>
      <c r="D4804" s="11" t="s">
        <v>16</v>
      </c>
      <c r="E4804" s="11">
        <v>3.0371456179643118E-2</v>
      </c>
      <c r="F4804" s="11">
        <v>5.3381758828890659E-2</v>
      </c>
      <c r="G4804" s="11">
        <v>2.7578683333285069E-2</v>
      </c>
      <c r="H4804" s="11">
        <v>1.7150493047239038E-2</v>
      </c>
      <c r="I4804" s="11">
        <v>3.5084427296585834E-2</v>
      </c>
      <c r="J4804" s="11">
        <v>5.3835441368679793E-2</v>
      </c>
      <c r="K4804" s="11">
        <v>2.0566518019144008E-2</v>
      </c>
      <c r="L4804" s="11">
        <v>1.0164357349782459E-2</v>
      </c>
      <c r="M4804" s="11">
        <v>3.650276612601161E-2</v>
      </c>
    </row>
    <row r="4805" spans="1:13" x14ac:dyDescent="0.35">
      <c r="A4805" s="11" t="str">
        <f t="shared" si="75"/>
        <v>CONSUMO PER CAPITA (kg ó litros por individuo)MixersDE 15 A 19 AÑOS</v>
      </c>
      <c r="B4805" s="11" t="s">
        <v>121</v>
      </c>
      <c r="C4805" s="11" t="s">
        <v>167</v>
      </c>
      <c r="D4805" s="11" t="s">
        <v>39</v>
      </c>
      <c r="E4805" s="11" t="s">
        <v>219</v>
      </c>
      <c r="F4805" s="11">
        <v>7.1283051670922044E-3</v>
      </c>
      <c r="G4805" s="11" t="s">
        <v>219</v>
      </c>
      <c r="H4805" s="11" t="s">
        <v>219</v>
      </c>
      <c r="I4805" s="11">
        <v>1.9898848341452428E-3</v>
      </c>
      <c r="J4805" s="11" t="s">
        <v>219</v>
      </c>
      <c r="K4805" s="11" t="s">
        <v>219</v>
      </c>
      <c r="L4805" s="11" t="s">
        <v>219</v>
      </c>
      <c r="M4805" s="11" t="s">
        <v>219</v>
      </c>
    </row>
    <row r="4806" spans="1:13" x14ac:dyDescent="0.35">
      <c r="A4806" s="11" t="str">
        <f t="shared" si="75"/>
        <v>CONSUMO PER CAPITA (kg ó litros por individuo)MixersDE 20 A 24 AÑOS</v>
      </c>
      <c r="B4806" s="11" t="s">
        <v>121</v>
      </c>
      <c r="C4806" s="11" t="s">
        <v>167</v>
      </c>
      <c r="D4806" s="11" t="s">
        <v>40</v>
      </c>
      <c r="E4806" s="11">
        <v>7.805334542089289E-3</v>
      </c>
      <c r="F4806" s="11">
        <v>2.8784917843048475E-2</v>
      </c>
      <c r="G4806" s="11" t="s">
        <v>219</v>
      </c>
      <c r="H4806" s="11">
        <v>6.7503626230146555E-4</v>
      </c>
      <c r="I4806" s="11" t="s">
        <v>219</v>
      </c>
      <c r="J4806" s="11">
        <v>1.8743992392660967E-2</v>
      </c>
      <c r="K4806" s="11">
        <v>1.182397409529494E-3</v>
      </c>
      <c r="L4806" s="11">
        <v>2.8983193566866523E-3</v>
      </c>
      <c r="M4806" s="11">
        <v>9.7404952571187569E-3</v>
      </c>
    </row>
    <row r="4807" spans="1:13" x14ac:dyDescent="0.35">
      <c r="A4807" s="11" t="str">
        <f t="shared" si="75"/>
        <v>CONSUMO PER CAPITA (kg ó litros por individuo)MixersDE 25 A 34 AÑOS</v>
      </c>
      <c r="B4807" s="11" t="s">
        <v>121</v>
      </c>
      <c r="C4807" s="11" t="s">
        <v>167</v>
      </c>
      <c r="D4807" s="11" t="s">
        <v>41</v>
      </c>
      <c r="E4807" s="11">
        <v>3.0121432061877233E-3</v>
      </c>
      <c r="F4807" s="11">
        <v>5.2538145710339414E-3</v>
      </c>
      <c r="G4807" s="11">
        <v>2.729336420545915E-2</v>
      </c>
      <c r="H4807" s="11">
        <v>2.53070283890938E-3</v>
      </c>
      <c r="I4807" s="11">
        <v>1.4834045257768415E-2</v>
      </c>
      <c r="J4807" s="11">
        <v>1.0476172953636904E-2</v>
      </c>
      <c r="K4807" s="11">
        <v>4.860339265212339E-3</v>
      </c>
      <c r="L4807" s="11">
        <v>1.2632547054473442E-2</v>
      </c>
      <c r="M4807" s="11">
        <v>5.4950743944084798E-3</v>
      </c>
    </row>
    <row r="4808" spans="1:13" x14ac:dyDescent="0.35">
      <c r="A4808" s="11" t="str">
        <f t="shared" si="75"/>
        <v>CONSUMO PER CAPITA (kg ó litros por individuo)MixersDE 35 A 49 AÑOS</v>
      </c>
      <c r="B4808" s="11" t="s">
        <v>121</v>
      </c>
      <c r="C4808" s="11" t="s">
        <v>167</v>
      </c>
      <c r="D4808" s="11" t="s">
        <v>42</v>
      </c>
      <c r="E4808" s="11">
        <v>1.4178961134385187E-2</v>
      </c>
      <c r="F4808" s="11">
        <v>2.7122924564435186E-2</v>
      </c>
      <c r="G4808" s="11">
        <v>1.4816825501405183E-2</v>
      </c>
      <c r="H4808" s="11">
        <v>1.3545206419267498E-2</v>
      </c>
      <c r="I4808" s="11">
        <v>1.4266708529571721E-2</v>
      </c>
      <c r="J4808" s="11">
        <v>1.6397978921712072E-2</v>
      </c>
      <c r="K4808" s="11">
        <v>9.3811408160089683E-3</v>
      </c>
      <c r="L4808" s="11">
        <v>9.9189334270774806E-3</v>
      </c>
      <c r="M4808" s="11">
        <v>6.4523961833290984E-3</v>
      </c>
    </row>
    <row r="4809" spans="1:13" x14ac:dyDescent="0.35">
      <c r="A4809" s="11" t="str">
        <f t="shared" si="75"/>
        <v>CONSUMO PER CAPITA (kg ó litros por individuo)MixersDE 50 A 59 AÑOS</v>
      </c>
      <c r="B4809" s="11" t="s">
        <v>121</v>
      </c>
      <c r="C4809" s="11" t="s">
        <v>167</v>
      </c>
      <c r="D4809" s="11" t="s">
        <v>43</v>
      </c>
      <c r="E4809" s="11">
        <v>2.6738334668039914E-2</v>
      </c>
      <c r="F4809" s="11">
        <v>5.4752933250547878E-2</v>
      </c>
      <c r="G4809" s="11">
        <v>2.5705102921004794E-2</v>
      </c>
      <c r="H4809" s="11">
        <v>8.4664907003222534E-3</v>
      </c>
      <c r="I4809" s="11">
        <v>5.5732851531059904E-2</v>
      </c>
      <c r="J4809" s="11">
        <v>7.3136079677921004E-2</v>
      </c>
      <c r="K4809" s="11">
        <v>2.7276090007393932E-2</v>
      </c>
      <c r="L4809" s="11">
        <v>5.9300228630416396E-2</v>
      </c>
      <c r="M4809" s="11">
        <v>8.4078362065172788E-2</v>
      </c>
    </row>
    <row r="4810" spans="1:13" x14ac:dyDescent="0.35">
      <c r="A4810" s="11" t="str">
        <f t="shared" si="75"/>
        <v>CONSUMO PER CAPITA (kg ó litros por individuo)MixersDE 60 A 75 AÑOS</v>
      </c>
      <c r="B4810" s="11" t="s">
        <v>121</v>
      </c>
      <c r="C4810" s="11" t="s">
        <v>167</v>
      </c>
      <c r="D4810" s="11" t="s">
        <v>44</v>
      </c>
      <c r="E4810" s="11">
        <v>3.849599990063475E-2</v>
      </c>
      <c r="F4810" s="11">
        <v>0.15122353819711426</v>
      </c>
      <c r="G4810" s="11">
        <v>6.5242311252322924E-2</v>
      </c>
      <c r="H4810" s="11">
        <v>3.882270307992465E-2</v>
      </c>
      <c r="I4810" s="11">
        <v>6.4590495470991743E-2</v>
      </c>
      <c r="J4810" s="11">
        <v>0.11707131485805189</v>
      </c>
      <c r="K4810" s="11">
        <v>4.8905664074204727E-2</v>
      </c>
      <c r="L4810" s="11">
        <v>2.8299755609985541E-2</v>
      </c>
      <c r="M4810" s="11">
        <v>6.2543830046926985E-2</v>
      </c>
    </row>
    <row r="4811" spans="1:13" x14ac:dyDescent="0.35">
      <c r="A4811" s="11" t="str">
        <f t="shared" si="75"/>
        <v>CONSUMO PER CAPITA (kg ó litros por individuo)MixersALTA Y MEDIA ALTA</v>
      </c>
      <c r="B4811" s="11" t="s">
        <v>121</v>
      </c>
      <c r="C4811" s="11" t="s">
        <v>167</v>
      </c>
      <c r="D4811" s="11" t="s">
        <v>17</v>
      </c>
      <c r="E4811" s="11">
        <v>1.2079862869162872E-2</v>
      </c>
      <c r="F4811" s="11">
        <v>5.202266508034889E-2</v>
      </c>
      <c r="G4811" s="11">
        <v>3.2467995093993111E-2</v>
      </c>
      <c r="H4811" s="11">
        <v>1.2536404972742847E-2</v>
      </c>
      <c r="I4811" s="11">
        <v>4.227972437359185E-2</v>
      </c>
      <c r="J4811" s="11">
        <v>4.7310002844544834E-2</v>
      </c>
      <c r="K4811" s="11">
        <v>1.6762861886480667E-2</v>
      </c>
      <c r="L4811" s="11">
        <v>1.3133593218181498E-2</v>
      </c>
      <c r="M4811" s="11">
        <v>2.6700811542854551E-2</v>
      </c>
    </row>
    <row r="4812" spans="1:13" x14ac:dyDescent="0.35">
      <c r="A4812" s="11" t="str">
        <f t="shared" si="75"/>
        <v>CONSUMO PER CAPITA (kg ó litros por individuo)MixersMEDIA</v>
      </c>
      <c r="B4812" s="11" t="s">
        <v>121</v>
      </c>
      <c r="C4812" s="11" t="s">
        <v>167</v>
      </c>
      <c r="D4812" s="11" t="s">
        <v>18</v>
      </c>
      <c r="E4812" s="11">
        <v>3.0751963490442229E-2</v>
      </c>
      <c r="F4812" s="11">
        <v>5.844923576878449E-2</v>
      </c>
      <c r="G4812" s="11">
        <v>2.5361028311665708E-2</v>
      </c>
      <c r="H4812" s="11">
        <v>2.3471097653574018E-2</v>
      </c>
      <c r="I4812" s="11">
        <v>2.6840037007572023E-2</v>
      </c>
      <c r="J4812" s="11">
        <v>4.507221557900859E-2</v>
      </c>
      <c r="K4812" s="11">
        <v>1.7300749429677326E-2</v>
      </c>
      <c r="L4812" s="11">
        <v>1.0325963305553744E-2</v>
      </c>
      <c r="M4812" s="11">
        <v>3.6274095414767407E-2</v>
      </c>
    </row>
    <row r="4813" spans="1:13" x14ac:dyDescent="0.35">
      <c r="A4813" s="11" t="str">
        <f t="shared" si="75"/>
        <v>CONSUMO PER CAPITA (kg ó litros por individuo)MixersMEDIA BAJA</v>
      </c>
      <c r="B4813" s="11" t="s">
        <v>121</v>
      </c>
      <c r="C4813" s="11" t="s">
        <v>167</v>
      </c>
      <c r="D4813" s="11" t="s">
        <v>19</v>
      </c>
      <c r="E4813" s="11">
        <v>2.048705362131957E-2</v>
      </c>
      <c r="F4813" s="11">
        <v>6.5058849175918504E-2</v>
      </c>
      <c r="G4813" s="11">
        <v>1.6113328337402269E-2</v>
      </c>
      <c r="H4813" s="11">
        <v>1.3596269920828337E-2</v>
      </c>
      <c r="I4813" s="11">
        <v>2.4248971284387511E-2</v>
      </c>
      <c r="J4813" s="11">
        <v>5.1582807020240984E-2</v>
      </c>
      <c r="K4813" s="11">
        <v>2.9517510682246343E-2</v>
      </c>
      <c r="L4813" s="11">
        <v>1.920826201646518E-2</v>
      </c>
      <c r="M4813" s="11">
        <v>3.2491006713834099E-2</v>
      </c>
    </row>
    <row r="4814" spans="1:13" x14ac:dyDescent="0.35">
      <c r="A4814" s="11" t="str">
        <f t="shared" si="75"/>
        <v>CONSUMO PER CAPITA (kg ó litros por individuo)MixersBAJA</v>
      </c>
      <c r="B4814" s="11" t="s">
        <v>121</v>
      </c>
      <c r="C4814" s="11" t="s">
        <v>167</v>
      </c>
      <c r="D4814" s="11" t="s">
        <v>20</v>
      </c>
      <c r="E4814" s="11">
        <v>5.4068538251263116E-3</v>
      </c>
      <c r="F4814" s="11">
        <v>4.4622918846183655E-2</v>
      </c>
      <c r="G4814" s="11">
        <v>4.4462871575385393E-2</v>
      </c>
      <c r="H4814" s="11">
        <v>5.1723728863047689E-3</v>
      </c>
      <c r="I4814" s="11">
        <v>4.162038927068451E-2</v>
      </c>
      <c r="J4814" s="11">
        <v>5.3633819283245308E-2</v>
      </c>
      <c r="K4814" s="11">
        <v>1.6127339803429067E-2</v>
      </c>
      <c r="L4814" s="11">
        <v>6.1908515837452792E-2</v>
      </c>
      <c r="M4814" s="11">
        <v>4.2911988486890533E-2</v>
      </c>
    </row>
    <row r="4815" spans="1:13" x14ac:dyDescent="0.35">
      <c r="A4815" s="11" t="str">
        <f t="shared" si="75"/>
        <v>CONSUMO PER CAPITA (kg ó litros por individuo)MixersHOMBRE</v>
      </c>
      <c r="B4815" s="11" t="s">
        <v>121</v>
      </c>
      <c r="C4815" s="11" t="s">
        <v>167</v>
      </c>
      <c r="D4815" s="11" t="s">
        <v>21</v>
      </c>
      <c r="E4815" s="11">
        <v>1.6817790613040277E-2</v>
      </c>
      <c r="F4815" s="11">
        <v>5.6734052591750662E-2</v>
      </c>
      <c r="G4815" s="11">
        <v>1.9187685191914446E-2</v>
      </c>
      <c r="H4815" s="11">
        <v>1.1001732863968675E-2</v>
      </c>
      <c r="I4815" s="11">
        <v>3.2535015640651366E-2</v>
      </c>
      <c r="J4815" s="11">
        <v>4.3033167080282639E-2</v>
      </c>
      <c r="K4815" s="11">
        <v>1.4907351496142977E-2</v>
      </c>
      <c r="L4815" s="11">
        <v>1.2815872880147983E-2</v>
      </c>
      <c r="M4815" s="11">
        <v>2.7059080593790755E-2</v>
      </c>
    </row>
    <row r="4816" spans="1:13" x14ac:dyDescent="0.35">
      <c r="A4816" s="11" t="str">
        <f t="shared" si="75"/>
        <v>CONSUMO PER CAPITA (kg ó litros por individuo)MixersMUJER</v>
      </c>
      <c r="B4816" s="11" t="s">
        <v>121</v>
      </c>
      <c r="C4816" s="11" t="s">
        <v>167</v>
      </c>
      <c r="D4816" s="11" t="s">
        <v>22</v>
      </c>
      <c r="E4816" s="11">
        <v>2.1446988805124946E-2</v>
      </c>
      <c r="F4816" s="11">
        <v>5.5550567406204114E-2</v>
      </c>
      <c r="G4816" s="11">
        <v>3.6978853209307244E-2</v>
      </c>
      <c r="H4816" s="11">
        <v>1.8941741434647563E-2</v>
      </c>
      <c r="I4816" s="11">
        <v>3.212042553069084E-2</v>
      </c>
      <c r="J4816" s="11">
        <v>5.4717104943654449E-2</v>
      </c>
      <c r="K4816" s="11">
        <v>2.5347933017885644E-2</v>
      </c>
      <c r="L4816" s="11">
        <v>3.3488704030668934E-2</v>
      </c>
      <c r="M4816" s="11">
        <v>4.1809217980550109E-2</v>
      </c>
    </row>
    <row r="4817" spans="1:13" x14ac:dyDescent="0.35">
      <c r="A4817" s="11" t="str">
        <f t="shared" si="75"/>
        <v>CONSUMO PER CAPITA (kg ó litros por individuo)IsotonicasT.ESPAÑA</v>
      </c>
      <c r="B4817" s="11" t="s">
        <v>121</v>
      </c>
      <c r="C4817" s="11" t="s">
        <v>181</v>
      </c>
      <c r="D4817" s="11" t="s">
        <v>36</v>
      </c>
      <c r="E4817" s="11">
        <v>0.24732128733626377</v>
      </c>
      <c r="F4817" s="11">
        <v>0.43087926810087845</v>
      </c>
      <c r="G4817" s="11">
        <v>0.22655765454865825</v>
      </c>
      <c r="H4817" s="11">
        <v>0.19805350493799498</v>
      </c>
      <c r="I4817" s="11">
        <v>0.2648905650628629</v>
      </c>
      <c r="J4817" s="11">
        <v>0.48836634957992248</v>
      </c>
      <c r="K4817" s="11">
        <v>0.24529359336690434</v>
      </c>
      <c r="L4817" s="11">
        <v>0.22150596978770615</v>
      </c>
      <c r="M4817" s="11">
        <v>0.27707205401555712</v>
      </c>
    </row>
    <row r="4818" spans="1:13" x14ac:dyDescent="0.35">
      <c r="A4818" s="11" t="str">
        <f t="shared" si="75"/>
        <v>CONSUMO PER CAPITA (kg ó litros por individuo)IsotonicasBCN AM</v>
      </c>
      <c r="B4818" s="11" t="s">
        <v>121</v>
      </c>
      <c r="C4818" s="11" t="s">
        <v>181</v>
      </c>
      <c r="D4818" s="11" t="s">
        <v>1</v>
      </c>
      <c r="E4818" s="11">
        <v>0.36090805331679437</v>
      </c>
      <c r="F4818" s="11">
        <v>0.52553894973073967</v>
      </c>
      <c r="G4818" s="11">
        <v>0.20125750538938733</v>
      </c>
      <c r="H4818" s="11">
        <v>0.26164442835159923</v>
      </c>
      <c r="I4818" s="11">
        <v>0.29832377805279431</v>
      </c>
      <c r="J4818" s="11">
        <v>0.73064257680218925</v>
      </c>
      <c r="K4818" s="11">
        <v>0.37191529821665137</v>
      </c>
      <c r="L4818" s="11">
        <v>0.23850003077842949</v>
      </c>
      <c r="M4818" s="11">
        <v>0.28799810565374884</v>
      </c>
    </row>
    <row r="4819" spans="1:13" x14ac:dyDescent="0.35">
      <c r="A4819" s="11" t="str">
        <f t="shared" si="75"/>
        <v>CONSUMO PER CAPITA (kg ó litros por individuo)IsotonicasREST.CAT ARAGON</v>
      </c>
      <c r="B4819" s="11" t="s">
        <v>121</v>
      </c>
      <c r="C4819" s="11" t="s">
        <v>181</v>
      </c>
      <c r="D4819" s="11" t="s">
        <v>2</v>
      </c>
      <c r="E4819" s="11">
        <v>0.19388821591635805</v>
      </c>
      <c r="F4819" s="11">
        <v>0.3877679960729542</v>
      </c>
      <c r="G4819" s="11">
        <v>0.15036665627987991</v>
      </c>
      <c r="H4819" s="11">
        <v>0.1087548567307647</v>
      </c>
      <c r="I4819" s="11">
        <v>0.25973811260428192</v>
      </c>
      <c r="J4819" s="11">
        <v>0.34197718396524018</v>
      </c>
      <c r="K4819" s="11">
        <v>0.13688681451428342</v>
      </c>
      <c r="L4819" s="11">
        <v>0.18804487252011282</v>
      </c>
      <c r="M4819" s="11">
        <v>0.19384274895619333</v>
      </c>
    </row>
    <row r="4820" spans="1:13" x14ac:dyDescent="0.35">
      <c r="A4820" s="11" t="str">
        <f t="shared" si="75"/>
        <v>CONSUMO PER CAPITA (kg ó litros por individuo)IsotonicasLEVANTE</v>
      </c>
      <c r="B4820" s="11" t="s">
        <v>121</v>
      </c>
      <c r="C4820" s="11" t="s">
        <v>181</v>
      </c>
      <c r="D4820" s="11" t="s">
        <v>3</v>
      </c>
      <c r="E4820" s="11">
        <v>0.15236671425528556</v>
      </c>
      <c r="F4820" s="11">
        <v>0.3660426149306269</v>
      </c>
      <c r="G4820" s="11">
        <v>0.19441636038673871</v>
      </c>
      <c r="H4820" s="11">
        <v>0.15087606014989541</v>
      </c>
      <c r="I4820" s="11">
        <v>0.20368626819715482</v>
      </c>
      <c r="J4820" s="11">
        <v>0.35201665735420579</v>
      </c>
      <c r="K4820" s="11">
        <v>0.17863316696251968</v>
      </c>
      <c r="L4820" s="11">
        <v>0.18995216274248361</v>
      </c>
      <c r="M4820" s="11">
        <v>0.22366810810355786</v>
      </c>
    </row>
    <row r="4821" spans="1:13" x14ac:dyDescent="0.35">
      <c r="A4821" s="11" t="str">
        <f t="shared" si="75"/>
        <v>CONSUMO PER CAPITA (kg ó litros por individuo)IsotonicasANDALUCIA</v>
      </c>
      <c r="B4821" s="11" t="s">
        <v>121</v>
      </c>
      <c r="C4821" s="11" t="s">
        <v>181</v>
      </c>
      <c r="D4821" s="11" t="s">
        <v>4</v>
      </c>
      <c r="E4821" s="11">
        <v>0.26476682491659081</v>
      </c>
      <c r="F4821" s="11">
        <v>0.31846078225851071</v>
      </c>
      <c r="G4821" s="11">
        <v>0.22721649006909742</v>
      </c>
      <c r="H4821" s="11">
        <v>0.17534742088179106</v>
      </c>
      <c r="I4821" s="11">
        <v>0.21053120868997205</v>
      </c>
      <c r="J4821" s="11">
        <v>0.3632604005249459</v>
      </c>
      <c r="K4821" s="11">
        <v>0.20054755891673207</v>
      </c>
      <c r="L4821" s="11">
        <v>0.22809570227298173</v>
      </c>
      <c r="M4821" s="11">
        <v>0.19668187196916997</v>
      </c>
    </row>
    <row r="4822" spans="1:13" x14ac:dyDescent="0.35">
      <c r="A4822" s="11" t="str">
        <f t="shared" si="75"/>
        <v>CONSUMO PER CAPITA (kg ó litros por individuo)IsotonicasMDD AM</v>
      </c>
      <c r="B4822" s="11" t="s">
        <v>121</v>
      </c>
      <c r="C4822" s="11" t="s">
        <v>181</v>
      </c>
      <c r="D4822" s="11" t="s">
        <v>5</v>
      </c>
      <c r="E4822" s="11">
        <v>0.25538084945460476</v>
      </c>
      <c r="F4822" s="11">
        <v>0.44615935637519466</v>
      </c>
      <c r="G4822" s="11">
        <v>0.17297538974815566</v>
      </c>
      <c r="H4822" s="11">
        <v>0.21213598423832164</v>
      </c>
      <c r="I4822" s="11">
        <v>0.28975586618007731</v>
      </c>
      <c r="J4822" s="11">
        <v>0.51526924701579957</v>
      </c>
      <c r="K4822" s="11">
        <v>0.1660396313000384</v>
      </c>
      <c r="L4822" s="11">
        <v>0.1563898286229195</v>
      </c>
      <c r="M4822" s="11">
        <v>0.29761998019722186</v>
      </c>
    </row>
    <row r="4823" spans="1:13" x14ac:dyDescent="0.35">
      <c r="A4823" s="11" t="str">
        <f t="shared" si="75"/>
        <v>CONSUMO PER CAPITA (kg ó litros por individuo)IsotonicasRTO CENTRO</v>
      </c>
      <c r="B4823" s="11" t="s">
        <v>121</v>
      </c>
      <c r="C4823" s="11" t="s">
        <v>181</v>
      </c>
      <c r="D4823" s="11" t="s">
        <v>6</v>
      </c>
      <c r="E4823" s="11">
        <v>0.40842990457557865</v>
      </c>
      <c r="F4823" s="11">
        <v>0.6062037680642044</v>
      </c>
      <c r="G4823" s="11">
        <v>0.4328226299031343</v>
      </c>
      <c r="H4823" s="11">
        <v>0.41250454428894812</v>
      </c>
      <c r="I4823" s="11">
        <v>0.44689565431669787</v>
      </c>
      <c r="J4823" s="11">
        <v>0.73433599729073962</v>
      </c>
      <c r="K4823" s="11">
        <v>0.5089786333275188</v>
      </c>
      <c r="L4823" s="11">
        <v>0.40231404458692649</v>
      </c>
      <c r="M4823" s="11">
        <v>0.57434297394549583</v>
      </c>
    </row>
    <row r="4824" spans="1:13" x14ac:dyDescent="0.35">
      <c r="A4824" s="11" t="str">
        <f t="shared" si="75"/>
        <v>CONSUMO PER CAPITA (kg ó litros por individuo)IsotonicasNORTE-CENTRO</v>
      </c>
      <c r="B4824" s="11" t="s">
        <v>121</v>
      </c>
      <c r="C4824" s="11" t="s">
        <v>181</v>
      </c>
      <c r="D4824" s="11" t="s">
        <v>7</v>
      </c>
      <c r="E4824" s="11">
        <v>0.14592868306943529</v>
      </c>
      <c r="F4824" s="11">
        <v>0.36559227998193433</v>
      </c>
      <c r="G4824" s="11">
        <v>0.13892420685937512</v>
      </c>
      <c r="H4824" s="11">
        <v>0.12531186214248238</v>
      </c>
      <c r="I4824" s="11">
        <v>0.20970494257625993</v>
      </c>
      <c r="J4824" s="11">
        <v>0.51992604167240764</v>
      </c>
      <c r="K4824" s="11">
        <v>0.320812935392497</v>
      </c>
      <c r="L4824" s="11">
        <v>0.14843239353518575</v>
      </c>
      <c r="M4824" s="11">
        <v>0.24390737909498902</v>
      </c>
    </row>
    <row r="4825" spans="1:13" x14ac:dyDescent="0.35">
      <c r="A4825" s="11" t="str">
        <f t="shared" si="75"/>
        <v>CONSUMO PER CAPITA (kg ó litros por individuo)IsotonicasNOROESTE</v>
      </c>
      <c r="B4825" s="11" t="s">
        <v>121</v>
      </c>
      <c r="C4825" s="11" t="s">
        <v>181</v>
      </c>
      <c r="D4825" s="11" t="s">
        <v>8</v>
      </c>
      <c r="E4825" s="11">
        <v>0.25493608211929414</v>
      </c>
      <c r="F4825" s="11">
        <v>0.61982877634406008</v>
      </c>
      <c r="G4825" s="11">
        <v>0.3709810952366141</v>
      </c>
      <c r="H4825" s="11">
        <v>0.22262493151019486</v>
      </c>
      <c r="I4825" s="11">
        <v>0.29429129100541623</v>
      </c>
      <c r="J4825" s="11">
        <v>0.63304354245258498</v>
      </c>
      <c r="K4825" s="11">
        <v>0.25102599307219586</v>
      </c>
      <c r="L4825" s="11">
        <v>0.27379787589540794</v>
      </c>
      <c r="M4825" s="11">
        <v>0.35080328573084635</v>
      </c>
    </row>
    <row r="4826" spans="1:13" x14ac:dyDescent="0.35">
      <c r="A4826" s="11" t="str">
        <f t="shared" si="75"/>
        <v>CONSUMO PER CAPITA (kg ó litros por individuo)Isotonicas&lt;2MIL</v>
      </c>
      <c r="B4826" s="11" t="s">
        <v>121</v>
      </c>
      <c r="C4826" s="11" t="s">
        <v>181</v>
      </c>
      <c r="D4826" s="11" t="s">
        <v>9</v>
      </c>
      <c r="E4826" s="11">
        <v>0.32933470981433016</v>
      </c>
      <c r="F4826" s="11">
        <v>0.65401169417858529</v>
      </c>
      <c r="G4826" s="11">
        <v>0.41457357971105396</v>
      </c>
      <c r="H4826" s="11">
        <v>0.37733885568647979</v>
      </c>
      <c r="I4826" s="11">
        <v>0.4562289298293753</v>
      </c>
      <c r="J4826" s="11">
        <v>0.56520976947288115</v>
      </c>
      <c r="K4826" s="11">
        <v>0.29345957489355529</v>
      </c>
      <c r="L4826" s="11">
        <v>0.33356242552454352</v>
      </c>
      <c r="M4826" s="11">
        <v>0.40958067689295041</v>
      </c>
    </row>
    <row r="4827" spans="1:13" x14ac:dyDescent="0.35">
      <c r="A4827" s="11" t="str">
        <f t="shared" si="75"/>
        <v>CONSUMO PER CAPITA (kg ó litros por individuo)Isotonicas2-5MIL</v>
      </c>
      <c r="B4827" s="11" t="s">
        <v>121</v>
      </c>
      <c r="C4827" s="11" t="s">
        <v>181</v>
      </c>
      <c r="D4827" s="11" t="s">
        <v>10</v>
      </c>
      <c r="E4827" s="11">
        <v>0.25855270414034393</v>
      </c>
      <c r="F4827" s="11">
        <v>0.22968326515737175</v>
      </c>
      <c r="G4827" s="11">
        <v>0.20782088556120076</v>
      </c>
      <c r="H4827" s="11">
        <v>0.24404923071457707</v>
      </c>
      <c r="I4827" s="11">
        <v>0.24359331486513561</v>
      </c>
      <c r="J4827" s="11">
        <v>0.55422320900618605</v>
      </c>
      <c r="K4827" s="11">
        <v>0.30107588632288002</v>
      </c>
      <c r="L4827" s="11">
        <v>0.28903557652742967</v>
      </c>
      <c r="M4827" s="11">
        <v>0.3284360102784244</v>
      </c>
    </row>
    <row r="4828" spans="1:13" x14ac:dyDescent="0.35">
      <c r="A4828" s="11" t="str">
        <f t="shared" si="75"/>
        <v>CONSUMO PER CAPITA (kg ó litros por individuo)Isotonicas5-10MIL</v>
      </c>
      <c r="B4828" s="11" t="s">
        <v>121</v>
      </c>
      <c r="C4828" s="11" t="s">
        <v>181</v>
      </c>
      <c r="D4828" s="11" t="s">
        <v>11</v>
      </c>
      <c r="E4828" s="11">
        <v>0.17623084408087533</v>
      </c>
      <c r="F4828" s="11">
        <v>0.38856742129207089</v>
      </c>
      <c r="G4828" s="11">
        <v>0.25582309368831913</v>
      </c>
      <c r="H4828" s="11">
        <v>0.16909763228046903</v>
      </c>
      <c r="I4828" s="11">
        <v>0.24104992886932569</v>
      </c>
      <c r="J4828" s="11">
        <v>0.37334731578363184</v>
      </c>
      <c r="K4828" s="11">
        <v>0.25947832206631544</v>
      </c>
      <c r="L4828" s="11">
        <v>0.37059462425809819</v>
      </c>
      <c r="M4828" s="11">
        <v>0.26922818701401685</v>
      </c>
    </row>
    <row r="4829" spans="1:13" x14ac:dyDescent="0.35">
      <c r="A4829" s="11" t="str">
        <f t="shared" si="75"/>
        <v>CONSUMO PER CAPITA (kg ó litros por individuo)Isotonicas10-30MIL</v>
      </c>
      <c r="B4829" s="11" t="s">
        <v>121</v>
      </c>
      <c r="C4829" s="11" t="s">
        <v>181</v>
      </c>
      <c r="D4829" s="11" t="s">
        <v>12</v>
      </c>
      <c r="E4829" s="11">
        <v>0.25294106710840508</v>
      </c>
      <c r="F4829" s="11">
        <v>0.3314477558405593</v>
      </c>
      <c r="G4829" s="11">
        <v>0.20284723868928647</v>
      </c>
      <c r="H4829" s="11">
        <v>0.14867132552555232</v>
      </c>
      <c r="I4829" s="11">
        <v>0.25508771995547486</v>
      </c>
      <c r="J4829" s="11">
        <v>0.4380411836107419</v>
      </c>
      <c r="K4829" s="11">
        <v>0.2548297089866805</v>
      </c>
      <c r="L4829" s="11">
        <v>0.23138434871367125</v>
      </c>
      <c r="M4829" s="11">
        <v>0.25122947438775395</v>
      </c>
    </row>
    <row r="4830" spans="1:13" x14ac:dyDescent="0.35">
      <c r="A4830" s="11" t="str">
        <f t="shared" si="75"/>
        <v>CONSUMO PER CAPITA (kg ó litros por individuo)Isotonicas30-100MIL</v>
      </c>
      <c r="B4830" s="11" t="s">
        <v>121</v>
      </c>
      <c r="C4830" s="11" t="s">
        <v>181</v>
      </c>
      <c r="D4830" s="11" t="s">
        <v>13</v>
      </c>
      <c r="E4830" s="11">
        <v>0.23555763061837054</v>
      </c>
      <c r="F4830" s="11">
        <v>0.42192464760456644</v>
      </c>
      <c r="G4830" s="11">
        <v>0.22349663191185579</v>
      </c>
      <c r="H4830" s="11">
        <v>0.17394676475403414</v>
      </c>
      <c r="I4830" s="11">
        <v>0.22115541020037863</v>
      </c>
      <c r="J4830" s="11">
        <v>0.4158131792289313</v>
      </c>
      <c r="K4830" s="11">
        <v>0.16763201880517037</v>
      </c>
      <c r="L4830" s="11">
        <v>0.13965509397936521</v>
      </c>
      <c r="M4830" s="11">
        <v>0.23462147241749337</v>
      </c>
    </row>
    <row r="4831" spans="1:13" x14ac:dyDescent="0.35">
      <c r="A4831" s="11" t="str">
        <f t="shared" si="75"/>
        <v>CONSUMO PER CAPITA (kg ó litros por individuo)Isotonicas100-200MIL</v>
      </c>
      <c r="B4831" s="11" t="s">
        <v>121</v>
      </c>
      <c r="C4831" s="11" t="s">
        <v>181</v>
      </c>
      <c r="D4831" s="11" t="s">
        <v>14</v>
      </c>
      <c r="E4831" s="11">
        <v>0.33239743112442394</v>
      </c>
      <c r="F4831" s="11">
        <v>0.39977033465521711</v>
      </c>
      <c r="G4831" s="11">
        <v>0.16986594015047907</v>
      </c>
      <c r="H4831" s="11">
        <v>0.17681466138849505</v>
      </c>
      <c r="I4831" s="11">
        <v>0.23176654126360272</v>
      </c>
      <c r="J4831" s="11">
        <v>0.43781439260375077</v>
      </c>
      <c r="K4831" s="11">
        <v>0.30242529853158778</v>
      </c>
      <c r="L4831" s="11">
        <v>0.18690249263621109</v>
      </c>
      <c r="M4831" s="11">
        <v>0.29114677444747183</v>
      </c>
    </row>
    <row r="4832" spans="1:13" x14ac:dyDescent="0.35">
      <c r="A4832" s="11" t="str">
        <f t="shared" si="75"/>
        <v>CONSUMO PER CAPITA (kg ó litros por individuo)Isotonicas200-500MIL</v>
      </c>
      <c r="B4832" s="11" t="s">
        <v>121</v>
      </c>
      <c r="C4832" s="11" t="s">
        <v>181</v>
      </c>
      <c r="D4832" s="11" t="s">
        <v>15</v>
      </c>
      <c r="E4832" s="11">
        <v>0.1751143120788527</v>
      </c>
      <c r="F4832" s="11">
        <v>0.5929686644313924</v>
      </c>
      <c r="G4832" s="11">
        <v>0.2098657177662388</v>
      </c>
      <c r="H4832" s="11">
        <v>0.20364460641846835</v>
      </c>
      <c r="I4832" s="11">
        <v>0.26447849018257713</v>
      </c>
      <c r="J4832" s="11">
        <v>0.69175718417968568</v>
      </c>
      <c r="K4832" s="11">
        <v>0.21718422576211385</v>
      </c>
      <c r="L4832" s="11">
        <v>0.21683322726685048</v>
      </c>
      <c r="M4832" s="11">
        <v>0.26829837134504808</v>
      </c>
    </row>
    <row r="4833" spans="1:13" x14ac:dyDescent="0.35">
      <c r="A4833" s="11" t="str">
        <f t="shared" si="75"/>
        <v>CONSUMO PER CAPITA (kg ó litros por individuo)Isotonicas&gt;500MIL</v>
      </c>
      <c r="B4833" s="11" t="s">
        <v>121</v>
      </c>
      <c r="C4833" s="11" t="s">
        <v>181</v>
      </c>
      <c r="D4833" s="11" t="s">
        <v>16</v>
      </c>
      <c r="E4833" s="11">
        <v>0.2589618859714708</v>
      </c>
      <c r="F4833" s="11">
        <v>0.46843100328642029</v>
      </c>
      <c r="G4833" s="11">
        <v>0.22965700106697204</v>
      </c>
      <c r="H4833" s="11">
        <v>0.22017744512744308</v>
      </c>
      <c r="I4833" s="11">
        <v>0.29941374602345866</v>
      </c>
      <c r="J4833" s="11">
        <v>0.50977264748976547</v>
      </c>
      <c r="K4833" s="11">
        <v>0.2670036791169022</v>
      </c>
      <c r="L4833" s="11">
        <v>0.19389153784844138</v>
      </c>
      <c r="M4833" s="11">
        <v>0.2894795704698423</v>
      </c>
    </row>
    <row r="4834" spans="1:13" x14ac:dyDescent="0.35">
      <c r="A4834" s="11" t="str">
        <f t="shared" si="75"/>
        <v>CONSUMO PER CAPITA (kg ó litros por individuo)IsotonicasDE 15 A 19 AÑOS</v>
      </c>
      <c r="B4834" s="11" t="s">
        <v>121</v>
      </c>
      <c r="C4834" s="11" t="s">
        <v>181</v>
      </c>
      <c r="D4834" s="11" t="s">
        <v>39</v>
      </c>
      <c r="E4834" s="11">
        <v>0.26290119095516212</v>
      </c>
      <c r="F4834" s="11">
        <v>0.37398668405531349</v>
      </c>
      <c r="G4834" s="11">
        <v>0.19511342253902952</v>
      </c>
      <c r="H4834" s="11">
        <v>0.13847471716564438</v>
      </c>
      <c r="I4834" s="11">
        <v>0.18837367981677236</v>
      </c>
      <c r="J4834" s="11">
        <v>0.38041363347242096</v>
      </c>
      <c r="K4834" s="11">
        <v>0.11216708284949084</v>
      </c>
      <c r="L4834" s="11">
        <v>0.19260010089029075</v>
      </c>
      <c r="M4834" s="11">
        <v>0.19309510752209175</v>
      </c>
    </row>
    <row r="4835" spans="1:13" x14ac:dyDescent="0.35">
      <c r="A4835" s="11" t="str">
        <f t="shared" si="75"/>
        <v>CONSUMO PER CAPITA (kg ó litros por individuo)IsotonicasDE 20 A 24 AÑOS</v>
      </c>
      <c r="B4835" s="11" t="s">
        <v>121</v>
      </c>
      <c r="C4835" s="11" t="s">
        <v>181</v>
      </c>
      <c r="D4835" s="11" t="s">
        <v>40</v>
      </c>
      <c r="E4835" s="11">
        <v>0.12861738097343184</v>
      </c>
      <c r="F4835" s="11">
        <v>0.24882450270532128</v>
      </c>
      <c r="G4835" s="11">
        <v>0.21925444642844641</v>
      </c>
      <c r="H4835" s="11">
        <v>0.16696802442445152</v>
      </c>
      <c r="I4835" s="11">
        <v>0.15846073659423018</v>
      </c>
      <c r="J4835" s="11">
        <v>0.37210253362803114</v>
      </c>
      <c r="K4835" s="11">
        <v>0.18967314401078031</v>
      </c>
      <c r="L4835" s="11">
        <v>0.20580614869602026</v>
      </c>
      <c r="M4835" s="11">
        <v>0.11728030091953749</v>
      </c>
    </row>
    <row r="4836" spans="1:13" x14ac:dyDescent="0.35">
      <c r="A4836" s="11" t="str">
        <f t="shared" si="75"/>
        <v>CONSUMO PER CAPITA (kg ó litros por individuo)IsotonicasDE 25 A 34 AÑOS</v>
      </c>
      <c r="B4836" s="11" t="s">
        <v>121</v>
      </c>
      <c r="C4836" s="11" t="s">
        <v>181</v>
      </c>
      <c r="D4836" s="11" t="s">
        <v>41</v>
      </c>
      <c r="E4836" s="11">
        <v>0.1433967721440835</v>
      </c>
      <c r="F4836" s="11">
        <v>0.25656165186082741</v>
      </c>
      <c r="G4836" s="11">
        <v>0.15465213752117438</v>
      </c>
      <c r="H4836" s="11">
        <v>0.12009258344341205</v>
      </c>
      <c r="I4836" s="11">
        <v>0.12999900176732829</v>
      </c>
      <c r="J4836" s="11">
        <v>0.31116768074151807</v>
      </c>
      <c r="K4836" s="11">
        <v>0.14937727386707583</v>
      </c>
      <c r="L4836" s="11">
        <v>0.12074906970801028</v>
      </c>
      <c r="M4836" s="11">
        <v>0.1919669930689597</v>
      </c>
    </row>
    <row r="4837" spans="1:13" x14ac:dyDescent="0.35">
      <c r="A4837" s="11" t="str">
        <f t="shared" si="75"/>
        <v>CONSUMO PER CAPITA (kg ó litros por individuo)IsotonicasDE 35 A 49 AÑOS</v>
      </c>
      <c r="B4837" s="11" t="s">
        <v>121</v>
      </c>
      <c r="C4837" s="11" t="s">
        <v>181</v>
      </c>
      <c r="D4837" s="11" t="s">
        <v>42</v>
      </c>
      <c r="E4837" s="11">
        <v>0.2729559823390143</v>
      </c>
      <c r="F4837" s="11">
        <v>0.47983065825513693</v>
      </c>
      <c r="G4837" s="11">
        <v>0.25095747111096495</v>
      </c>
      <c r="H4837" s="11">
        <v>0.24937866135562514</v>
      </c>
      <c r="I4837" s="11">
        <v>0.29705990097032042</v>
      </c>
      <c r="J4837" s="11">
        <v>0.53056269636137132</v>
      </c>
      <c r="K4837" s="11">
        <v>0.22454813958449832</v>
      </c>
      <c r="L4837" s="11">
        <v>0.21540383746512004</v>
      </c>
      <c r="M4837" s="11">
        <v>0.30303510049834848</v>
      </c>
    </row>
    <row r="4838" spans="1:13" x14ac:dyDescent="0.35">
      <c r="A4838" s="11" t="str">
        <f t="shared" si="75"/>
        <v>CONSUMO PER CAPITA (kg ó litros por individuo)IsotonicasDE 50 A 59 AÑOS</v>
      </c>
      <c r="B4838" s="11" t="s">
        <v>121</v>
      </c>
      <c r="C4838" s="11" t="s">
        <v>181</v>
      </c>
      <c r="D4838" s="11" t="s">
        <v>43</v>
      </c>
      <c r="E4838" s="11">
        <v>0.31457622730221729</v>
      </c>
      <c r="F4838" s="11">
        <v>0.52418599627456852</v>
      </c>
      <c r="G4838" s="11">
        <v>0.27362166088587148</v>
      </c>
      <c r="H4838" s="11">
        <v>0.21265643327430492</v>
      </c>
      <c r="I4838" s="11">
        <v>0.31655293752286812</v>
      </c>
      <c r="J4838" s="11">
        <v>0.5490267157894283</v>
      </c>
      <c r="K4838" s="11">
        <v>0.29114932660139697</v>
      </c>
      <c r="L4838" s="11">
        <v>0.33137870814789683</v>
      </c>
      <c r="M4838" s="11">
        <v>0.34751174612395686</v>
      </c>
    </row>
    <row r="4839" spans="1:13" x14ac:dyDescent="0.35">
      <c r="A4839" s="11" t="str">
        <f t="shared" si="75"/>
        <v>CONSUMO PER CAPITA (kg ó litros por individuo)IsotonicasDE 60 A 75 AÑOS</v>
      </c>
      <c r="B4839" s="11" t="s">
        <v>121</v>
      </c>
      <c r="C4839" s="11" t="s">
        <v>181</v>
      </c>
      <c r="D4839" s="11" t="s">
        <v>44</v>
      </c>
      <c r="E4839" s="11">
        <v>0.25055170437108248</v>
      </c>
      <c r="F4839" s="11">
        <v>0.46498808316743334</v>
      </c>
      <c r="G4839" s="11">
        <v>0.21022843704320679</v>
      </c>
      <c r="H4839" s="11">
        <v>0.1938460674626922</v>
      </c>
      <c r="I4839" s="11">
        <v>0.31530386769333291</v>
      </c>
      <c r="J4839" s="11">
        <v>0.55636178913053147</v>
      </c>
      <c r="K4839" s="11">
        <v>0.3474321315419861</v>
      </c>
      <c r="L4839" s="11">
        <v>0.2101817563792038</v>
      </c>
      <c r="M4839" s="11">
        <v>0.30906703171920408</v>
      </c>
    </row>
    <row r="4840" spans="1:13" x14ac:dyDescent="0.35">
      <c r="A4840" s="11" t="str">
        <f t="shared" si="75"/>
        <v>CONSUMO PER CAPITA (kg ó litros por individuo)IsotonicasALTA Y MEDIA ALTA</v>
      </c>
      <c r="B4840" s="11" t="s">
        <v>121</v>
      </c>
      <c r="C4840" s="11" t="s">
        <v>181</v>
      </c>
      <c r="D4840" s="11" t="s">
        <v>17</v>
      </c>
      <c r="E4840" s="11">
        <v>0.24539554358397975</v>
      </c>
      <c r="F4840" s="11">
        <v>0.49827649297182064</v>
      </c>
      <c r="G4840" s="11">
        <v>0.28587398987054846</v>
      </c>
      <c r="H4840" s="11">
        <v>0.24390889599721088</v>
      </c>
      <c r="I4840" s="11">
        <v>0.36526861150206669</v>
      </c>
      <c r="J4840" s="11">
        <v>0.62291351942703521</v>
      </c>
      <c r="K4840" s="11">
        <v>0.38205388311873162</v>
      </c>
      <c r="L4840" s="11">
        <v>0.29647485143372221</v>
      </c>
      <c r="M4840" s="11">
        <v>0.36681363092709873</v>
      </c>
    </row>
    <row r="4841" spans="1:13" x14ac:dyDescent="0.35">
      <c r="A4841" s="11" t="str">
        <f t="shared" si="75"/>
        <v>CONSUMO PER CAPITA (kg ó litros por individuo)IsotonicasMEDIA</v>
      </c>
      <c r="B4841" s="11" t="s">
        <v>121</v>
      </c>
      <c r="C4841" s="11" t="s">
        <v>181</v>
      </c>
      <c r="D4841" s="11" t="s">
        <v>18</v>
      </c>
      <c r="E4841" s="11">
        <v>0.21209863639174723</v>
      </c>
      <c r="F4841" s="11">
        <v>0.43269947486385152</v>
      </c>
      <c r="G4841" s="11">
        <v>0.20992785263524311</v>
      </c>
      <c r="H4841" s="11">
        <v>0.20427182338412989</v>
      </c>
      <c r="I4841" s="11">
        <v>0.22026861735366271</v>
      </c>
      <c r="J4841" s="11">
        <v>0.38261521958447509</v>
      </c>
      <c r="K4841" s="11">
        <v>0.15142243631353597</v>
      </c>
      <c r="L4841" s="11">
        <v>0.1659396726969608</v>
      </c>
      <c r="M4841" s="11">
        <v>0.227508582034325</v>
      </c>
    </row>
    <row r="4842" spans="1:13" x14ac:dyDescent="0.35">
      <c r="A4842" s="11" t="str">
        <f t="shared" si="75"/>
        <v>CONSUMO PER CAPITA (kg ó litros por individuo)IsotonicasMEDIA BAJA</v>
      </c>
      <c r="B4842" s="11" t="s">
        <v>121</v>
      </c>
      <c r="C4842" s="11" t="s">
        <v>181</v>
      </c>
      <c r="D4842" s="11" t="s">
        <v>19</v>
      </c>
      <c r="E4842" s="11">
        <v>0.16573279349066708</v>
      </c>
      <c r="F4842" s="11">
        <v>0.40291170163117279</v>
      </c>
      <c r="G4842" s="11">
        <v>0.24939300883242935</v>
      </c>
      <c r="H4842" s="11">
        <v>0.19543430612295898</v>
      </c>
      <c r="I4842" s="11">
        <v>0.28187120695237317</v>
      </c>
      <c r="J4842" s="11">
        <v>0.49870032957102112</v>
      </c>
      <c r="K4842" s="11">
        <v>0.20491590931766129</v>
      </c>
      <c r="L4842" s="11">
        <v>0.21046761752173557</v>
      </c>
      <c r="M4842" s="11">
        <v>0.25704379343417261</v>
      </c>
    </row>
    <row r="4843" spans="1:13" x14ac:dyDescent="0.35">
      <c r="A4843" s="11" t="str">
        <f t="shared" si="75"/>
        <v>CONSUMO PER CAPITA (kg ó litros por individuo)IsotonicasBAJA</v>
      </c>
      <c r="B4843" s="11" t="s">
        <v>121</v>
      </c>
      <c r="C4843" s="11" t="s">
        <v>181</v>
      </c>
      <c r="D4843" s="11" t="s">
        <v>20</v>
      </c>
      <c r="E4843" s="11">
        <v>0.420219320424987</v>
      </c>
      <c r="F4843" s="11">
        <v>0.39111658244818009</v>
      </c>
      <c r="G4843" s="11">
        <v>0.15814109726710787</v>
      </c>
      <c r="H4843" s="11">
        <v>0.14017819100823872</v>
      </c>
      <c r="I4843" s="11">
        <v>0.20701484152275496</v>
      </c>
      <c r="J4843" s="11">
        <v>0.5056083704890123</v>
      </c>
      <c r="K4843" s="11">
        <v>0.30848703609000755</v>
      </c>
      <c r="L4843" s="11">
        <v>0.24813664975709424</v>
      </c>
      <c r="M4843" s="11">
        <v>0.28922430421616163</v>
      </c>
    </row>
    <row r="4844" spans="1:13" x14ac:dyDescent="0.35">
      <c r="A4844" s="11" t="str">
        <f t="shared" si="75"/>
        <v>CONSUMO PER CAPITA (kg ó litros por individuo)IsotonicasHOMBRE</v>
      </c>
      <c r="B4844" s="11" t="s">
        <v>121</v>
      </c>
      <c r="C4844" s="11" t="s">
        <v>181</v>
      </c>
      <c r="D4844" s="11" t="s">
        <v>21</v>
      </c>
      <c r="E4844" s="11">
        <v>0.25202911860849481</v>
      </c>
      <c r="F4844" s="11">
        <v>0.46057253507490048</v>
      </c>
      <c r="G4844" s="11">
        <v>0.23950453257081813</v>
      </c>
      <c r="H4844" s="11">
        <v>0.21136140246569932</v>
      </c>
      <c r="I4844" s="11">
        <v>0.29612436702924338</v>
      </c>
      <c r="J4844" s="11">
        <v>0.50444151189537811</v>
      </c>
      <c r="K4844" s="11">
        <v>0.28594331523209959</v>
      </c>
      <c r="L4844" s="11">
        <v>0.26034997181146674</v>
      </c>
      <c r="M4844" s="11">
        <v>0.2982220388668036</v>
      </c>
    </row>
    <row r="4845" spans="1:13" x14ac:dyDescent="0.35">
      <c r="A4845" s="11" t="str">
        <f t="shared" si="75"/>
        <v>CONSUMO PER CAPITA (kg ó litros por individuo)IsotonicasMUJER</v>
      </c>
      <c r="B4845" s="11" t="s">
        <v>121</v>
      </c>
      <c r="C4845" s="11" t="s">
        <v>181</v>
      </c>
      <c r="D4845" s="11" t="s">
        <v>22</v>
      </c>
      <c r="E4845" s="11">
        <v>0.24268452011331842</v>
      </c>
      <c r="F4845" s="11">
        <v>0.40163384387429163</v>
      </c>
      <c r="G4845" s="11">
        <v>0.213805968394818</v>
      </c>
      <c r="H4845" s="11">
        <v>0.18493554193463435</v>
      </c>
      <c r="I4845" s="11">
        <v>0.234103501561612</v>
      </c>
      <c r="J4845" s="11">
        <v>0.47252071495058023</v>
      </c>
      <c r="K4845" s="11">
        <v>0.20522465116088667</v>
      </c>
      <c r="L4845" s="11">
        <v>0.18327866303914644</v>
      </c>
      <c r="M4845" s="11">
        <v>0.25625755327865912</v>
      </c>
    </row>
    <row r="4846" spans="1:13" x14ac:dyDescent="0.35">
      <c r="A4846" s="11" t="str">
        <f t="shared" si="75"/>
        <v>CONSUMO PER CAPITA (kg ó litros por individuo)EnergeticasT.ESPAÑA</v>
      </c>
      <c r="B4846" s="11" t="s">
        <v>121</v>
      </c>
      <c r="C4846" s="11" t="s">
        <v>182</v>
      </c>
      <c r="D4846" s="11" t="s">
        <v>36</v>
      </c>
      <c r="E4846" s="11">
        <v>0.12192369833887047</v>
      </c>
      <c r="F4846" s="11">
        <v>0.17313925684016829</v>
      </c>
      <c r="G4846" s="11">
        <v>0.1075482255105204</v>
      </c>
      <c r="H4846" s="11">
        <v>8.4967746894225246E-2</v>
      </c>
      <c r="I4846" s="11">
        <v>0.10575423024115331</v>
      </c>
      <c r="J4846" s="11">
        <v>0.15641314154865826</v>
      </c>
      <c r="K4846" s="11">
        <v>0.11512645000182543</v>
      </c>
      <c r="L4846" s="11">
        <v>0.11677716608602276</v>
      </c>
      <c r="M4846" s="11">
        <v>0.12310257732839437</v>
      </c>
    </row>
    <row r="4847" spans="1:13" x14ac:dyDescent="0.35">
      <c r="A4847" s="11" t="str">
        <f t="shared" si="75"/>
        <v>CONSUMO PER CAPITA (kg ó litros por individuo)EnergeticasBCN AM</v>
      </c>
      <c r="B4847" s="11" t="s">
        <v>121</v>
      </c>
      <c r="C4847" s="11" t="s">
        <v>182</v>
      </c>
      <c r="D4847" s="11" t="s">
        <v>1</v>
      </c>
      <c r="E4847" s="11">
        <v>7.8456433993818506E-2</v>
      </c>
      <c r="F4847" s="11">
        <v>4.4680427238773843E-2</v>
      </c>
      <c r="G4847" s="11">
        <v>1.7902550662839262E-2</v>
      </c>
      <c r="H4847" s="11">
        <v>3.6389884386580279E-2</v>
      </c>
      <c r="I4847" s="11">
        <v>1.8906681314698734E-2</v>
      </c>
      <c r="J4847" s="11">
        <v>4.3447057180313851E-2</v>
      </c>
      <c r="K4847" s="11">
        <v>2.2636703485406959E-2</v>
      </c>
      <c r="L4847" s="11">
        <v>3.4516647776258111E-2</v>
      </c>
      <c r="M4847" s="11">
        <v>2.9792780788656818E-2</v>
      </c>
    </row>
    <row r="4848" spans="1:13" x14ac:dyDescent="0.35">
      <c r="A4848" s="11" t="str">
        <f t="shared" si="75"/>
        <v>CONSUMO PER CAPITA (kg ó litros por individuo)EnergeticasREST.CAT ARAGON</v>
      </c>
      <c r="B4848" s="11" t="s">
        <v>121</v>
      </c>
      <c r="C4848" s="11" t="s">
        <v>182</v>
      </c>
      <c r="D4848" s="11" t="s">
        <v>2</v>
      </c>
      <c r="E4848" s="11">
        <v>8.3361295467570845E-2</v>
      </c>
      <c r="F4848" s="11">
        <v>0.16663438360304719</v>
      </c>
      <c r="G4848" s="11">
        <v>7.8315402632586961E-2</v>
      </c>
      <c r="H4848" s="11">
        <v>0.10090334765939116</v>
      </c>
      <c r="I4848" s="11">
        <v>8.5193401501293398E-2</v>
      </c>
      <c r="J4848" s="11">
        <v>0.15352571938021461</v>
      </c>
      <c r="K4848" s="11">
        <v>7.9584449791436238E-2</v>
      </c>
      <c r="L4848" s="11">
        <v>0.11452420328930063</v>
      </c>
      <c r="M4848" s="11">
        <v>0.10588147062206028</v>
      </c>
    </row>
    <row r="4849" spans="1:13" x14ac:dyDescent="0.35">
      <c r="A4849" s="11" t="str">
        <f t="shared" si="75"/>
        <v>CONSUMO PER CAPITA (kg ó litros por individuo)EnergeticasLEVANTE</v>
      </c>
      <c r="B4849" s="11" t="s">
        <v>121</v>
      </c>
      <c r="C4849" s="11" t="s">
        <v>182</v>
      </c>
      <c r="D4849" s="11" t="s">
        <v>3</v>
      </c>
      <c r="E4849" s="11">
        <v>0.12522076435779134</v>
      </c>
      <c r="F4849" s="11">
        <v>0.18763309834693601</v>
      </c>
      <c r="G4849" s="11">
        <v>0.11491642312921514</v>
      </c>
      <c r="H4849" s="11">
        <v>5.3658504902695942E-2</v>
      </c>
      <c r="I4849" s="11">
        <v>0.16016842748302904</v>
      </c>
      <c r="J4849" s="11">
        <v>0.17148925774941975</v>
      </c>
      <c r="K4849" s="11">
        <v>0.18197666989190894</v>
      </c>
      <c r="L4849" s="11">
        <v>0.16821956571336411</v>
      </c>
      <c r="M4849" s="11">
        <v>0.13234277342158413</v>
      </c>
    </row>
    <row r="4850" spans="1:13" x14ac:dyDescent="0.35">
      <c r="A4850" s="11" t="str">
        <f t="shared" si="75"/>
        <v>CONSUMO PER CAPITA (kg ó litros por individuo)EnergeticasANDALUCIA</v>
      </c>
      <c r="B4850" s="11" t="s">
        <v>121</v>
      </c>
      <c r="C4850" s="11" t="s">
        <v>182</v>
      </c>
      <c r="D4850" s="11" t="s">
        <v>4</v>
      </c>
      <c r="E4850" s="11">
        <v>9.8916075775333373E-2</v>
      </c>
      <c r="F4850" s="11">
        <v>0.12756456672550787</v>
      </c>
      <c r="G4850" s="11">
        <v>0.13498777193474906</v>
      </c>
      <c r="H4850" s="11">
        <v>6.530892883124742E-2</v>
      </c>
      <c r="I4850" s="11">
        <v>7.4185123067543005E-2</v>
      </c>
      <c r="J4850" s="11">
        <v>0.13873022965683399</v>
      </c>
      <c r="K4850" s="11">
        <v>5.3479211460660571E-2</v>
      </c>
      <c r="L4850" s="11">
        <v>9.6773044435268712E-2</v>
      </c>
      <c r="M4850" s="11">
        <v>0.13702978973052177</v>
      </c>
    </row>
    <row r="4851" spans="1:13" x14ac:dyDescent="0.35">
      <c r="A4851" s="11" t="str">
        <f t="shared" si="75"/>
        <v>CONSUMO PER CAPITA (kg ó litros por individuo)EnergeticasMDD AM</v>
      </c>
      <c r="B4851" s="11" t="s">
        <v>121</v>
      </c>
      <c r="C4851" s="11" t="s">
        <v>182</v>
      </c>
      <c r="D4851" s="11" t="s">
        <v>5</v>
      </c>
      <c r="E4851" s="11">
        <v>9.7839345085766832E-2</v>
      </c>
      <c r="F4851" s="11">
        <v>0.13245963827626267</v>
      </c>
      <c r="G4851" s="11">
        <v>6.9822289957685607E-2</v>
      </c>
      <c r="H4851" s="11">
        <v>4.7891669418630996E-2</v>
      </c>
      <c r="I4851" s="11">
        <v>5.091683012014523E-2</v>
      </c>
      <c r="J4851" s="11">
        <v>0.11244965155682571</v>
      </c>
      <c r="K4851" s="11">
        <v>4.675381851093318E-2</v>
      </c>
      <c r="L4851" s="11">
        <v>4.9855469096099919E-2</v>
      </c>
      <c r="M4851" s="11">
        <v>7.484130974979504E-2</v>
      </c>
    </row>
    <row r="4852" spans="1:13" x14ac:dyDescent="0.35">
      <c r="A4852" s="11" t="str">
        <f t="shared" si="75"/>
        <v>CONSUMO PER CAPITA (kg ó litros por individuo)EnergeticasRTO CENTRO</v>
      </c>
      <c r="B4852" s="11" t="s">
        <v>121</v>
      </c>
      <c r="C4852" s="11" t="s">
        <v>182</v>
      </c>
      <c r="D4852" s="11" t="s">
        <v>6</v>
      </c>
      <c r="E4852" s="11">
        <v>0.30387773937614027</v>
      </c>
      <c r="F4852" s="11">
        <v>0.43190455788562132</v>
      </c>
      <c r="G4852" s="11">
        <v>0.24756745050017329</v>
      </c>
      <c r="H4852" s="11">
        <v>0.2080389985640059</v>
      </c>
      <c r="I4852" s="11">
        <v>0.2065842381121796</v>
      </c>
      <c r="J4852" s="11">
        <v>0.17087434118972372</v>
      </c>
      <c r="K4852" s="11">
        <v>0.27195898163117016</v>
      </c>
      <c r="L4852" s="11">
        <v>0.1465620717473689</v>
      </c>
      <c r="M4852" s="11">
        <v>7.3642928314753373E-2</v>
      </c>
    </row>
    <row r="4853" spans="1:13" x14ac:dyDescent="0.35">
      <c r="A4853" s="11" t="str">
        <f t="shared" si="75"/>
        <v>CONSUMO PER CAPITA (kg ó litros por individuo)EnergeticasNORTE-CENTRO</v>
      </c>
      <c r="B4853" s="11" t="s">
        <v>121</v>
      </c>
      <c r="C4853" s="11" t="s">
        <v>182</v>
      </c>
      <c r="D4853" s="11" t="s">
        <v>7</v>
      </c>
      <c r="E4853" s="11">
        <v>0.18531534597131835</v>
      </c>
      <c r="F4853" s="11">
        <v>0.28163507411504829</v>
      </c>
      <c r="G4853" s="11">
        <v>0.16205940357206469</v>
      </c>
      <c r="H4853" s="11">
        <v>0.2002783533416477</v>
      </c>
      <c r="I4853" s="11">
        <v>0.24966926324729549</v>
      </c>
      <c r="J4853" s="11">
        <v>0.43587051838341712</v>
      </c>
      <c r="K4853" s="11">
        <v>0.30702291817143801</v>
      </c>
      <c r="L4853" s="11">
        <v>0.28119569715741061</v>
      </c>
      <c r="M4853" s="11">
        <v>0.24749348075640062</v>
      </c>
    </row>
    <row r="4854" spans="1:13" x14ac:dyDescent="0.35">
      <c r="A4854" s="11" t="str">
        <f t="shared" si="75"/>
        <v>CONSUMO PER CAPITA (kg ó litros por individuo)EnergeticasNOROESTE</v>
      </c>
      <c r="B4854" s="11" t="s">
        <v>121</v>
      </c>
      <c r="C4854" s="11" t="s">
        <v>182</v>
      </c>
      <c r="D4854" s="11" t="s">
        <v>8</v>
      </c>
      <c r="E4854" s="11">
        <v>5.187412685949129E-2</v>
      </c>
      <c r="F4854" s="11">
        <v>7.5752474555422111E-2</v>
      </c>
      <c r="G4854" s="11">
        <v>2.4132643409484924E-2</v>
      </c>
      <c r="H4854" s="11">
        <v>1.8479907343992592E-2</v>
      </c>
      <c r="I4854" s="11">
        <v>3.2779632156854435E-2</v>
      </c>
      <c r="J4854" s="11">
        <v>5.4845890283027145E-2</v>
      </c>
      <c r="K4854" s="11">
        <v>2.8593896538248516E-2</v>
      </c>
      <c r="L4854" s="11">
        <v>6.1201718379498844E-2</v>
      </c>
      <c r="M4854" s="11">
        <v>0.19356649288113104</v>
      </c>
    </row>
    <row r="4855" spans="1:13" x14ac:dyDescent="0.35">
      <c r="A4855" s="11" t="str">
        <f t="shared" si="75"/>
        <v>CONSUMO PER CAPITA (kg ó litros por individuo)Energeticas&lt;2MIL</v>
      </c>
      <c r="B4855" s="11" t="s">
        <v>121</v>
      </c>
      <c r="C4855" s="11" t="s">
        <v>182</v>
      </c>
      <c r="D4855" s="11" t="s">
        <v>9</v>
      </c>
      <c r="E4855" s="11">
        <v>0.44589979532435792</v>
      </c>
      <c r="F4855" s="11">
        <v>0.63181826525138951</v>
      </c>
      <c r="G4855" s="11">
        <v>0.29241017548219</v>
      </c>
      <c r="H4855" s="11">
        <v>0.22762771515748065</v>
      </c>
      <c r="I4855" s="11">
        <v>0.26611289960750029</v>
      </c>
      <c r="J4855" s="11">
        <v>6.6695736068683426E-2</v>
      </c>
      <c r="K4855" s="11">
        <v>6.4871639684118854E-2</v>
      </c>
      <c r="L4855" s="11">
        <v>0.12045247112441407</v>
      </c>
      <c r="M4855" s="11">
        <v>9.514567941387958E-2</v>
      </c>
    </row>
    <row r="4856" spans="1:13" x14ac:dyDescent="0.35">
      <c r="A4856" s="11" t="str">
        <f t="shared" si="75"/>
        <v>CONSUMO PER CAPITA (kg ó litros por individuo)Energeticas2-5MIL</v>
      </c>
      <c r="B4856" s="11" t="s">
        <v>121</v>
      </c>
      <c r="C4856" s="11" t="s">
        <v>182</v>
      </c>
      <c r="D4856" s="11" t="s">
        <v>10</v>
      </c>
      <c r="E4856" s="11">
        <v>0.1889443108855835</v>
      </c>
      <c r="F4856" s="11">
        <v>0.12969664895009936</v>
      </c>
      <c r="G4856" s="11">
        <v>0.1078743244440396</v>
      </c>
      <c r="H4856" s="11">
        <v>8.5101717816925104E-2</v>
      </c>
      <c r="I4856" s="11">
        <v>0.11448926975690539</v>
      </c>
      <c r="J4856" s="11">
        <v>0.10678572236923575</v>
      </c>
      <c r="K4856" s="11">
        <v>6.7991996214574413E-2</v>
      </c>
      <c r="L4856" s="11">
        <v>8.983523910000428E-2</v>
      </c>
      <c r="M4856" s="11">
        <v>8.8523082746330778E-2</v>
      </c>
    </row>
    <row r="4857" spans="1:13" x14ac:dyDescent="0.35">
      <c r="A4857" s="11" t="str">
        <f t="shared" si="75"/>
        <v>CONSUMO PER CAPITA (kg ó litros por individuo)Energeticas5-10MIL</v>
      </c>
      <c r="B4857" s="11" t="s">
        <v>121</v>
      </c>
      <c r="C4857" s="11" t="s">
        <v>182</v>
      </c>
      <c r="D4857" s="11" t="s">
        <v>11</v>
      </c>
      <c r="E4857" s="11">
        <v>9.2606691235949293E-2</v>
      </c>
      <c r="F4857" s="11">
        <v>0.18582673884230264</v>
      </c>
      <c r="G4857" s="11">
        <v>0.18552078808229483</v>
      </c>
      <c r="H4857" s="11">
        <v>2.5855882903413303E-2</v>
      </c>
      <c r="I4857" s="11">
        <v>0.1216611095469171</v>
      </c>
      <c r="J4857" s="11">
        <v>0.20396798303801422</v>
      </c>
      <c r="K4857" s="11">
        <v>5.3900044498164504E-2</v>
      </c>
      <c r="L4857" s="11">
        <v>6.3088656411212626E-2</v>
      </c>
      <c r="M4857" s="11">
        <v>9.0735316171483726E-2</v>
      </c>
    </row>
    <row r="4858" spans="1:13" x14ac:dyDescent="0.35">
      <c r="A4858" s="11" t="str">
        <f t="shared" si="75"/>
        <v>CONSUMO PER CAPITA (kg ó litros por individuo)Energeticas10-30MIL</v>
      </c>
      <c r="B4858" s="11" t="s">
        <v>121</v>
      </c>
      <c r="C4858" s="11" t="s">
        <v>182</v>
      </c>
      <c r="D4858" s="11" t="s">
        <v>12</v>
      </c>
      <c r="E4858" s="11">
        <v>8.7015805714737243E-2</v>
      </c>
      <c r="F4858" s="11">
        <v>9.9272954814856373E-2</v>
      </c>
      <c r="G4858" s="11">
        <v>6.4900739730067936E-2</v>
      </c>
      <c r="H4858" s="11">
        <v>8.5671749512258075E-2</v>
      </c>
      <c r="I4858" s="11">
        <v>9.9786062140490961E-2</v>
      </c>
      <c r="J4858" s="11">
        <v>0.15308826403708226</v>
      </c>
      <c r="K4858" s="11">
        <v>8.9841237130620172E-2</v>
      </c>
      <c r="L4858" s="11">
        <v>0.11822466062383041</v>
      </c>
      <c r="M4858" s="11">
        <v>0.21960611313664366</v>
      </c>
    </row>
    <row r="4859" spans="1:13" x14ac:dyDescent="0.35">
      <c r="A4859" s="11" t="str">
        <f t="shared" si="75"/>
        <v>CONSUMO PER CAPITA (kg ó litros por individuo)Energeticas30-100MIL</v>
      </c>
      <c r="B4859" s="11" t="s">
        <v>121</v>
      </c>
      <c r="C4859" s="11" t="s">
        <v>182</v>
      </c>
      <c r="D4859" s="11" t="s">
        <v>13</v>
      </c>
      <c r="E4859" s="11">
        <v>8.9604759073465157E-2</v>
      </c>
      <c r="F4859" s="11">
        <v>0.11743521738428214</v>
      </c>
      <c r="G4859" s="11">
        <v>7.8712273833166133E-2</v>
      </c>
      <c r="H4859" s="11">
        <v>4.4143775027011237E-2</v>
      </c>
      <c r="I4859" s="11">
        <v>6.7802517854183675E-2</v>
      </c>
      <c r="J4859" s="11">
        <v>9.6684792997557473E-2</v>
      </c>
      <c r="K4859" s="11">
        <v>0.10507927065812045</v>
      </c>
      <c r="L4859" s="11">
        <v>0.14483885326420562</v>
      </c>
      <c r="M4859" s="11">
        <v>6.8370311300044728E-2</v>
      </c>
    </row>
    <row r="4860" spans="1:13" x14ac:dyDescent="0.35">
      <c r="A4860" s="11" t="str">
        <f t="shared" si="75"/>
        <v>CONSUMO PER CAPITA (kg ó litros por individuo)Energeticas100-200MIL</v>
      </c>
      <c r="B4860" s="11" t="s">
        <v>121</v>
      </c>
      <c r="C4860" s="11" t="s">
        <v>182</v>
      </c>
      <c r="D4860" s="11" t="s">
        <v>14</v>
      </c>
      <c r="E4860" s="11">
        <v>0.13085894763809491</v>
      </c>
      <c r="F4860" s="11">
        <v>0.2929840604354032</v>
      </c>
      <c r="G4860" s="11">
        <v>0.17115615987260999</v>
      </c>
      <c r="H4860" s="11">
        <v>0.21227158851934055</v>
      </c>
      <c r="I4860" s="11">
        <v>0.18750215981240054</v>
      </c>
      <c r="J4860" s="11">
        <v>0.44733926289999237</v>
      </c>
      <c r="K4860" s="11">
        <v>0.30419790633817856</v>
      </c>
      <c r="L4860" s="11">
        <v>0.24433950797561407</v>
      </c>
      <c r="M4860" s="11">
        <v>0.25889218598158775</v>
      </c>
    </row>
    <row r="4861" spans="1:13" x14ac:dyDescent="0.35">
      <c r="A4861" s="11" t="str">
        <f t="shared" si="75"/>
        <v>CONSUMO PER CAPITA (kg ó litros por individuo)Energeticas200-500MIL</v>
      </c>
      <c r="B4861" s="11" t="s">
        <v>121</v>
      </c>
      <c r="C4861" s="11" t="s">
        <v>182</v>
      </c>
      <c r="D4861" s="11" t="s">
        <v>15</v>
      </c>
      <c r="E4861" s="11">
        <v>9.2918514843080918E-2</v>
      </c>
      <c r="F4861" s="11">
        <v>0.17779504050406864</v>
      </c>
      <c r="G4861" s="11">
        <v>0.10221401449268346</v>
      </c>
      <c r="H4861" s="11">
        <v>6.3109402381817309E-2</v>
      </c>
      <c r="I4861" s="11">
        <v>0.10452374433938059</v>
      </c>
      <c r="J4861" s="11">
        <v>0.16382443743470937</v>
      </c>
      <c r="K4861" s="11">
        <v>0.19570726659676538</v>
      </c>
      <c r="L4861" s="11">
        <v>0.11905343615948102</v>
      </c>
      <c r="M4861" s="11">
        <v>0.12236338610963114</v>
      </c>
    </row>
    <row r="4862" spans="1:13" x14ac:dyDescent="0.35">
      <c r="A4862" s="11" t="str">
        <f t="shared" si="75"/>
        <v>CONSUMO PER CAPITA (kg ó litros por individuo)Energeticas&gt;500MIL</v>
      </c>
      <c r="B4862" s="11" t="s">
        <v>121</v>
      </c>
      <c r="C4862" s="11" t="s">
        <v>182</v>
      </c>
      <c r="D4862" s="11" t="s">
        <v>16</v>
      </c>
      <c r="E4862" s="11">
        <v>9.0236403070183741E-2</v>
      </c>
      <c r="F4862" s="11">
        <v>9.4048247512831765E-2</v>
      </c>
      <c r="G4862" s="11">
        <v>5.1267729102996394E-2</v>
      </c>
      <c r="H4862" s="11">
        <v>5.0235340083540317E-2</v>
      </c>
      <c r="I4862" s="11">
        <v>4.177736539496011E-2</v>
      </c>
      <c r="J4862" s="11">
        <v>7.9534148686282502E-2</v>
      </c>
      <c r="K4862" s="11">
        <v>4.7256976656760687E-2</v>
      </c>
      <c r="L4862" s="11">
        <v>3.9805777971320573E-2</v>
      </c>
      <c r="M4862" s="11">
        <v>4.3249741701869397E-2</v>
      </c>
    </row>
    <row r="4863" spans="1:13" x14ac:dyDescent="0.35">
      <c r="A4863" s="11" t="str">
        <f t="shared" si="75"/>
        <v>CONSUMO PER CAPITA (kg ó litros por individuo)EnergeticasDE 15 A 19 AÑOS</v>
      </c>
      <c r="B4863" s="11" t="s">
        <v>121</v>
      </c>
      <c r="C4863" s="11" t="s">
        <v>182</v>
      </c>
      <c r="D4863" s="11" t="s">
        <v>39</v>
      </c>
      <c r="E4863" s="11">
        <v>0.32529697944568409</v>
      </c>
      <c r="F4863" s="11">
        <v>0.2557832193969764</v>
      </c>
      <c r="G4863" s="11">
        <v>0.14761889733468767</v>
      </c>
      <c r="H4863" s="11">
        <v>5.2169107506371118E-2</v>
      </c>
      <c r="I4863" s="11">
        <v>0.24854764578047048</v>
      </c>
      <c r="J4863" s="11">
        <v>0.16398972377997351</v>
      </c>
      <c r="K4863" s="11">
        <v>9.2991869440458799E-2</v>
      </c>
      <c r="L4863" s="11">
        <v>0.19932766576231198</v>
      </c>
      <c r="M4863" s="11">
        <v>0.22108398358478837</v>
      </c>
    </row>
    <row r="4864" spans="1:13" x14ac:dyDescent="0.35">
      <c r="A4864" s="11" t="str">
        <f t="shared" si="75"/>
        <v>CONSUMO PER CAPITA (kg ó litros por individuo)EnergeticasDE 20 A 24 AÑOS</v>
      </c>
      <c r="B4864" s="11" t="s">
        <v>121</v>
      </c>
      <c r="C4864" s="11" t="s">
        <v>182</v>
      </c>
      <c r="D4864" s="11" t="s">
        <v>40</v>
      </c>
      <c r="E4864" s="11">
        <v>0.29871979550470601</v>
      </c>
      <c r="F4864" s="11">
        <v>0.19412606788552494</v>
      </c>
      <c r="G4864" s="11">
        <v>0.24006510826138722</v>
      </c>
      <c r="H4864" s="11">
        <v>0.13314409842858088</v>
      </c>
      <c r="I4864" s="11">
        <v>0.1786016958606213</v>
      </c>
      <c r="J4864" s="11">
        <v>0.2559487723809758</v>
      </c>
      <c r="K4864" s="11">
        <v>0.20317758783512913</v>
      </c>
      <c r="L4864" s="11">
        <v>0.31534480909504065</v>
      </c>
      <c r="M4864" s="11">
        <v>0.22118813004856266</v>
      </c>
    </row>
    <row r="4865" spans="1:13" x14ac:dyDescent="0.35">
      <c r="A4865" s="11" t="str">
        <f t="shared" si="75"/>
        <v>CONSUMO PER CAPITA (kg ó litros por individuo)EnergeticasDE 25 A 34 AÑOS</v>
      </c>
      <c r="B4865" s="11" t="s">
        <v>121</v>
      </c>
      <c r="C4865" s="11" t="s">
        <v>182</v>
      </c>
      <c r="D4865" s="11" t="s">
        <v>41</v>
      </c>
      <c r="E4865" s="11">
        <v>9.0014732877399889E-2</v>
      </c>
      <c r="F4865" s="11">
        <v>0.107808026722067</v>
      </c>
      <c r="G4865" s="11">
        <v>9.9832116050671438E-2</v>
      </c>
      <c r="H4865" s="11">
        <v>7.1271405735231969E-2</v>
      </c>
      <c r="I4865" s="11">
        <v>0.10903691133882687</v>
      </c>
      <c r="J4865" s="11">
        <v>0.15749914016365119</v>
      </c>
      <c r="K4865" s="11">
        <v>0.17156463690016513</v>
      </c>
      <c r="L4865" s="11">
        <v>0.11034095454003853</v>
      </c>
      <c r="M4865" s="11">
        <v>0.10616531358683044</v>
      </c>
    </row>
    <row r="4866" spans="1:13" x14ac:dyDescent="0.35">
      <c r="A4866" s="11" t="str">
        <f t="shared" si="75"/>
        <v>CONSUMO PER CAPITA (kg ó litros por individuo)EnergeticasDE 35 A 49 AÑOS</v>
      </c>
      <c r="B4866" s="11" t="s">
        <v>121</v>
      </c>
      <c r="C4866" s="11" t="s">
        <v>182</v>
      </c>
      <c r="D4866" s="11" t="s">
        <v>42</v>
      </c>
      <c r="E4866" s="11">
        <v>0.18152947372181089</v>
      </c>
      <c r="F4866" s="11">
        <v>0.31405047361297961</v>
      </c>
      <c r="G4866" s="11">
        <v>0.18303534838826843</v>
      </c>
      <c r="H4866" s="11">
        <v>0.18176374918134924</v>
      </c>
      <c r="I4866" s="11">
        <v>0.16239189348161592</v>
      </c>
      <c r="J4866" s="11">
        <v>0.26026715624459573</v>
      </c>
      <c r="K4866" s="11">
        <v>0.18685320815151213</v>
      </c>
      <c r="L4866" s="11">
        <v>0.1518713965518815</v>
      </c>
      <c r="M4866" s="11">
        <v>0.15507047636872767</v>
      </c>
    </row>
    <row r="4867" spans="1:13" x14ac:dyDescent="0.35">
      <c r="A4867" s="11" t="str">
        <f t="shared" si="75"/>
        <v>CONSUMO PER CAPITA (kg ó litros por individuo)EnergeticasDE 50 A 59 AÑOS</v>
      </c>
      <c r="B4867" s="11" t="s">
        <v>121</v>
      </c>
      <c r="C4867" s="11" t="s">
        <v>182</v>
      </c>
      <c r="D4867" s="11" t="s">
        <v>43</v>
      </c>
      <c r="E4867" s="11">
        <v>5.4102178816437654E-2</v>
      </c>
      <c r="F4867" s="11">
        <v>0.15074392945408402</v>
      </c>
      <c r="G4867" s="11">
        <v>5.4259132516727537E-2</v>
      </c>
      <c r="H4867" s="11">
        <v>3.8622852408704889E-2</v>
      </c>
      <c r="I4867" s="11">
        <v>6.2854632758201689E-2</v>
      </c>
      <c r="J4867" s="11">
        <v>0.11950794131186232</v>
      </c>
      <c r="K4867" s="11">
        <v>6.6575000236781617E-2</v>
      </c>
      <c r="L4867" s="11">
        <v>9.5029575811724845E-2</v>
      </c>
      <c r="M4867" s="11">
        <v>0.11370073585253607</v>
      </c>
    </row>
    <row r="4868" spans="1:13" x14ac:dyDescent="0.35">
      <c r="A4868" s="11" t="str">
        <f t="shared" ref="A4868:A4931" si="76">B4868&amp;C4868&amp;D4868</f>
        <v>CONSUMO PER CAPITA (kg ó litros por individuo)EnergeticasDE 60 A 75 AÑOS</v>
      </c>
      <c r="B4868" s="11" t="s">
        <v>121</v>
      </c>
      <c r="C4868" s="11" t="s">
        <v>182</v>
      </c>
      <c r="D4868" s="11" t="s">
        <v>44</v>
      </c>
      <c r="E4868" s="11">
        <v>9.5764112915388243E-3</v>
      </c>
      <c r="F4868" s="11">
        <v>1.460457601811853E-2</v>
      </c>
      <c r="G4868" s="11">
        <v>7.1942859043224033E-3</v>
      </c>
      <c r="H4868" s="11">
        <v>4.1147860825187805E-3</v>
      </c>
      <c r="I4868" s="11">
        <v>4.1065909673587767E-3</v>
      </c>
      <c r="J4868" s="11">
        <v>2.2354704310248646E-2</v>
      </c>
      <c r="K4868" s="11">
        <v>1.0578067018482974E-2</v>
      </c>
      <c r="L4868" s="11">
        <v>1.2563759198954165E-2</v>
      </c>
      <c r="M4868" s="11">
        <v>4.3315432740279575E-2</v>
      </c>
    </row>
    <row r="4869" spans="1:13" x14ac:dyDescent="0.35">
      <c r="A4869" s="11" t="str">
        <f t="shared" si="76"/>
        <v>CONSUMO PER CAPITA (kg ó litros por individuo)EnergeticasALTA Y MEDIA ALTA</v>
      </c>
      <c r="B4869" s="11" t="s">
        <v>121</v>
      </c>
      <c r="C4869" s="11" t="s">
        <v>182</v>
      </c>
      <c r="D4869" s="11" t="s">
        <v>17</v>
      </c>
      <c r="E4869" s="11">
        <v>0.10855258056281296</v>
      </c>
      <c r="F4869" s="11">
        <v>7.3196517747576989E-2</v>
      </c>
      <c r="G4869" s="11">
        <v>4.4522112024233937E-2</v>
      </c>
      <c r="H4869" s="11">
        <v>5.1752149092304599E-2</v>
      </c>
      <c r="I4869" s="11">
        <v>3.5244134599098191E-2</v>
      </c>
      <c r="J4869" s="11">
        <v>9.1745444623574812E-2</v>
      </c>
      <c r="K4869" s="11">
        <v>4.618640331934025E-2</v>
      </c>
      <c r="L4869" s="11">
        <v>5.2501536349014909E-2</v>
      </c>
      <c r="M4869" s="11">
        <v>8.0664674165040126E-2</v>
      </c>
    </row>
    <row r="4870" spans="1:13" x14ac:dyDescent="0.35">
      <c r="A4870" s="11" t="str">
        <f t="shared" si="76"/>
        <v>CONSUMO PER CAPITA (kg ó litros por individuo)EnergeticasMEDIA</v>
      </c>
      <c r="B4870" s="11" t="s">
        <v>121</v>
      </c>
      <c r="C4870" s="11" t="s">
        <v>182</v>
      </c>
      <c r="D4870" s="11" t="s">
        <v>18</v>
      </c>
      <c r="E4870" s="11">
        <v>7.6844660680180685E-2</v>
      </c>
      <c r="F4870" s="11">
        <v>0.10102899659403909</v>
      </c>
      <c r="G4870" s="11">
        <v>6.4021277165449961E-2</v>
      </c>
      <c r="H4870" s="11">
        <v>3.4587244494552465E-2</v>
      </c>
      <c r="I4870" s="11">
        <v>5.3270030559040255E-2</v>
      </c>
      <c r="J4870" s="11">
        <v>6.9340906611644743E-2</v>
      </c>
      <c r="K4870" s="11">
        <v>8.0214924041551602E-2</v>
      </c>
      <c r="L4870" s="11">
        <v>5.8171115349491195E-2</v>
      </c>
      <c r="M4870" s="11">
        <v>5.1210347298885621E-2</v>
      </c>
    </row>
    <row r="4871" spans="1:13" x14ac:dyDescent="0.35">
      <c r="A4871" s="11" t="str">
        <f t="shared" si="76"/>
        <v>CONSUMO PER CAPITA (kg ó litros por individuo)EnergeticasMEDIA BAJA</v>
      </c>
      <c r="B4871" s="11" t="s">
        <v>121</v>
      </c>
      <c r="C4871" s="11" t="s">
        <v>182</v>
      </c>
      <c r="D4871" s="11" t="s">
        <v>19</v>
      </c>
      <c r="E4871" s="11">
        <v>0.1204931650023507</v>
      </c>
      <c r="F4871" s="11">
        <v>0.21314702738276706</v>
      </c>
      <c r="G4871" s="11">
        <v>0.14093987452457277</v>
      </c>
      <c r="H4871" s="11">
        <v>0.12570352129448448</v>
      </c>
      <c r="I4871" s="11">
        <v>0.15059634347805995</v>
      </c>
      <c r="J4871" s="11">
        <v>0.16820979525838017</v>
      </c>
      <c r="K4871" s="11">
        <v>0.12773944221579861</v>
      </c>
      <c r="L4871" s="11">
        <v>0.16004539763346323</v>
      </c>
      <c r="M4871" s="11">
        <v>0.1344325739277476</v>
      </c>
    </row>
    <row r="4872" spans="1:13" x14ac:dyDescent="0.35">
      <c r="A4872" s="11" t="str">
        <f t="shared" si="76"/>
        <v>CONSUMO PER CAPITA (kg ó litros por individuo)EnergeticasBAJA</v>
      </c>
      <c r="B4872" s="11" t="s">
        <v>121</v>
      </c>
      <c r="C4872" s="11" t="s">
        <v>182</v>
      </c>
      <c r="D4872" s="11" t="s">
        <v>20</v>
      </c>
      <c r="E4872" s="11">
        <v>0.21565079021269895</v>
      </c>
      <c r="F4872" s="11">
        <v>0.35252102499158139</v>
      </c>
      <c r="G4872" s="11">
        <v>0.2062546436813337</v>
      </c>
      <c r="H4872" s="11">
        <v>0.15243884460718246</v>
      </c>
      <c r="I4872" s="11">
        <v>0.21233957349125782</v>
      </c>
      <c r="J4872" s="11">
        <v>0.36039913916210226</v>
      </c>
      <c r="K4872" s="11">
        <v>0.23400597902000903</v>
      </c>
      <c r="L4872" s="11">
        <v>0.22924183871189621</v>
      </c>
      <c r="M4872" s="11">
        <v>0.27894476240575949</v>
      </c>
    </row>
    <row r="4873" spans="1:13" x14ac:dyDescent="0.35">
      <c r="A4873" s="11" t="str">
        <f t="shared" si="76"/>
        <v>CONSUMO PER CAPITA (kg ó litros por individuo)EnergeticasHOMBRE</v>
      </c>
      <c r="B4873" s="11" t="s">
        <v>121</v>
      </c>
      <c r="C4873" s="11" t="s">
        <v>182</v>
      </c>
      <c r="D4873" s="11" t="s">
        <v>21</v>
      </c>
      <c r="E4873" s="11">
        <v>0.11683571544747881</v>
      </c>
      <c r="F4873" s="11">
        <v>0.15013736724424612</v>
      </c>
      <c r="G4873" s="11">
        <v>0.10656464677843519</v>
      </c>
      <c r="H4873" s="11">
        <v>7.535436425006875E-2</v>
      </c>
      <c r="I4873" s="11">
        <v>0.11522715517487139</v>
      </c>
      <c r="J4873" s="11">
        <v>0.17704093645543675</v>
      </c>
      <c r="K4873" s="11">
        <v>0.14382946815494385</v>
      </c>
      <c r="L4873" s="11">
        <v>0.14286125709695593</v>
      </c>
      <c r="M4873" s="11">
        <v>0.14505234114955912</v>
      </c>
    </row>
    <row r="4874" spans="1:13" x14ac:dyDescent="0.35">
      <c r="A4874" s="11" t="str">
        <f t="shared" si="76"/>
        <v>CONSUMO PER CAPITA (kg ó litros por individuo)EnergeticasMUJER</v>
      </c>
      <c r="B4874" s="11" t="s">
        <v>121</v>
      </c>
      <c r="C4874" s="11" t="s">
        <v>182</v>
      </c>
      <c r="D4874" s="11" t="s">
        <v>22</v>
      </c>
      <c r="E4874" s="11">
        <v>0.12693496922126324</v>
      </c>
      <c r="F4874" s="11">
        <v>0.19579427666410493</v>
      </c>
      <c r="G4874" s="11">
        <v>0.10851700395955056</v>
      </c>
      <c r="H4874" s="11">
        <v>9.4443785004360542E-2</v>
      </c>
      <c r="I4874" s="11">
        <v>9.6416692277861177E-2</v>
      </c>
      <c r="J4874" s="11">
        <v>0.1360799357884942</v>
      </c>
      <c r="K4874" s="11">
        <v>8.6833418699340428E-2</v>
      </c>
      <c r="L4874" s="11">
        <v>9.1107000027827525E-2</v>
      </c>
      <c r="M4874" s="11">
        <v>0.10150082560754639</v>
      </c>
    </row>
    <row r="4875" spans="1:13" x14ac:dyDescent="0.35">
      <c r="A4875" s="11" t="str">
        <f t="shared" si="76"/>
        <v>CONSUMO PER CAPITA (kg ó litros por individuo)GaseosasT.ESPAÑA</v>
      </c>
      <c r="B4875" s="11" t="s">
        <v>121</v>
      </c>
      <c r="C4875" s="11" t="s">
        <v>168</v>
      </c>
      <c r="D4875" s="11" t="s">
        <v>36</v>
      </c>
      <c r="E4875" s="11">
        <v>1.9652945608781832E-2</v>
      </c>
      <c r="F4875" s="11">
        <v>2.320050003863397E-2</v>
      </c>
      <c r="G4875" s="11">
        <v>1.9744795832167789E-2</v>
      </c>
      <c r="H4875" s="11">
        <v>4.7455375513895309E-2</v>
      </c>
      <c r="I4875" s="11">
        <v>6.6814425220666038E-2</v>
      </c>
      <c r="J4875" s="11">
        <v>0.11905531799026318</v>
      </c>
      <c r="K4875" s="11">
        <v>6.8241418320083957E-2</v>
      </c>
      <c r="L4875" s="11">
        <v>5.5752899179493581E-2</v>
      </c>
      <c r="M4875" s="11">
        <v>5.5091659905446885E-2</v>
      </c>
    </row>
    <row r="4876" spans="1:13" x14ac:dyDescent="0.35">
      <c r="A4876" s="11" t="str">
        <f t="shared" si="76"/>
        <v>CONSUMO PER CAPITA (kg ó litros por individuo)GaseosasBCN AM</v>
      </c>
      <c r="B4876" s="11" t="s">
        <v>121</v>
      </c>
      <c r="C4876" s="11" t="s">
        <v>168</v>
      </c>
      <c r="D4876" s="11" t="s">
        <v>1</v>
      </c>
      <c r="E4876" s="11">
        <v>1.5280770754818526E-2</v>
      </c>
      <c r="F4876" s="11">
        <v>9.020337269844218E-3</v>
      </c>
      <c r="G4876" s="11">
        <v>3.948034730287874E-3</v>
      </c>
      <c r="H4876" s="11">
        <v>1.9740829164190978E-2</v>
      </c>
      <c r="I4876" s="11">
        <v>4.4452142392209813E-2</v>
      </c>
      <c r="J4876" s="11">
        <v>8.4465927007054561E-2</v>
      </c>
      <c r="K4876" s="11">
        <v>3.7763585520984168E-2</v>
      </c>
      <c r="L4876" s="11">
        <v>4.9502421070002744E-2</v>
      </c>
      <c r="M4876" s="11">
        <v>3.4112223009989104E-2</v>
      </c>
    </row>
    <row r="4877" spans="1:13" x14ac:dyDescent="0.35">
      <c r="A4877" s="11" t="str">
        <f t="shared" si="76"/>
        <v>CONSUMO PER CAPITA (kg ó litros por individuo)GaseosasREST.CAT ARAGON</v>
      </c>
      <c r="B4877" s="11" t="s">
        <v>121</v>
      </c>
      <c r="C4877" s="11" t="s">
        <v>168</v>
      </c>
      <c r="D4877" s="11" t="s">
        <v>2</v>
      </c>
      <c r="E4877" s="11">
        <v>3.7272690785063031E-3</v>
      </c>
      <c r="F4877" s="11">
        <v>4.2237178982925429E-2</v>
      </c>
      <c r="G4877" s="11">
        <v>5.9590218929065969E-3</v>
      </c>
      <c r="H4877" s="11">
        <v>2.2505753316223159E-2</v>
      </c>
      <c r="I4877" s="11">
        <v>2.0487862079772625E-2</v>
      </c>
      <c r="J4877" s="11">
        <v>4.5618528673865018E-2</v>
      </c>
      <c r="K4877" s="11">
        <v>4.2967999203641777E-2</v>
      </c>
      <c r="L4877" s="11">
        <v>4.1485844913418141E-2</v>
      </c>
      <c r="M4877" s="11">
        <v>5.3289951372682894E-2</v>
      </c>
    </row>
    <row r="4878" spans="1:13" x14ac:dyDescent="0.35">
      <c r="A4878" s="11" t="str">
        <f t="shared" si="76"/>
        <v>CONSUMO PER CAPITA (kg ó litros por individuo)GaseosasLEVANTE</v>
      </c>
      <c r="B4878" s="11" t="s">
        <v>121</v>
      </c>
      <c r="C4878" s="11" t="s">
        <v>168</v>
      </c>
      <c r="D4878" s="11" t="s">
        <v>3</v>
      </c>
      <c r="E4878" s="11">
        <v>5.0958741665821259E-3</v>
      </c>
      <c r="F4878" s="11">
        <v>2.2911044615958067E-3</v>
      </c>
      <c r="G4878" s="11">
        <v>4.2118326863796653E-3</v>
      </c>
      <c r="H4878" s="11">
        <v>8.296495239963414E-2</v>
      </c>
      <c r="I4878" s="11">
        <v>0.10427206860315162</v>
      </c>
      <c r="J4878" s="11">
        <v>0.23913604746042386</v>
      </c>
      <c r="K4878" s="11">
        <v>0.17434739042600972</v>
      </c>
      <c r="L4878" s="11">
        <v>0.1634593687272598</v>
      </c>
      <c r="M4878" s="11">
        <v>0.13604612517138528</v>
      </c>
    </row>
    <row r="4879" spans="1:13" x14ac:dyDescent="0.35">
      <c r="A4879" s="11" t="str">
        <f t="shared" si="76"/>
        <v>CONSUMO PER CAPITA (kg ó litros por individuo)GaseosasANDALUCIA</v>
      </c>
      <c r="B4879" s="11" t="s">
        <v>121</v>
      </c>
      <c r="C4879" s="11" t="s">
        <v>168</v>
      </c>
      <c r="D4879" s="11" t="s">
        <v>4</v>
      </c>
      <c r="E4879" s="11">
        <v>3.5129576652513481E-3</v>
      </c>
      <c r="F4879" s="11">
        <v>1.3108004078275432E-2</v>
      </c>
      <c r="G4879" s="11">
        <v>9.3763462172380355E-3</v>
      </c>
      <c r="H4879" s="11">
        <v>2.6387258066289332E-2</v>
      </c>
      <c r="I4879" s="11">
        <v>4.1058349190115508E-2</v>
      </c>
      <c r="J4879" s="11">
        <v>4.854454568237497E-2</v>
      </c>
      <c r="K4879" s="11">
        <v>2.3075270345352613E-2</v>
      </c>
      <c r="L4879" s="11">
        <v>2.0709021018502295E-2</v>
      </c>
      <c r="M4879" s="11">
        <v>2.2615540622165944E-2</v>
      </c>
    </row>
    <row r="4880" spans="1:13" x14ac:dyDescent="0.35">
      <c r="A4880" s="11" t="str">
        <f t="shared" si="76"/>
        <v>CONSUMO PER CAPITA (kg ó litros por individuo)GaseosasMDD AM</v>
      </c>
      <c r="B4880" s="11" t="s">
        <v>121</v>
      </c>
      <c r="C4880" s="11" t="s">
        <v>168</v>
      </c>
      <c r="D4880" s="11" t="s">
        <v>5</v>
      </c>
      <c r="E4880" s="11">
        <v>0.10308653084338364</v>
      </c>
      <c r="F4880" s="11">
        <v>8.1191027866405627E-2</v>
      </c>
      <c r="G4880" s="11">
        <v>0.10986159230567531</v>
      </c>
      <c r="H4880" s="11">
        <v>0.12944595299689568</v>
      </c>
      <c r="I4880" s="11">
        <v>0.18524933252752748</v>
      </c>
      <c r="J4880" s="11">
        <v>0.15673524031081557</v>
      </c>
      <c r="K4880" s="11">
        <v>0.11788298992241011</v>
      </c>
      <c r="L4880" s="11">
        <v>6.3945880446250464E-2</v>
      </c>
      <c r="M4880" s="11">
        <v>7.0697942143073594E-2</v>
      </c>
    </row>
    <row r="4881" spans="1:13" x14ac:dyDescent="0.35">
      <c r="A4881" s="11" t="str">
        <f t="shared" si="76"/>
        <v>CONSUMO PER CAPITA (kg ó litros por individuo)GaseosasRTO CENTRO</v>
      </c>
      <c r="B4881" s="11" t="s">
        <v>121</v>
      </c>
      <c r="C4881" s="11" t="s">
        <v>168</v>
      </c>
      <c r="D4881" s="11" t="s">
        <v>6</v>
      </c>
      <c r="E4881" s="11">
        <v>2.1615295105781892E-3</v>
      </c>
      <c r="F4881" s="11">
        <v>2.72905117561283E-3</v>
      </c>
      <c r="G4881" s="11">
        <v>2.8404733420303038E-4</v>
      </c>
      <c r="H4881" s="11">
        <v>7.7613070608052543E-3</v>
      </c>
      <c r="I4881" s="11">
        <v>2.5477819979422736E-2</v>
      </c>
      <c r="J4881" s="11">
        <v>0.25470795031478022</v>
      </c>
      <c r="K4881" s="11">
        <v>3.9497336479883856E-2</v>
      </c>
      <c r="L4881" s="11">
        <v>1.0216296579517049E-2</v>
      </c>
      <c r="M4881" s="11">
        <v>3.3176830845002184E-2</v>
      </c>
    </row>
    <row r="4882" spans="1:13" x14ac:dyDescent="0.35">
      <c r="A4882" s="11" t="str">
        <f t="shared" si="76"/>
        <v>CONSUMO PER CAPITA (kg ó litros por individuo)GaseosasNORTE-CENTRO</v>
      </c>
      <c r="B4882" s="11" t="s">
        <v>121</v>
      </c>
      <c r="C4882" s="11" t="s">
        <v>168</v>
      </c>
      <c r="D4882" s="11" t="s">
        <v>7</v>
      </c>
      <c r="E4882" s="11">
        <v>6.7317609042987381E-3</v>
      </c>
      <c r="F4882" s="11">
        <v>3.3370037430277416E-3</v>
      </c>
      <c r="G4882" s="11">
        <v>2.7134723923651466E-3</v>
      </c>
      <c r="H4882" s="11">
        <v>1.3246800125143262E-2</v>
      </c>
      <c r="I4882" s="11">
        <v>1.4720167396408334E-2</v>
      </c>
      <c r="J4882" s="11">
        <v>6.8114002582408545E-2</v>
      </c>
      <c r="K4882" s="11">
        <v>3.6393046907156251E-2</v>
      </c>
      <c r="L4882" s="11">
        <v>4.8236972809907928E-2</v>
      </c>
      <c r="M4882" s="11">
        <v>2.9610572426509746E-2</v>
      </c>
    </row>
    <row r="4883" spans="1:13" x14ac:dyDescent="0.35">
      <c r="A4883" s="11" t="str">
        <f t="shared" si="76"/>
        <v>CONSUMO PER CAPITA (kg ó litros por individuo)GaseosasNOROESTE</v>
      </c>
      <c r="B4883" s="11" t="s">
        <v>121</v>
      </c>
      <c r="C4883" s="11" t="s">
        <v>168</v>
      </c>
      <c r="D4883" s="11" t="s">
        <v>8</v>
      </c>
      <c r="E4883" s="11">
        <v>1.4645825347792083E-2</v>
      </c>
      <c r="F4883" s="11">
        <v>2.3579134793083465E-2</v>
      </c>
      <c r="G4883" s="11">
        <v>8.4600016667698147E-3</v>
      </c>
      <c r="H4883" s="11">
        <v>5.2895556035009533E-2</v>
      </c>
      <c r="I4883" s="11">
        <v>7.0164587414681567E-2</v>
      </c>
      <c r="J4883" s="11">
        <v>6.9729111593366741E-2</v>
      </c>
      <c r="K4883" s="11">
        <v>4.5626676270238836E-2</v>
      </c>
      <c r="L4883" s="11">
        <v>1.9832049993627775E-2</v>
      </c>
      <c r="M4883" s="11">
        <v>3.9194800540677761E-2</v>
      </c>
    </row>
    <row r="4884" spans="1:13" x14ac:dyDescent="0.35">
      <c r="A4884" s="11" t="str">
        <f t="shared" si="76"/>
        <v>CONSUMO PER CAPITA (kg ó litros por individuo)Gaseosas&lt;2MIL</v>
      </c>
      <c r="B4884" s="11" t="s">
        <v>121</v>
      </c>
      <c r="C4884" s="11" t="s">
        <v>168</v>
      </c>
      <c r="D4884" s="11" t="s">
        <v>9</v>
      </c>
      <c r="E4884" s="11">
        <v>0</v>
      </c>
      <c r="F4884" s="11">
        <v>0</v>
      </c>
      <c r="G4884" s="11">
        <v>0</v>
      </c>
      <c r="H4884" s="11">
        <v>1.5391042634950914E-2</v>
      </c>
      <c r="I4884" s="11">
        <v>7.5598859325526234E-3</v>
      </c>
      <c r="J4884" s="11">
        <v>2.1905758287025547E-2</v>
      </c>
      <c r="K4884" s="11">
        <v>2.8922780750156134E-2</v>
      </c>
      <c r="L4884" s="11">
        <v>2.6309971189739864E-2</v>
      </c>
      <c r="M4884" s="11">
        <v>1.3602619506828081E-2</v>
      </c>
    </row>
    <row r="4885" spans="1:13" x14ac:dyDescent="0.35">
      <c r="A4885" s="11" t="str">
        <f t="shared" si="76"/>
        <v>CONSUMO PER CAPITA (kg ó litros por individuo)Gaseosas2-5MIL</v>
      </c>
      <c r="B4885" s="11" t="s">
        <v>121</v>
      </c>
      <c r="C4885" s="11" t="s">
        <v>168</v>
      </c>
      <c r="D4885" s="11" t="s">
        <v>10</v>
      </c>
      <c r="E4885" s="11">
        <v>7.8833718753996366E-3</v>
      </c>
      <c r="F4885" s="11">
        <v>1.2930458946466945E-2</v>
      </c>
      <c r="G4885" s="11">
        <v>3.5991036930996699E-3</v>
      </c>
      <c r="H4885" s="11">
        <v>1.8189958089130064E-2</v>
      </c>
      <c r="I4885" s="11">
        <v>4.4322073029894431E-3</v>
      </c>
      <c r="J4885" s="11">
        <v>2.0917461915927176E-2</v>
      </c>
      <c r="K4885" s="11">
        <v>1.4478069095041315E-2</v>
      </c>
      <c r="L4885" s="11">
        <v>3.9372540880296195E-3</v>
      </c>
      <c r="M4885" s="11">
        <v>5.0681492776559721E-3</v>
      </c>
    </row>
    <row r="4886" spans="1:13" x14ac:dyDescent="0.35">
      <c r="A4886" s="11" t="str">
        <f t="shared" si="76"/>
        <v>CONSUMO PER CAPITA (kg ó litros por individuo)Gaseosas5-10MIL</v>
      </c>
      <c r="B4886" s="11" t="s">
        <v>121</v>
      </c>
      <c r="C4886" s="11" t="s">
        <v>168</v>
      </c>
      <c r="D4886" s="11" t="s">
        <v>11</v>
      </c>
      <c r="E4886" s="11">
        <v>1.4990509864425392E-3</v>
      </c>
      <c r="F4886" s="11">
        <v>1.6184620412665517E-2</v>
      </c>
      <c r="G4886" s="11">
        <v>6.3283575014015945E-3</v>
      </c>
      <c r="H4886" s="11">
        <v>4.0500310507022687E-3</v>
      </c>
      <c r="I4886" s="11">
        <v>6.8923010241882438E-2</v>
      </c>
      <c r="J4886" s="11">
        <v>4.9393917962564669E-2</v>
      </c>
      <c r="K4886" s="11">
        <v>1.6786073595542794E-2</v>
      </c>
      <c r="L4886" s="11">
        <v>1.2993379113253828E-2</v>
      </c>
      <c r="M4886" s="11">
        <v>1.9781993580419752E-2</v>
      </c>
    </row>
    <row r="4887" spans="1:13" x14ac:dyDescent="0.35">
      <c r="A4887" s="11" t="str">
        <f t="shared" si="76"/>
        <v>CONSUMO PER CAPITA (kg ó litros por individuo)Gaseosas10-30MIL</v>
      </c>
      <c r="B4887" s="11" t="s">
        <v>121</v>
      </c>
      <c r="C4887" s="11" t="s">
        <v>168</v>
      </c>
      <c r="D4887" s="11" t="s">
        <v>12</v>
      </c>
      <c r="E4887" s="11">
        <v>1.1184857486710591E-2</v>
      </c>
      <c r="F4887" s="11">
        <v>3.0635666218058709E-2</v>
      </c>
      <c r="G4887" s="11">
        <v>3.1170253337389829E-3</v>
      </c>
      <c r="H4887" s="11">
        <v>4.7460078520379832E-2</v>
      </c>
      <c r="I4887" s="11">
        <v>4.8957829265887369E-2</v>
      </c>
      <c r="J4887" s="11">
        <v>0.16940370155144202</v>
      </c>
      <c r="K4887" s="11">
        <v>6.767158303675222E-2</v>
      </c>
      <c r="L4887" s="11">
        <v>2.082142272899444E-2</v>
      </c>
      <c r="M4887" s="11">
        <v>3.7501095198466977E-2</v>
      </c>
    </row>
    <row r="4888" spans="1:13" x14ac:dyDescent="0.35">
      <c r="A4888" s="11" t="str">
        <f t="shared" si="76"/>
        <v>CONSUMO PER CAPITA (kg ó litros por individuo)Gaseosas30-100MIL</v>
      </c>
      <c r="B4888" s="11" t="s">
        <v>121</v>
      </c>
      <c r="C4888" s="11" t="s">
        <v>168</v>
      </c>
      <c r="D4888" s="11" t="s">
        <v>13</v>
      </c>
      <c r="E4888" s="11">
        <v>1.8694666571364377E-3</v>
      </c>
      <c r="F4888" s="11">
        <v>6.7914067910100247E-3</v>
      </c>
      <c r="G4888" s="11">
        <v>3.9608064777154426E-3</v>
      </c>
      <c r="H4888" s="11">
        <v>1.8562849978362318E-2</v>
      </c>
      <c r="I4888" s="11">
        <v>3.0547409527031531E-2</v>
      </c>
      <c r="J4888" s="11">
        <v>6.1807993886215239E-2</v>
      </c>
      <c r="K4888" s="11">
        <v>3.6490142072161509E-2</v>
      </c>
      <c r="L4888" s="11">
        <v>4.7146462495534266E-2</v>
      </c>
      <c r="M4888" s="11">
        <v>3.62994346787762E-2</v>
      </c>
    </row>
    <row r="4889" spans="1:13" x14ac:dyDescent="0.35">
      <c r="A4889" s="11" t="str">
        <f t="shared" si="76"/>
        <v>CONSUMO PER CAPITA (kg ó litros por individuo)Gaseosas100-200MIL</v>
      </c>
      <c r="B4889" s="11" t="s">
        <v>121</v>
      </c>
      <c r="C4889" s="11" t="s">
        <v>168</v>
      </c>
      <c r="D4889" s="11" t="s">
        <v>14</v>
      </c>
      <c r="E4889" s="11">
        <v>6.7015984559933113E-3</v>
      </c>
      <c r="F4889" s="11">
        <v>7.5093195754133025E-3</v>
      </c>
      <c r="G4889" s="11">
        <v>3.2128859982160085E-3</v>
      </c>
      <c r="H4889" s="11">
        <v>1.0216348045540372E-2</v>
      </c>
      <c r="I4889" s="11">
        <v>1.0557775727132309E-2</v>
      </c>
      <c r="J4889" s="11">
        <v>4.6273937693876457E-2</v>
      </c>
      <c r="K4889" s="11">
        <v>2.1079495661366642E-2</v>
      </c>
      <c r="L4889" s="11">
        <v>1.9053382912188638E-2</v>
      </c>
      <c r="M4889" s="11">
        <v>2.6450077423053962E-2</v>
      </c>
    </row>
    <row r="4890" spans="1:13" x14ac:dyDescent="0.35">
      <c r="A4890" s="11" t="str">
        <f t="shared" si="76"/>
        <v>CONSUMO PER CAPITA (kg ó litros por individuo)Gaseosas200-500MIL</v>
      </c>
      <c r="B4890" s="11" t="s">
        <v>121</v>
      </c>
      <c r="C4890" s="11" t="s">
        <v>168</v>
      </c>
      <c r="D4890" s="11" t="s">
        <v>15</v>
      </c>
      <c r="E4890" s="11">
        <v>5.1664152200480004E-3</v>
      </c>
      <c r="F4890" s="11">
        <v>1.1711342087369033E-2</v>
      </c>
      <c r="G4890" s="11">
        <v>1.4087181534864008E-2</v>
      </c>
      <c r="H4890" s="11">
        <v>3.2129663544990472E-2</v>
      </c>
      <c r="I4890" s="11">
        <v>3.2492755702061595E-2</v>
      </c>
      <c r="J4890" s="11">
        <v>7.4631384369110557E-2</v>
      </c>
      <c r="K4890" s="11">
        <v>2.9978321379096295E-2</v>
      </c>
      <c r="L4890" s="11">
        <v>3.3458069785353671E-2</v>
      </c>
      <c r="M4890" s="11">
        <v>4.2306640369930003E-2</v>
      </c>
    </row>
    <row r="4891" spans="1:13" x14ac:dyDescent="0.35">
      <c r="A4891" s="11" t="str">
        <f t="shared" si="76"/>
        <v>CONSUMO PER CAPITA (kg ó litros por individuo)Gaseosas&gt;500MIL</v>
      </c>
      <c r="B4891" s="11" t="s">
        <v>121</v>
      </c>
      <c r="C4891" s="11" t="s">
        <v>168</v>
      </c>
      <c r="D4891" s="11" t="s">
        <v>16</v>
      </c>
      <c r="E4891" s="11">
        <v>8.787690019513747E-2</v>
      </c>
      <c r="F4891" s="11">
        <v>6.7710923541916129E-2</v>
      </c>
      <c r="G4891" s="11">
        <v>8.9392202953272701E-2</v>
      </c>
      <c r="H4891" s="11">
        <v>0.15803452724884823</v>
      </c>
      <c r="I4891" s="11">
        <v>0.23071690738204745</v>
      </c>
      <c r="J4891" s="11">
        <v>0.31385438716322428</v>
      </c>
      <c r="K4891" s="11">
        <v>0.22150929166405034</v>
      </c>
      <c r="L4891" s="11">
        <v>0.19221111571557778</v>
      </c>
      <c r="M4891" s="11">
        <v>0.17343824821984496</v>
      </c>
    </row>
    <row r="4892" spans="1:13" x14ac:dyDescent="0.35">
      <c r="A4892" s="11" t="str">
        <f t="shared" si="76"/>
        <v>CONSUMO PER CAPITA (kg ó litros por individuo)GaseosasDE 15 A 19 AÑOS</v>
      </c>
      <c r="B4892" s="11" t="s">
        <v>121</v>
      </c>
      <c r="C4892" s="11" t="s">
        <v>168</v>
      </c>
      <c r="D4892" s="11" t="s">
        <v>39</v>
      </c>
      <c r="E4892" s="11">
        <v>8.8692490587167945E-3</v>
      </c>
      <c r="F4892" s="11" t="s">
        <v>219</v>
      </c>
      <c r="G4892" s="11" t="s">
        <v>219</v>
      </c>
      <c r="H4892" s="11" t="s">
        <v>219</v>
      </c>
      <c r="I4892" s="11">
        <v>1.7498561531316043E-2</v>
      </c>
      <c r="J4892" s="11" t="s">
        <v>219</v>
      </c>
      <c r="K4892" s="11" t="s">
        <v>219</v>
      </c>
      <c r="L4892" s="11" t="s">
        <v>219</v>
      </c>
      <c r="M4892" s="11" t="s">
        <v>219</v>
      </c>
    </row>
    <row r="4893" spans="1:13" x14ac:dyDescent="0.35">
      <c r="A4893" s="11" t="str">
        <f t="shared" si="76"/>
        <v>CONSUMO PER CAPITA (kg ó litros por individuo)GaseosasDE 20 A 24 AÑOS</v>
      </c>
      <c r="B4893" s="11" t="s">
        <v>121</v>
      </c>
      <c r="C4893" s="11" t="s">
        <v>168</v>
      </c>
      <c r="D4893" s="11" t="s">
        <v>40</v>
      </c>
      <c r="E4893" s="11">
        <v>5.207102563969097E-3</v>
      </c>
      <c r="F4893" s="11">
        <v>0</v>
      </c>
      <c r="G4893" s="11">
        <v>0</v>
      </c>
      <c r="H4893" s="11">
        <v>1.6246991137026448E-2</v>
      </c>
      <c r="I4893" s="11" t="s">
        <v>219</v>
      </c>
      <c r="J4893" s="11">
        <v>2.6686268412726834E-2</v>
      </c>
      <c r="K4893" s="11">
        <v>1.4570310806254676E-3</v>
      </c>
      <c r="L4893" s="11" t="s">
        <v>219</v>
      </c>
      <c r="M4893" s="11">
        <v>3.1276087105952758E-3</v>
      </c>
    </row>
    <row r="4894" spans="1:13" x14ac:dyDescent="0.35">
      <c r="A4894" s="11" t="str">
        <f t="shared" si="76"/>
        <v>CONSUMO PER CAPITA (kg ó litros por individuo)GaseosasDE 25 A 34 AÑOS</v>
      </c>
      <c r="B4894" s="11" t="s">
        <v>121</v>
      </c>
      <c r="C4894" s="11" t="s">
        <v>168</v>
      </c>
      <c r="D4894" s="11" t="s">
        <v>41</v>
      </c>
      <c r="E4894" s="11">
        <v>5.4551398236676657E-4</v>
      </c>
      <c r="F4894" s="11">
        <v>2.4452629926077544E-3</v>
      </c>
      <c r="G4894" s="11">
        <v>1.5724923562025592E-3</v>
      </c>
      <c r="H4894" s="11">
        <v>6.3353377434089324E-3</v>
      </c>
      <c r="I4894" s="11">
        <v>9.218552938975574E-3</v>
      </c>
      <c r="J4894" s="11">
        <v>1.6411893817809536E-2</v>
      </c>
      <c r="K4894" s="11">
        <v>6.3310701050853548E-3</v>
      </c>
      <c r="L4894" s="11">
        <v>2.27539894041442E-2</v>
      </c>
      <c r="M4894" s="11">
        <v>2.3505163422808434E-3</v>
      </c>
    </row>
    <row r="4895" spans="1:13" x14ac:dyDescent="0.35">
      <c r="A4895" s="11" t="str">
        <f t="shared" si="76"/>
        <v>CONSUMO PER CAPITA (kg ó litros por individuo)GaseosasDE 35 A 49 AÑOS</v>
      </c>
      <c r="B4895" s="11" t="s">
        <v>121</v>
      </c>
      <c r="C4895" s="11" t="s">
        <v>168</v>
      </c>
      <c r="D4895" s="11" t="s">
        <v>42</v>
      </c>
      <c r="E4895" s="11">
        <v>4.277518762674847E-3</v>
      </c>
      <c r="F4895" s="11">
        <v>3.6331643238809576E-3</v>
      </c>
      <c r="G4895" s="11">
        <v>3.1803893591849379E-3</v>
      </c>
      <c r="H4895" s="11">
        <v>9.3820419599513136E-3</v>
      </c>
      <c r="I4895" s="11">
        <v>2.2501702333458967E-2</v>
      </c>
      <c r="J4895" s="11">
        <v>3.3127150816129165E-2</v>
      </c>
      <c r="K4895" s="11">
        <v>1.9370647800785606E-2</v>
      </c>
      <c r="L4895" s="11">
        <v>1.9112347769178934E-2</v>
      </c>
      <c r="M4895" s="11">
        <v>1.5562075117631571E-2</v>
      </c>
    </row>
    <row r="4896" spans="1:13" x14ac:dyDescent="0.35">
      <c r="A4896" s="11" t="str">
        <f t="shared" si="76"/>
        <v>CONSUMO PER CAPITA (kg ó litros por individuo)GaseosasDE 50 A 59 AÑOS</v>
      </c>
      <c r="B4896" s="11" t="s">
        <v>121</v>
      </c>
      <c r="C4896" s="11" t="s">
        <v>168</v>
      </c>
      <c r="D4896" s="11" t="s">
        <v>43</v>
      </c>
      <c r="E4896" s="11">
        <v>3.1677037160304953E-3</v>
      </c>
      <c r="F4896" s="11">
        <v>1.7097070828206169E-2</v>
      </c>
      <c r="G4896" s="11">
        <v>6.1692243605267361E-3</v>
      </c>
      <c r="H4896" s="11">
        <v>3.4884192782232648E-2</v>
      </c>
      <c r="I4896" s="11">
        <v>6.686626287560872E-2</v>
      </c>
      <c r="J4896" s="11">
        <v>8.4675638884190482E-2</v>
      </c>
      <c r="K4896" s="11">
        <v>7.0145091615427022E-2</v>
      </c>
      <c r="L4896" s="11">
        <v>4.9034111535427728E-2</v>
      </c>
      <c r="M4896" s="11">
        <v>4.1456083891324789E-2</v>
      </c>
    </row>
    <row r="4897" spans="1:13" x14ac:dyDescent="0.35">
      <c r="A4897" s="11" t="str">
        <f t="shared" si="76"/>
        <v>CONSUMO PER CAPITA (kg ó litros por individuo)GaseosasDE 60 A 75 AÑOS</v>
      </c>
      <c r="B4897" s="11" t="s">
        <v>121</v>
      </c>
      <c r="C4897" s="11" t="s">
        <v>168</v>
      </c>
      <c r="D4897" s="11" t="s">
        <v>44</v>
      </c>
      <c r="E4897" s="11">
        <v>7.4198812980680942E-2</v>
      </c>
      <c r="F4897" s="11">
        <v>8.1622238251548102E-2</v>
      </c>
      <c r="G4897" s="11">
        <v>7.6957390123451333E-2</v>
      </c>
      <c r="H4897" s="11">
        <v>0.15613052312649908</v>
      </c>
      <c r="I4897" s="11">
        <v>0.19361804959889181</v>
      </c>
      <c r="J4897" s="11">
        <v>0.38546729306536787</v>
      </c>
      <c r="K4897" s="11">
        <v>0.20769714774184247</v>
      </c>
      <c r="L4897" s="11">
        <v>0.16083955841944214</v>
      </c>
      <c r="M4897" s="11">
        <v>0.18092785500478822</v>
      </c>
    </row>
    <row r="4898" spans="1:13" x14ac:dyDescent="0.35">
      <c r="A4898" s="11" t="str">
        <f t="shared" si="76"/>
        <v>CONSUMO PER CAPITA (kg ó litros por individuo)GaseosasALTA Y MEDIA ALTA</v>
      </c>
      <c r="B4898" s="11" t="s">
        <v>121</v>
      </c>
      <c r="C4898" s="11" t="s">
        <v>168</v>
      </c>
      <c r="D4898" s="11" t="s">
        <v>17</v>
      </c>
      <c r="E4898" s="11">
        <v>6.9996666512966488E-2</v>
      </c>
      <c r="F4898" s="11">
        <v>5.8049952536142015E-2</v>
      </c>
      <c r="G4898" s="11">
        <v>7.3395080329542242E-2</v>
      </c>
      <c r="H4898" s="11">
        <v>8.1160405688591508E-2</v>
      </c>
      <c r="I4898" s="11">
        <v>8.8838417898114364E-2</v>
      </c>
      <c r="J4898" s="11">
        <v>0.18638736676806456</v>
      </c>
      <c r="K4898" s="11">
        <v>7.8450904379724573E-2</v>
      </c>
      <c r="L4898" s="11">
        <v>3.3181200864870898E-2</v>
      </c>
      <c r="M4898" s="11">
        <v>3.7897514986864285E-2</v>
      </c>
    </row>
    <row r="4899" spans="1:13" x14ac:dyDescent="0.35">
      <c r="A4899" s="11" t="str">
        <f t="shared" si="76"/>
        <v>CONSUMO PER CAPITA (kg ó litros por individuo)GaseosasMEDIA</v>
      </c>
      <c r="B4899" s="11" t="s">
        <v>121</v>
      </c>
      <c r="C4899" s="11" t="s">
        <v>168</v>
      </c>
      <c r="D4899" s="11" t="s">
        <v>18</v>
      </c>
      <c r="E4899" s="11">
        <v>6.5215211277321978E-3</v>
      </c>
      <c r="F4899" s="11">
        <v>1.4025591270090378E-2</v>
      </c>
      <c r="G4899" s="11">
        <v>7.9469479180362228E-3</v>
      </c>
      <c r="H4899" s="11">
        <v>3.1610051817094607E-2</v>
      </c>
      <c r="I4899" s="11">
        <v>5.3207784596660763E-2</v>
      </c>
      <c r="J4899" s="11">
        <v>8.3141239729309979E-2</v>
      </c>
      <c r="K4899" s="11">
        <v>5.6267289989864674E-2</v>
      </c>
      <c r="L4899" s="11">
        <v>3.1921831052109245E-2</v>
      </c>
      <c r="M4899" s="11">
        <v>3.3557137139780792E-2</v>
      </c>
    </row>
    <row r="4900" spans="1:13" x14ac:dyDescent="0.35">
      <c r="A4900" s="11" t="str">
        <f t="shared" si="76"/>
        <v>CONSUMO PER CAPITA (kg ó litros por individuo)GaseosasMEDIA BAJA</v>
      </c>
      <c r="B4900" s="11" t="s">
        <v>121</v>
      </c>
      <c r="C4900" s="11" t="s">
        <v>168</v>
      </c>
      <c r="D4900" s="11" t="s">
        <v>19</v>
      </c>
      <c r="E4900" s="11">
        <v>8.0705208242748162E-3</v>
      </c>
      <c r="F4900" s="11">
        <v>1.2228641334423454E-2</v>
      </c>
      <c r="G4900" s="11">
        <v>5.2930500639031255E-3</v>
      </c>
      <c r="H4900" s="11">
        <v>6.1759900349509254E-2</v>
      </c>
      <c r="I4900" s="11">
        <v>7.7927854130954363E-2</v>
      </c>
      <c r="J4900" s="11">
        <v>0.15389333271463365</v>
      </c>
      <c r="K4900" s="11">
        <v>9.6423466535066768E-2</v>
      </c>
      <c r="L4900" s="11">
        <v>0.10329670149200636</v>
      </c>
      <c r="M4900" s="11">
        <v>0.12827255538496721</v>
      </c>
    </row>
    <row r="4901" spans="1:13" x14ac:dyDescent="0.35">
      <c r="A4901" s="11" t="str">
        <f t="shared" si="76"/>
        <v>CONSUMO PER CAPITA (kg ó litros por individuo)GaseosasBAJA</v>
      </c>
      <c r="B4901" s="11" t="s">
        <v>121</v>
      </c>
      <c r="C4901" s="11" t="s">
        <v>168</v>
      </c>
      <c r="D4901" s="11" t="s">
        <v>20</v>
      </c>
      <c r="E4901" s="11">
        <v>1.762065128431142E-3</v>
      </c>
      <c r="F4901" s="11">
        <v>1.5154119498321036E-2</v>
      </c>
      <c r="G4901" s="11">
        <v>0</v>
      </c>
      <c r="H4901" s="11">
        <v>1.7718936219309291E-2</v>
      </c>
      <c r="I4901" s="11">
        <v>5.0609672220118841E-2</v>
      </c>
      <c r="J4901" s="11">
        <v>5.8465670523770774E-2</v>
      </c>
      <c r="K4901" s="11">
        <v>3.9076956228974537E-2</v>
      </c>
      <c r="L4901" s="11">
        <v>5.6890927966575147E-2</v>
      </c>
      <c r="M4901" s="11">
        <v>1.1091701077296363E-2</v>
      </c>
    </row>
    <row r="4902" spans="1:13" x14ac:dyDescent="0.35">
      <c r="A4902" s="11" t="str">
        <f t="shared" si="76"/>
        <v>CONSUMO PER CAPITA (kg ó litros por individuo)GaseosasHOMBRE</v>
      </c>
      <c r="B4902" s="11" t="s">
        <v>121</v>
      </c>
      <c r="C4902" s="11" t="s">
        <v>168</v>
      </c>
      <c r="D4902" s="11" t="s">
        <v>21</v>
      </c>
      <c r="E4902" s="11">
        <v>3.263184169281632E-2</v>
      </c>
      <c r="F4902" s="11">
        <v>3.0814772525245188E-2</v>
      </c>
      <c r="G4902" s="11">
        <v>3.5730667923308215E-2</v>
      </c>
      <c r="H4902" s="11">
        <v>6.6066074851052467E-2</v>
      </c>
      <c r="I4902" s="11">
        <v>8.7960536274661702E-2</v>
      </c>
      <c r="J4902" s="11">
        <v>0.16840990252343835</v>
      </c>
      <c r="K4902" s="11">
        <v>8.7035913548616006E-2</v>
      </c>
      <c r="L4902" s="11">
        <v>6.8541379184114848E-2</v>
      </c>
      <c r="M4902" s="11">
        <v>7.7191751576750595E-2</v>
      </c>
    </row>
    <row r="4903" spans="1:13" x14ac:dyDescent="0.35">
      <c r="A4903" s="11" t="str">
        <f t="shared" si="76"/>
        <v>CONSUMO PER CAPITA (kg ó litros por individuo)GaseosasMUJER</v>
      </c>
      <c r="B4903" s="11" t="s">
        <v>121</v>
      </c>
      <c r="C4903" s="11" t="s">
        <v>168</v>
      </c>
      <c r="D4903" s="11" t="s">
        <v>22</v>
      </c>
      <c r="E4903" s="11">
        <v>6.8699402047321658E-3</v>
      </c>
      <c r="F4903" s="11">
        <v>1.5701046646093279E-2</v>
      </c>
      <c r="G4903" s="11">
        <v>3.9997538194183916E-3</v>
      </c>
      <c r="H4903" s="11">
        <v>2.9110531941216371E-2</v>
      </c>
      <c r="I4903" s="11">
        <v>4.5970755273377961E-2</v>
      </c>
      <c r="J4903" s="11">
        <v>7.0405656393370472E-2</v>
      </c>
      <c r="K4903" s="11">
        <v>4.9715397551631769E-2</v>
      </c>
      <c r="L4903" s="11">
        <v>4.3167418441481684E-2</v>
      </c>
      <c r="M4903" s="11">
        <v>3.3342002910757715E-2</v>
      </c>
    </row>
    <row r="4904" spans="1:13" x14ac:dyDescent="0.35">
      <c r="A4904" s="11" t="str">
        <f t="shared" si="76"/>
        <v>CONSUMO PER CAPITA (kg ó litros por individuo)Bebidas Zumo+LecheT.ESPAÑA</v>
      </c>
      <c r="B4904" s="11" t="s">
        <v>121</v>
      </c>
      <c r="C4904" s="11" t="s">
        <v>169</v>
      </c>
      <c r="D4904" s="11" t="s">
        <v>36</v>
      </c>
      <c r="E4904" s="11">
        <v>1.9198659376189899E-2</v>
      </c>
      <c r="F4904" s="11">
        <v>2.2363682673431213E-2</v>
      </c>
      <c r="G4904" s="11">
        <v>1.7848016247664071E-2</v>
      </c>
      <c r="H4904" s="11">
        <v>1.5664709562161424E-2</v>
      </c>
      <c r="I4904" s="11">
        <v>1.845733953453706E-2</v>
      </c>
      <c r="J4904" s="11">
        <v>4.5268460383023373E-2</v>
      </c>
      <c r="K4904" s="11">
        <v>2.0475664360471116E-2</v>
      </c>
      <c r="L4904" s="11">
        <v>1.9695952848887425E-2</v>
      </c>
      <c r="M4904" s="11">
        <v>1.7362803618093638E-2</v>
      </c>
    </row>
    <row r="4905" spans="1:13" x14ac:dyDescent="0.35">
      <c r="A4905" s="11" t="str">
        <f t="shared" si="76"/>
        <v>CONSUMO PER CAPITA (kg ó litros por individuo)Bebidas Zumo+LecheBCN AM</v>
      </c>
      <c r="B4905" s="11" t="s">
        <v>121</v>
      </c>
      <c r="C4905" s="11" t="s">
        <v>169</v>
      </c>
      <c r="D4905" s="11" t="s">
        <v>1</v>
      </c>
      <c r="E4905" s="11">
        <v>5.3823092137195022E-3</v>
      </c>
      <c r="F4905" s="11">
        <v>1.675297814976574E-2</v>
      </c>
      <c r="G4905" s="11">
        <v>6.0771014601615657E-3</v>
      </c>
      <c r="H4905" s="11">
        <v>3.8384906424326734E-3</v>
      </c>
      <c r="I4905" s="11">
        <v>1.2451323754483596E-3</v>
      </c>
      <c r="J4905" s="11">
        <v>1.6602426519465908E-2</v>
      </c>
      <c r="K4905" s="11">
        <v>2.083870863262545E-3</v>
      </c>
      <c r="L4905" s="11">
        <v>1.1110276138526196E-2</v>
      </c>
      <c r="M4905" s="11">
        <v>1.0116830527173392E-2</v>
      </c>
    </row>
    <row r="4906" spans="1:13" x14ac:dyDescent="0.35">
      <c r="A4906" s="11" t="str">
        <f t="shared" si="76"/>
        <v>CONSUMO PER CAPITA (kg ó litros por individuo)Bebidas Zumo+LecheREST.CAT ARAGON</v>
      </c>
      <c r="B4906" s="11" t="s">
        <v>121</v>
      </c>
      <c r="C4906" s="11" t="s">
        <v>169</v>
      </c>
      <c r="D4906" s="11" t="s">
        <v>2</v>
      </c>
      <c r="E4906" s="11">
        <v>1.6446964672343439E-2</v>
      </c>
      <c r="F4906" s="11">
        <v>3.4245717961614562E-3</v>
      </c>
      <c r="G4906" s="11">
        <v>6.3305029072952415E-3</v>
      </c>
      <c r="H4906" s="11">
        <v>2.1795142249351946E-3</v>
      </c>
      <c r="I4906" s="11">
        <v>1.1807055761902E-2</v>
      </c>
      <c r="J4906" s="11">
        <v>1.1932143345480222E-2</v>
      </c>
      <c r="K4906" s="11">
        <v>8.0329783425181715E-3</v>
      </c>
      <c r="L4906" s="11">
        <v>8.176821849409344E-3</v>
      </c>
      <c r="M4906" s="11">
        <v>2.9413456081682841E-3</v>
      </c>
    </row>
    <row r="4907" spans="1:13" x14ac:dyDescent="0.35">
      <c r="A4907" s="11" t="str">
        <f t="shared" si="76"/>
        <v>CONSUMO PER CAPITA (kg ó litros por individuo)Bebidas Zumo+LecheLEVANTE</v>
      </c>
      <c r="B4907" s="11" t="s">
        <v>121</v>
      </c>
      <c r="C4907" s="11" t="s">
        <v>169</v>
      </c>
      <c r="D4907" s="11" t="s">
        <v>3</v>
      </c>
      <c r="E4907" s="11">
        <v>2.0023516838282671E-2</v>
      </c>
      <c r="F4907" s="11">
        <v>1.572489521938503E-2</v>
      </c>
      <c r="G4907" s="11">
        <v>2.2412843675703203E-2</v>
      </c>
      <c r="H4907" s="11">
        <v>2.3208235758671304E-2</v>
      </c>
      <c r="I4907" s="11">
        <v>9.3838280709352857E-3</v>
      </c>
      <c r="J4907" s="11">
        <v>5.2700770053195546E-2</v>
      </c>
      <c r="K4907" s="11">
        <v>9.5278387609526293E-3</v>
      </c>
      <c r="L4907" s="11">
        <v>1.1839854450073125E-2</v>
      </c>
      <c r="M4907" s="11">
        <v>1.4869613982280644E-2</v>
      </c>
    </row>
    <row r="4908" spans="1:13" x14ac:dyDescent="0.35">
      <c r="A4908" s="11" t="str">
        <f t="shared" si="76"/>
        <v>CONSUMO PER CAPITA (kg ó litros por individuo)Bebidas Zumo+LecheANDALUCIA</v>
      </c>
      <c r="B4908" s="11" t="s">
        <v>121</v>
      </c>
      <c r="C4908" s="11" t="s">
        <v>169</v>
      </c>
      <c r="D4908" s="11" t="s">
        <v>4</v>
      </c>
      <c r="E4908" s="11">
        <v>1.5372311449707998E-2</v>
      </c>
      <c r="F4908" s="11">
        <v>2.2669415237611665E-2</v>
      </c>
      <c r="G4908" s="11">
        <v>3.00663591871922E-2</v>
      </c>
      <c r="H4908" s="11">
        <v>3.4006666626158075E-2</v>
      </c>
      <c r="I4908" s="11">
        <v>3.5118623058798315E-2</v>
      </c>
      <c r="J4908" s="11">
        <v>0.11076296130067523</v>
      </c>
      <c r="K4908" s="11">
        <v>5.4988264438833395E-2</v>
      </c>
      <c r="L4908" s="11">
        <v>2.2019172060558603E-2</v>
      </c>
      <c r="M4908" s="11">
        <v>1.2429509124951891E-2</v>
      </c>
    </row>
    <row r="4909" spans="1:13" x14ac:dyDescent="0.35">
      <c r="A4909" s="11" t="str">
        <f t="shared" si="76"/>
        <v>CONSUMO PER CAPITA (kg ó litros por individuo)Bebidas Zumo+LecheMDD AM</v>
      </c>
      <c r="B4909" s="11" t="s">
        <v>121</v>
      </c>
      <c r="C4909" s="11" t="s">
        <v>169</v>
      </c>
      <c r="D4909" s="11" t="s">
        <v>5</v>
      </c>
      <c r="E4909" s="11">
        <v>2.2318957703269384E-2</v>
      </c>
      <c r="F4909" s="11">
        <v>1.9817157733103587E-2</v>
      </c>
      <c r="G4909" s="11">
        <v>5.3255659962982392E-3</v>
      </c>
      <c r="H4909" s="11">
        <v>7.6390486878543298E-3</v>
      </c>
      <c r="I4909" s="11">
        <v>5.3659835328651621E-3</v>
      </c>
      <c r="J4909" s="11">
        <v>1.6540697809393122E-2</v>
      </c>
      <c r="K4909" s="11">
        <v>7.9407769419362235E-3</v>
      </c>
      <c r="L4909" s="11">
        <v>2.6364461342305814E-2</v>
      </c>
      <c r="M4909" s="11">
        <v>2.6936145625262569E-2</v>
      </c>
    </row>
    <row r="4910" spans="1:13" x14ac:dyDescent="0.35">
      <c r="A4910" s="11" t="str">
        <f t="shared" si="76"/>
        <v>CONSUMO PER CAPITA (kg ó litros por individuo)Bebidas Zumo+LecheRTO CENTRO</v>
      </c>
      <c r="B4910" s="11" t="s">
        <v>121</v>
      </c>
      <c r="C4910" s="11" t="s">
        <v>169</v>
      </c>
      <c r="D4910" s="11" t="s">
        <v>6</v>
      </c>
      <c r="E4910" s="11">
        <v>2.8904637441571714E-2</v>
      </c>
      <c r="F4910" s="11">
        <v>3.5126197230903211E-2</v>
      </c>
      <c r="G4910" s="11">
        <v>2.2955594437443078E-2</v>
      </c>
      <c r="H4910" s="11">
        <v>1.217661805759483E-2</v>
      </c>
      <c r="I4910" s="11">
        <v>2.7581417723043261E-2</v>
      </c>
      <c r="J4910" s="11">
        <v>4.4044440967635504E-2</v>
      </c>
      <c r="K4910" s="11">
        <v>1.9215965406052915E-2</v>
      </c>
      <c r="L4910" s="11">
        <v>7.8680117763410308E-3</v>
      </c>
      <c r="M4910" s="11">
        <v>2.743020232891109E-2</v>
      </c>
    </row>
    <row r="4911" spans="1:13" x14ac:dyDescent="0.35">
      <c r="A4911" s="11" t="str">
        <f t="shared" si="76"/>
        <v>CONSUMO PER CAPITA (kg ó litros por individuo)Bebidas Zumo+LecheNORTE-CENTRO</v>
      </c>
      <c r="B4911" s="11" t="s">
        <v>121</v>
      </c>
      <c r="C4911" s="11" t="s">
        <v>169</v>
      </c>
      <c r="D4911" s="11" t="s">
        <v>7</v>
      </c>
      <c r="E4911" s="11">
        <v>2.3336148988544272E-2</v>
      </c>
      <c r="F4911" s="11">
        <v>6.4484671652344852E-2</v>
      </c>
      <c r="G4911" s="11">
        <v>2.8373475722771237E-2</v>
      </c>
      <c r="H4911" s="11">
        <v>1.5228876731868511E-2</v>
      </c>
      <c r="I4911" s="11">
        <v>3.0763180060789982E-2</v>
      </c>
      <c r="J4911" s="11">
        <v>1.5670333244900431E-2</v>
      </c>
      <c r="K4911" s="11">
        <v>1.2332911544283096E-2</v>
      </c>
      <c r="L4911" s="11">
        <v>1.7346418614633617E-2</v>
      </c>
      <c r="M4911" s="11">
        <v>1.5724078532640594E-2</v>
      </c>
    </row>
    <row r="4912" spans="1:13" x14ac:dyDescent="0.35">
      <c r="A4912" s="11" t="str">
        <f t="shared" si="76"/>
        <v>CONSUMO PER CAPITA (kg ó litros por individuo)Bebidas Zumo+LecheNOROESTE</v>
      </c>
      <c r="B4912" s="11" t="s">
        <v>121</v>
      </c>
      <c r="C4912" s="11" t="s">
        <v>169</v>
      </c>
      <c r="D4912" s="11" t="s">
        <v>8</v>
      </c>
      <c r="E4912" s="11">
        <v>2.5577829062695959E-2</v>
      </c>
      <c r="F4912" s="11">
        <v>1.3228243717788772E-2</v>
      </c>
      <c r="G4912" s="11">
        <v>1.3890845437388017E-2</v>
      </c>
      <c r="H4912" s="11">
        <v>9.3141319459571076E-3</v>
      </c>
      <c r="I4912" s="11">
        <v>2.121778964317261E-2</v>
      </c>
      <c r="J4912" s="11">
        <v>3.7665235061587955E-2</v>
      </c>
      <c r="K4912" s="11">
        <v>2.6831770724370142E-2</v>
      </c>
      <c r="L4912" s="11">
        <v>5.8535884428131797E-2</v>
      </c>
      <c r="M4912" s="11">
        <v>3.8034611390928404E-2</v>
      </c>
    </row>
    <row r="4913" spans="1:13" x14ac:dyDescent="0.35">
      <c r="A4913" s="11" t="str">
        <f t="shared" si="76"/>
        <v>CONSUMO PER CAPITA (kg ó litros por individuo)Bebidas Zumo+Leche&lt;2MIL</v>
      </c>
      <c r="B4913" s="11" t="s">
        <v>121</v>
      </c>
      <c r="C4913" s="11" t="s">
        <v>169</v>
      </c>
      <c r="D4913" s="11" t="s">
        <v>9</v>
      </c>
      <c r="E4913" s="11">
        <v>1.0242999197566799E-2</v>
      </c>
      <c r="F4913" s="11">
        <v>7.4698811556994267E-3</v>
      </c>
      <c r="G4913" s="11">
        <v>1.4356957969796859E-2</v>
      </c>
      <c r="H4913" s="11">
        <v>2.2734358845061513E-3</v>
      </c>
      <c r="I4913" s="11">
        <v>3.2232042831661957E-3</v>
      </c>
      <c r="J4913" s="11">
        <v>2.6908511021143118E-2</v>
      </c>
      <c r="K4913" s="11">
        <v>8.5577163481678625E-3</v>
      </c>
      <c r="L4913" s="11">
        <v>1.8895970573274204E-2</v>
      </c>
      <c r="M4913" s="11">
        <v>1.4077569785637561E-3</v>
      </c>
    </row>
    <row r="4914" spans="1:13" x14ac:dyDescent="0.35">
      <c r="A4914" s="11" t="str">
        <f t="shared" si="76"/>
        <v>CONSUMO PER CAPITA (kg ó litros por individuo)Bebidas Zumo+Leche2-5MIL</v>
      </c>
      <c r="B4914" s="11" t="s">
        <v>121</v>
      </c>
      <c r="C4914" s="11" t="s">
        <v>169</v>
      </c>
      <c r="D4914" s="11" t="s">
        <v>10</v>
      </c>
      <c r="E4914" s="11">
        <v>1.1425513328307407E-2</v>
      </c>
      <c r="F4914" s="11">
        <v>7.5242025589614637E-3</v>
      </c>
      <c r="G4914" s="11">
        <v>8.0006820581872973E-3</v>
      </c>
      <c r="H4914" s="11">
        <v>4.5442521658931097E-2</v>
      </c>
      <c r="I4914" s="11">
        <v>1.4632227339316288E-2</v>
      </c>
      <c r="J4914" s="11">
        <v>4.0514690573343046E-2</v>
      </c>
      <c r="K4914" s="11">
        <v>1.8334768902717548E-2</v>
      </c>
      <c r="L4914" s="11">
        <v>2.6076470289274015E-2</v>
      </c>
      <c r="M4914" s="11">
        <v>1.5956440430688529E-2</v>
      </c>
    </row>
    <row r="4915" spans="1:13" x14ac:dyDescent="0.35">
      <c r="A4915" s="11" t="str">
        <f t="shared" si="76"/>
        <v>CONSUMO PER CAPITA (kg ó litros por individuo)Bebidas Zumo+Leche5-10MIL</v>
      </c>
      <c r="B4915" s="11" t="s">
        <v>121</v>
      </c>
      <c r="C4915" s="11" t="s">
        <v>169</v>
      </c>
      <c r="D4915" s="11" t="s">
        <v>11</v>
      </c>
      <c r="E4915" s="11">
        <v>1.1271238633117147E-2</v>
      </c>
      <c r="F4915" s="11">
        <v>8.730716686125033E-3</v>
      </c>
      <c r="G4915" s="11">
        <v>2.6637056838182866E-2</v>
      </c>
      <c r="H4915" s="11">
        <v>5.9907075079757436E-3</v>
      </c>
      <c r="I4915" s="11">
        <v>5.2367457889813722E-2</v>
      </c>
      <c r="J4915" s="11">
        <v>0.20385019866865167</v>
      </c>
      <c r="K4915" s="11">
        <v>7.6159952370622189E-2</v>
      </c>
      <c r="L4915" s="11">
        <v>3.3043685291087053E-2</v>
      </c>
      <c r="M4915" s="11">
        <v>9.0677273954386673E-3</v>
      </c>
    </row>
    <row r="4916" spans="1:13" x14ac:dyDescent="0.35">
      <c r="A4916" s="11" t="str">
        <f t="shared" si="76"/>
        <v>CONSUMO PER CAPITA (kg ó litros por individuo)Bebidas Zumo+Leche10-30MIL</v>
      </c>
      <c r="B4916" s="11" t="s">
        <v>121</v>
      </c>
      <c r="C4916" s="11" t="s">
        <v>169</v>
      </c>
      <c r="D4916" s="11" t="s">
        <v>12</v>
      </c>
      <c r="E4916" s="11">
        <v>1.1718053315054383E-2</v>
      </c>
      <c r="F4916" s="11">
        <v>1.5644971475898554E-2</v>
      </c>
      <c r="G4916" s="11">
        <v>9.9177245118845011E-3</v>
      </c>
      <c r="H4916" s="11">
        <v>1.0809116022423399E-2</v>
      </c>
      <c r="I4916" s="11">
        <v>1.3983265239423096E-2</v>
      </c>
      <c r="J4916" s="11">
        <v>1.7127111798708388E-2</v>
      </c>
      <c r="K4916" s="11">
        <v>1.2643576293705803E-2</v>
      </c>
      <c r="L4916" s="11">
        <v>2.7585821575115736E-2</v>
      </c>
      <c r="M4916" s="11">
        <v>2.2172038602606001E-2</v>
      </c>
    </row>
    <row r="4917" spans="1:13" x14ac:dyDescent="0.35">
      <c r="A4917" s="11" t="str">
        <f t="shared" si="76"/>
        <v>CONSUMO PER CAPITA (kg ó litros por individuo)Bebidas Zumo+Leche30-100MIL</v>
      </c>
      <c r="B4917" s="11" t="s">
        <v>121</v>
      </c>
      <c r="C4917" s="11" t="s">
        <v>169</v>
      </c>
      <c r="D4917" s="11" t="s">
        <v>13</v>
      </c>
      <c r="E4917" s="11">
        <v>1.4347964537129236E-2</v>
      </c>
      <c r="F4917" s="11">
        <v>2.4889266918389795E-2</v>
      </c>
      <c r="G4917" s="11">
        <v>2.8817282675472452E-2</v>
      </c>
      <c r="H4917" s="11">
        <v>1.9830345752101037E-2</v>
      </c>
      <c r="I4917" s="11">
        <v>2.2856315922168514E-2</v>
      </c>
      <c r="J4917" s="11">
        <v>6.7150647770812921E-2</v>
      </c>
      <c r="K4917" s="11">
        <v>3.0664926454654639E-2</v>
      </c>
      <c r="L4917" s="11">
        <v>9.9011325955139038E-3</v>
      </c>
      <c r="M4917" s="11">
        <v>2.3715527752454193E-2</v>
      </c>
    </row>
    <row r="4918" spans="1:13" x14ac:dyDescent="0.35">
      <c r="A4918" s="11" t="str">
        <f t="shared" si="76"/>
        <v>CONSUMO PER CAPITA (kg ó litros por individuo)Bebidas Zumo+Leche100-200MIL</v>
      </c>
      <c r="B4918" s="11" t="s">
        <v>121</v>
      </c>
      <c r="C4918" s="11" t="s">
        <v>169</v>
      </c>
      <c r="D4918" s="11" t="s">
        <v>14</v>
      </c>
      <c r="E4918" s="11">
        <v>1.8058505599579888E-2</v>
      </c>
      <c r="F4918" s="11">
        <v>3.2645906154784472E-2</v>
      </c>
      <c r="G4918" s="11">
        <v>1.5868758909826034E-2</v>
      </c>
      <c r="H4918" s="11">
        <v>1.1473155090808866E-2</v>
      </c>
      <c r="I4918" s="11">
        <v>1.2064834296917459E-2</v>
      </c>
      <c r="J4918" s="11">
        <v>1.2072365671339499E-2</v>
      </c>
      <c r="K4918" s="11">
        <v>1.0710297634165295E-2</v>
      </c>
      <c r="L4918" s="11">
        <v>4.6998540085419196E-3</v>
      </c>
      <c r="M4918" s="11">
        <v>4.582972598773714E-3</v>
      </c>
    </row>
    <row r="4919" spans="1:13" x14ac:dyDescent="0.35">
      <c r="A4919" s="11" t="str">
        <f t="shared" si="76"/>
        <v>CONSUMO PER CAPITA (kg ó litros por individuo)Bebidas Zumo+Leche200-500MIL</v>
      </c>
      <c r="B4919" s="11" t="s">
        <v>121</v>
      </c>
      <c r="C4919" s="11" t="s">
        <v>169</v>
      </c>
      <c r="D4919" s="11" t="s">
        <v>15</v>
      </c>
      <c r="E4919" s="11">
        <v>3.8600859207788371E-2</v>
      </c>
      <c r="F4919" s="11">
        <v>5.085082056859578E-2</v>
      </c>
      <c r="G4919" s="11">
        <v>2.2539596889538507E-2</v>
      </c>
      <c r="H4919" s="11">
        <v>2.2572372040259459E-2</v>
      </c>
      <c r="I4919" s="11">
        <v>2.9593188960000259E-2</v>
      </c>
      <c r="J4919" s="11">
        <v>2.8413931366007235E-2</v>
      </c>
      <c r="K4919" s="11">
        <v>1.7640131960602417E-2</v>
      </c>
      <c r="L4919" s="11">
        <v>1.6528764315288609E-2</v>
      </c>
      <c r="M4919" s="11">
        <v>1.7869930580414171E-2</v>
      </c>
    </row>
    <row r="4920" spans="1:13" x14ac:dyDescent="0.35">
      <c r="A4920" s="11" t="str">
        <f t="shared" si="76"/>
        <v>CONSUMO PER CAPITA (kg ó litros por individuo)Bebidas Zumo+Leche&gt;500MIL</v>
      </c>
      <c r="B4920" s="11" t="s">
        <v>121</v>
      </c>
      <c r="C4920" s="11" t="s">
        <v>169</v>
      </c>
      <c r="D4920" s="11" t="s">
        <v>16</v>
      </c>
      <c r="E4920" s="11">
        <v>2.9178229706306322E-2</v>
      </c>
      <c r="F4920" s="11">
        <v>1.6988814533335395E-2</v>
      </c>
      <c r="G4920" s="11">
        <v>1.2049310134363365E-2</v>
      </c>
      <c r="H4920" s="11">
        <v>1.1009063539558404E-2</v>
      </c>
      <c r="I4920" s="11">
        <v>4.2917762021604591E-3</v>
      </c>
      <c r="J4920" s="11">
        <v>1.4284147085392031E-2</v>
      </c>
      <c r="K4920" s="11">
        <v>3.1682511514772149E-3</v>
      </c>
      <c r="L4920" s="11">
        <v>2.5401791467629987E-2</v>
      </c>
      <c r="M4920" s="11">
        <v>2.2151365182552375E-2</v>
      </c>
    </row>
    <row r="4921" spans="1:13" x14ac:dyDescent="0.35">
      <c r="A4921" s="11" t="str">
        <f t="shared" si="76"/>
        <v>CONSUMO PER CAPITA (kg ó litros por individuo)Bebidas Zumo+LecheDE 15 A 19 AÑOS</v>
      </c>
      <c r="B4921" s="11" t="s">
        <v>121</v>
      </c>
      <c r="C4921" s="11" t="s">
        <v>169</v>
      </c>
      <c r="D4921" s="11" t="s">
        <v>39</v>
      </c>
      <c r="E4921" s="11">
        <v>2.1546586284168077E-2</v>
      </c>
      <c r="F4921" s="11" t="s">
        <v>219</v>
      </c>
      <c r="G4921" s="11">
        <v>1.4099717259278504E-2</v>
      </c>
      <c r="H4921" s="11">
        <v>4.0541566584211382E-2</v>
      </c>
      <c r="I4921" s="11">
        <v>1.5961910365192556E-2</v>
      </c>
      <c r="J4921" s="11">
        <v>6.5195827428273668E-3</v>
      </c>
      <c r="K4921" s="11" t="s">
        <v>219</v>
      </c>
      <c r="L4921" s="11">
        <v>1.7967502370809078E-2</v>
      </c>
      <c r="M4921" s="11">
        <v>2.4050638533711911E-2</v>
      </c>
    </row>
    <row r="4922" spans="1:13" x14ac:dyDescent="0.35">
      <c r="A4922" s="11" t="str">
        <f t="shared" si="76"/>
        <v>CONSUMO PER CAPITA (kg ó litros por individuo)Bebidas Zumo+LecheDE 20 A 24 AÑOS</v>
      </c>
      <c r="B4922" s="11" t="s">
        <v>121</v>
      </c>
      <c r="C4922" s="11" t="s">
        <v>169</v>
      </c>
      <c r="D4922" s="11" t="s">
        <v>40</v>
      </c>
      <c r="E4922" s="11">
        <v>2.2861029800859158E-2</v>
      </c>
      <c r="F4922" s="11">
        <v>2.1561334162000075E-2</v>
      </c>
      <c r="G4922" s="11">
        <v>2.2772078298493037E-2</v>
      </c>
      <c r="H4922" s="11">
        <v>2.4319059394989916E-2</v>
      </c>
      <c r="I4922" s="11">
        <v>1.665041048974808E-2</v>
      </c>
      <c r="J4922" s="11">
        <v>7.6705379276059929E-2</v>
      </c>
      <c r="K4922" s="11">
        <v>2.765960813386098E-2</v>
      </c>
      <c r="L4922" s="11">
        <v>3.5887136041480944E-2</v>
      </c>
      <c r="M4922" s="11">
        <v>1.6475497792675625E-2</v>
      </c>
    </row>
    <row r="4923" spans="1:13" x14ac:dyDescent="0.35">
      <c r="A4923" s="11" t="str">
        <f t="shared" si="76"/>
        <v>CONSUMO PER CAPITA (kg ó litros por individuo)Bebidas Zumo+LecheDE 25 A 34 AÑOS</v>
      </c>
      <c r="B4923" s="11" t="s">
        <v>121</v>
      </c>
      <c r="C4923" s="11" t="s">
        <v>169</v>
      </c>
      <c r="D4923" s="11" t="s">
        <v>41</v>
      </c>
      <c r="E4923" s="11">
        <v>1.6943362382855463E-2</v>
      </c>
      <c r="F4923" s="11">
        <v>1.6573953203058253E-2</v>
      </c>
      <c r="G4923" s="11">
        <v>1.0639101250293567E-2</v>
      </c>
      <c r="H4923" s="11">
        <v>1.192733548648231E-2</v>
      </c>
      <c r="I4923" s="11">
        <v>2.010297071575896E-2</v>
      </c>
      <c r="J4923" s="11">
        <v>1.0951493159882603E-2</v>
      </c>
      <c r="K4923" s="11">
        <v>1.4085682778141175E-2</v>
      </c>
      <c r="L4923" s="11">
        <v>9.0062558734922919E-3</v>
      </c>
      <c r="M4923" s="11">
        <v>6.983993037027088E-3</v>
      </c>
    </row>
    <row r="4924" spans="1:13" x14ac:dyDescent="0.35">
      <c r="A4924" s="11" t="str">
        <f t="shared" si="76"/>
        <v>CONSUMO PER CAPITA (kg ó litros por individuo)Bebidas Zumo+LecheDE 35 A 49 AÑOS</v>
      </c>
      <c r="B4924" s="11" t="s">
        <v>121</v>
      </c>
      <c r="C4924" s="11" t="s">
        <v>169</v>
      </c>
      <c r="D4924" s="11" t="s">
        <v>42</v>
      </c>
      <c r="E4924" s="11">
        <v>1.9297264464999232E-2</v>
      </c>
      <c r="F4924" s="11">
        <v>2.2247268135944177E-2</v>
      </c>
      <c r="G4924" s="11">
        <v>1.4043909974141818E-2</v>
      </c>
      <c r="H4924" s="11">
        <v>8.9176148312446416E-3</v>
      </c>
      <c r="I4924" s="11">
        <v>1.3774067482116863E-2</v>
      </c>
      <c r="J4924" s="11">
        <v>2.6623988817328872E-2</v>
      </c>
      <c r="K4924" s="11">
        <v>1.3442788446911576E-2</v>
      </c>
      <c r="L4924" s="11">
        <v>2.2692068689528021E-2</v>
      </c>
      <c r="M4924" s="11">
        <v>1.6045302650011323E-2</v>
      </c>
    </row>
    <row r="4925" spans="1:13" x14ac:dyDescent="0.35">
      <c r="A4925" s="11" t="str">
        <f t="shared" si="76"/>
        <v>CONSUMO PER CAPITA (kg ó litros por individuo)Bebidas Zumo+LecheDE 50 A 59 AÑOS</v>
      </c>
      <c r="B4925" s="11" t="s">
        <v>121</v>
      </c>
      <c r="C4925" s="11" t="s">
        <v>169</v>
      </c>
      <c r="D4925" s="11" t="s">
        <v>43</v>
      </c>
      <c r="E4925" s="11">
        <v>2.043864410122459E-2</v>
      </c>
      <c r="F4925" s="11">
        <v>2.509495925465911E-2</v>
      </c>
      <c r="G4925" s="11">
        <v>2.6096756943054026E-2</v>
      </c>
      <c r="H4925" s="11">
        <v>1.4421086522894134E-2</v>
      </c>
      <c r="I4925" s="11">
        <v>2.4452191547498375E-2</v>
      </c>
      <c r="J4925" s="11">
        <v>0.10523886014822807</v>
      </c>
      <c r="K4925" s="11">
        <v>3.6817849461020444E-2</v>
      </c>
      <c r="L4925" s="11">
        <v>2.4781807726037927E-2</v>
      </c>
      <c r="M4925" s="11">
        <v>2.1843852786049684E-2</v>
      </c>
    </row>
    <row r="4926" spans="1:13" x14ac:dyDescent="0.35">
      <c r="A4926" s="11" t="str">
        <f t="shared" si="76"/>
        <v>CONSUMO PER CAPITA (kg ó litros por individuo)Bebidas Zumo+LecheDE 60 A 75 AÑOS</v>
      </c>
      <c r="B4926" s="11" t="s">
        <v>121</v>
      </c>
      <c r="C4926" s="11" t="s">
        <v>169</v>
      </c>
      <c r="D4926" s="11" t="s">
        <v>44</v>
      </c>
      <c r="E4926" s="11">
        <v>1.766682753501804E-2</v>
      </c>
      <c r="F4926" s="11">
        <v>3.0715793356625276E-2</v>
      </c>
      <c r="G4926" s="11">
        <v>2.0062644579852597E-2</v>
      </c>
      <c r="H4926" s="11">
        <v>1.790348141746903E-2</v>
      </c>
      <c r="I4926" s="11">
        <v>1.9580437916483503E-2</v>
      </c>
      <c r="J4926" s="11">
        <v>4.1282998720526425E-2</v>
      </c>
      <c r="K4926" s="11">
        <v>2.3434789547992687E-2</v>
      </c>
      <c r="L4926" s="11">
        <v>1.3944630597513684E-2</v>
      </c>
      <c r="M4926" s="11">
        <v>1.9828557574760885E-2</v>
      </c>
    </row>
    <row r="4927" spans="1:13" x14ac:dyDescent="0.35">
      <c r="A4927" s="11" t="str">
        <f t="shared" si="76"/>
        <v>CONSUMO PER CAPITA (kg ó litros por individuo)Bebidas Zumo+LecheALTA Y MEDIA ALTA</v>
      </c>
      <c r="B4927" s="11" t="s">
        <v>121</v>
      </c>
      <c r="C4927" s="11" t="s">
        <v>169</v>
      </c>
      <c r="D4927" s="11" t="s">
        <v>17</v>
      </c>
      <c r="E4927" s="11">
        <v>2.4467988865220832E-2</v>
      </c>
      <c r="F4927" s="11">
        <v>3.0702610682708357E-2</v>
      </c>
      <c r="G4927" s="11">
        <v>1.8497338431456258E-2</v>
      </c>
      <c r="H4927" s="11">
        <v>1.0225801591568528E-2</v>
      </c>
      <c r="I4927" s="11">
        <v>1.3458957267690459E-2</v>
      </c>
      <c r="J4927" s="11">
        <v>2.3787127022967605E-2</v>
      </c>
      <c r="K4927" s="11">
        <v>1.2453721241950341E-2</v>
      </c>
      <c r="L4927" s="11">
        <v>2.102905731293871E-2</v>
      </c>
      <c r="M4927" s="11">
        <v>1.7770662408220662E-2</v>
      </c>
    </row>
    <row r="4928" spans="1:13" x14ac:dyDescent="0.35">
      <c r="A4928" s="11" t="str">
        <f t="shared" si="76"/>
        <v>CONSUMO PER CAPITA (kg ó litros por individuo)Bebidas Zumo+LecheMEDIA</v>
      </c>
      <c r="B4928" s="11" t="s">
        <v>121</v>
      </c>
      <c r="C4928" s="11" t="s">
        <v>169</v>
      </c>
      <c r="D4928" s="11" t="s">
        <v>18</v>
      </c>
      <c r="E4928" s="11">
        <v>2.1344357314828481E-2</v>
      </c>
      <c r="F4928" s="11">
        <v>2.9462824027265602E-2</v>
      </c>
      <c r="G4928" s="11">
        <v>2.2412119228629183E-2</v>
      </c>
      <c r="H4928" s="11">
        <v>1.7692164680692134E-2</v>
      </c>
      <c r="I4928" s="11">
        <v>1.7894363515856271E-2</v>
      </c>
      <c r="J4928" s="11">
        <v>2.7952320211909309E-2</v>
      </c>
      <c r="K4928" s="11">
        <v>1.3940188837427009E-2</v>
      </c>
      <c r="L4928" s="11">
        <v>1.6176157530291623E-2</v>
      </c>
      <c r="M4928" s="11">
        <v>1.513700079229223E-2</v>
      </c>
    </row>
    <row r="4929" spans="1:13" x14ac:dyDescent="0.35">
      <c r="A4929" s="11" t="str">
        <f t="shared" si="76"/>
        <v>CONSUMO PER CAPITA (kg ó litros por individuo)Bebidas Zumo+LecheMEDIA BAJA</v>
      </c>
      <c r="B4929" s="11" t="s">
        <v>121</v>
      </c>
      <c r="C4929" s="11" t="s">
        <v>169</v>
      </c>
      <c r="D4929" s="11" t="s">
        <v>19</v>
      </c>
      <c r="E4929" s="11">
        <v>9.1199609538385393E-3</v>
      </c>
      <c r="F4929" s="11">
        <v>8.5087135977599381E-3</v>
      </c>
      <c r="G4929" s="11">
        <v>1.6700070429411816E-2</v>
      </c>
      <c r="H4929" s="11">
        <v>1.8550838255559671E-2</v>
      </c>
      <c r="I4929" s="11">
        <v>1.2940849613609374E-2</v>
      </c>
      <c r="J4929" s="11">
        <v>2.9567190083800026E-2</v>
      </c>
      <c r="K4929" s="11">
        <v>2.1152378378346649E-2</v>
      </c>
      <c r="L4929" s="11">
        <v>1.8347253074580887E-2</v>
      </c>
      <c r="M4929" s="11">
        <v>1.7336086378996637E-2</v>
      </c>
    </row>
    <row r="4930" spans="1:13" x14ac:dyDescent="0.35">
      <c r="A4930" s="11" t="str">
        <f t="shared" si="76"/>
        <v>CONSUMO PER CAPITA (kg ó litros por individuo)Bebidas Zumo+LecheBAJA</v>
      </c>
      <c r="B4930" s="11" t="s">
        <v>121</v>
      </c>
      <c r="C4930" s="11" t="s">
        <v>169</v>
      </c>
      <c r="D4930" s="11" t="s">
        <v>20</v>
      </c>
      <c r="E4930" s="11">
        <v>2.3345862528946413E-2</v>
      </c>
      <c r="F4930" s="11">
        <v>1.9851606382066529E-2</v>
      </c>
      <c r="G4930" s="11">
        <v>1.0908753674519441E-2</v>
      </c>
      <c r="H4930" s="11">
        <v>1.430551037896231E-2</v>
      </c>
      <c r="I4930" s="11">
        <v>3.2413040086402979E-2</v>
      </c>
      <c r="J4930" s="11">
        <v>0.11985581382103713</v>
      </c>
      <c r="K4930" s="11">
        <v>3.9599685223163622E-2</v>
      </c>
      <c r="L4930" s="11">
        <v>2.6050401508948579E-2</v>
      </c>
      <c r="M4930" s="11">
        <v>2.0774338050617399E-2</v>
      </c>
    </row>
    <row r="4931" spans="1:13" x14ac:dyDescent="0.35">
      <c r="A4931" s="11" t="str">
        <f t="shared" si="76"/>
        <v>CONSUMO PER CAPITA (kg ó litros por individuo)Bebidas Zumo+LecheHOMBRE</v>
      </c>
      <c r="B4931" s="11" t="s">
        <v>121</v>
      </c>
      <c r="C4931" s="11" t="s">
        <v>169</v>
      </c>
      <c r="D4931" s="11" t="s">
        <v>21</v>
      </c>
      <c r="E4931" s="11">
        <v>1.8895033128919856E-2</v>
      </c>
      <c r="F4931" s="11">
        <v>1.2601534385604511E-2</v>
      </c>
      <c r="G4931" s="11">
        <v>1.2756525131051672E-2</v>
      </c>
      <c r="H4931" s="11">
        <v>9.6333909202709015E-3</v>
      </c>
      <c r="I4931" s="11">
        <v>2.0065186629173851E-2</v>
      </c>
      <c r="J4931" s="11">
        <v>5.3760306303679853E-2</v>
      </c>
      <c r="K4931" s="11">
        <v>2.5171225309825702E-2</v>
      </c>
      <c r="L4931" s="11">
        <v>1.5172282358766121E-2</v>
      </c>
      <c r="M4931" s="11">
        <v>1.3726880430571612E-2</v>
      </c>
    </row>
    <row r="4932" spans="1:13" x14ac:dyDescent="0.35">
      <c r="A4932" s="11" t="str">
        <f t="shared" ref="A4932:A4961" si="77">B4932&amp;C4932&amp;D4932</f>
        <v>CONSUMO PER CAPITA (kg ó litros por individuo)Bebidas Zumo+LecheMUJER</v>
      </c>
      <c r="B4932" s="11" t="s">
        <v>121</v>
      </c>
      <c r="C4932" s="11" t="s">
        <v>169</v>
      </c>
      <c r="D4932" s="11" t="s">
        <v>22</v>
      </c>
      <c r="E4932" s="11">
        <v>1.9497699067747891E-2</v>
      </c>
      <c r="F4932" s="11">
        <v>3.1978591259264895E-2</v>
      </c>
      <c r="G4932" s="11">
        <v>2.2862806417111785E-2</v>
      </c>
      <c r="H4932" s="11">
        <v>2.1609854193893548E-2</v>
      </c>
      <c r="I4932" s="11">
        <v>1.6872475931474416E-2</v>
      </c>
      <c r="J4932" s="11">
        <v>3.6897867528317946E-2</v>
      </c>
      <c r="K4932" s="11">
        <v>1.5847157733721529E-2</v>
      </c>
      <c r="L4932" s="11">
        <v>2.4147832958080945E-2</v>
      </c>
      <c r="M4932" s="11">
        <v>2.094108367776093E-2</v>
      </c>
    </row>
    <row r="4933" spans="1:13" x14ac:dyDescent="0.35">
      <c r="A4933" s="11" t="str">
        <f t="shared" si="77"/>
        <v>CONSUMO PER CAPITA (kg ó litros por individuo)RestoT.ESPAÑA</v>
      </c>
      <c r="B4933" s="11" t="s">
        <v>121</v>
      </c>
      <c r="C4933" s="11" t="s">
        <v>78</v>
      </c>
      <c r="D4933" s="11" t="s">
        <v>36</v>
      </c>
      <c r="E4933" s="11">
        <v>0.14071111570734449</v>
      </c>
      <c r="F4933" s="11">
        <v>0.26146880230707875</v>
      </c>
      <c r="G4933" s="11">
        <v>0.13810777451357062</v>
      </c>
      <c r="H4933" s="11">
        <v>0.12620441857866319</v>
      </c>
      <c r="I4933" s="11">
        <v>0.1580513896345507</v>
      </c>
      <c r="J4933" s="11">
        <v>0.2811738494575452</v>
      </c>
      <c r="K4933" s="11">
        <v>0.13710768290004274</v>
      </c>
      <c r="L4933" s="11">
        <v>0.1152902027766258</v>
      </c>
      <c r="M4933" s="11">
        <v>0.15058692428233178</v>
      </c>
    </row>
    <row r="4934" spans="1:13" x14ac:dyDescent="0.35">
      <c r="A4934" s="11" t="str">
        <f t="shared" si="77"/>
        <v>CONSUMO PER CAPITA (kg ó litros por individuo)RestoBCN AM</v>
      </c>
      <c r="B4934" s="11" t="s">
        <v>121</v>
      </c>
      <c r="C4934" s="11" t="s">
        <v>78</v>
      </c>
      <c r="D4934" s="11" t="s">
        <v>1</v>
      </c>
      <c r="E4934" s="11">
        <v>8.0261426902164187E-2</v>
      </c>
      <c r="F4934" s="11">
        <v>0.15933393213347116</v>
      </c>
      <c r="G4934" s="11">
        <v>7.5815151517411777E-2</v>
      </c>
      <c r="H4934" s="11">
        <v>0.10247844644656934</v>
      </c>
      <c r="I4934" s="11">
        <v>0.17298919620249281</v>
      </c>
      <c r="J4934" s="11">
        <v>0.31748451184033832</v>
      </c>
      <c r="K4934" s="11">
        <v>0.18659314053459444</v>
      </c>
      <c r="L4934" s="11">
        <v>9.2878879846623214E-2</v>
      </c>
      <c r="M4934" s="11">
        <v>0.20191604453385867</v>
      </c>
    </row>
    <row r="4935" spans="1:13" x14ac:dyDescent="0.35">
      <c r="A4935" s="11" t="str">
        <f t="shared" si="77"/>
        <v>CONSUMO PER CAPITA (kg ó litros por individuo)RestoREST.CAT ARAGON</v>
      </c>
      <c r="B4935" s="11" t="s">
        <v>121</v>
      </c>
      <c r="C4935" s="11" t="s">
        <v>78</v>
      </c>
      <c r="D4935" s="11" t="s">
        <v>2</v>
      </c>
      <c r="E4935" s="11">
        <v>0.1315773783052778</v>
      </c>
      <c r="F4935" s="11">
        <v>0.31896212045854261</v>
      </c>
      <c r="G4935" s="11">
        <v>0.13446326592483343</v>
      </c>
      <c r="H4935" s="11">
        <v>6.3124825979226945E-2</v>
      </c>
      <c r="I4935" s="11">
        <v>0.10365300204820195</v>
      </c>
      <c r="J4935" s="11">
        <v>0.27005662057838792</v>
      </c>
      <c r="K4935" s="11">
        <v>9.5661513347156626E-2</v>
      </c>
      <c r="L4935" s="11">
        <v>9.6473514319466741E-2</v>
      </c>
      <c r="M4935" s="11">
        <v>0.12455631602551936</v>
      </c>
    </row>
    <row r="4936" spans="1:13" x14ac:dyDescent="0.35">
      <c r="A4936" s="11" t="str">
        <f t="shared" si="77"/>
        <v>CONSUMO PER CAPITA (kg ó litros por individuo)RestoLEVANTE</v>
      </c>
      <c r="B4936" s="11" t="s">
        <v>121</v>
      </c>
      <c r="C4936" s="11" t="s">
        <v>78</v>
      </c>
      <c r="D4936" s="11" t="s">
        <v>3</v>
      </c>
      <c r="E4936" s="11">
        <v>9.2011366683166507E-2</v>
      </c>
      <c r="F4936" s="11">
        <v>0.16967791719062089</v>
      </c>
      <c r="G4936" s="11">
        <v>0.14409633316170789</v>
      </c>
      <c r="H4936" s="11">
        <v>9.8023240619153656E-2</v>
      </c>
      <c r="I4936" s="11">
        <v>0.11547961994654629</v>
      </c>
      <c r="J4936" s="11">
        <v>0.17041717269346779</v>
      </c>
      <c r="K4936" s="11">
        <v>0.10904192263538008</v>
      </c>
      <c r="L4936" s="11">
        <v>8.9730345831462485E-2</v>
      </c>
      <c r="M4936" s="11">
        <v>8.7889991735440862E-2</v>
      </c>
    </row>
    <row r="4937" spans="1:13" x14ac:dyDescent="0.35">
      <c r="A4937" s="11" t="str">
        <f t="shared" si="77"/>
        <v>CONSUMO PER CAPITA (kg ó litros por individuo)RestoANDALUCIA</v>
      </c>
      <c r="B4937" s="11" t="s">
        <v>121</v>
      </c>
      <c r="C4937" s="11" t="s">
        <v>78</v>
      </c>
      <c r="D4937" s="11" t="s">
        <v>4</v>
      </c>
      <c r="E4937" s="11">
        <v>0.20015316811551023</v>
      </c>
      <c r="F4937" s="11">
        <v>0.35046705577102255</v>
      </c>
      <c r="G4937" s="11">
        <v>0.1899962617494366</v>
      </c>
      <c r="H4937" s="11">
        <v>0.17599303919951625</v>
      </c>
      <c r="I4937" s="11">
        <v>0.20559234048906003</v>
      </c>
      <c r="J4937" s="11">
        <v>0.38435050463820458</v>
      </c>
      <c r="K4937" s="11">
        <v>0.17444037860794126</v>
      </c>
      <c r="L4937" s="11">
        <v>0.17363853229854176</v>
      </c>
      <c r="M4937" s="11">
        <v>0.16456506926191825</v>
      </c>
    </row>
    <row r="4938" spans="1:13" x14ac:dyDescent="0.35">
      <c r="A4938" s="11" t="str">
        <f t="shared" si="77"/>
        <v>CONSUMO PER CAPITA (kg ó litros por individuo)RestoMDD AM</v>
      </c>
      <c r="B4938" s="11" t="s">
        <v>121</v>
      </c>
      <c r="C4938" s="11" t="s">
        <v>78</v>
      </c>
      <c r="D4938" s="11" t="s">
        <v>5</v>
      </c>
      <c r="E4938" s="11">
        <v>0.22009005755942576</v>
      </c>
      <c r="F4938" s="11">
        <v>0.36299357316489661</v>
      </c>
      <c r="G4938" s="11">
        <v>0.18489139609846197</v>
      </c>
      <c r="H4938" s="11">
        <v>0.19301357224952351</v>
      </c>
      <c r="I4938" s="11">
        <v>0.16537635597311984</v>
      </c>
      <c r="J4938" s="11">
        <v>0.3195349353780102</v>
      </c>
      <c r="K4938" s="11">
        <v>0.18582512375905735</v>
      </c>
      <c r="L4938" s="11">
        <v>0.14427816057137985</v>
      </c>
      <c r="M4938" s="11">
        <v>0.18124687087671287</v>
      </c>
    </row>
    <row r="4939" spans="1:13" x14ac:dyDescent="0.35">
      <c r="A4939" s="11" t="str">
        <f t="shared" si="77"/>
        <v>CONSUMO PER CAPITA (kg ó litros por individuo)RestoRTO CENTRO</v>
      </c>
      <c r="B4939" s="11" t="s">
        <v>121</v>
      </c>
      <c r="C4939" s="11" t="s">
        <v>78</v>
      </c>
      <c r="D4939" s="11" t="s">
        <v>6</v>
      </c>
      <c r="E4939" s="11">
        <v>0.16032409536944461</v>
      </c>
      <c r="F4939" s="11">
        <v>0.26123257266209043</v>
      </c>
      <c r="G4939" s="11">
        <v>0.14757552366265161</v>
      </c>
      <c r="H4939" s="11">
        <v>0.14612991354119609</v>
      </c>
      <c r="I4939" s="11">
        <v>0.16065838423949305</v>
      </c>
      <c r="J4939" s="11">
        <v>0.28364343527412234</v>
      </c>
      <c r="K4939" s="11">
        <v>0.11817763825476271</v>
      </c>
      <c r="L4939" s="11">
        <v>0.11015306309798119</v>
      </c>
      <c r="M4939" s="11">
        <v>0.10097221038405539</v>
      </c>
    </row>
    <row r="4940" spans="1:13" x14ac:dyDescent="0.35">
      <c r="A4940" s="11" t="str">
        <f t="shared" si="77"/>
        <v>CONSUMO PER CAPITA (kg ó litros por individuo)RestoNORTE-CENTRO</v>
      </c>
      <c r="B4940" s="11" t="s">
        <v>121</v>
      </c>
      <c r="C4940" s="11" t="s">
        <v>78</v>
      </c>
      <c r="D4940" s="11" t="s">
        <v>7</v>
      </c>
      <c r="E4940" s="11">
        <v>0.1104843949990207</v>
      </c>
      <c r="F4940" s="11">
        <v>0.18717950199618902</v>
      </c>
      <c r="G4940" s="11">
        <v>6.2111664525597292E-2</v>
      </c>
      <c r="H4940" s="11">
        <v>8.7303104269915305E-2</v>
      </c>
      <c r="I4940" s="11">
        <v>0.16650138990216137</v>
      </c>
      <c r="J4940" s="11">
        <v>0.17436530418746415</v>
      </c>
      <c r="K4940" s="11">
        <v>7.7786409415495014E-2</v>
      </c>
      <c r="L4940" s="11">
        <v>7.6670517541087391E-2</v>
      </c>
      <c r="M4940" s="11">
        <v>8.6004159515575496E-2</v>
      </c>
    </row>
    <row r="4941" spans="1:13" x14ac:dyDescent="0.35">
      <c r="A4941" s="11" t="str">
        <f t="shared" si="77"/>
        <v>CONSUMO PER CAPITA (kg ó litros por individuo)RestoNOROESTE</v>
      </c>
      <c r="B4941" s="11" t="s">
        <v>121</v>
      </c>
      <c r="C4941" s="11" t="s">
        <v>78</v>
      </c>
      <c r="D4941" s="11" t="s">
        <v>8</v>
      </c>
      <c r="E4941" s="11">
        <v>5.7941839913481966E-2</v>
      </c>
      <c r="F4941" s="11">
        <v>0.1656147686223349</v>
      </c>
      <c r="G4941" s="11">
        <v>7.9653816460354965E-2</v>
      </c>
      <c r="H4941" s="11">
        <v>9.6965958632164173E-2</v>
      </c>
      <c r="I4941" s="11">
        <v>0.16408517614853113</v>
      </c>
      <c r="J4941" s="11">
        <v>0.26605497825797492</v>
      </c>
      <c r="K4941" s="11">
        <v>0.11734871172075334</v>
      </c>
      <c r="L4941" s="11">
        <v>7.9450979163917287E-2</v>
      </c>
      <c r="M4941" s="11">
        <v>0.28480143861129509</v>
      </c>
    </row>
    <row r="4942" spans="1:13" x14ac:dyDescent="0.35">
      <c r="A4942" s="11" t="str">
        <f t="shared" si="77"/>
        <v>CONSUMO PER CAPITA (kg ó litros por individuo)Resto&lt;2MIL</v>
      </c>
      <c r="B4942" s="11" t="s">
        <v>121</v>
      </c>
      <c r="C4942" s="11" t="s">
        <v>78</v>
      </c>
      <c r="D4942" s="11" t="s">
        <v>9</v>
      </c>
      <c r="E4942" s="11">
        <v>0.180287500242136</v>
      </c>
      <c r="F4942" s="11">
        <v>0.22364796064058362</v>
      </c>
      <c r="G4942" s="11">
        <v>0.119201124712169</v>
      </c>
      <c r="H4942" s="11">
        <v>7.3846387599015142E-2</v>
      </c>
      <c r="I4942" s="11">
        <v>9.5546851192626903E-2</v>
      </c>
      <c r="J4942" s="11">
        <v>0.18635992981204252</v>
      </c>
      <c r="K4942" s="11">
        <v>4.8655548003742742E-2</v>
      </c>
      <c r="L4942" s="11">
        <v>6.5507466989647961E-2</v>
      </c>
      <c r="M4942" s="11">
        <v>5.4206385232113512E-2</v>
      </c>
    </row>
    <row r="4943" spans="1:13" x14ac:dyDescent="0.35">
      <c r="A4943" s="11" t="str">
        <f t="shared" si="77"/>
        <v>CONSUMO PER CAPITA (kg ó litros por individuo)Resto2-5MIL</v>
      </c>
      <c r="B4943" s="11" t="s">
        <v>121</v>
      </c>
      <c r="C4943" s="11" t="s">
        <v>78</v>
      </c>
      <c r="D4943" s="11" t="s">
        <v>10</v>
      </c>
      <c r="E4943" s="11">
        <v>9.8477414233536509E-2</v>
      </c>
      <c r="F4943" s="11">
        <v>0.12168120235890863</v>
      </c>
      <c r="G4943" s="11">
        <v>8.9749461668526126E-2</v>
      </c>
      <c r="H4943" s="11">
        <v>8.0396413152716145E-2</v>
      </c>
      <c r="I4943" s="11">
        <v>0.11573696926720899</v>
      </c>
      <c r="J4943" s="11">
        <v>0.27438107064634731</v>
      </c>
      <c r="K4943" s="11">
        <v>0.16473837299494609</v>
      </c>
      <c r="L4943" s="11">
        <v>0.13057365278731972</v>
      </c>
      <c r="M4943" s="11">
        <v>0.12314537703922084</v>
      </c>
    </row>
    <row r="4944" spans="1:13" x14ac:dyDescent="0.35">
      <c r="A4944" s="11" t="str">
        <f t="shared" si="77"/>
        <v>CONSUMO PER CAPITA (kg ó litros por individuo)Resto5-10MIL</v>
      </c>
      <c r="B4944" s="11" t="s">
        <v>121</v>
      </c>
      <c r="C4944" s="11" t="s">
        <v>78</v>
      </c>
      <c r="D4944" s="11" t="s">
        <v>11</v>
      </c>
      <c r="E4944" s="11">
        <v>0.1468904610743117</v>
      </c>
      <c r="F4944" s="11">
        <v>0.20228540613867871</v>
      </c>
      <c r="G4944" s="11">
        <v>0.14976608866485341</v>
      </c>
      <c r="H4944" s="11">
        <v>0.24721865852394778</v>
      </c>
      <c r="I4944" s="11">
        <v>0.22398258053214604</v>
      </c>
      <c r="J4944" s="11">
        <v>0.36330898395189026</v>
      </c>
      <c r="K4944" s="11">
        <v>8.5314039144108747E-2</v>
      </c>
      <c r="L4944" s="11">
        <v>0.15860251916350099</v>
      </c>
      <c r="M4944" s="11">
        <v>0.14812770188323018</v>
      </c>
    </row>
    <row r="4945" spans="1:13" x14ac:dyDescent="0.35">
      <c r="A4945" s="11" t="str">
        <f t="shared" si="77"/>
        <v>CONSUMO PER CAPITA (kg ó litros por individuo)Resto10-30MIL</v>
      </c>
      <c r="B4945" s="11" t="s">
        <v>121</v>
      </c>
      <c r="C4945" s="11" t="s">
        <v>78</v>
      </c>
      <c r="D4945" s="11" t="s">
        <v>12</v>
      </c>
      <c r="E4945" s="11">
        <v>0.12072717540408091</v>
      </c>
      <c r="F4945" s="11">
        <v>0.23832263019542396</v>
      </c>
      <c r="G4945" s="11">
        <v>0.14249483675214575</v>
      </c>
      <c r="H4945" s="11">
        <v>0.11061334057973335</v>
      </c>
      <c r="I4945" s="11">
        <v>0.16983482905090619</v>
      </c>
      <c r="J4945" s="11">
        <v>0.29563946018092818</v>
      </c>
      <c r="K4945" s="11">
        <v>0.12408456708428496</v>
      </c>
      <c r="L4945" s="11">
        <v>0.12950469885360813</v>
      </c>
      <c r="M4945" s="11">
        <v>0.20031491677099889</v>
      </c>
    </row>
    <row r="4946" spans="1:13" x14ac:dyDescent="0.35">
      <c r="A4946" s="11" t="str">
        <f t="shared" si="77"/>
        <v>CONSUMO PER CAPITA (kg ó litros por individuo)Resto30-100MIL</v>
      </c>
      <c r="B4946" s="11" t="s">
        <v>121</v>
      </c>
      <c r="C4946" s="11" t="s">
        <v>78</v>
      </c>
      <c r="D4946" s="11" t="s">
        <v>13</v>
      </c>
      <c r="E4946" s="11">
        <v>0.10457329994824444</v>
      </c>
      <c r="F4946" s="11">
        <v>0.30441455707067877</v>
      </c>
      <c r="G4946" s="11">
        <v>0.16171933221613827</v>
      </c>
      <c r="H4946" s="11">
        <v>0.12819188635440393</v>
      </c>
      <c r="I4946" s="11">
        <v>0.13500351386276513</v>
      </c>
      <c r="J4946" s="11">
        <v>0.26238932460656572</v>
      </c>
      <c r="K4946" s="11">
        <v>0.15421349988196498</v>
      </c>
      <c r="L4946" s="11">
        <v>0.14224197046217721</v>
      </c>
      <c r="M4946" s="11">
        <v>0.15783332664187272</v>
      </c>
    </row>
    <row r="4947" spans="1:13" x14ac:dyDescent="0.35">
      <c r="A4947" s="11" t="str">
        <f t="shared" si="77"/>
        <v>CONSUMO PER CAPITA (kg ó litros por individuo)Resto100-200MIL</v>
      </c>
      <c r="B4947" s="11" t="s">
        <v>121</v>
      </c>
      <c r="C4947" s="11" t="s">
        <v>78</v>
      </c>
      <c r="D4947" s="11" t="s">
        <v>14</v>
      </c>
      <c r="E4947" s="11">
        <v>0.1791228241521238</v>
      </c>
      <c r="F4947" s="11">
        <v>0.27563393800317065</v>
      </c>
      <c r="G4947" s="11">
        <v>9.2776836521961045E-2</v>
      </c>
      <c r="H4947" s="11">
        <v>0.11324436389815985</v>
      </c>
      <c r="I4947" s="11">
        <v>0.13873582350712688</v>
      </c>
      <c r="J4947" s="11">
        <v>0.21451655533627201</v>
      </c>
      <c r="K4947" s="11">
        <v>0.16274479171465253</v>
      </c>
      <c r="L4947" s="11">
        <v>8.8439626326825935E-2</v>
      </c>
      <c r="M4947" s="11">
        <v>0.14985553892669334</v>
      </c>
    </row>
    <row r="4948" spans="1:13" x14ac:dyDescent="0.35">
      <c r="A4948" s="11" t="str">
        <f t="shared" si="77"/>
        <v>CONSUMO PER CAPITA (kg ó litros por individuo)Resto200-500MIL</v>
      </c>
      <c r="B4948" s="11" t="s">
        <v>121</v>
      </c>
      <c r="C4948" s="11" t="s">
        <v>78</v>
      </c>
      <c r="D4948" s="11" t="s">
        <v>15</v>
      </c>
      <c r="E4948" s="11">
        <v>0.19803614879772641</v>
      </c>
      <c r="F4948" s="11">
        <v>0.26219270302523867</v>
      </c>
      <c r="G4948" s="11">
        <v>0.14263620835194096</v>
      </c>
      <c r="H4948" s="11">
        <v>0.13796898483952219</v>
      </c>
      <c r="I4948" s="11">
        <v>0.25997538150498617</v>
      </c>
      <c r="J4948" s="11">
        <v>0.34212959858744779</v>
      </c>
      <c r="K4948" s="11">
        <v>0.17191302944531678</v>
      </c>
      <c r="L4948" s="11">
        <v>9.3603456732914342E-2</v>
      </c>
      <c r="M4948" s="11">
        <v>0.16668534428698603</v>
      </c>
    </row>
    <row r="4949" spans="1:13" x14ac:dyDescent="0.35">
      <c r="A4949" s="11" t="str">
        <f t="shared" si="77"/>
        <v>CONSUMO PER CAPITA (kg ó litros por individuo)Resto&gt;500MIL</v>
      </c>
      <c r="B4949" s="11" t="s">
        <v>121</v>
      </c>
      <c r="C4949" s="11" t="s">
        <v>78</v>
      </c>
      <c r="D4949" s="11" t="s">
        <v>16</v>
      </c>
      <c r="E4949" s="11">
        <v>0.13948364639094188</v>
      </c>
      <c r="F4949" s="11">
        <v>0.32299810952975061</v>
      </c>
      <c r="G4949" s="11">
        <v>0.14944776047166081</v>
      </c>
      <c r="H4949" s="11">
        <v>0.11794116056299717</v>
      </c>
      <c r="I4949" s="11">
        <v>0.11596237393020939</v>
      </c>
      <c r="J4949" s="11">
        <v>0.27930192750412519</v>
      </c>
      <c r="K4949" s="11">
        <v>0.13496892045763254</v>
      </c>
      <c r="L4949" s="11">
        <v>9.1108047346575849E-2</v>
      </c>
      <c r="M4949" s="11">
        <v>0.12356159064936077</v>
      </c>
    </row>
    <row r="4950" spans="1:13" x14ac:dyDescent="0.35">
      <c r="A4950" s="11" t="str">
        <f t="shared" si="77"/>
        <v>CONSUMO PER CAPITA (kg ó litros por individuo)RestoDE 15 A 19 AÑOS</v>
      </c>
      <c r="B4950" s="11" t="s">
        <v>121</v>
      </c>
      <c r="C4950" s="11" t="s">
        <v>78</v>
      </c>
      <c r="D4950" s="11" t="s">
        <v>39</v>
      </c>
      <c r="E4950" s="11">
        <v>0.30662037910374079</v>
      </c>
      <c r="F4950" s="11">
        <v>0.29503016802559506</v>
      </c>
      <c r="G4950" s="11">
        <v>0.20041174298979736</v>
      </c>
      <c r="H4950" s="11">
        <v>0.17022468374089575</v>
      </c>
      <c r="I4950" s="11">
        <v>4.230428721407687E-2</v>
      </c>
      <c r="J4950" s="11">
        <v>0.23192800767957944</v>
      </c>
      <c r="K4950" s="11">
        <v>0.10614852762689864</v>
      </c>
      <c r="L4950" s="11">
        <v>8.2066129834022505E-2</v>
      </c>
      <c r="M4950" s="11">
        <v>0.15917258328399644</v>
      </c>
    </row>
    <row r="4951" spans="1:13" x14ac:dyDescent="0.35">
      <c r="A4951" s="11" t="str">
        <f t="shared" si="77"/>
        <v>CONSUMO PER CAPITA (kg ó litros por individuo)RestoDE 20 A 24 AÑOS</v>
      </c>
      <c r="B4951" s="11" t="s">
        <v>121</v>
      </c>
      <c r="C4951" s="11" t="s">
        <v>78</v>
      </c>
      <c r="D4951" s="11" t="s">
        <v>40</v>
      </c>
      <c r="E4951" s="11">
        <v>0.13789395093391577</v>
      </c>
      <c r="F4951" s="11">
        <v>0.27760730442627796</v>
      </c>
      <c r="G4951" s="11">
        <v>0.22785698246948916</v>
      </c>
      <c r="H4951" s="11">
        <v>0.18153300496897926</v>
      </c>
      <c r="I4951" s="11">
        <v>0.19483862453290224</v>
      </c>
      <c r="J4951" s="11">
        <v>0.3232560583730138</v>
      </c>
      <c r="K4951" s="11">
        <v>0.19477034094693998</v>
      </c>
      <c r="L4951" s="11">
        <v>0.16012583441124159</v>
      </c>
      <c r="M4951" s="11">
        <v>0.16764619774374678</v>
      </c>
    </row>
    <row r="4952" spans="1:13" x14ac:dyDescent="0.35">
      <c r="A4952" s="11" t="str">
        <f t="shared" si="77"/>
        <v>CONSUMO PER CAPITA (kg ó litros por individuo)RestoDE 25 A 34 AÑOS</v>
      </c>
      <c r="B4952" s="11" t="s">
        <v>121</v>
      </c>
      <c r="C4952" s="11" t="s">
        <v>78</v>
      </c>
      <c r="D4952" s="11" t="s">
        <v>41</v>
      </c>
      <c r="E4952" s="11">
        <v>0.12906190146788338</v>
      </c>
      <c r="F4952" s="11">
        <v>0.22827120601002174</v>
      </c>
      <c r="G4952" s="11">
        <v>0.15414810830146347</v>
      </c>
      <c r="H4952" s="11">
        <v>0.18926873777189132</v>
      </c>
      <c r="I4952" s="11">
        <v>0.19651339153639175</v>
      </c>
      <c r="J4952" s="11">
        <v>0.31538287496132383</v>
      </c>
      <c r="K4952" s="11">
        <v>0.19290331718990092</v>
      </c>
      <c r="L4952" s="11">
        <v>0.13413604324431166</v>
      </c>
      <c r="M4952" s="11">
        <v>0.15543947719210688</v>
      </c>
    </row>
    <row r="4953" spans="1:13" x14ac:dyDescent="0.35">
      <c r="A4953" s="11" t="str">
        <f t="shared" si="77"/>
        <v>CONSUMO PER CAPITA (kg ó litros por individuo)RestoDE 35 A 49 AÑOS</v>
      </c>
      <c r="B4953" s="11" t="s">
        <v>121</v>
      </c>
      <c r="C4953" s="11" t="s">
        <v>78</v>
      </c>
      <c r="D4953" s="11" t="s">
        <v>42</v>
      </c>
      <c r="E4953" s="11">
        <v>0.15678656589404466</v>
      </c>
      <c r="F4953" s="11">
        <v>0.28990415943677167</v>
      </c>
      <c r="G4953" s="11">
        <v>0.12813186808763982</v>
      </c>
      <c r="H4953" s="11">
        <v>0.13760844814662643</v>
      </c>
      <c r="I4953" s="11">
        <v>0.17301476373251171</v>
      </c>
      <c r="J4953" s="11">
        <v>0.27058521598220103</v>
      </c>
      <c r="K4953" s="11">
        <v>0.14975836775264162</v>
      </c>
      <c r="L4953" s="11">
        <v>0.1305939459335152</v>
      </c>
      <c r="M4953" s="11">
        <v>0.17022245235465361</v>
      </c>
    </row>
    <row r="4954" spans="1:13" x14ac:dyDescent="0.35">
      <c r="A4954" s="11" t="str">
        <f t="shared" si="77"/>
        <v>CONSUMO PER CAPITA (kg ó litros por individuo)RestoDE 50 A 59 AÑOS</v>
      </c>
      <c r="B4954" s="11" t="s">
        <v>121</v>
      </c>
      <c r="C4954" s="11" t="s">
        <v>78</v>
      </c>
      <c r="D4954" s="11" t="s">
        <v>43</v>
      </c>
      <c r="E4954" s="11">
        <v>0.1442864562618314</v>
      </c>
      <c r="F4954" s="11">
        <v>0.28248917651695532</v>
      </c>
      <c r="G4954" s="11">
        <v>0.16919865016219093</v>
      </c>
      <c r="H4954" s="11">
        <v>0.11453919153438546</v>
      </c>
      <c r="I4954" s="11">
        <v>0.17791868669875793</v>
      </c>
      <c r="J4954" s="11">
        <v>0.37282808623862912</v>
      </c>
      <c r="K4954" s="11">
        <v>0.14272467462485441</v>
      </c>
      <c r="L4954" s="11">
        <v>0.12402323332511844</v>
      </c>
      <c r="M4954" s="11">
        <v>0.19857466355814871</v>
      </c>
    </row>
    <row r="4955" spans="1:13" x14ac:dyDescent="0.35">
      <c r="A4955" s="11" t="str">
        <f t="shared" si="77"/>
        <v>CONSUMO PER CAPITA (kg ó litros por individuo)RestoDE 60 A 75 AÑOS</v>
      </c>
      <c r="B4955" s="11" t="s">
        <v>121</v>
      </c>
      <c r="C4955" s="11" t="s">
        <v>78</v>
      </c>
      <c r="D4955" s="11" t="s">
        <v>44</v>
      </c>
      <c r="E4955" s="11">
        <v>7.4991055402534992E-2</v>
      </c>
      <c r="F4955" s="11">
        <v>0.21156632632684341</v>
      </c>
      <c r="G4955" s="11">
        <v>6.9679200565058622E-2</v>
      </c>
      <c r="H4955" s="11">
        <v>5.3536536396958254E-2</v>
      </c>
      <c r="I4955" s="11">
        <v>0.12157188540921178</v>
      </c>
      <c r="J4955" s="11">
        <v>0.19703569004164781</v>
      </c>
      <c r="K4955" s="11">
        <v>7.3989963196927813E-2</v>
      </c>
      <c r="L4955" s="11">
        <v>7.3658979076342862E-2</v>
      </c>
      <c r="M4955" s="11">
        <v>7.4084158236256775E-2</v>
      </c>
    </row>
    <row r="4956" spans="1:13" x14ac:dyDescent="0.35">
      <c r="A4956" s="11" t="str">
        <f t="shared" si="77"/>
        <v>CONSUMO PER CAPITA (kg ó litros por individuo)RestoALTA Y MEDIA ALTA</v>
      </c>
      <c r="B4956" s="11" t="s">
        <v>121</v>
      </c>
      <c r="C4956" s="11" t="s">
        <v>78</v>
      </c>
      <c r="D4956" s="11" t="s">
        <v>17</v>
      </c>
      <c r="E4956" s="11">
        <v>0.14017327024648579</v>
      </c>
      <c r="F4956" s="11">
        <v>0.24602737571793598</v>
      </c>
      <c r="G4956" s="11">
        <v>0.11501465616766737</v>
      </c>
      <c r="H4956" s="11">
        <v>0.10535538285668636</v>
      </c>
      <c r="I4956" s="11">
        <v>0.1268964194113068</v>
      </c>
      <c r="J4956" s="11">
        <v>0.24629306601085837</v>
      </c>
      <c r="K4956" s="11">
        <v>0.10457138830834774</v>
      </c>
      <c r="L4956" s="11">
        <v>9.0286891272072567E-2</v>
      </c>
      <c r="M4956" s="11">
        <v>0.11163283054259773</v>
      </c>
    </row>
    <row r="4957" spans="1:13" x14ac:dyDescent="0.35">
      <c r="A4957" s="11" t="str">
        <f t="shared" si="77"/>
        <v>CONSUMO PER CAPITA (kg ó litros por individuo)RestoMEDIA</v>
      </c>
      <c r="B4957" s="11" t="s">
        <v>121</v>
      </c>
      <c r="C4957" s="11" t="s">
        <v>78</v>
      </c>
      <c r="D4957" s="11" t="s">
        <v>18</v>
      </c>
      <c r="E4957" s="11">
        <v>0.12715823786025279</v>
      </c>
      <c r="F4957" s="11">
        <v>0.24804675251029051</v>
      </c>
      <c r="G4957" s="11">
        <v>0.13835861077643355</v>
      </c>
      <c r="H4957" s="11">
        <v>0.14037651922183789</v>
      </c>
      <c r="I4957" s="11">
        <v>0.1480505078737723</v>
      </c>
      <c r="J4957" s="11">
        <v>0.27550924325129439</v>
      </c>
      <c r="K4957" s="11">
        <v>0.14596790840782767</v>
      </c>
      <c r="L4957" s="11">
        <v>0.11386899396678395</v>
      </c>
      <c r="M4957" s="11">
        <v>0.15979811243916772</v>
      </c>
    </row>
    <row r="4958" spans="1:13" x14ac:dyDescent="0.35">
      <c r="A4958" s="11" t="str">
        <f t="shared" si="77"/>
        <v>CONSUMO PER CAPITA (kg ó litros por individuo)RestoMEDIA BAJA</v>
      </c>
      <c r="B4958" s="11" t="s">
        <v>121</v>
      </c>
      <c r="C4958" s="11" t="s">
        <v>78</v>
      </c>
      <c r="D4958" s="11" t="s">
        <v>19</v>
      </c>
      <c r="E4958" s="11">
        <v>0.1389254482354593</v>
      </c>
      <c r="F4958" s="11">
        <v>0.32731847977673589</v>
      </c>
      <c r="G4958" s="11">
        <v>0.14877356442526207</v>
      </c>
      <c r="H4958" s="11">
        <v>0.11496091928623477</v>
      </c>
      <c r="I4958" s="11">
        <v>0.14150957415328899</v>
      </c>
      <c r="J4958" s="11">
        <v>0.26042109672187091</v>
      </c>
      <c r="K4958" s="11">
        <v>0.10886393240279944</v>
      </c>
      <c r="L4958" s="11">
        <v>0.1236980660050248</v>
      </c>
      <c r="M4958" s="11">
        <v>0.11284573848749052</v>
      </c>
    </row>
    <row r="4959" spans="1:13" x14ac:dyDescent="0.35">
      <c r="A4959" s="11" t="str">
        <f t="shared" si="77"/>
        <v>CONSUMO PER CAPITA (kg ó litros por individuo)RestoBAJA</v>
      </c>
      <c r="B4959" s="11" t="s">
        <v>121</v>
      </c>
      <c r="C4959" s="11" t="s">
        <v>78</v>
      </c>
      <c r="D4959" s="11" t="s">
        <v>20</v>
      </c>
      <c r="E4959" s="11">
        <v>0.16685475736352079</v>
      </c>
      <c r="F4959" s="11">
        <v>0.21193216769400514</v>
      </c>
      <c r="G4959" s="11">
        <v>0.14879803604445102</v>
      </c>
      <c r="H4959" s="11">
        <v>0.14039053911707003</v>
      </c>
      <c r="I4959" s="11">
        <v>0.23192621340986658</v>
      </c>
      <c r="J4959" s="11">
        <v>0.35759062933804658</v>
      </c>
      <c r="K4959" s="11">
        <v>0.19643106425643719</v>
      </c>
      <c r="L4959" s="11">
        <v>0.13401937251367527</v>
      </c>
      <c r="M4959" s="11">
        <v>0.23017685942593161</v>
      </c>
    </row>
    <row r="4960" spans="1:13" x14ac:dyDescent="0.35">
      <c r="A4960" s="11" t="str">
        <f t="shared" si="77"/>
        <v>CONSUMO PER CAPITA (kg ó litros por individuo)RestoHOMBRE</v>
      </c>
      <c r="B4960" s="11" t="s">
        <v>121</v>
      </c>
      <c r="C4960" s="11" t="s">
        <v>78</v>
      </c>
      <c r="D4960" s="11" t="s">
        <v>21</v>
      </c>
      <c r="E4960" s="11">
        <v>0.12599117638851348</v>
      </c>
      <c r="F4960" s="11">
        <v>0.27045556886808564</v>
      </c>
      <c r="G4960" s="11">
        <v>0.1121778683204311</v>
      </c>
      <c r="H4960" s="11">
        <v>9.6525446271493481E-2</v>
      </c>
      <c r="I4960" s="11">
        <v>0.14144034711703721</v>
      </c>
      <c r="J4960" s="11">
        <v>0.25272947468295481</v>
      </c>
      <c r="K4960" s="11">
        <v>0.12637147310892657</v>
      </c>
      <c r="L4960" s="11">
        <v>8.583826486513077E-2</v>
      </c>
      <c r="M4960" s="11">
        <v>0.13878434592273714</v>
      </c>
    </row>
    <row r="4961" spans="1:13" x14ac:dyDescent="0.35">
      <c r="A4961" s="11" t="str">
        <f t="shared" si="77"/>
        <v>CONSUMO PER CAPITA (kg ó litros por individuo)RestoMUJER</v>
      </c>
      <c r="B4961" s="11" t="s">
        <v>121</v>
      </c>
      <c r="C4961" s="11" t="s">
        <v>78</v>
      </c>
      <c r="D4961" s="11" t="s">
        <v>22</v>
      </c>
      <c r="E4961" s="11">
        <v>0.15520882096805125</v>
      </c>
      <c r="F4961" s="11">
        <v>0.25261789070837692</v>
      </c>
      <c r="G4961" s="11">
        <v>0.16364711653915437</v>
      </c>
      <c r="H4961" s="11">
        <v>0.15545948387948</v>
      </c>
      <c r="I4961" s="11">
        <v>0.17442481746528524</v>
      </c>
      <c r="J4961" s="11">
        <v>0.30921187424680074</v>
      </c>
      <c r="K4961" s="11">
        <v>0.14769049154293132</v>
      </c>
      <c r="L4961" s="11">
        <v>0.14427480922119937</v>
      </c>
      <c r="M4961" s="11">
        <v>0.16220209697975782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zoomScale="70" zoomScaleNormal="70" workbookViewId="0">
      <selection activeCell="D3" sqref="D3"/>
    </sheetView>
  </sheetViews>
  <sheetFormatPr baseColWidth="10" defaultColWidth="11.453125" defaultRowHeight="14.5" x14ac:dyDescent="0.35"/>
  <cols>
    <col min="1" max="1" width="30.453125" style="11" customWidth="1"/>
    <col min="2" max="2" width="53.453125" style="11" bestFit="1" customWidth="1"/>
    <col min="3" max="3" width="24.453125" style="11" bestFit="1" customWidth="1"/>
    <col min="4" max="4" width="39.26953125" style="11" customWidth="1"/>
    <col min="5" max="5" width="12" style="11" bestFit="1" customWidth="1"/>
    <col min="6" max="6" width="11.453125" style="11"/>
    <col min="7" max="9" width="12" style="11" bestFit="1" customWidth="1"/>
    <col min="10" max="13" width="11.453125" style="11"/>
    <col min="14" max="14" width="12" style="11" bestFit="1" customWidth="1"/>
    <col min="15" max="16384" width="11.453125" style="11"/>
  </cols>
  <sheetData>
    <row r="1" spans="1:15" x14ac:dyDescent="0.35">
      <c r="A1" s="11">
        <v>1</v>
      </c>
      <c r="B1" s="11">
        <v>2</v>
      </c>
      <c r="C1" s="11">
        <v>3</v>
      </c>
      <c r="D1" s="11">
        <v>4</v>
      </c>
      <c r="E1" s="11">
        <v>5</v>
      </c>
    </row>
    <row r="2" spans="1:15" x14ac:dyDescent="0.35">
      <c r="E2" t="s">
        <v>210</v>
      </c>
      <c r="F2" t="s">
        <v>211</v>
      </c>
      <c r="G2" t="s">
        <v>212</v>
      </c>
      <c r="H2" t="s">
        <v>213</v>
      </c>
      <c r="I2" t="s">
        <v>214</v>
      </c>
      <c r="J2" t="s">
        <v>215</v>
      </c>
      <c r="K2" t="s">
        <v>216</v>
      </c>
      <c r="L2" t="s">
        <v>217</v>
      </c>
      <c r="M2" t="s">
        <v>218</v>
      </c>
    </row>
    <row r="3" spans="1:15" x14ac:dyDescent="0.35">
      <c r="A3" s="11" t="str">
        <f>B3&amp;C3&amp;D3</f>
        <v>DISTRIBUCION VOLUMEN X CRITERIO (Consumiciones)TOTAL BEBIDAST.ESPAÑA</v>
      </c>
      <c r="B3" s="11" t="s">
        <v>119</v>
      </c>
      <c r="C3" s="11" t="s">
        <v>122</v>
      </c>
      <c r="D3" s="11" t="s">
        <v>36</v>
      </c>
      <c r="E3" s="12">
        <v>100</v>
      </c>
      <c r="F3" s="12">
        <v>100</v>
      </c>
      <c r="G3" s="12">
        <v>100</v>
      </c>
      <c r="H3" s="12">
        <v>100</v>
      </c>
      <c r="I3" s="12">
        <v>100</v>
      </c>
      <c r="J3" s="12">
        <v>100</v>
      </c>
      <c r="K3" s="12">
        <v>100</v>
      </c>
      <c r="L3" s="12">
        <v>100</v>
      </c>
      <c r="M3" s="12">
        <v>100</v>
      </c>
      <c r="N3" s="12"/>
      <c r="O3" s="12"/>
    </row>
    <row r="4" spans="1:15" x14ac:dyDescent="0.35">
      <c r="A4" s="11" t="str">
        <f t="shared" ref="A4:A67" si="0">B4&amp;C4&amp;D4</f>
        <v>DISTRIBUCION VOLUMEN X CRITERIO (Consumiciones)TOTAL BEBIDASHiper+Super+Discount+G.A</v>
      </c>
      <c r="B4" s="11" t="s">
        <v>119</v>
      </c>
      <c r="C4" s="11" t="s">
        <v>122</v>
      </c>
      <c r="D4" s="11" t="s">
        <v>23</v>
      </c>
      <c r="E4" s="12">
        <v>4.7316810565558489</v>
      </c>
      <c r="F4" s="12">
        <v>5.3492263232204289</v>
      </c>
      <c r="G4" s="12">
        <v>4.4019336655109225</v>
      </c>
      <c r="H4" s="12">
        <v>4.0479040602501213</v>
      </c>
      <c r="I4" s="12">
        <v>4.3441228906791283</v>
      </c>
      <c r="J4" s="12">
        <v>5.1936171220228236</v>
      </c>
      <c r="K4" s="12">
        <v>4.29948164313081</v>
      </c>
      <c r="L4" s="12">
        <v>3.7111369005309696</v>
      </c>
      <c r="M4" s="12">
        <v>4.3921048222888466</v>
      </c>
      <c r="N4" s="12"/>
      <c r="O4" s="12"/>
    </row>
    <row r="5" spans="1:15" x14ac:dyDescent="0.35">
      <c r="A5" s="11" t="str">
        <f t="shared" si="0"/>
        <v>DISTRIBUCION VOLUMEN X CRITERIO (Consumiciones)TOTAL BEBIDASRestaurantes</v>
      </c>
      <c r="B5" s="11" t="s">
        <v>119</v>
      </c>
      <c r="C5" s="11" t="s">
        <v>122</v>
      </c>
      <c r="D5" s="11" t="s">
        <v>24</v>
      </c>
      <c r="E5" s="12">
        <v>10.704771707736741</v>
      </c>
      <c r="F5" s="12">
        <v>12.253588294040455</v>
      </c>
      <c r="G5" s="12">
        <v>12.087673460544327</v>
      </c>
      <c r="H5" s="12">
        <v>11.005009659273481</v>
      </c>
      <c r="I5" s="12">
        <v>11.601237255657951</v>
      </c>
      <c r="J5" s="12">
        <v>11.326973238604431</v>
      </c>
      <c r="K5" s="12">
        <v>11.477472822452237</v>
      </c>
      <c r="L5" s="12">
        <v>11.092836194625001</v>
      </c>
      <c r="M5" s="12">
        <v>11.648713710038184</v>
      </c>
      <c r="N5" s="12"/>
      <c r="O5" s="12"/>
    </row>
    <row r="6" spans="1:15" x14ac:dyDescent="0.35">
      <c r="A6" s="11" t="str">
        <f t="shared" si="0"/>
        <v>DISTRIBUCION VOLUMEN X CRITERIO (Consumiciones)TOTAL BEBIDASRestaurantes Fast Food</v>
      </c>
      <c r="B6" s="11" t="s">
        <v>119</v>
      </c>
      <c r="C6" s="11" t="s">
        <v>122</v>
      </c>
      <c r="D6" s="11" t="s">
        <v>25</v>
      </c>
      <c r="E6" s="12">
        <v>4.3502798603002928</v>
      </c>
      <c r="F6" s="12">
        <v>4.2525275455717635</v>
      </c>
      <c r="G6" s="12">
        <v>4.5369926425524483</v>
      </c>
      <c r="H6" s="12">
        <v>4.9593949178155201</v>
      </c>
      <c r="I6" s="12">
        <v>4.7528747061227925</v>
      </c>
      <c r="J6" s="12">
        <v>4.8261384247030792</v>
      </c>
      <c r="K6" s="12">
        <v>5.1281276549222525</v>
      </c>
      <c r="L6" s="12">
        <v>4.8256590753032009</v>
      </c>
      <c r="M6" s="12">
        <v>4.5769297051527857</v>
      </c>
      <c r="N6" s="12"/>
      <c r="O6" s="12"/>
    </row>
    <row r="7" spans="1:15" x14ac:dyDescent="0.35">
      <c r="A7" s="11" t="str">
        <f t="shared" si="0"/>
        <v>DISTRIBUCION VOLUMEN X CRITERIO (Consumiciones)TOTAL BEBIDASBares/Cafeterias/Cervecerias</v>
      </c>
      <c r="B7" s="11" t="s">
        <v>119</v>
      </c>
      <c r="C7" s="11" t="s">
        <v>122</v>
      </c>
      <c r="D7" s="11" t="s">
        <v>26</v>
      </c>
      <c r="E7" s="12">
        <v>63.821258116716848</v>
      </c>
      <c r="F7" s="12">
        <v>60.75769614251756</v>
      </c>
      <c r="G7" s="12">
        <v>63.907304316178539</v>
      </c>
      <c r="H7" s="12">
        <v>64.122716004454745</v>
      </c>
      <c r="I7" s="12">
        <v>62.975037468438103</v>
      </c>
      <c r="J7" s="12">
        <v>60.541815838612258</v>
      </c>
      <c r="K7" s="12">
        <v>63.981801624514667</v>
      </c>
      <c r="L7" s="12">
        <v>64.20511100566668</v>
      </c>
      <c r="M7" s="12">
        <v>62.757067344153349</v>
      </c>
      <c r="N7" s="12"/>
      <c r="O7" s="12"/>
    </row>
    <row r="8" spans="1:15" x14ac:dyDescent="0.35">
      <c r="A8" s="11" t="str">
        <f t="shared" si="0"/>
        <v>DISTRIBUCION VOLUMEN X CRITERIO (Consumiciones)TOTAL BEBIDASPanaderias/Pastelerias</v>
      </c>
      <c r="B8" s="11" t="s">
        <v>119</v>
      </c>
      <c r="C8" s="11" t="s">
        <v>122</v>
      </c>
      <c r="D8" s="11" t="s">
        <v>27</v>
      </c>
      <c r="E8" s="12">
        <v>2.010791136647617</v>
      </c>
      <c r="F8" s="12">
        <v>1.5127248986817812</v>
      </c>
      <c r="G8" s="12">
        <v>1.8532302109978898</v>
      </c>
      <c r="H8" s="12">
        <v>2.0656888668646269</v>
      </c>
      <c r="I8" s="12">
        <v>1.6586832561739582</v>
      </c>
      <c r="J8" s="12">
        <v>1.4325077150803829</v>
      </c>
      <c r="K8" s="12">
        <v>1.7249361597127935</v>
      </c>
      <c r="L8" s="12">
        <v>2.0315431283582619</v>
      </c>
      <c r="M8" s="12">
        <v>1.7558700133483769</v>
      </c>
      <c r="N8" s="12"/>
      <c r="O8" s="12"/>
    </row>
    <row r="9" spans="1:15" x14ac:dyDescent="0.35">
      <c r="A9" s="11" t="str">
        <f t="shared" si="0"/>
        <v>DISTRIBUCION VOLUMEN X CRITERIO (Consumiciones)TOTAL BEBIDASTda.Alimentacion/Delicatesen</v>
      </c>
      <c r="B9" s="11" t="s">
        <v>119</v>
      </c>
      <c r="C9" s="11" t="s">
        <v>122</v>
      </c>
      <c r="D9" s="11" t="s">
        <v>203</v>
      </c>
      <c r="E9" s="12">
        <v>1.2501158616522254</v>
      </c>
      <c r="F9" s="12">
        <v>1.4494621539808281</v>
      </c>
      <c r="G9" s="12">
        <v>1.5509942504916021</v>
      </c>
      <c r="H9" s="12">
        <v>1.2804292924404732</v>
      </c>
      <c r="I9" s="12">
        <v>1.0289398388784687</v>
      </c>
      <c r="J9" s="12">
        <v>1.2694795743375529</v>
      </c>
      <c r="K9" s="12">
        <v>0.90092708129108545</v>
      </c>
      <c r="L9" s="12">
        <v>0.89722979707029649</v>
      </c>
      <c r="M9" s="12">
        <v>0.92041593134502764</v>
      </c>
      <c r="N9" s="12"/>
      <c r="O9" s="12"/>
    </row>
    <row r="10" spans="1:15" x14ac:dyDescent="0.35">
      <c r="A10" s="11" t="str">
        <f t="shared" si="0"/>
        <v>DISTRIBUCION VOLUMEN X CRITERIO (Consumiciones)TOTAL BEBIDASCanal Conveniencia/24h</v>
      </c>
      <c r="B10" s="11" t="s">
        <v>119</v>
      </c>
      <c r="C10" s="11" t="s">
        <v>122</v>
      </c>
      <c r="D10" s="11" t="s">
        <v>204</v>
      </c>
      <c r="E10" s="12">
        <v>1.2201204961183145</v>
      </c>
      <c r="F10" s="12">
        <v>1.157552994552538</v>
      </c>
      <c r="G10" s="12">
        <v>1.0765840361220307</v>
      </c>
      <c r="H10" s="12">
        <v>0.98784622075279105</v>
      </c>
      <c r="I10" s="12">
        <v>1.0546120241073524</v>
      </c>
      <c r="J10" s="12">
        <v>1.0166662206090951</v>
      </c>
      <c r="K10" s="12">
        <v>1.1020033726483229</v>
      </c>
      <c r="L10" s="12">
        <v>0.96541295784954351</v>
      </c>
      <c r="M10" s="12">
        <v>1.0178008383717503</v>
      </c>
      <c r="N10" s="12"/>
      <c r="O10" s="12"/>
    </row>
    <row r="11" spans="1:15" x14ac:dyDescent="0.35">
      <c r="A11" s="11" t="str">
        <f t="shared" si="0"/>
        <v>DISTRIBUCION VOLUMEN X CRITERIO (Consumiciones)TOTAL BEBIDASHoteles</v>
      </c>
      <c r="B11" s="11" t="s">
        <v>119</v>
      </c>
      <c r="C11" s="11" t="s">
        <v>122</v>
      </c>
      <c r="D11" s="11" t="s">
        <v>29</v>
      </c>
      <c r="E11" s="12">
        <v>0.2901344763309367</v>
      </c>
      <c r="F11" s="12">
        <v>0.80376847429420206</v>
      </c>
      <c r="G11" s="12">
        <v>0.40789679489403241</v>
      </c>
      <c r="H11" s="12">
        <v>0.27300242740059077</v>
      </c>
      <c r="I11" s="12">
        <v>0.60494148546050663</v>
      </c>
      <c r="J11" s="12">
        <v>0.672899943796746</v>
      </c>
      <c r="K11" s="12">
        <v>0.46825313063240515</v>
      </c>
      <c r="L11" s="12">
        <v>0.44921091362513488</v>
      </c>
      <c r="M11" s="12">
        <v>0.46350933215481716</v>
      </c>
      <c r="N11" s="12"/>
      <c r="O11" s="12"/>
    </row>
    <row r="12" spans="1:15" x14ac:dyDescent="0.35">
      <c r="A12" s="11" t="str">
        <f t="shared" si="0"/>
        <v>DISTRIBUCION VOLUMEN X CRITERIO (Consumiciones)TOTAL BEBIDASEstaciones de servicio</v>
      </c>
      <c r="B12" s="11" t="s">
        <v>119</v>
      </c>
      <c r="C12" s="11" t="s">
        <v>122</v>
      </c>
      <c r="D12" s="11" t="s">
        <v>30</v>
      </c>
      <c r="E12" s="12">
        <v>1.7965603812040394</v>
      </c>
      <c r="F12" s="12">
        <v>1.9581918933992699</v>
      </c>
      <c r="G12" s="12">
        <v>1.4542288130280805</v>
      </c>
      <c r="H12" s="12">
        <v>1.332572592956796</v>
      </c>
      <c r="I12" s="12">
        <v>1.6741483721159449</v>
      </c>
      <c r="J12" s="12">
        <v>1.901897940655128</v>
      </c>
      <c r="K12" s="12">
        <v>1.5149359703754195</v>
      </c>
      <c r="L12" s="12">
        <v>1.506983787601895</v>
      </c>
      <c r="M12" s="12">
        <v>1.6690341071148713</v>
      </c>
      <c r="N12" s="12"/>
      <c r="O12" s="12"/>
    </row>
    <row r="13" spans="1:15" x14ac:dyDescent="0.35">
      <c r="A13" s="11" t="str">
        <f t="shared" si="0"/>
        <v>DISTRIBUCION VOLUMEN X CRITERIO (Consumiciones)TOTAL BEBIDASMaquinas dispensadoras</v>
      </c>
      <c r="B13" s="11" t="s">
        <v>119</v>
      </c>
      <c r="C13" s="11" t="s">
        <v>122</v>
      </c>
      <c r="D13" s="11" t="s">
        <v>31</v>
      </c>
      <c r="E13" s="12">
        <v>4.3271139310514348</v>
      </c>
      <c r="F13" s="12">
        <v>3.5132385328517639</v>
      </c>
      <c r="G13" s="12">
        <v>4.0175144863632521</v>
      </c>
      <c r="H13" s="12">
        <v>4.826914465423414</v>
      </c>
      <c r="I13" s="12">
        <v>4.3446615085358475</v>
      </c>
      <c r="J13" s="12">
        <v>3.6647515013268497</v>
      </c>
      <c r="K13" s="12">
        <v>4.3114190591886956</v>
      </c>
      <c r="L13" s="12">
        <v>5.1076104832086102</v>
      </c>
      <c r="M13" s="12">
        <v>4.4520476218212037</v>
      </c>
      <c r="N13" s="12"/>
      <c r="O13" s="12"/>
    </row>
    <row r="14" spans="1:15" x14ac:dyDescent="0.35">
      <c r="A14" s="11" t="str">
        <f t="shared" si="0"/>
        <v>DISTRIBUCION VOLUMEN X CRITERIO (Consumiciones)TOTAL BEBIDASServicio en la empresa</v>
      </c>
      <c r="B14" s="11" t="s">
        <v>119</v>
      </c>
      <c r="C14" s="11" t="s">
        <v>122</v>
      </c>
      <c r="D14" s="11" t="s">
        <v>32</v>
      </c>
      <c r="E14" s="12">
        <v>2.0476556258833649</v>
      </c>
      <c r="F14" s="12">
        <v>1.3753416402160039</v>
      </c>
      <c r="G14" s="12">
        <v>1.4980533711643318</v>
      </c>
      <c r="H14" s="12">
        <v>1.7749524779230432</v>
      </c>
      <c r="I14" s="12">
        <v>1.581261432584351</v>
      </c>
      <c r="J14" s="12">
        <v>1.4037180614200688</v>
      </c>
      <c r="K14" s="12">
        <v>1.4838999101563621</v>
      </c>
      <c r="L14" s="12">
        <v>1.7811519994105276</v>
      </c>
      <c r="M14" s="12">
        <v>1.5638401293165307</v>
      </c>
      <c r="N14" s="12"/>
      <c r="O14" s="12"/>
    </row>
    <row r="15" spans="1:15" x14ac:dyDescent="0.35">
      <c r="A15" s="11" t="str">
        <f t="shared" si="0"/>
        <v>DISTRIBUCION VOLUMEN X CRITERIO (Consumiciones)TOTAL BEBIDASResto de canales</v>
      </c>
      <c r="B15" s="11" t="s">
        <v>119</v>
      </c>
      <c r="C15" s="11" t="s">
        <v>122</v>
      </c>
      <c r="D15" s="11" t="s">
        <v>33</v>
      </c>
      <c r="E15" s="12">
        <v>3.4495361693193227</v>
      </c>
      <c r="F15" s="12">
        <v>5.616667224668813</v>
      </c>
      <c r="G15" s="12">
        <v>3.2075890832981866</v>
      </c>
      <c r="H15" s="12">
        <v>3.3235843712051705</v>
      </c>
      <c r="I15" s="12">
        <v>4.3794861388520889</v>
      </c>
      <c r="J15" s="12">
        <v>6.7495331835952372</v>
      </c>
      <c r="K15" s="12">
        <v>3.6067700937342155</v>
      </c>
      <c r="L15" s="12">
        <v>3.4261212521970239</v>
      </c>
      <c r="M15" s="12">
        <v>4.7826742509626987</v>
      </c>
      <c r="N15" s="12"/>
      <c r="O15" s="12"/>
    </row>
    <row r="16" spans="1:15" x14ac:dyDescent="0.35">
      <c r="A16" s="11" t="str">
        <f t="shared" si="0"/>
        <v>DISTRIBUCION VOLUMEN X CRITERIO (Consumiciones)TOTAL BEBIDASEN LA CALLE</v>
      </c>
      <c r="B16" s="11" t="s">
        <v>119</v>
      </c>
      <c r="C16" s="11" t="s">
        <v>122</v>
      </c>
      <c r="D16" s="11" t="s">
        <v>220</v>
      </c>
      <c r="E16" s="12">
        <v>6.0316167885454428</v>
      </c>
      <c r="F16" s="12">
        <v>4.599508250401966</v>
      </c>
      <c r="G16" s="12">
        <v>2.8653725251765416</v>
      </c>
      <c r="H16" s="12">
        <v>2.8887944684689568</v>
      </c>
      <c r="I16" s="12">
        <v>3.7610681911078769</v>
      </c>
      <c r="J16" s="12">
        <v>4.6386995431684221</v>
      </c>
      <c r="K16" s="12">
        <v>2.4772437853060758</v>
      </c>
      <c r="L16" s="12">
        <v>2.5343999735753728</v>
      </c>
      <c r="M16" s="12">
        <v>3.074827170642457</v>
      </c>
      <c r="N16" s="12"/>
      <c r="O16" s="12"/>
    </row>
    <row r="17" spans="1:15" x14ac:dyDescent="0.35">
      <c r="A17" s="11" t="str">
        <f t="shared" si="0"/>
        <v>DISTRIBUCION VOLUMEN X CRITERIO (Consumiciones)TOTAL BEBIDASEN CASA DE OTROS</v>
      </c>
      <c r="B17" s="11" t="s">
        <v>119</v>
      </c>
      <c r="C17" s="11" t="s">
        <v>122</v>
      </c>
      <c r="D17" s="11" t="s">
        <v>221</v>
      </c>
      <c r="E17" s="12">
        <v>2.5650848030479936</v>
      </c>
      <c r="F17" s="12">
        <v>2.6617641414755919</v>
      </c>
      <c r="G17" s="12">
        <v>3.0692795373614583</v>
      </c>
      <c r="H17" s="12">
        <v>2.1202666656342792</v>
      </c>
      <c r="I17" s="12">
        <v>2.0685847801320163</v>
      </c>
      <c r="J17" s="12">
        <v>2.5712700494300416</v>
      </c>
      <c r="K17" s="12">
        <v>2.9043705784378937</v>
      </c>
      <c r="L17" s="12">
        <v>2.0598282780353543</v>
      </c>
      <c r="M17" s="12">
        <v>2.0990956369481637</v>
      </c>
      <c r="N17" s="12"/>
      <c r="O17" s="12"/>
    </row>
    <row r="18" spans="1:15" x14ac:dyDescent="0.35">
      <c r="A18" s="11" t="str">
        <f t="shared" si="0"/>
        <v>DISTRIBUCION VOLUMEN X CRITERIO (Consumiciones)TOTAL BEBIDASEN EL ESTABLECIMIENTO</v>
      </c>
      <c r="B18" s="11" t="s">
        <v>119</v>
      </c>
      <c r="C18" s="11" t="s">
        <v>122</v>
      </c>
      <c r="D18" s="11" t="s">
        <v>222</v>
      </c>
      <c r="E18" s="12">
        <v>78.01957229767099</v>
      </c>
      <c r="F18" s="12">
        <v>82.085150583003369</v>
      </c>
      <c r="G18" s="12">
        <v>82.59402822840039</v>
      </c>
      <c r="H18" s="12">
        <v>81.54827120297638</v>
      </c>
      <c r="I18" s="12">
        <v>81.999785480509175</v>
      </c>
      <c r="J18" s="12">
        <v>81.265911388261543</v>
      </c>
      <c r="K18" s="12">
        <v>82.708855919755152</v>
      </c>
      <c r="L18" s="12">
        <v>82.246779339752734</v>
      </c>
      <c r="M18" s="12">
        <v>83.106406920740184</v>
      </c>
      <c r="N18" s="12"/>
      <c r="O18" s="12"/>
    </row>
    <row r="19" spans="1:15" x14ac:dyDescent="0.35">
      <c r="A19" s="11" t="str">
        <f t="shared" si="0"/>
        <v>DISTRIBUCION VOLUMEN X CRITERIO (Consumiciones)TOTAL BEBIDASEN EL TRABAJO</v>
      </c>
      <c r="B19" s="11" t="s">
        <v>119</v>
      </c>
      <c r="C19" s="11" t="s">
        <v>122</v>
      </c>
      <c r="D19" s="11" t="s">
        <v>223</v>
      </c>
      <c r="E19" s="12">
        <v>8.8941037301050816</v>
      </c>
      <c r="F19" s="12">
        <v>6.8385245225611149</v>
      </c>
      <c r="G19" s="12">
        <v>7.6111818109338643</v>
      </c>
      <c r="H19" s="12">
        <v>8.9691677538995211</v>
      </c>
      <c r="I19" s="12">
        <v>7.9265473667732493</v>
      </c>
      <c r="J19" s="12">
        <v>7.2107786724091429</v>
      </c>
      <c r="K19" s="12">
        <v>7.9792999281128747</v>
      </c>
      <c r="L19" s="12">
        <v>9.1216796915941103</v>
      </c>
      <c r="M19" s="12">
        <v>7.6193292665718335</v>
      </c>
      <c r="N19" s="12"/>
      <c r="O19" s="12"/>
    </row>
    <row r="20" spans="1:15" x14ac:dyDescent="0.35">
      <c r="A20" s="11" t="str">
        <f t="shared" si="0"/>
        <v>DISTRIBUCION VOLUMEN X CRITERIO (Consumiciones)TOTAL BEBIDASEN COLEGIO/INSTITUTO/UNIV.</v>
      </c>
      <c r="B20" s="11" t="s">
        <v>119</v>
      </c>
      <c r="C20" s="11" t="s">
        <v>122</v>
      </c>
      <c r="D20" s="11" t="s">
        <v>224</v>
      </c>
      <c r="E20" s="12">
        <v>0.19751179100350275</v>
      </c>
      <c r="F20" s="12">
        <v>0.12981352384887559</v>
      </c>
      <c r="G20" s="12">
        <v>0.30435190375248689</v>
      </c>
      <c r="H20" s="12">
        <v>0.50601584972570757</v>
      </c>
      <c r="I20" s="12">
        <v>0.40228074803526237</v>
      </c>
      <c r="J20" s="12">
        <v>0.15762163475296301</v>
      </c>
      <c r="K20" s="12">
        <v>0.23737556411849098</v>
      </c>
      <c r="L20" s="12">
        <v>0.24503677533159415</v>
      </c>
      <c r="M20" s="12">
        <v>0.21294408272991427</v>
      </c>
      <c r="N20" s="12"/>
      <c r="O20" s="12"/>
    </row>
    <row r="21" spans="1:15" x14ac:dyDescent="0.35">
      <c r="A21" s="11" t="str">
        <f t="shared" si="0"/>
        <v>DISTRIBUCION VOLUMEN X CRITERIO (Consumiciones)TOTAL BEBIDASEN MI CASA</v>
      </c>
      <c r="B21" s="11" t="s">
        <v>119</v>
      </c>
      <c r="C21" s="11" t="s">
        <v>122</v>
      </c>
      <c r="D21" s="11" t="s">
        <v>225</v>
      </c>
      <c r="E21" s="12">
        <v>2.7405588756426806</v>
      </c>
      <c r="F21" s="12">
        <v>2.025025987929189</v>
      </c>
      <c r="G21" s="12">
        <v>2.2446221982025407</v>
      </c>
      <c r="H21" s="12">
        <v>2.5380118543869363</v>
      </c>
      <c r="I21" s="12">
        <v>2.014582687117525</v>
      </c>
      <c r="J21" s="12">
        <v>1.7564702709490936</v>
      </c>
      <c r="K21" s="12">
        <v>2.1580050925645988</v>
      </c>
      <c r="L21" s="12">
        <v>2.0325969374111108</v>
      </c>
      <c r="M21" s="12">
        <v>2.0523985346208145</v>
      </c>
      <c r="N21" s="12"/>
      <c r="O21" s="12"/>
    </row>
    <row r="22" spans="1:15" x14ac:dyDescent="0.35">
      <c r="A22" s="11" t="str">
        <f t="shared" si="0"/>
        <v>DISTRIBUCION VOLUMEN X CRITERIO (Consumiciones)TOTAL BEBIDASEN M.TRANSP.(AVION,TREN,AUTOC,E</v>
      </c>
      <c r="B22" s="11" t="s">
        <v>119</v>
      </c>
      <c r="C22" s="11" t="s">
        <v>122</v>
      </c>
      <c r="D22" s="11" t="s">
        <v>226</v>
      </c>
      <c r="E22" s="12">
        <v>0.35102713595116658</v>
      </c>
      <c r="F22" s="12">
        <v>0.40545272891629724</v>
      </c>
      <c r="G22" s="12">
        <v>0.27439560780647765</v>
      </c>
      <c r="H22" s="12">
        <v>0.26365829013437808</v>
      </c>
      <c r="I22" s="12">
        <v>0.18139518838579882</v>
      </c>
      <c r="J22" s="12">
        <v>0.28884581573979334</v>
      </c>
      <c r="K22" s="12">
        <v>0.21079858229060355</v>
      </c>
      <c r="L22" s="12">
        <v>0.10780790566408074</v>
      </c>
      <c r="M22" s="12">
        <v>6.8202640732905759E-2</v>
      </c>
      <c r="N22" s="12"/>
      <c r="O22" s="12"/>
    </row>
    <row r="23" spans="1:15" x14ac:dyDescent="0.35">
      <c r="A23" s="11" t="str">
        <f t="shared" si="0"/>
        <v>DISTRIBUCION VOLUMEN X CRITERIO (Consumiciones)TOTAL BEBIDASEN OTRO LUGAR</v>
      </c>
      <c r="B23" s="11" t="s">
        <v>119</v>
      </c>
      <c r="C23" s="11" t="s">
        <v>122</v>
      </c>
      <c r="D23" s="11" t="s">
        <v>227</v>
      </c>
      <c r="E23" s="12">
        <v>1.2005360361744402</v>
      </c>
      <c r="F23" s="12">
        <v>1.2547494828953289</v>
      </c>
      <c r="G23" s="12">
        <v>1.0367610676667294</v>
      </c>
      <c r="H23" s="12">
        <v>1.1658059137724335</v>
      </c>
      <c r="I23" s="12">
        <v>1.6457755604321698</v>
      </c>
      <c r="J23" s="12">
        <v>2.1104235419578909</v>
      </c>
      <c r="K23" s="12">
        <v>1.3240405328564475</v>
      </c>
      <c r="L23" s="12">
        <v>1.651849183980832</v>
      </c>
      <c r="M23" s="12">
        <v>1.7668075161630652</v>
      </c>
      <c r="N23" s="12"/>
      <c r="O23" s="12"/>
    </row>
    <row r="24" spans="1:15" x14ac:dyDescent="0.35">
      <c r="A24" s="11" t="str">
        <f t="shared" si="0"/>
        <v>DISTRIBUCION VOLUMEN X CRITERIO (Consumiciones)TOTAL BEBIDASDESAYUNO</v>
      </c>
      <c r="B24" s="11" t="s">
        <v>119</v>
      </c>
      <c r="C24" s="11" t="s">
        <v>122</v>
      </c>
      <c r="D24" s="11" t="s">
        <v>228</v>
      </c>
      <c r="E24" s="12">
        <v>26.9671644236875</v>
      </c>
      <c r="F24" s="12">
        <v>23.79086923396649</v>
      </c>
      <c r="G24" s="12">
        <v>27.122555759033094</v>
      </c>
      <c r="H24" s="12">
        <v>28.519905071989655</v>
      </c>
      <c r="I24" s="12">
        <v>25.161263577779259</v>
      </c>
      <c r="J24" s="12">
        <v>23.95989187564464</v>
      </c>
      <c r="K24" s="12">
        <v>27.219769997843997</v>
      </c>
      <c r="L24" s="12">
        <v>28.574791540816204</v>
      </c>
      <c r="M24" s="12">
        <v>26.715530653530056</v>
      </c>
      <c r="N24" s="12"/>
      <c r="O24" s="12"/>
    </row>
    <row r="25" spans="1:15" x14ac:dyDescent="0.35">
      <c r="A25" s="11" t="str">
        <f t="shared" si="0"/>
        <v>DISTRIBUCION VOLUMEN X CRITERIO (Consumiciones)TOTAL BEBIDASAPERITIVO/ANTES DE COMER</v>
      </c>
      <c r="B25" s="11" t="s">
        <v>119</v>
      </c>
      <c r="C25" s="11" t="s">
        <v>122</v>
      </c>
      <c r="D25" s="11" t="s">
        <v>229</v>
      </c>
      <c r="E25" s="12">
        <v>18.717014635695119</v>
      </c>
      <c r="F25" s="12">
        <v>16.981011050892246</v>
      </c>
      <c r="G25" s="12">
        <v>16.984115971242112</v>
      </c>
      <c r="H25" s="12">
        <v>17.050108207091725</v>
      </c>
      <c r="I25" s="12">
        <v>17.097707830251309</v>
      </c>
      <c r="J25" s="12">
        <v>16.085227190846073</v>
      </c>
      <c r="K25" s="12">
        <v>16.299034562621504</v>
      </c>
      <c r="L25" s="12">
        <v>15.866095742268415</v>
      </c>
      <c r="M25" s="12">
        <v>15.853194273228008</v>
      </c>
      <c r="N25" s="12"/>
      <c r="O25" s="12"/>
    </row>
    <row r="26" spans="1:15" x14ac:dyDescent="0.35">
      <c r="A26" s="11" t="str">
        <f t="shared" si="0"/>
        <v>DISTRIBUCION VOLUMEN X CRITERIO (Consumiciones)TOTAL BEBIDASCOMIDA</v>
      </c>
      <c r="B26" s="11" t="s">
        <v>119</v>
      </c>
      <c r="C26" s="11" t="s">
        <v>122</v>
      </c>
      <c r="D26" s="11" t="s">
        <v>230</v>
      </c>
      <c r="E26" s="12">
        <v>20.644171582785393</v>
      </c>
      <c r="F26" s="12">
        <v>19.096081436738483</v>
      </c>
      <c r="G26" s="12">
        <v>20.001831906454701</v>
      </c>
      <c r="H26" s="12">
        <v>19.531225198508714</v>
      </c>
      <c r="I26" s="12">
        <v>19.838988627568074</v>
      </c>
      <c r="J26" s="12">
        <v>17.758400121876651</v>
      </c>
      <c r="K26" s="12">
        <v>20.074776047478483</v>
      </c>
      <c r="L26" s="12">
        <v>19.666643163993395</v>
      </c>
      <c r="M26" s="12">
        <v>20.59168797823428</v>
      </c>
      <c r="N26" s="12"/>
      <c r="O26" s="12"/>
    </row>
    <row r="27" spans="1:15" x14ac:dyDescent="0.35">
      <c r="A27" s="11" t="str">
        <f t="shared" si="0"/>
        <v>DISTRIBUCION VOLUMEN X CRITERIO (Consumiciones)TOTAL BEBIDASTARDE/MERIENDA</v>
      </c>
      <c r="B27" s="11" t="s">
        <v>119</v>
      </c>
      <c r="C27" s="11" t="s">
        <v>122</v>
      </c>
      <c r="D27" s="11" t="s">
        <v>231</v>
      </c>
      <c r="E27" s="12">
        <v>14.973851113296051</v>
      </c>
      <c r="F27" s="12">
        <v>13.121679036621545</v>
      </c>
      <c r="G27" s="12">
        <v>13.71620786843382</v>
      </c>
      <c r="H27" s="12">
        <v>14.88445650616916</v>
      </c>
      <c r="I27" s="12">
        <v>14.388680328272798</v>
      </c>
      <c r="J27" s="12">
        <v>13.006610573211427</v>
      </c>
      <c r="K27" s="12">
        <v>14.045547243034065</v>
      </c>
      <c r="L27" s="12">
        <v>14.83221314510868</v>
      </c>
      <c r="M27" s="12">
        <v>14.001660891176801</v>
      </c>
      <c r="N27" s="12"/>
      <c r="O27" s="12"/>
    </row>
    <row r="28" spans="1:15" x14ac:dyDescent="0.35">
      <c r="A28" s="11" t="str">
        <f t="shared" si="0"/>
        <v>DISTRIBUCION VOLUMEN X CRITERIO (Consumiciones)TOTAL BEBIDASANTES DE CENAR</v>
      </c>
      <c r="B28" s="11" t="s">
        <v>119</v>
      </c>
      <c r="C28" s="11" t="s">
        <v>122</v>
      </c>
      <c r="D28" s="11" t="s">
        <v>232</v>
      </c>
      <c r="E28" s="12">
        <v>6.7889999283066018</v>
      </c>
      <c r="F28" s="12">
        <v>7.4990262182071472</v>
      </c>
      <c r="G28" s="12">
        <v>7.0878347413451541</v>
      </c>
      <c r="H28" s="12">
        <v>6.2943671659549647</v>
      </c>
      <c r="I28" s="12">
        <v>6.7146224022124503</v>
      </c>
      <c r="J28" s="12">
        <v>7.3418825413752717</v>
      </c>
      <c r="K28" s="12">
        <v>7.0195304555273994</v>
      </c>
      <c r="L28" s="12">
        <v>6.5741614150896064</v>
      </c>
      <c r="M28" s="12">
        <v>6.975670886547201</v>
      </c>
      <c r="N28" s="12"/>
      <c r="O28" s="12"/>
    </row>
    <row r="29" spans="1:15" x14ac:dyDescent="0.35">
      <c r="A29" s="11" t="str">
        <f t="shared" si="0"/>
        <v>DISTRIBUCION VOLUMEN X CRITERIO (Consumiciones)TOTAL BEBIDASCENA</v>
      </c>
      <c r="B29" s="11" t="s">
        <v>119</v>
      </c>
      <c r="C29" s="11" t="s">
        <v>122</v>
      </c>
      <c r="D29" s="11" t="s">
        <v>233</v>
      </c>
      <c r="E29" s="12">
        <v>7.1776549601589537</v>
      </c>
      <c r="F29" s="12">
        <v>12.813412792838847</v>
      </c>
      <c r="G29" s="12">
        <v>9.3448226124203249</v>
      </c>
      <c r="H29" s="12">
        <v>8.0331796366771062</v>
      </c>
      <c r="I29" s="12">
        <v>10.475891198033379</v>
      </c>
      <c r="J29" s="12">
        <v>14.000745259265818</v>
      </c>
      <c r="K29" s="12">
        <v>9.3478548991656325</v>
      </c>
      <c r="L29" s="12">
        <v>8.8713127005270316</v>
      </c>
      <c r="M29" s="12">
        <v>9.8040676822161554</v>
      </c>
      <c r="N29" s="12"/>
      <c r="O29" s="12"/>
    </row>
    <row r="30" spans="1:15" x14ac:dyDescent="0.35">
      <c r="A30" s="11" t="str">
        <f t="shared" si="0"/>
        <v>DISTRIBUCION VOLUMEN X CRITERIO (Consumiciones)TOTAL BEBIDASDESPUES DE LA CENA</v>
      </c>
      <c r="B30" s="11" t="s">
        <v>119</v>
      </c>
      <c r="C30" s="11" t="s">
        <v>122</v>
      </c>
      <c r="D30" s="11" t="s">
        <v>234</v>
      </c>
      <c r="E30" s="12">
        <v>1.2426802320817716</v>
      </c>
      <c r="F30" s="12">
        <v>3.0177538589931303</v>
      </c>
      <c r="G30" s="12">
        <v>2.4800921674131229</v>
      </c>
      <c r="H30" s="12">
        <v>2.074634502640976</v>
      </c>
      <c r="I30" s="12">
        <v>2.4782161254881045</v>
      </c>
      <c r="J30" s="12">
        <v>3.4382338590636499</v>
      </c>
      <c r="K30" s="12">
        <v>2.3927871011165407</v>
      </c>
      <c r="L30" s="12">
        <v>2.2578745071584696</v>
      </c>
      <c r="M30" s="12">
        <v>2.4564982817642433</v>
      </c>
      <c r="N30" s="12"/>
      <c r="O30" s="12"/>
    </row>
    <row r="31" spans="1:15" x14ac:dyDescent="0.35">
      <c r="A31" s="11" t="str">
        <f t="shared" si="0"/>
        <v>DISTRIBUCION VOLUMEN X CRITERIO (Consumiciones)TOTAL BEBIDASDURANTE EL DIA</v>
      </c>
      <c r="B31" s="11" t="s">
        <v>119</v>
      </c>
      <c r="C31" s="11" t="s">
        <v>122</v>
      </c>
      <c r="D31" s="11" t="s">
        <v>235</v>
      </c>
      <c r="E31" s="12">
        <v>3.4884804072185007</v>
      </c>
      <c r="F31" s="12">
        <v>3.6801553477972933</v>
      </c>
      <c r="G31" s="12">
        <v>3.2625572318615395</v>
      </c>
      <c r="H31" s="12">
        <v>3.6121411325030355</v>
      </c>
      <c r="I31" s="12">
        <v>3.8446304901770367</v>
      </c>
      <c r="J31" s="12">
        <v>4.409023813298143</v>
      </c>
      <c r="K31" s="12">
        <v>3.6007192377155164</v>
      </c>
      <c r="L31" s="12">
        <v>3.356892540060942</v>
      </c>
      <c r="M31" s="12">
        <v>3.6016851500356375</v>
      </c>
      <c r="N31" s="12"/>
      <c r="O31" s="12"/>
    </row>
    <row r="32" spans="1:15" x14ac:dyDescent="0.35">
      <c r="A32" s="11" t="str">
        <f t="shared" si="0"/>
        <v>DISTRIBUCION VOLUMEN X CRITERIO (Consumiciones)TOTAL BEBIDASCON AMIGOS</v>
      </c>
      <c r="B32" s="11" t="s">
        <v>119</v>
      </c>
      <c r="C32" s="11" t="s">
        <v>122</v>
      </c>
      <c r="D32" s="11" t="s">
        <v>236</v>
      </c>
      <c r="E32" s="12">
        <v>29.250215080194188</v>
      </c>
      <c r="F32" s="12">
        <v>28.527527606815902</v>
      </c>
      <c r="G32" s="12">
        <v>30.263380676855959</v>
      </c>
      <c r="H32" s="12">
        <v>29.18585939143351</v>
      </c>
      <c r="I32" s="12">
        <v>29.649707064938529</v>
      </c>
      <c r="J32" s="12">
        <v>28.834188048264803</v>
      </c>
      <c r="K32" s="12">
        <v>29.901892701899303</v>
      </c>
      <c r="L32" s="12">
        <v>30.115328252944661</v>
      </c>
      <c r="M32" s="12">
        <v>28.900419185875098</v>
      </c>
      <c r="N32" s="12"/>
      <c r="O32" s="12"/>
    </row>
    <row r="33" spans="1:15" x14ac:dyDescent="0.35">
      <c r="A33" s="11" t="str">
        <f t="shared" si="0"/>
        <v>DISTRIBUCION VOLUMEN X CRITERIO (Consumiciones)TOTAL BEBIDASCON CLIENTES</v>
      </c>
      <c r="B33" s="11" t="s">
        <v>119</v>
      </c>
      <c r="C33" s="11" t="s">
        <v>122</v>
      </c>
      <c r="D33" s="11" t="s">
        <v>237</v>
      </c>
      <c r="E33" s="12">
        <v>0.98300226346299602</v>
      </c>
      <c r="F33" s="12">
        <v>0.69706077133317046</v>
      </c>
      <c r="G33" s="12">
        <v>0.67150569929833726</v>
      </c>
      <c r="H33" s="12">
        <v>0.7555119802091359</v>
      </c>
      <c r="I33" s="12">
        <v>0.66549280055195281</v>
      </c>
      <c r="J33" s="12">
        <v>0.53795119581172524</v>
      </c>
      <c r="K33" s="12">
        <v>0.65774215792080681</v>
      </c>
      <c r="L33" s="12">
        <v>0.65445162863997641</v>
      </c>
      <c r="M33" s="12">
        <v>0.57985523946315864</v>
      </c>
      <c r="N33" s="12"/>
      <c r="O33" s="12"/>
    </row>
    <row r="34" spans="1:15" x14ac:dyDescent="0.35">
      <c r="A34" s="11" t="str">
        <f t="shared" si="0"/>
        <v>DISTRIBUCION VOLUMEN X CRITERIO (Consumiciones)TOTAL BEBIDASCON COMPAÑEROS DE TRABAJO</v>
      </c>
      <c r="B34" s="11" t="s">
        <v>119</v>
      </c>
      <c r="C34" s="11" t="s">
        <v>122</v>
      </c>
      <c r="D34" s="11" t="s">
        <v>238</v>
      </c>
      <c r="E34" s="12">
        <v>10.49380108154612</v>
      </c>
      <c r="F34" s="12">
        <v>7.6884461708940091</v>
      </c>
      <c r="G34" s="12">
        <v>9.8314463479636327</v>
      </c>
      <c r="H34" s="12">
        <v>10.681956322275175</v>
      </c>
      <c r="I34" s="12">
        <v>9.3710230550474414</v>
      </c>
      <c r="J34" s="12">
        <v>8.1934956571148589</v>
      </c>
      <c r="K34" s="12">
        <v>10.079100268797994</v>
      </c>
      <c r="L34" s="12">
        <v>10.743516597016177</v>
      </c>
      <c r="M34" s="12">
        <v>9.5934419417655281</v>
      </c>
      <c r="N34" s="12"/>
      <c r="O34" s="12"/>
    </row>
    <row r="35" spans="1:15" x14ac:dyDescent="0.35">
      <c r="A35" s="11" t="str">
        <f t="shared" si="0"/>
        <v>DISTRIBUCION VOLUMEN X CRITERIO (Consumiciones)TOTAL BEBIDASCON COMPAÑEROS DE CLASE</v>
      </c>
      <c r="B35" s="11" t="s">
        <v>119</v>
      </c>
      <c r="C35" s="11" t="s">
        <v>122</v>
      </c>
      <c r="D35" s="11" t="s">
        <v>239</v>
      </c>
      <c r="E35" s="12">
        <v>0.38059880630492227</v>
      </c>
      <c r="F35" s="12">
        <v>0.25267334744942666</v>
      </c>
      <c r="G35" s="12">
        <v>0.42128285792013503</v>
      </c>
      <c r="H35" s="12">
        <v>0.35789944031704618</v>
      </c>
      <c r="I35" s="12">
        <v>0.35421023489884246</v>
      </c>
      <c r="J35" s="12">
        <v>0.24873200929721229</v>
      </c>
      <c r="K35" s="12">
        <v>0.42755915418719603</v>
      </c>
      <c r="L35" s="12">
        <v>0.42470308818774699</v>
      </c>
      <c r="M35" s="12">
        <v>0.37287685446666241</v>
      </c>
      <c r="N35" s="12"/>
      <c r="O35" s="12"/>
    </row>
    <row r="36" spans="1:15" x14ac:dyDescent="0.35">
      <c r="A36" s="11" t="str">
        <f t="shared" si="0"/>
        <v>DISTRIBUCION VOLUMEN X CRITERIO (Consumiciones)TOTAL BEBIDASCON FAMILIA</v>
      </c>
      <c r="B36" s="11" t="s">
        <v>119</v>
      </c>
      <c r="C36" s="11" t="s">
        <v>122</v>
      </c>
      <c r="D36" s="11" t="s">
        <v>240</v>
      </c>
      <c r="E36" s="12">
        <v>22.713467092730287</v>
      </c>
      <c r="F36" s="12">
        <v>27.844141018302199</v>
      </c>
      <c r="G36" s="12">
        <v>23.758700794901337</v>
      </c>
      <c r="H36" s="12">
        <v>22.132705641867435</v>
      </c>
      <c r="I36" s="12">
        <v>24.414208147682174</v>
      </c>
      <c r="J36" s="12">
        <v>28.071721940062211</v>
      </c>
      <c r="K36" s="12">
        <v>24.542673895689767</v>
      </c>
      <c r="L36" s="12">
        <v>21.459058660766857</v>
      </c>
      <c r="M36" s="12">
        <v>23.975102244484862</v>
      </c>
      <c r="N36" s="12"/>
      <c r="O36" s="12"/>
    </row>
    <row r="37" spans="1:15" x14ac:dyDescent="0.35">
      <c r="A37" s="11" t="str">
        <f t="shared" si="0"/>
        <v>DISTRIBUCION VOLUMEN X CRITERIO (Consumiciones)TOTAL BEBIDASCON LA PAREJA</v>
      </c>
      <c r="B37" s="11" t="s">
        <v>119</v>
      </c>
      <c r="C37" s="11" t="s">
        <v>122</v>
      </c>
      <c r="D37" s="11" t="s">
        <v>241</v>
      </c>
      <c r="E37" s="12">
        <v>15.568010149736782</v>
      </c>
      <c r="F37" s="12">
        <v>16.69185297813911</v>
      </c>
      <c r="G37" s="12">
        <v>15.885452897789964</v>
      </c>
      <c r="H37" s="12">
        <v>15.923709161017573</v>
      </c>
      <c r="I37" s="12">
        <v>16.449441524595819</v>
      </c>
      <c r="J37" s="12">
        <v>16.103162822679764</v>
      </c>
      <c r="K37" s="12">
        <v>15.411011739527963</v>
      </c>
      <c r="L37" s="12">
        <v>16.277868930037624</v>
      </c>
      <c r="M37" s="12">
        <v>17.399402295344398</v>
      </c>
      <c r="N37" s="12"/>
      <c r="O37" s="12"/>
    </row>
    <row r="38" spans="1:15" x14ac:dyDescent="0.35">
      <c r="A38" s="11" t="str">
        <f t="shared" si="0"/>
        <v>DISTRIBUCION VOLUMEN X CRITERIO (Consumiciones)TOTAL BEBIDASESTABA SOLO/A</v>
      </c>
      <c r="B38" s="11" t="s">
        <v>119</v>
      </c>
      <c r="C38" s="11" t="s">
        <v>122</v>
      </c>
      <c r="D38" s="11" t="s">
        <v>242</v>
      </c>
      <c r="E38" s="12">
        <v>20.064972141993895</v>
      </c>
      <c r="F38" s="12">
        <v>17.722657146333475</v>
      </c>
      <c r="G38" s="12">
        <v>18.659251401469298</v>
      </c>
      <c r="H38" s="12">
        <v>20.422969068386625</v>
      </c>
      <c r="I38" s="12">
        <v>18.503465649341802</v>
      </c>
      <c r="J38" s="12">
        <v>17.392634285631935</v>
      </c>
      <c r="K38" s="12">
        <v>18.379528598799602</v>
      </c>
      <c r="L38" s="12">
        <v>19.681856380880511</v>
      </c>
      <c r="M38" s="12">
        <v>18.631728305584762</v>
      </c>
      <c r="N38" s="12"/>
      <c r="O38" s="12"/>
    </row>
    <row r="39" spans="1:15" x14ac:dyDescent="0.35">
      <c r="A39" s="11" t="str">
        <f t="shared" si="0"/>
        <v>DISTRIBUCION VOLUMEN X CRITERIO (Consumiciones)TOTAL BEBIDASOTROS</v>
      </c>
      <c r="B39" s="11" t="s">
        <v>119</v>
      </c>
      <c r="C39" s="11" t="s">
        <v>122</v>
      </c>
      <c r="D39" s="11" t="s">
        <v>243</v>
      </c>
      <c r="E39" s="12">
        <v>0.54595181947602367</v>
      </c>
      <c r="F39" s="12">
        <v>0.57563038591156179</v>
      </c>
      <c r="G39" s="12">
        <v>0.50900013815374257</v>
      </c>
      <c r="H39" s="12">
        <v>0.53940628698043502</v>
      </c>
      <c r="I39" s="12">
        <v>0.5924419565337129</v>
      </c>
      <c r="J39" s="12">
        <v>0.61812585823192379</v>
      </c>
      <c r="K39" s="12">
        <v>0.60050846246447631</v>
      </c>
      <c r="L39" s="12">
        <v>0.64320210583952508</v>
      </c>
      <c r="M39" s="12">
        <v>0.54718173908396384</v>
      </c>
      <c r="N39" s="12"/>
      <c r="O39" s="12"/>
    </row>
    <row r="40" spans="1:15" x14ac:dyDescent="0.35">
      <c r="A40" s="11" t="str">
        <f t="shared" si="0"/>
        <v>DISTRIBUCION VOLUMEN X CRITERIO (Consumiciones)TOTAL BEBIDASESTAR TRABAJANDO</v>
      </c>
      <c r="B40" s="11" t="s">
        <v>119</v>
      </c>
      <c r="C40" s="11" t="s">
        <v>122</v>
      </c>
      <c r="D40" s="11" t="s">
        <v>244</v>
      </c>
      <c r="E40" s="12">
        <v>16.243227534361619</v>
      </c>
      <c r="F40" s="12">
        <v>11.78921482565427</v>
      </c>
      <c r="G40" s="12">
        <v>13.400596556381029</v>
      </c>
      <c r="H40" s="12">
        <v>15.390113343218442</v>
      </c>
      <c r="I40" s="12">
        <v>14.087158689343889</v>
      </c>
      <c r="J40" s="12">
        <v>12.217681584890588</v>
      </c>
      <c r="K40" s="12">
        <v>13.893112333864089</v>
      </c>
      <c r="L40" s="12">
        <v>16.065449228191266</v>
      </c>
      <c r="M40" s="12">
        <v>14.466127967882233</v>
      </c>
      <c r="N40" s="12"/>
      <c r="O40" s="12"/>
    </row>
    <row r="41" spans="1:15" x14ac:dyDescent="0.35">
      <c r="A41" s="11" t="str">
        <f t="shared" si="0"/>
        <v>DISTRIBUCION VOLUMEN X CRITERIO (Consumiciones)TOTAL BEBIDASCOMIDA DE NEGOCIOS</v>
      </c>
      <c r="B41" s="11" t="s">
        <v>119</v>
      </c>
      <c r="C41" s="11" t="s">
        <v>122</v>
      </c>
      <c r="D41" s="11" t="s">
        <v>245</v>
      </c>
      <c r="E41" s="12">
        <v>0.21676697341199125</v>
      </c>
      <c r="F41" s="12">
        <v>0.18729674091361553</v>
      </c>
      <c r="G41" s="12">
        <v>0.43832482196729711</v>
      </c>
      <c r="H41" s="12">
        <v>0.17286202273058693</v>
      </c>
      <c r="I41" s="12">
        <v>0.19752450305400385</v>
      </c>
      <c r="J41" s="12">
        <v>0.15012012673524974</v>
      </c>
      <c r="K41" s="12">
        <v>0.46535388682144696</v>
      </c>
      <c r="L41" s="12">
        <v>0.20171715612571769</v>
      </c>
      <c r="M41" s="12">
        <v>0.20016626925772096</v>
      </c>
      <c r="N41" s="12"/>
      <c r="O41" s="12"/>
    </row>
    <row r="42" spans="1:15" x14ac:dyDescent="0.35">
      <c r="A42" s="11" t="str">
        <f t="shared" si="0"/>
        <v>DISTRIBUCION VOLUMEN X CRITERIO (Consumiciones)TOTAL BEBIDASPOR PLACER/RELAX</v>
      </c>
      <c r="B42" s="11" t="s">
        <v>119</v>
      </c>
      <c r="C42" s="11" t="s">
        <v>122</v>
      </c>
      <c r="D42" s="11" t="s">
        <v>246</v>
      </c>
      <c r="E42" s="12">
        <v>15.330487361478113</v>
      </c>
      <c r="F42" s="12">
        <v>18.728387964465334</v>
      </c>
      <c r="G42" s="12">
        <v>15.530178680869113</v>
      </c>
      <c r="H42" s="12">
        <v>14.368824227032286</v>
      </c>
      <c r="I42" s="12">
        <v>17.04269227758822</v>
      </c>
      <c r="J42" s="12">
        <v>18.269561511682248</v>
      </c>
      <c r="K42" s="12">
        <v>14.886669366251162</v>
      </c>
      <c r="L42" s="12">
        <v>14.628533896889326</v>
      </c>
      <c r="M42" s="12">
        <v>15.661753447129797</v>
      </c>
      <c r="N42" s="12"/>
      <c r="O42" s="12"/>
    </row>
    <row r="43" spans="1:15" x14ac:dyDescent="0.35">
      <c r="A43" s="11" t="str">
        <f t="shared" si="0"/>
        <v>DISTRIBUCION VOLUMEN X CRITERIO (Consumiciones)TOTAL BEBIDASTENER HAMBRE/SIN PLANIFICAR</v>
      </c>
      <c r="B43" s="11" t="s">
        <v>119</v>
      </c>
      <c r="C43" s="11" t="s">
        <v>122</v>
      </c>
      <c r="D43" s="11" t="s">
        <v>247</v>
      </c>
      <c r="E43" s="12">
        <v>27.369818871750752</v>
      </c>
      <c r="F43" s="12">
        <v>29.065692095504925</v>
      </c>
      <c r="G43" s="12">
        <v>28.89466659606828</v>
      </c>
      <c r="H43" s="12">
        <v>29.619881456130635</v>
      </c>
      <c r="I43" s="12">
        <v>24.000742121481807</v>
      </c>
      <c r="J43" s="12">
        <v>24.256220959078675</v>
      </c>
      <c r="K43" s="12">
        <v>23.456995069288318</v>
      </c>
      <c r="L43" s="12">
        <v>23.61114763553579</v>
      </c>
      <c r="M43" s="12">
        <v>23.875917137983066</v>
      </c>
      <c r="N43" s="12"/>
      <c r="O43" s="12"/>
    </row>
    <row r="44" spans="1:15" x14ac:dyDescent="0.35">
      <c r="A44" s="11" t="str">
        <f t="shared" si="0"/>
        <v>DISTRIBUCION VOLUMEN X CRITERIO (Consumiciones)TOTAL BEBIDASESTAR DE COMPRAS</v>
      </c>
      <c r="B44" s="11" t="s">
        <v>119</v>
      </c>
      <c r="C44" s="11" t="s">
        <v>122</v>
      </c>
      <c r="D44" s="11" t="s">
        <v>248</v>
      </c>
      <c r="E44" s="12">
        <v>2.7329113664761673</v>
      </c>
      <c r="F44" s="12">
        <v>2.5341615718348827</v>
      </c>
      <c r="G44" s="12">
        <v>2.9205329934872988</v>
      </c>
      <c r="H44" s="12">
        <v>2.7371051602587677</v>
      </c>
      <c r="I44" s="12">
        <v>2.3078308310890923</v>
      </c>
      <c r="J44" s="12">
        <v>2.3518068419741551</v>
      </c>
      <c r="K44" s="12">
        <v>2.7121314563281129</v>
      </c>
      <c r="L44" s="12">
        <v>2.9916914873952627</v>
      </c>
      <c r="M44" s="12">
        <v>2.4890219656761166</v>
      </c>
      <c r="N44" s="12"/>
      <c r="O44" s="12"/>
    </row>
    <row r="45" spans="1:15" x14ac:dyDescent="0.35">
      <c r="A45" s="11" t="str">
        <f t="shared" si="0"/>
        <v>DISTRIBUCION VOLUMEN X CRITERIO (Consumiciones)TOTAL BEBIDASNO COCINAR EN CASA</v>
      </c>
      <c r="B45" s="11" t="s">
        <v>119</v>
      </c>
      <c r="C45" s="11" t="s">
        <v>122</v>
      </c>
      <c r="D45" s="11" t="s">
        <v>249</v>
      </c>
      <c r="E45" s="12">
        <v>2.9153236956922508</v>
      </c>
      <c r="F45" s="12">
        <v>2.7539520842196716</v>
      </c>
      <c r="G45" s="12">
        <v>2.8375896249582344</v>
      </c>
      <c r="H45" s="12">
        <v>2.6761484985862749</v>
      </c>
      <c r="I45" s="12">
        <v>3.0012871169450106</v>
      </c>
      <c r="J45" s="12">
        <v>2.711494080129782</v>
      </c>
      <c r="K45" s="12">
        <v>2.7925967865172243</v>
      </c>
      <c r="L45" s="12">
        <v>2.5431836213046015</v>
      </c>
      <c r="M45" s="12">
        <v>2.6044695146006505</v>
      </c>
      <c r="N45" s="12"/>
      <c r="O45" s="12"/>
    </row>
    <row r="46" spans="1:15" x14ac:dyDescent="0.35">
      <c r="A46" s="11" t="str">
        <f t="shared" si="0"/>
        <v>DISTRIBUCION VOLUMEN X CRITERIO (Consumiciones)TOTAL BEBIDASCELEBRACION/FIESTA/SALIR TOMAR</v>
      </c>
      <c r="B46" s="11" t="s">
        <v>119</v>
      </c>
      <c r="C46" s="11" t="s">
        <v>122</v>
      </c>
      <c r="D46" s="11" t="s">
        <v>250</v>
      </c>
      <c r="E46" s="12">
        <v>28.827697720149942</v>
      </c>
      <c r="F46" s="12">
        <v>28.555332445429432</v>
      </c>
      <c r="G46" s="12">
        <v>29.303869461145631</v>
      </c>
      <c r="H46" s="12">
        <v>27.817726863878445</v>
      </c>
      <c r="I46" s="12">
        <v>31.998550543980841</v>
      </c>
      <c r="J46" s="12">
        <v>33.124884453932893</v>
      </c>
      <c r="K46" s="12">
        <v>34.308103212078016</v>
      </c>
      <c r="L46" s="12">
        <v>32.629695055990354</v>
      </c>
      <c r="M46" s="12">
        <v>33.487967545970236</v>
      </c>
      <c r="N46" s="12"/>
      <c r="O46" s="12"/>
    </row>
    <row r="47" spans="1:15" x14ac:dyDescent="0.35">
      <c r="A47" s="11" t="str">
        <f t="shared" si="0"/>
        <v>DISTRIBUCION VOLUMEN X CRITERIO (Consumiciones)TOTAL BEBIDASVIENDO DEPORTES</v>
      </c>
      <c r="B47" s="11" t="s">
        <v>119</v>
      </c>
      <c r="C47" s="11" t="s">
        <v>122</v>
      </c>
      <c r="D47" s="11" t="s">
        <v>251</v>
      </c>
      <c r="E47" s="12">
        <v>1.3121991437759888</v>
      </c>
      <c r="F47" s="12">
        <v>1.0664935771231097</v>
      </c>
      <c r="G47" s="12">
        <v>1.2902123246527746</v>
      </c>
      <c r="H47" s="12">
        <v>1.9391110887427201</v>
      </c>
      <c r="I47" s="12">
        <v>1.8495609597717975</v>
      </c>
      <c r="J47" s="12">
        <v>1.3414493851611058</v>
      </c>
      <c r="K47" s="12">
        <v>2.244568307733088</v>
      </c>
      <c r="L47" s="12">
        <v>1.8428128507535784</v>
      </c>
      <c r="M47" s="12">
        <v>1.410876615480875</v>
      </c>
      <c r="N47" s="12"/>
      <c r="O47" s="12"/>
    </row>
    <row r="48" spans="1:15" x14ac:dyDescent="0.35">
      <c r="A48" s="11" t="str">
        <f t="shared" si="0"/>
        <v>DISTRIBUCION VOLUMEN X CRITERIO (Consumiciones)TOTAL BEBIDASOTROS MOTIVOS</v>
      </c>
      <c r="B48" s="11" t="s">
        <v>119</v>
      </c>
      <c r="C48" s="11" t="s">
        <v>122</v>
      </c>
      <c r="D48" s="11" t="s">
        <v>252</v>
      </c>
      <c r="E48" s="12">
        <v>5.0515885208627793</v>
      </c>
      <c r="F48" s="12">
        <v>5.3194575892510816</v>
      </c>
      <c r="G48" s="12">
        <v>5.3840448859683878</v>
      </c>
      <c r="H48" s="12">
        <v>5.278237405197812</v>
      </c>
      <c r="I48" s="12">
        <v>5.5146467530735714</v>
      </c>
      <c r="J48" s="12">
        <v>5.5767915559242969</v>
      </c>
      <c r="K48" s="12">
        <v>5.2404792312169688</v>
      </c>
      <c r="L48" s="12">
        <v>5.4857570623945158</v>
      </c>
      <c r="M48" s="12">
        <v>5.8037025983999957</v>
      </c>
      <c r="N48" s="12"/>
      <c r="O48" s="12"/>
    </row>
    <row r="49" spans="1:15" x14ac:dyDescent="0.35">
      <c r="A49" s="11" t="str">
        <f t="shared" si="0"/>
        <v>DISTRIBUCION VOLUMEN X CRITERIO (Consumiciones).Total Bebidas FriasT.ESPAÑA</v>
      </c>
      <c r="B49" s="11" t="s">
        <v>119</v>
      </c>
      <c r="C49" s="11" t="s">
        <v>131</v>
      </c>
      <c r="D49" s="11" t="s">
        <v>36</v>
      </c>
      <c r="E49" s="12">
        <v>100</v>
      </c>
      <c r="F49" s="12">
        <v>100</v>
      </c>
      <c r="G49" s="12">
        <v>100</v>
      </c>
      <c r="H49" s="12">
        <v>100</v>
      </c>
      <c r="I49" s="12">
        <v>100</v>
      </c>
      <c r="J49" s="12">
        <v>100</v>
      </c>
      <c r="K49" s="12">
        <v>100</v>
      </c>
      <c r="L49" s="12">
        <v>100</v>
      </c>
      <c r="M49" s="12">
        <v>100</v>
      </c>
      <c r="N49" s="12"/>
      <c r="O49" s="12"/>
    </row>
    <row r="50" spans="1:15" x14ac:dyDescent="0.35">
      <c r="A50" s="11" t="str">
        <f t="shared" si="0"/>
        <v>DISTRIBUCION VOLUMEN X CRITERIO (Consumiciones).Total Bebidas FriasHiper+Super+Discount+G.A</v>
      </c>
      <c r="B50" s="11" t="s">
        <v>119</v>
      </c>
      <c r="C50" s="11" t="s">
        <v>131</v>
      </c>
      <c r="D50" s="11" t="s">
        <v>23</v>
      </c>
      <c r="E50" s="12">
        <v>7.0647072467238434</v>
      </c>
      <c r="F50" s="12">
        <v>7.4994940757504329</v>
      </c>
      <c r="G50" s="12">
        <v>7.0093086796289228</v>
      </c>
      <c r="H50" s="12">
        <v>6.6470160889703118</v>
      </c>
      <c r="I50" s="12">
        <v>6.5089999405699341</v>
      </c>
      <c r="J50" s="12">
        <v>7.2858623629546901</v>
      </c>
      <c r="K50" s="12">
        <v>6.8210547860323931</v>
      </c>
      <c r="L50" s="12">
        <v>6.0839225090907316</v>
      </c>
      <c r="M50" s="12">
        <v>6.6541577938461662</v>
      </c>
      <c r="N50" s="12"/>
      <c r="O50" s="12"/>
    </row>
    <row r="51" spans="1:15" x14ac:dyDescent="0.35">
      <c r="A51" s="11" t="str">
        <f t="shared" si="0"/>
        <v>DISTRIBUCION VOLUMEN X CRITERIO (Consumiciones).Total Bebidas FriasRestaurantes</v>
      </c>
      <c r="B51" s="11" t="s">
        <v>119</v>
      </c>
      <c r="C51" s="11" t="s">
        <v>131</v>
      </c>
      <c r="D51" s="11" t="s">
        <v>24</v>
      </c>
      <c r="E51" s="12">
        <v>14.18204325013456</v>
      </c>
      <c r="F51" s="12">
        <v>15.188481462195119</v>
      </c>
      <c r="G51" s="12">
        <v>16.289890215261927</v>
      </c>
      <c r="H51" s="12">
        <v>15.485474557144126</v>
      </c>
      <c r="I51" s="12">
        <v>15.090296556027694</v>
      </c>
      <c r="J51" s="12">
        <v>13.984785879340244</v>
      </c>
      <c r="K51" s="12">
        <v>15.682575353076658</v>
      </c>
      <c r="L51" s="12">
        <v>15.532903418128743</v>
      </c>
      <c r="M51" s="12">
        <v>15.420237115877395</v>
      </c>
      <c r="N51" s="12"/>
      <c r="O51" s="12"/>
    </row>
    <row r="52" spans="1:15" x14ac:dyDescent="0.35">
      <c r="A52" s="11" t="str">
        <f t="shared" si="0"/>
        <v>DISTRIBUCION VOLUMEN X CRITERIO (Consumiciones).Total Bebidas FriasRestaurantes Fast Food</v>
      </c>
      <c r="B52" s="11" t="s">
        <v>119</v>
      </c>
      <c r="C52" s="11" t="s">
        <v>131</v>
      </c>
      <c r="D52" s="11" t="s">
        <v>25</v>
      </c>
      <c r="E52" s="12">
        <v>6.4968941524226524</v>
      </c>
      <c r="F52" s="12">
        <v>5.9068457720774239</v>
      </c>
      <c r="G52" s="12">
        <v>6.8597038683771423</v>
      </c>
      <c r="H52" s="12">
        <v>7.9321868422488384</v>
      </c>
      <c r="I52" s="12">
        <v>6.9722860889073788</v>
      </c>
      <c r="J52" s="12">
        <v>6.6693089502417262</v>
      </c>
      <c r="K52" s="12">
        <v>7.9568915650771981</v>
      </c>
      <c r="L52" s="12">
        <v>7.5717353080197514</v>
      </c>
      <c r="M52" s="12">
        <v>6.6133031296619196</v>
      </c>
      <c r="N52" s="12"/>
      <c r="O52" s="12"/>
    </row>
    <row r="53" spans="1:15" x14ac:dyDescent="0.35">
      <c r="A53" s="11" t="str">
        <f t="shared" si="0"/>
        <v>DISTRIBUCION VOLUMEN X CRITERIO (Consumiciones).Total Bebidas FriasBares/Cafeterias/Cervecerias</v>
      </c>
      <c r="B53" s="11" t="s">
        <v>119</v>
      </c>
      <c r="C53" s="11" t="s">
        <v>131</v>
      </c>
      <c r="D53" s="11" t="s">
        <v>26</v>
      </c>
      <c r="E53" s="12">
        <v>58.639931624922383</v>
      </c>
      <c r="F53" s="12">
        <v>55.417097524919853</v>
      </c>
      <c r="G53" s="12">
        <v>57.772733049134118</v>
      </c>
      <c r="H53" s="12">
        <v>58.113946550045803</v>
      </c>
      <c r="I53" s="12">
        <v>57.716371868778417</v>
      </c>
      <c r="J53" s="12">
        <v>54.73166931203702</v>
      </c>
      <c r="K53" s="12">
        <v>57.262171028068295</v>
      </c>
      <c r="L53" s="12">
        <v>58.2886250181066</v>
      </c>
      <c r="M53" s="12">
        <v>57.32542028631822</v>
      </c>
      <c r="N53" s="12"/>
      <c r="O53" s="12"/>
    </row>
    <row r="54" spans="1:15" x14ac:dyDescent="0.35">
      <c r="A54" s="11" t="str">
        <f t="shared" si="0"/>
        <v>DISTRIBUCION VOLUMEN X CRITERIO (Consumiciones).Total Bebidas FriasPanaderias/Pastelerias</v>
      </c>
      <c r="B54" s="11" t="s">
        <v>119</v>
      </c>
      <c r="C54" s="11" t="s">
        <v>131</v>
      </c>
      <c r="D54" s="11" t="s">
        <v>27</v>
      </c>
      <c r="E54" s="12">
        <v>0.81798668141315412</v>
      </c>
      <c r="F54" s="12">
        <v>0.67883311656741507</v>
      </c>
      <c r="G54" s="12">
        <v>0.57595459249100123</v>
      </c>
      <c r="H54" s="12">
        <v>0.63908858840319194</v>
      </c>
      <c r="I54" s="12">
        <v>0.55166497043354235</v>
      </c>
      <c r="J54" s="12">
        <v>0.66079499398386587</v>
      </c>
      <c r="K54" s="12">
        <v>0.51207175954574224</v>
      </c>
      <c r="L54" s="12">
        <v>0.67388692203936851</v>
      </c>
      <c r="M54" s="12">
        <v>0.63547192908566319</v>
      </c>
      <c r="N54" s="12"/>
      <c r="O54" s="12"/>
    </row>
    <row r="55" spans="1:15" x14ac:dyDescent="0.35">
      <c r="A55" s="11" t="str">
        <f t="shared" si="0"/>
        <v>DISTRIBUCION VOLUMEN X CRITERIO (Consumiciones).Total Bebidas FriasTda.Alimentacion/Delicatesen</v>
      </c>
      <c r="B55" s="11" t="s">
        <v>119</v>
      </c>
      <c r="C55" s="11" t="s">
        <v>131</v>
      </c>
      <c r="D55" s="11" t="s">
        <v>203</v>
      </c>
      <c r="E55" s="12">
        <v>2.0386028122751498</v>
      </c>
      <c r="F55" s="12">
        <v>1.9695248507523462</v>
      </c>
      <c r="G55" s="12">
        <v>1.9449440348696925</v>
      </c>
      <c r="H55" s="12">
        <v>1.5058759343117463</v>
      </c>
      <c r="I55" s="12">
        <v>1.4512524886339999</v>
      </c>
      <c r="J55" s="12">
        <v>1.8516512111598205</v>
      </c>
      <c r="K55" s="12">
        <v>1.328288752111991</v>
      </c>
      <c r="L55" s="12">
        <v>1.4731993420484726</v>
      </c>
      <c r="M55" s="12">
        <v>1.4242156164264936</v>
      </c>
      <c r="N55" s="12"/>
      <c r="O55" s="12"/>
    </row>
    <row r="56" spans="1:15" x14ac:dyDescent="0.35">
      <c r="A56" s="11" t="str">
        <f t="shared" si="0"/>
        <v>DISTRIBUCION VOLUMEN X CRITERIO (Consumiciones).Total Bebidas FriasCanal Conveniencia/24h</v>
      </c>
      <c r="B56" s="11" t="s">
        <v>119</v>
      </c>
      <c r="C56" s="11" t="s">
        <v>131</v>
      </c>
      <c r="D56" s="11" t="s">
        <v>204</v>
      </c>
      <c r="E56" s="12">
        <v>1.8874696493577356</v>
      </c>
      <c r="F56" s="12">
        <v>1.6240316486467146</v>
      </c>
      <c r="G56" s="12">
        <v>1.668173689952188</v>
      </c>
      <c r="H56" s="12">
        <v>1.5869094417532184</v>
      </c>
      <c r="I56" s="12">
        <v>1.5859033741419786</v>
      </c>
      <c r="J56" s="12">
        <v>1.4430226736329117</v>
      </c>
      <c r="K56" s="12">
        <v>1.6452501805969504</v>
      </c>
      <c r="L56" s="12">
        <v>1.4975611532278181</v>
      </c>
      <c r="M56" s="12">
        <v>1.5320228456267</v>
      </c>
      <c r="N56" s="12"/>
      <c r="O56" s="12"/>
    </row>
    <row r="57" spans="1:15" x14ac:dyDescent="0.35">
      <c r="A57" s="11" t="str">
        <f t="shared" si="0"/>
        <v>DISTRIBUCION VOLUMEN X CRITERIO (Consumiciones).Total Bebidas FriasHoteles</v>
      </c>
      <c r="B57" s="11" t="s">
        <v>119</v>
      </c>
      <c r="C57" s="11" t="s">
        <v>131</v>
      </c>
      <c r="D57" s="11" t="s">
        <v>29</v>
      </c>
      <c r="E57" s="12">
        <v>0.36265486270779818</v>
      </c>
      <c r="F57" s="12">
        <v>0.882312764839005</v>
      </c>
      <c r="G57" s="12">
        <v>0.43095450584489858</v>
      </c>
      <c r="H57" s="12">
        <v>0.27103003293601452</v>
      </c>
      <c r="I57" s="12">
        <v>0.6469300656702226</v>
      </c>
      <c r="J57" s="12">
        <v>0.79527735025876467</v>
      </c>
      <c r="K57" s="12">
        <v>0.52214910059286557</v>
      </c>
      <c r="L57" s="12">
        <v>0.50322436403444848</v>
      </c>
      <c r="M57" s="12">
        <v>0.45210940236879704</v>
      </c>
      <c r="N57" s="12"/>
      <c r="O57" s="12"/>
    </row>
    <row r="58" spans="1:15" x14ac:dyDescent="0.35">
      <c r="A58" s="11" t="str">
        <f t="shared" si="0"/>
        <v>DISTRIBUCION VOLUMEN X CRITERIO (Consumiciones).Total Bebidas FriasEstaciones de servicio</v>
      </c>
      <c r="B58" s="11" t="s">
        <v>119</v>
      </c>
      <c r="C58" s="11" t="s">
        <v>131</v>
      </c>
      <c r="D58" s="11" t="s">
        <v>30</v>
      </c>
      <c r="E58" s="12">
        <v>1.3719838809625522</v>
      </c>
      <c r="F58" s="12">
        <v>1.5631448991729988</v>
      </c>
      <c r="G58" s="12">
        <v>1.2041982512340879</v>
      </c>
      <c r="H58" s="12">
        <v>1.0696495343875538</v>
      </c>
      <c r="I58" s="12">
        <v>1.4357839568537722</v>
      </c>
      <c r="J58" s="12">
        <v>1.5953762506860369</v>
      </c>
      <c r="K58" s="12">
        <v>1.3234132064471187</v>
      </c>
      <c r="L58" s="12">
        <v>1.2900632236471437</v>
      </c>
      <c r="M58" s="12">
        <v>1.3945849881717594</v>
      </c>
      <c r="N58" s="12"/>
      <c r="O58" s="12"/>
    </row>
    <row r="59" spans="1:15" x14ac:dyDescent="0.35">
      <c r="A59" s="11" t="str">
        <f t="shared" si="0"/>
        <v>DISTRIBUCION VOLUMEN X CRITERIO (Consumiciones).Total Bebidas FriasMaquinas dispensadoras</v>
      </c>
      <c r="B59" s="11" t="s">
        <v>119</v>
      </c>
      <c r="C59" s="11" t="s">
        <v>131</v>
      </c>
      <c r="D59" s="11" t="s">
        <v>31</v>
      </c>
      <c r="E59" s="12">
        <v>1.5190440265567924</v>
      </c>
      <c r="F59" s="12">
        <v>1.2929492669034228</v>
      </c>
      <c r="G59" s="12">
        <v>1.123687517844971</v>
      </c>
      <c r="H59" s="12">
        <v>1.3027982690645541</v>
      </c>
      <c r="I59" s="12">
        <v>1.4234475752533207</v>
      </c>
      <c r="J59" s="12">
        <v>1.3853394007078605</v>
      </c>
      <c r="K59" s="12">
        <v>1.3482069369613161</v>
      </c>
      <c r="L59" s="12">
        <v>1.7153904780788507</v>
      </c>
      <c r="M59" s="12">
        <v>1.5553427828051627</v>
      </c>
      <c r="N59" s="12"/>
      <c r="O59" s="12"/>
    </row>
    <row r="60" spans="1:15" x14ac:dyDescent="0.35">
      <c r="A60" s="11" t="str">
        <f t="shared" si="0"/>
        <v>DISTRIBUCION VOLUMEN X CRITERIO (Consumiciones).Total Bebidas FriasServicio en la empresa</v>
      </c>
      <c r="B60" s="11" t="s">
        <v>119</v>
      </c>
      <c r="C60" s="11" t="s">
        <v>131</v>
      </c>
      <c r="D60" s="11" t="s">
        <v>32</v>
      </c>
      <c r="E60" s="12">
        <v>1.1782939800465515</v>
      </c>
      <c r="F60" s="12">
        <v>0.76220943289593512</v>
      </c>
      <c r="G60" s="12">
        <v>0.96374603284629967</v>
      </c>
      <c r="H60" s="12">
        <v>0.99817602820953866</v>
      </c>
      <c r="I60" s="12">
        <v>0.85830126586039879</v>
      </c>
      <c r="J60" s="12">
        <v>0.82577350073557954</v>
      </c>
      <c r="K60" s="12">
        <v>0.80535070336610248</v>
      </c>
      <c r="L60" s="12">
        <v>0.82695400680161546</v>
      </c>
      <c r="M60" s="12">
        <v>0.73344016799644163</v>
      </c>
      <c r="N60" s="12"/>
      <c r="O60" s="12"/>
    </row>
    <row r="61" spans="1:15" x14ac:dyDescent="0.35">
      <c r="A61" s="11" t="str">
        <f t="shared" si="0"/>
        <v>DISTRIBUCION VOLUMEN X CRITERIO (Consumiciones).Total Bebidas FriasResto de canales</v>
      </c>
      <c r="B61" s="11" t="s">
        <v>119</v>
      </c>
      <c r="C61" s="11" t="s">
        <v>131</v>
      </c>
      <c r="D61" s="11" t="s">
        <v>33</v>
      </c>
      <c r="E61" s="12">
        <v>4.4403895247198104</v>
      </c>
      <c r="F61" s="12">
        <v>7.215053590951606</v>
      </c>
      <c r="G61" s="12">
        <v>4.1567054593646278</v>
      </c>
      <c r="H61" s="12">
        <v>4.4478516931753243</v>
      </c>
      <c r="I61" s="12">
        <v>5.758775220634119</v>
      </c>
      <c r="J61" s="12">
        <v>8.7711282365658718</v>
      </c>
      <c r="K61" s="12">
        <v>4.7925688280823113</v>
      </c>
      <c r="L61" s="12">
        <v>4.5425255225050982</v>
      </c>
      <c r="M61" s="12">
        <v>6.2596840029442689</v>
      </c>
      <c r="N61" s="12"/>
      <c r="O61" s="12"/>
    </row>
    <row r="62" spans="1:15" x14ac:dyDescent="0.35">
      <c r="A62" s="11" t="str">
        <f t="shared" si="0"/>
        <v>DISTRIBUCION VOLUMEN X CRITERIO (Consumiciones).Total Bebidas FriasEN LA CALLE</v>
      </c>
      <c r="B62" s="11" t="s">
        <v>119</v>
      </c>
      <c r="C62" s="11" t="s">
        <v>131</v>
      </c>
      <c r="D62" s="11" t="s">
        <v>220</v>
      </c>
      <c r="E62" s="12">
        <v>7.3236225380112154</v>
      </c>
      <c r="F62" s="12">
        <v>6.1024798925959836</v>
      </c>
      <c r="G62" s="12">
        <v>3.9414744773589612</v>
      </c>
      <c r="H62" s="12">
        <v>3.9730125685209803</v>
      </c>
      <c r="I62" s="12">
        <v>5.1148978174308377</v>
      </c>
      <c r="J62" s="12">
        <v>6.2622676349277793</v>
      </c>
      <c r="K62" s="12">
        <v>3.5693965493034359</v>
      </c>
      <c r="L62" s="12">
        <v>3.7179275003298038</v>
      </c>
      <c r="M62" s="12">
        <v>4.4010895364353111</v>
      </c>
      <c r="N62" s="12"/>
      <c r="O62" s="12"/>
    </row>
    <row r="63" spans="1:15" x14ac:dyDescent="0.35">
      <c r="A63" s="11" t="str">
        <f t="shared" si="0"/>
        <v>DISTRIBUCION VOLUMEN X CRITERIO (Consumiciones).Total Bebidas FriasEN CASA DE OTROS</v>
      </c>
      <c r="B63" s="11" t="s">
        <v>119</v>
      </c>
      <c r="C63" s="11" t="s">
        <v>131</v>
      </c>
      <c r="D63" s="11" t="s">
        <v>221</v>
      </c>
      <c r="E63" s="12">
        <v>4.005028288485545</v>
      </c>
      <c r="F63" s="12">
        <v>3.7509797654979407</v>
      </c>
      <c r="G63" s="12">
        <v>4.740411370939392</v>
      </c>
      <c r="H63" s="12">
        <v>3.4638568159172554</v>
      </c>
      <c r="I63" s="12">
        <v>3.0604236620806469</v>
      </c>
      <c r="J63" s="12">
        <v>3.6210199831955703</v>
      </c>
      <c r="K63" s="12">
        <v>4.6032181513403492</v>
      </c>
      <c r="L63" s="12">
        <v>3.3774814830611288</v>
      </c>
      <c r="M63" s="12">
        <v>3.2394795574151853</v>
      </c>
      <c r="N63" s="12"/>
      <c r="O63" s="12"/>
    </row>
    <row r="64" spans="1:15" x14ac:dyDescent="0.35">
      <c r="A64" s="11" t="str">
        <f t="shared" si="0"/>
        <v>DISTRIBUCION VOLUMEN X CRITERIO (Consumiciones).Total Bebidas FriasEN EL ESTABLECIMIENTO</v>
      </c>
      <c r="B64" s="11" t="s">
        <v>119</v>
      </c>
      <c r="C64" s="11" t="s">
        <v>131</v>
      </c>
      <c r="D64" s="11" t="s">
        <v>222</v>
      </c>
      <c r="E64" s="12">
        <v>77.552301677848348</v>
      </c>
      <c r="F64" s="12">
        <v>81.300361057159563</v>
      </c>
      <c r="G64" s="12">
        <v>82.174359190180752</v>
      </c>
      <c r="H64" s="12">
        <v>81.553224542068804</v>
      </c>
      <c r="I64" s="12">
        <v>81.835701869075578</v>
      </c>
      <c r="J64" s="12">
        <v>80.687561697012796</v>
      </c>
      <c r="K64" s="12">
        <v>82.68454325143567</v>
      </c>
      <c r="L64" s="12">
        <v>83.002438676624053</v>
      </c>
      <c r="M64" s="12">
        <v>82.796168516018312</v>
      </c>
      <c r="N64" s="12"/>
      <c r="O64" s="12"/>
    </row>
    <row r="65" spans="1:15" x14ac:dyDescent="0.35">
      <c r="A65" s="11" t="str">
        <f t="shared" si="0"/>
        <v>DISTRIBUCION VOLUMEN X CRITERIO (Consumiciones).Total Bebidas FriasEN EL TRABAJO</v>
      </c>
      <c r="B65" s="11" t="s">
        <v>119</v>
      </c>
      <c r="C65" s="11" t="s">
        <v>131</v>
      </c>
      <c r="D65" s="11" t="s">
        <v>223</v>
      </c>
      <c r="E65" s="12">
        <v>4.7529584373489868</v>
      </c>
      <c r="F65" s="12">
        <v>3.7960613180190479</v>
      </c>
      <c r="G65" s="12">
        <v>3.9159499796175354</v>
      </c>
      <c r="H65" s="12">
        <v>4.3771900152476224</v>
      </c>
      <c r="I65" s="12">
        <v>4.102592079457998</v>
      </c>
      <c r="J65" s="12">
        <v>3.7479638056538693</v>
      </c>
      <c r="K65" s="12">
        <v>3.8248322939171948</v>
      </c>
      <c r="L65" s="12">
        <v>4.2038127476577127</v>
      </c>
      <c r="M65" s="12">
        <v>3.9691245527508046</v>
      </c>
      <c r="N65" s="12"/>
      <c r="O65" s="12"/>
    </row>
    <row r="66" spans="1:15" x14ac:dyDescent="0.35">
      <c r="A66" s="11" t="str">
        <f t="shared" si="0"/>
        <v>DISTRIBUCION VOLUMEN X CRITERIO (Consumiciones).Total Bebidas FriasEN COLEGIO/INSTITUTO/UNIV.</v>
      </c>
      <c r="B66" s="11" t="s">
        <v>119</v>
      </c>
      <c r="C66" s="11" t="s">
        <v>131</v>
      </c>
      <c r="D66" s="11" t="s">
        <v>224</v>
      </c>
      <c r="E66" s="12">
        <v>0.11756255243970141</v>
      </c>
      <c r="F66" s="12">
        <v>0.11180407651548992</v>
      </c>
      <c r="G66" s="12">
        <v>0.12559239115186502</v>
      </c>
      <c r="H66" s="12">
        <v>0.51437911161776995</v>
      </c>
      <c r="I66" s="12">
        <v>0.39980824517873592</v>
      </c>
      <c r="J66" s="12">
        <v>0.15244383449674068</v>
      </c>
      <c r="K66" s="12">
        <v>0.15559189103571441</v>
      </c>
      <c r="L66" s="12">
        <v>8.3326899842975949E-2</v>
      </c>
      <c r="M66" s="12">
        <v>0.14772685227098284</v>
      </c>
      <c r="N66" s="12"/>
      <c r="O66" s="12"/>
    </row>
    <row r="67" spans="1:15" x14ac:dyDescent="0.35">
      <c r="A67" s="11" t="str">
        <f t="shared" si="0"/>
        <v>DISTRIBUCION VOLUMEN X CRITERIO (Consumiciones).Total Bebidas FriasEN MI CASA</v>
      </c>
      <c r="B67" s="11" t="s">
        <v>119</v>
      </c>
      <c r="C67" s="11" t="s">
        <v>131</v>
      </c>
      <c r="D67" s="11" t="s">
        <v>225</v>
      </c>
      <c r="E67" s="12">
        <v>4.2442754857345504</v>
      </c>
      <c r="F67" s="12">
        <v>2.8957882423204397</v>
      </c>
      <c r="G67" s="12">
        <v>3.5195760364936879</v>
      </c>
      <c r="H67" s="12">
        <v>4.2152447516302898</v>
      </c>
      <c r="I67" s="12">
        <v>3.0899919769411346</v>
      </c>
      <c r="J67" s="12">
        <v>2.5349778461808201</v>
      </c>
      <c r="K67" s="12">
        <v>3.3715937480694893</v>
      </c>
      <c r="L67" s="12">
        <v>3.3474480671000757</v>
      </c>
      <c r="M67" s="12">
        <v>3.2325066029529275</v>
      </c>
      <c r="N67" s="12"/>
      <c r="O67" s="12"/>
    </row>
    <row r="68" spans="1:15" x14ac:dyDescent="0.35">
      <c r="A68" s="11" t="str">
        <f t="shared" ref="A68:A131" si="1">B68&amp;C68&amp;D68</f>
        <v>DISTRIBUCION VOLUMEN X CRITERIO (Consumiciones).Total Bebidas FriasEN M.TRANSP.(AVION,TREN,AUTOC,E</v>
      </c>
      <c r="B68" s="11" t="s">
        <v>119</v>
      </c>
      <c r="C68" s="11" t="s">
        <v>131</v>
      </c>
      <c r="D68" s="11" t="s">
        <v>226</v>
      </c>
      <c r="E68" s="12">
        <v>0.4438814681096282</v>
      </c>
      <c r="F68" s="12">
        <v>0.48218097774180091</v>
      </c>
      <c r="G68" s="12">
        <v>0.30631676907410799</v>
      </c>
      <c r="H68" s="12">
        <v>0.32986024447883855</v>
      </c>
      <c r="I68" s="12">
        <v>0.20797662912667519</v>
      </c>
      <c r="J68" s="12">
        <v>0.31883337006601387</v>
      </c>
      <c r="K68" s="12">
        <v>0.26490177044291963</v>
      </c>
      <c r="L68" s="12">
        <v>0.11525494941098684</v>
      </c>
      <c r="M68" s="12">
        <v>3.9548342275037097E-2</v>
      </c>
      <c r="N68" s="12"/>
      <c r="O68" s="12"/>
    </row>
    <row r="69" spans="1:15" x14ac:dyDescent="0.35">
      <c r="A69" s="11" t="str">
        <f t="shared" si="1"/>
        <v>DISTRIBUCION VOLUMEN X CRITERIO (Consumiciones).Total Bebidas FriasEN OTRO LUGAR</v>
      </c>
      <c r="B69" s="11" t="s">
        <v>119</v>
      </c>
      <c r="C69" s="11" t="s">
        <v>131</v>
      </c>
      <c r="D69" s="11" t="s">
        <v>227</v>
      </c>
      <c r="E69" s="12">
        <v>1.5603738883946718</v>
      </c>
      <c r="F69" s="12">
        <v>1.5603555290116708</v>
      </c>
      <c r="G69" s="12">
        <v>1.2763187536824592</v>
      </c>
      <c r="H69" s="12">
        <v>1.5732376935026751</v>
      </c>
      <c r="I69" s="12">
        <v>2.1886300998425106</v>
      </c>
      <c r="J69" s="12">
        <v>2.6749170119229957</v>
      </c>
      <c r="K69" s="12">
        <v>1.525916832426206</v>
      </c>
      <c r="L69" s="12">
        <v>2.1523036867586294</v>
      </c>
      <c r="M69" s="12">
        <v>2.1743632234218846</v>
      </c>
      <c r="N69" s="12"/>
      <c r="O69" s="12"/>
    </row>
    <row r="70" spans="1:15" x14ac:dyDescent="0.35">
      <c r="A70" s="11" t="str">
        <f t="shared" si="1"/>
        <v>DISTRIBUCION VOLUMEN X CRITERIO (Consumiciones).Total Bebidas FriasDESAYUNO</v>
      </c>
      <c r="B70" s="11" t="s">
        <v>119</v>
      </c>
      <c r="C70" s="11" t="s">
        <v>131</v>
      </c>
      <c r="D70" s="11" t="s">
        <v>228</v>
      </c>
      <c r="E70" s="12">
        <v>5.212686914847497</v>
      </c>
      <c r="F70" s="12">
        <v>5.3314926739700734</v>
      </c>
      <c r="G70" s="12">
        <v>5.7155039172290412</v>
      </c>
      <c r="H70" s="12">
        <v>6.0266256234727251</v>
      </c>
      <c r="I70" s="12">
        <v>5.384051941877396</v>
      </c>
      <c r="J70" s="12">
        <v>5.7417562913204074</v>
      </c>
      <c r="K70" s="12">
        <v>5.8922674968961042</v>
      </c>
      <c r="L70" s="12">
        <v>6.3196502843118774</v>
      </c>
      <c r="M70" s="12">
        <v>5.9222071772425435</v>
      </c>
      <c r="N70" s="12"/>
      <c r="O70" s="12"/>
    </row>
    <row r="71" spans="1:15" x14ac:dyDescent="0.35">
      <c r="A71" s="11" t="str">
        <f t="shared" si="1"/>
        <v>DISTRIBUCION VOLUMEN X CRITERIO (Consumiciones).Total Bebidas FriasAPERITIVO/ANTES DE COMER</v>
      </c>
      <c r="B71" s="11" t="s">
        <v>119</v>
      </c>
      <c r="C71" s="11" t="s">
        <v>131</v>
      </c>
      <c r="D71" s="11" t="s">
        <v>229</v>
      </c>
      <c r="E71" s="12">
        <v>24.731560024863281</v>
      </c>
      <c r="F71" s="12">
        <v>21.118074082117676</v>
      </c>
      <c r="G71" s="12">
        <v>22.667435341377391</v>
      </c>
      <c r="H71" s="12">
        <v>22.567102463453086</v>
      </c>
      <c r="I71" s="12">
        <v>21.560707812082132</v>
      </c>
      <c r="J71" s="12">
        <v>19.580889375365398</v>
      </c>
      <c r="K71" s="12">
        <v>21.057063644383025</v>
      </c>
      <c r="L71" s="12">
        <v>20.573610227128487</v>
      </c>
      <c r="M71" s="12">
        <v>20.252368600252705</v>
      </c>
      <c r="N71" s="12"/>
      <c r="O71" s="12"/>
    </row>
    <row r="72" spans="1:15" x14ac:dyDescent="0.35">
      <c r="A72" s="11" t="str">
        <f t="shared" si="1"/>
        <v>DISTRIBUCION VOLUMEN X CRITERIO (Consumiciones).Total Bebidas FriasCOMIDA</v>
      </c>
      <c r="B72" s="11" t="s">
        <v>119</v>
      </c>
      <c r="C72" s="11" t="s">
        <v>131</v>
      </c>
      <c r="D72" s="11" t="s">
        <v>230</v>
      </c>
      <c r="E72" s="12">
        <v>27.520281267705755</v>
      </c>
      <c r="F72" s="12">
        <v>23.542802425474889</v>
      </c>
      <c r="G72" s="12">
        <v>27.1908570207274</v>
      </c>
      <c r="H72" s="12">
        <v>28.056097469928297</v>
      </c>
      <c r="I72" s="12">
        <v>25.748187382997063</v>
      </c>
      <c r="J72" s="12">
        <v>22.014685663944743</v>
      </c>
      <c r="K72" s="12">
        <v>27.941192682438281</v>
      </c>
      <c r="L72" s="12">
        <v>28.121098290385483</v>
      </c>
      <c r="M72" s="12">
        <v>27.262529865815399</v>
      </c>
      <c r="N72" s="12"/>
      <c r="O72" s="12"/>
    </row>
    <row r="73" spans="1:15" x14ac:dyDescent="0.35">
      <c r="A73" s="11" t="str">
        <f t="shared" si="1"/>
        <v>DISTRIBUCION VOLUMEN X CRITERIO (Consumiciones).Total Bebidas FriasTARDE/MERIENDA</v>
      </c>
      <c r="B73" s="11" t="s">
        <v>119</v>
      </c>
      <c r="C73" s="11" t="s">
        <v>131</v>
      </c>
      <c r="D73" s="11" t="s">
        <v>231</v>
      </c>
      <c r="E73" s="12">
        <v>15.264211482989735</v>
      </c>
      <c r="F73" s="12">
        <v>13.302735199247778</v>
      </c>
      <c r="G73" s="12">
        <v>11.770677060898182</v>
      </c>
      <c r="H73" s="12">
        <v>12.823187873114506</v>
      </c>
      <c r="I73" s="12">
        <v>13.671793747957093</v>
      </c>
      <c r="J73" s="12">
        <v>13.007252080643978</v>
      </c>
      <c r="K73" s="12">
        <v>11.967114194889122</v>
      </c>
      <c r="L73" s="12">
        <v>12.585177578512877</v>
      </c>
      <c r="M73" s="12">
        <v>13.522385092874323</v>
      </c>
      <c r="N73" s="12"/>
      <c r="O73" s="12"/>
    </row>
    <row r="74" spans="1:15" x14ac:dyDescent="0.35">
      <c r="A74" s="11" t="str">
        <f t="shared" si="1"/>
        <v>DISTRIBUCION VOLUMEN X CRITERIO (Consumiciones).Total Bebidas FriasANTES DE CENAR</v>
      </c>
      <c r="B74" s="11" t="s">
        <v>119</v>
      </c>
      <c r="C74" s="11" t="s">
        <v>131</v>
      </c>
      <c r="D74" s="11" t="s">
        <v>232</v>
      </c>
      <c r="E74" s="12">
        <v>10.583403940408934</v>
      </c>
      <c r="F74" s="12">
        <v>10.69780527592615</v>
      </c>
      <c r="G74" s="12">
        <v>11.146525986403988</v>
      </c>
      <c r="H74" s="12">
        <v>10.251242925361305</v>
      </c>
      <c r="I74" s="12">
        <v>10.11948228984043</v>
      </c>
      <c r="J74" s="12">
        <v>10.426518896340376</v>
      </c>
      <c r="K74" s="12">
        <v>10.972463359047122</v>
      </c>
      <c r="L74" s="12">
        <v>10.799840332982187</v>
      </c>
      <c r="M74" s="12">
        <v>10.762183481399552</v>
      </c>
      <c r="N74" s="12"/>
      <c r="O74" s="12"/>
    </row>
    <row r="75" spans="1:15" x14ac:dyDescent="0.35">
      <c r="A75" s="11" t="str">
        <f t="shared" si="1"/>
        <v>DISTRIBUCION VOLUMEN X CRITERIO (Consumiciones).Total Bebidas FriasCENA</v>
      </c>
      <c r="B75" s="11" t="s">
        <v>119</v>
      </c>
      <c r="C75" s="11" t="s">
        <v>131</v>
      </c>
      <c r="D75" s="11" t="s">
        <v>233</v>
      </c>
      <c r="E75" s="12">
        <v>11.062435622053185</v>
      </c>
      <c r="F75" s="12">
        <v>17.98776650485317</v>
      </c>
      <c r="G75" s="12">
        <v>14.365820670624331</v>
      </c>
      <c r="H75" s="12">
        <v>13.090420415160331</v>
      </c>
      <c r="I75" s="12">
        <v>15.673017635871989</v>
      </c>
      <c r="J75" s="12">
        <v>19.561399447219461</v>
      </c>
      <c r="K75" s="12">
        <v>14.526921269713563</v>
      </c>
      <c r="L75" s="12">
        <v>14.403709592509943</v>
      </c>
      <c r="M75" s="12">
        <v>14.964436554577192</v>
      </c>
      <c r="N75" s="12"/>
      <c r="O75" s="12"/>
    </row>
    <row r="76" spans="1:15" x14ac:dyDescent="0.35">
      <c r="A76" s="11" t="str">
        <f t="shared" si="1"/>
        <v>DISTRIBUCION VOLUMEN X CRITERIO (Consumiciones).Total Bebidas FriasDESPUES DE LA CENA</v>
      </c>
      <c r="B76" s="11" t="s">
        <v>119</v>
      </c>
      <c r="C76" s="11" t="s">
        <v>131</v>
      </c>
      <c r="D76" s="11" t="s">
        <v>234</v>
      </c>
      <c r="E76" s="12">
        <v>1.5030216584890788</v>
      </c>
      <c r="F76" s="12">
        <v>3.7883052524808796</v>
      </c>
      <c r="G76" s="12">
        <v>3.6629547063687364</v>
      </c>
      <c r="H76" s="12">
        <v>3.1464489692779054</v>
      </c>
      <c r="I76" s="12">
        <v>3.3632393471607283</v>
      </c>
      <c r="J76" s="12">
        <v>4.5280412344403143</v>
      </c>
      <c r="K76" s="12">
        <v>3.4721612374567536</v>
      </c>
      <c r="L76" s="12">
        <v>3.2868061344531045</v>
      </c>
      <c r="M76" s="12">
        <v>3.3366679393669827</v>
      </c>
      <c r="N76" s="12"/>
      <c r="O76" s="12"/>
    </row>
    <row r="77" spans="1:15" x14ac:dyDescent="0.35">
      <c r="A77" s="11" t="str">
        <f t="shared" si="1"/>
        <v>DISTRIBUCION VOLUMEN X CRITERIO (Consumiciones).Total Bebidas FriasDURANTE EL DIA</v>
      </c>
      <c r="B77" s="11" t="s">
        <v>119</v>
      </c>
      <c r="C77" s="11" t="s">
        <v>131</v>
      </c>
      <c r="D77" s="11" t="s">
        <v>235</v>
      </c>
      <c r="E77" s="12">
        <v>4.1224033192499938</v>
      </c>
      <c r="F77" s="12">
        <v>4.2310043953711629</v>
      </c>
      <c r="G77" s="12">
        <v>3.4802242648697095</v>
      </c>
      <c r="H77" s="12">
        <v>4.0388708144413084</v>
      </c>
      <c r="I77" s="12">
        <v>4.4795365569191459</v>
      </c>
      <c r="J77" s="12">
        <v>5.1394465156737432</v>
      </c>
      <c r="K77" s="12">
        <v>4.1708150751705553</v>
      </c>
      <c r="L77" s="12">
        <v>3.910106425395087</v>
      </c>
      <c r="M77" s="12">
        <v>3.977224240611211</v>
      </c>
      <c r="N77" s="12"/>
      <c r="O77" s="12"/>
    </row>
    <row r="78" spans="1:15" x14ac:dyDescent="0.35">
      <c r="A78" s="11" t="str">
        <f t="shared" si="1"/>
        <v>DISTRIBUCION VOLUMEN X CRITERIO (Consumiciones).Total Bebidas FriasCON AMIGOS</v>
      </c>
      <c r="B78" s="11" t="s">
        <v>119</v>
      </c>
      <c r="C78" s="11" t="s">
        <v>131</v>
      </c>
      <c r="D78" s="11" t="s">
        <v>236</v>
      </c>
      <c r="E78" s="12">
        <v>35.610831497337834</v>
      </c>
      <c r="F78" s="12">
        <v>33.748047255792834</v>
      </c>
      <c r="G78" s="12">
        <v>37.320477527301776</v>
      </c>
      <c r="H78" s="12">
        <v>36.772040855589786</v>
      </c>
      <c r="I78" s="12">
        <v>35.844129795263427</v>
      </c>
      <c r="J78" s="12">
        <v>34.166010725942719</v>
      </c>
      <c r="K78" s="12">
        <v>36.414335685063044</v>
      </c>
      <c r="L78" s="12">
        <v>37.445069089787971</v>
      </c>
      <c r="M78" s="12">
        <v>35.651035413870332</v>
      </c>
      <c r="N78" s="12"/>
      <c r="O78" s="12"/>
    </row>
    <row r="79" spans="1:15" x14ac:dyDescent="0.35">
      <c r="A79" s="11" t="str">
        <f t="shared" si="1"/>
        <v>DISTRIBUCION VOLUMEN X CRITERIO (Consumiciones).Total Bebidas FriasCON CLIENTES</v>
      </c>
      <c r="B79" s="11" t="s">
        <v>119</v>
      </c>
      <c r="C79" s="11" t="s">
        <v>131</v>
      </c>
      <c r="D79" s="11" t="s">
        <v>237</v>
      </c>
      <c r="E79" s="12">
        <v>0.61197206910654967</v>
      </c>
      <c r="F79" s="12">
        <v>0.39490651507037278</v>
      </c>
      <c r="G79" s="12">
        <v>0.44431017736869804</v>
      </c>
      <c r="H79" s="12">
        <v>0.43067224501867907</v>
      </c>
      <c r="I79" s="12">
        <v>0.39636668721956442</v>
      </c>
      <c r="J79" s="12">
        <v>0.30172933755851761</v>
      </c>
      <c r="K79" s="12">
        <v>0.37366616697870297</v>
      </c>
      <c r="L79" s="12">
        <v>0.36829495793200584</v>
      </c>
      <c r="M79" s="12">
        <v>0.26198450716976385</v>
      </c>
      <c r="N79" s="12"/>
      <c r="O79" s="12"/>
    </row>
    <row r="80" spans="1:15" x14ac:dyDescent="0.35">
      <c r="A80" s="11" t="str">
        <f t="shared" si="1"/>
        <v>DISTRIBUCION VOLUMEN X CRITERIO (Consumiciones).Total Bebidas FriasCON COMPAÑEROS DE TRABAJO</v>
      </c>
      <c r="B80" s="11" t="s">
        <v>119</v>
      </c>
      <c r="C80" s="11" t="s">
        <v>131</v>
      </c>
      <c r="D80" s="11" t="s">
        <v>238</v>
      </c>
      <c r="E80" s="12">
        <v>4.4321218601092536</v>
      </c>
      <c r="F80" s="12">
        <v>3.4115508675983897</v>
      </c>
      <c r="G80" s="12">
        <v>4.8124978338474333</v>
      </c>
      <c r="H80" s="12">
        <v>4.5850240200315291</v>
      </c>
      <c r="I80" s="12">
        <v>3.997142713873949</v>
      </c>
      <c r="J80" s="12">
        <v>3.5211929046043027</v>
      </c>
      <c r="K80" s="12">
        <v>4.7997968661307029</v>
      </c>
      <c r="L80" s="12">
        <v>4.3627027556172422</v>
      </c>
      <c r="M80" s="12">
        <v>4.2862365333217873</v>
      </c>
      <c r="N80" s="12"/>
      <c r="O80" s="12"/>
    </row>
    <row r="81" spans="1:15" x14ac:dyDescent="0.35">
      <c r="A81" s="11" t="str">
        <f t="shared" si="1"/>
        <v>DISTRIBUCION VOLUMEN X CRITERIO (Consumiciones).Total Bebidas FriasCON COMPAÑEROS DE CLASE</v>
      </c>
      <c r="B81" s="11" t="s">
        <v>119</v>
      </c>
      <c r="C81" s="11" t="s">
        <v>131</v>
      </c>
      <c r="D81" s="11" t="s">
        <v>239</v>
      </c>
      <c r="E81" s="12">
        <v>0.43771831917542925</v>
      </c>
      <c r="F81" s="12">
        <v>0.2489674209462511</v>
      </c>
      <c r="G81" s="12">
        <v>0.33303027827427367</v>
      </c>
      <c r="H81" s="12">
        <v>0.33525485928252896</v>
      </c>
      <c r="I81" s="12">
        <v>0.35635836701037055</v>
      </c>
      <c r="J81" s="12">
        <v>0.19538853606994891</v>
      </c>
      <c r="K81" s="12">
        <v>0.36536369927451295</v>
      </c>
      <c r="L81" s="12">
        <v>0.26584456377248833</v>
      </c>
      <c r="M81" s="12">
        <v>0.33628927822147348</v>
      </c>
      <c r="N81" s="12"/>
      <c r="O81" s="12"/>
    </row>
    <row r="82" spans="1:15" x14ac:dyDescent="0.35">
      <c r="A82" s="11" t="str">
        <f t="shared" si="1"/>
        <v>DISTRIBUCION VOLUMEN X CRITERIO (Consumiciones).Total Bebidas FriasCON FAMILIA</v>
      </c>
      <c r="B82" s="11" t="s">
        <v>119</v>
      </c>
      <c r="C82" s="11" t="s">
        <v>131</v>
      </c>
      <c r="D82" s="11" t="s">
        <v>240</v>
      </c>
      <c r="E82" s="12">
        <v>28.079895444767462</v>
      </c>
      <c r="F82" s="12">
        <v>32.510285069805207</v>
      </c>
      <c r="G82" s="12">
        <v>28.155290033387629</v>
      </c>
      <c r="H82" s="12">
        <v>26.790929530712042</v>
      </c>
      <c r="I82" s="12">
        <v>29.623900543785098</v>
      </c>
      <c r="J82" s="12">
        <v>32.801691061488043</v>
      </c>
      <c r="K82" s="12">
        <v>29.614145488861855</v>
      </c>
      <c r="L82" s="12">
        <v>26.406651567342308</v>
      </c>
      <c r="M82" s="12">
        <v>28.880322216230468</v>
      </c>
      <c r="N82" s="12"/>
      <c r="O82" s="12"/>
    </row>
    <row r="83" spans="1:15" x14ac:dyDescent="0.35">
      <c r="A83" s="11" t="str">
        <f t="shared" si="1"/>
        <v>DISTRIBUCION VOLUMEN X CRITERIO (Consumiciones).Total Bebidas FriasCON LA PAREJA</v>
      </c>
      <c r="B83" s="11" t="s">
        <v>119</v>
      </c>
      <c r="C83" s="11" t="s">
        <v>131</v>
      </c>
      <c r="D83" s="11" t="s">
        <v>241</v>
      </c>
      <c r="E83" s="12">
        <v>16.711036925059126</v>
      </c>
      <c r="F83" s="12">
        <v>17.211055555418447</v>
      </c>
      <c r="G83" s="12">
        <v>16.104250940316515</v>
      </c>
      <c r="H83" s="12">
        <v>16.627937895368568</v>
      </c>
      <c r="I83" s="12">
        <v>16.688696030071611</v>
      </c>
      <c r="J83" s="12">
        <v>16.251426863998333</v>
      </c>
      <c r="K83" s="12">
        <v>15.60069572206228</v>
      </c>
      <c r="L83" s="12">
        <v>17.054345430450415</v>
      </c>
      <c r="M83" s="12">
        <v>17.667179682979537</v>
      </c>
      <c r="N83" s="12"/>
      <c r="O83" s="12"/>
    </row>
    <row r="84" spans="1:15" x14ac:dyDescent="0.35">
      <c r="A84" s="11" t="str">
        <f t="shared" si="1"/>
        <v>DISTRIBUCION VOLUMEN X CRITERIO (Consumiciones).Total Bebidas FriasESTABA SOLO/A</v>
      </c>
      <c r="B84" s="11" t="s">
        <v>119</v>
      </c>
      <c r="C84" s="11" t="s">
        <v>131</v>
      </c>
      <c r="D84" s="11" t="s">
        <v>242</v>
      </c>
      <c r="E84" s="12">
        <v>13.600990469816363</v>
      </c>
      <c r="F84" s="12">
        <v>11.916724868521394</v>
      </c>
      <c r="G84" s="12">
        <v>12.305995250143171</v>
      </c>
      <c r="H84" s="12">
        <v>13.867170517816172</v>
      </c>
      <c r="I84" s="12">
        <v>12.505478709178973</v>
      </c>
      <c r="J84" s="12">
        <v>12.07785352735597</v>
      </c>
      <c r="K84" s="12">
        <v>12.163820830352851</v>
      </c>
      <c r="L84" s="12">
        <v>13.335133878798032</v>
      </c>
      <c r="M84" s="12">
        <v>12.354046202957651</v>
      </c>
      <c r="N84" s="12"/>
      <c r="O84" s="12"/>
    </row>
    <row r="85" spans="1:15" x14ac:dyDescent="0.35">
      <c r="A85" s="11" t="str">
        <f t="shared" si="1"/>
        <v>DISTRIBUCION VOLUMEN X CRITERIO (Consumiciones).Total Bebidas FriasOTROS</v>
      </c>
      <c r="B85" s="11" t="s">
        <v>119</v>
      </c>
      <c r="C85" s="11" t="s">
        <v>131</v>
      </c>
      <c r="D85" s="11" t="s">
        <v>243</v>
      </c>
      <c r="E85" s="12">
        <v>0.51542876095978529</v>
      </c>
      <c r="F85" s="12">
        <v>0.55844893496775649</v>
      </c>
      <c r="G85" s="12">
        <v>0.52413836639913647</v>
      </c>
      <c r="H85" s="12">
        <v>0.59096950188226305</v>
      </c>
      <c r="I85" s="12">
        <v>0.58794386830297451</v>
      </c>
      <c r="J85" s="12">
        <v>0.6846934611507145</v>
      </c>
      <c r="K85" s="12">
        <v>0.66817637328042889</v>
      </c>
      <c r="L85" s="12">
        <v>0.76195594138600642</v>
      </c>
      <c r="M85" s="12">
        <v>0.56289347104737986</v>
      </c>
      <c r="N85" s="12"/>
      <c r="O85" s="12"/>
    </row>
    <row r="86" spans="1:15" x14ac:dyDescent="0.35">
      <c r="A86" s="11" t="str">
        <f t="shared" si="1"/>
        <v>DISTRIBUCION VOLUMEN X CRITERIO (Consumiciones).Total Bebidas FriasESTAR TRABAJANDO</v>
      </c>
      <c r="B86" s="11" t="s">
        <v>119</v>
      </c>
      <c r="C86" s="11" t="s">
        <v>131</v>
      </c>
      <c r="D86" s="11" t="s">
        <v>244</v>
      </c>
      <c r="E86" s="12">
        <v>7.3182761078453753</v>
      </c>
      <c r="F86" s="12">
        <v>5.233923948479636</v>
      </c>
      <c r="G86" s="12">
        <v>5.909986252151711</v>
      </c>
      <c r="H86" s="12">
        <v>6.5724239126377242</v>
      </c>
      <c r="I86" s="12">
        <v>6.0534285576323059</v>
      </c>
      <c r="J86" s="12">
        <v>5.3716662005629052</v>
      </c>
      <c r="K86" s="12">
        <v>5.8420289924406159</v>
      </c>
      <c r="L86" s="12">
        <v>6.8581113079662108</v>
      </c>
      <c r="M86" s="12">
        <v>6.2101254462651498</v>
      </c>
      <c r="N86" s="12"/>
      <c r="O86" s="12"/>
    </row>
    <row r="87" spans="1:15" x14ac:dyDescent="0.35">
      <c r="A87" s="11" t="str">
        <f t="shared" si="1"/>
        <v>DISTRIBUCION VOLUMEN X CRITERIO (Consumiciones).Total Bebidas FriasCOMIDA DE NEGOCIOS</v>
      </c>
      <c r="B87" s="11" t="s">
        <v>119</v>
      </c>
      <c r="C87" s="11" t="s">
        <v>131</v>
      </c>
      <c r="D87" s="11" t="s">
        <v>245</v>
      </c>
      <c r="E87" s="12">
        <v>0.22059952572775177</v>
      </c>
      <c r="F87" s="12">
        <v>0.21230512661679818</v>
      </c>
      <c r="G87" s="12">
        <v>0.54669812332793655</v>
      </c>
      <c r="H87" s="12">
        <v>0.16916580282612256</v>
      </c>
      <c r="I87" s="12">
        <v>0.22617829391138977</v>
      </c>
      <c r="J87" s="12">
        <v>0.15513538307864314</v>
      </c>
      <c r="K87" s="12">
        <v>0.57220945211055585</v>
      </c>
      <c r="L87" s="12">
        <v>0.22086805726097564</v>
      </c>
      <c r="M87" s="12">
        <v>0.21790000511704249</v>
      </c>
      <c r="N87" s="12"/>
      <c r="O87" s="12"/>
    </row>
    <row r="88" spans="1:15" x14ac:dyDescent="0.35">
      <c r="A88" s="11" t="str">
        <f t="shared" si="1"/>
        <v>DISTRIBUCION VOLUMEN X CRITERIO (Consumiciones).Total Bebidas FriasPOR PLACER/RELAX</v>
      </c>
      <c r="B88" s="11" t="s">
        <v>119</v>
      </c>
      <c r="C88" s="11" t="s">
        <v>131</v>
      </c>
      <c r="D88" s="11" t="s">
        <v>246</v>
      </c>
      <c r="E88" s="12">
        <v>16.172819045179399</v>
      </c>
      <c r="F88" s="12">
        <v>19.963388359793584</v>
      </c>
      <c r="G88" s="12">
        <v>15.974374621439051</v>
      </c>
      <c r="H88" s="12">
        <v>14.859477790444247</v>
      </c>
      <c r="I88" s="12">
        <v>17.575346180132531</v>
      </c>
      <c r="J88" s="12">
        <v>18.875381140145361</v>
      </c>
      <c r="K88" s="12">
        <v>14.705875011726061</v>
      </c>
      <c r="L88" s="12">
        <v>15.221294108212181</v>
      </c>
      <c r="M88" s="12">
        <v>16.125670627782394</v>
      </c>
      <c r="N88" s="12"/>
      <c r="O88" s="12"/>
    </row>
    <row r="89" spans="1:15" x14ac:dyDescent="0.35">
      <c r="A89" s="11" t="str">
        <f t="shared" si="1"/>
        <v>DISTRIBUCION VOLUMEN X CRITERIO (Consumiciones).Total Bebidas FriasTENER HAMBRE/SIN PLANIFICAR</v>
      </c>
      <c r="B89" s="11" t="s">
        <v>119</v>
      </c>
      <c r="C89" s="11" t="s">
        <v>131</v>
      </c>
      <c r="D89" s="11" t="s">
        <v>247</v>
      </c>
      <c r="E89" s="12">
        <v>29.132851333175463</v>
      </c>
      <c r="F89" s="12">
        <v>29.955984590287738</v>
      </c>
      <c r="G89" s="12">
        <v>29.381074510697079</v>
      </c>
      <c r="H89" s="12">
        <v>30.78302718441584</v>
      </c>
      <c r="I89" s="12">
        <v>24.626890618964133</v>
      </c>
      <c r="J89" s="12">
        <v>25.173424553852268</v>
      </c>
      <c r="K89" s="12">
        <v>23.474379569134051</v>
      </c>
      <c r="L89" s="12">
        <v>24.007313194069724</v>
      </c>
      <c r="M89" s="12">
        <v>24.745712508807216</v>
      </c>
      <c r="N89" s="12"/>
      <c r="O89" s="12"/>
    </row>
    <row r="90" spans="1:15" x14ac:dyDescent="0.35">
      <c r="A90" s="11" t="str">
        <f t="shared" si="1"/>
        <v>DISTRIBUCION VOLUMEN X CRITERIO (Consumiciones).Total Bebidas FriasESTAR DE COMPRAS</v>
      </c>
      <c r="B90" s="11" t="s">
        <v>119</v>
      </c>
      <c r="C90" s="11" t="s">
        <v>131</v>
      </c>
      <c r="D90" s="11" t="s">
        <v>248</v>
      </c>
      <c r="E90" s="12">
        <v>2.5375479631899078</v>
      </c>
      <c r="F90" s="12">
        <v>2.2675333601514316</v>
      </c>
      <c r="G90" s="12">
        <v>2.6350152579660771</v>
      </c>
      <c r="H90" s="12">
        <v>2.5024973366910648</v>
      </c>
      <c r="I90" s="12">
        <v>2.0934407779395596</v>
      </c>
      <c r="J90" s="12">
        <v>2.029275637713289</v>
      </c>
      <c r="K90" s="12">
        <v>2.4417040531301355</v>
      </c>
      <c r="L90" s="12">
        <v>2.7949645677834476</v>
      </c>
      <c r="M90" s="12">
        <v>2.1824658634221992</v>
      </c>
      <c r="N90" s="12"/>
      <c r="O90" s="12"/>
    </row>
    <row r="91" spans="1:15" x14ac:dyDescent="0.35">
      <c r="A91" s="11" t="str">
        <f t="shared" si="1"/>
        <v>DISTRIBUCION VOLUMEN X CRITERIO (Consumiciones).Total Bebidas FriasNO COCINAR EN CASA</v>
      </c>
      <c r="B91" s="11" t="s">
        <v>119</v>
      </c>
      <c r="C91" s="11" t="s">
        <v>131</v>
      </c>
      <c r="D91" s="11" t="s">
        <v>249</v>
      </c>
      <c r="E91" s="12">
        <v>3.5092412860327453</v>
      </c>
      <c r="F91" s="12">
        <v>3.0159933760942153</v>
      </c>
      <c r="G91" s="12">
        <v>3.3556849333155085</v>
      </c>
      <c r="H91" s="12">
        <v>3.5195522769496708</v>
      </c>
      <c r="I91" s="12">
        <v>3.4080746887350308</v>
      </c>
      <c r="J91" s="12">
        <v>2.9348720313666221</v>
      </c>
      <c r="K91" s="12">
        <v>3.4603509352873236</v>
      </c>
      <c r="L91" s="12">
        <v>3.1817941032778818</v>
      </c>
      <c r="M91" s="12">
        <v>3.0307465371398883</v>
      </c>
      <c r="N91" s="12"/>
      <c r="O91" s="12"/>
    </row>
    <row r="92" spans="1:15" x14ac:dyDescent="0.35">
      <c r="A92" s="11" t="str">
        <f t="shared" si="1"/>
        <v>DISTRIBUCION VOLUMEN X CRITERIO (Consumiciones).Total Bebidas FriasCELEBRACION/FIESTA/SALIR TOMAR</v>
      </c>
      <c r="B92" s="11" t="s">
        <v>119</v>
      </c>
      <c r="C92" s="11" t="s">
        <v>131</v>
      </c>
      <c r="D92" s="11" t="s">
        <v>250</v>
      </c>
      <c r="E92" s="12">
        <v>34.648526950079997</v>
      </c>
      <c r="F92" s="12">
        <v>33.101050348100564</v>
      </c>
      <c r="G92" s="12">
        <v>35.957554962511118</v>
      </c>
      <c r="H92" s="12">
        <v>34.025964031689789</v>
      </c>
      <c r="I92" s="12">
        <v>38.476965277984135</v>
      </c>
      <c r="J92" s="12">
        <v>38.627006484089812</v>
      </c>
      <c r="K92" s="12">
        <v>41.587967719062071</v>
      </c>
      <c r="L92" s="12">
        <v>40.211054025778807</v>
      </c>
      <c r="M92" s="12">
        <v>40.251482958280363</v>
      </c>
      <c r="N92" s="12"/>
      <c r="O92" s="12"/>
    </row>
    <row r="93" spans="1:15" x14ac:dyDescent="0.35">
      <c r="A93" s="11" t="str">
        <f t="shared" si="1"/>
        <v>DISTRIBUCION VOLUMEN X CRITERIO (Consumiciones).Total Bebidas FriasVIENDO DEPORTES</v>
      </c>
      <c r="B93" s="11" t="s">
        <v>119</v>
      </c>
      <c r="C93" s="11" t="s">
        <v>131</v>
      </c>
      <c r="D93" s="11" t="s">
        <v>251</v>
      </c>
      <c r="E93" s="12">
        <v>1.9134709627498185</v>
      </c>
      <c r="F93" s="12">
        <v>1.5062333569431317</v>
      </c>
      <c r="G93" s="12">
        <v>1.9455928491384074</v>
      </c>
      <c r="H93" s="12">
        <v>3.0477913918409425</v>
      </c>
      <c r="I93" s="12">
        <v>2.781650224348498</v>
      </c>
      <c r="J93" s="12">
        <v>1.8597151149115545</v>
      </c>
      <c r="K93" s="12">
        <v>3.3805721153316157</v>
      </c>
      <c r="L93" s="12">
        <v>2.8169499765592576</v>
      </c>
      <c r="M93" s="12">
        <v>2.1091947349568789</v>
      </c>
      <c r="N93" s="12"/>
      <c r="O93" s="12"/>
    </row>
    <row r="94" spans="1:15" x14ac:dyDescent="0.35">
      <c r="A94" s="11" t="str">
        <f t="shared" si="1"/>
        <v>DISTRIBUCION VOLUMEN X CRITERIO (Consumiciones).Total Bebidas FriasOTROS MOTIVOS</v>
      </c>
      <c r="B94" s="11" t="s">
        <v>119</v>
      </c>
      <c r="C94" s="11" t="s">
        <v>131</v>
      </c>
      <c r="D94" s="11" t="s">
        <v>252</v>
      </c>
      <c r="E94" s="12">
        <v>4.5466644991854492</v>
      </c>
      <c r="F94" s="12">
        <v>4.743569209203379</v>
      </c>
      <c r="G94" s="12">
        <v>4.2940230280584837</v>
      </c>
      <c r="H94" s="12">
        <v>4.5201168122991753</v>
      </c>
      <c r="I94" s="12">
        <v>4.7580444165453306</v>
      </c>
      <c r="J94" s="12">
        <v>4.9735135765839349</v>
      </c>
      <c r="K94" s="12">
        <v>4.5349033117310329</v>
      </c>
      <c r="L94" s="12">
        <v>4.6876448740546426</v>
      </c>
      <c r="M94" s="12">
        <v>5.1267068288900344</v>
      </c>
      <c r="N94" s="12"/>
      <c r="O94" s="12"/>
    </row>
    <row r="95" spans="1:15" x14ac:dyDescent="0.35">
      <c r="A95" s="11" t="str">
        <f t="shared" si="1"/>
        <v>DISTRIBUCION VOLUMEN X CRITERIO (Consumiciones).Total Bebidas CalienteT.ESPAÑA</v>
      </c>
      <c r="B95" s="11" t="s">
        <v>119</v>
      </c>
      <c r="C95" s="11" t="s">
        <v>123</v>
      </c>
      <c r="D95" s="11" t="s">
        <v>36</v>
      </c>
      <c r="E95" s="12">
        <v>100</v>
      </c>
      <c r="F95" s="12">
        <v>100</v>
      </c>
      <c r="G95" s="12">
        <v>100</v>
      </c>
      <c r="H95" s="12">
        <v>100</v>
      </c>
      <c r="I95" s="12">
        <v>100</v>
      </c>
      <c r="J95" s="12">
        <v>100</v>
      </c>
      <c r="K95" s="12">
        <v>100</v>
      </c>
      <c r="L95" s="12">
        <v>100</v>
      </c>
      <c r="M95" s="12">
        <v>100</v>
      </c>
      <c r="N95" s="12"/>
      <c r="O95" s="12"/>
    </row>
    <row r="96" spans="1:15" x14ac:dyDescent="0.35">
      <c r="A96" s="11" t="str">
        <f t="shared" si="1"/>
        <v>DISTRIBUCION VOLUMEN X CRITERIO (Consumiciones).Total Bebidas CalienteHiper+Super+Discount+G.A</v>
      </c>
      <c r="B96" s="11" t="s">
        <v>119</v>
      </c>
      <c r="C96" s="11" t="s">
        <v>123</v>
      </c>
      <c r="D96" s="11" t="s">
        <v>23</v>
      </c>
      <c r="E96" s="12">
        <v>1.154912880709096</v>
      </c>
      <c r="F96" s="12">
        <v>1.1422388214645263</v>
      </c>
      <c r="G96" s="12">
        <v>0.6495408131833712</v>
      </c>
      <c r="H96" s="12">
        <v>0.71614598632142035</v>
      </c>
      <c r="I96" s="12">
        <v>0.74574849881646355</v>
      </c>
      <c r="J96" s="12">
        <v>1.0037867436526609</v>
      </c>
      <c r="K96" s="12">
        <v>0.71153144375527377</v>
      </c>
      <c r="L96" s="12">
        <v>0.69136302210424339</v>
      </c>
      <c r="M96" s="12">
        <v>0.85102232272833001</v>
      </c>
      <c r="N96" s="12"/>
      <c r="O96" s="12"/>
    </row>
    <row r="97" spans="1:15" x14ac:dyDescent="0.35">
      <c r="A97" s="11" t="str">
        <f t="shared" si="1"/>
        <v>DISTRIBUCION VOLUMEN X CRITERIO (Consumiciones).Total Bebidas CalienteRestaurantes</v>
      </c>
      <c r="B97" s="11" t="s">
        <v>119</v>
      </c>
      <c r="C97" s="11" t="s">
        <v>123</v>
      </c>
      <c r="D97" s="11" t="s">
        <v>24</v>
      </c>
      <c r="E97" s="12">
        <v>5.3737577782764765</v>
      </c>
      <c r="F97" s="12">
        <v>6.5114785048127883</v>
      </c>
      <c r="G97" s="12">
        <v>6.0400631497847881</v>
      </c>
      <c r="H97" s="12">
        <v>5.2615622368604908</v>
      </c>
      <c r="I97" s="12">
        <v>5.8018598253280489</v>
      </c>
      <c r="J97" s="12">
        <v>6.0045712906725699</v>
      </c>
      <c r="K97" s="12">
        <v>5.4940216569358329</v>
      </c>
      <c r="L97" s="12">
        <v>5.4420812580725304</v>
      </c>
      <c r="M97" s="12">
        <v>5.7446557777062317</v>
      </c>
      <c r="N97" s="12"/>
      <c r="O97" s="12"/>
    </row>
    <row r="98" spans="1:15" x14ac:dyDescent="0.35">
      <c r="A98" s="11" t="str">
        <f t="shared" si="1"/>
        <v>DISTRIBUCION VOLUMEN X CRITERIO (Consumiciones).Total Bebidas CalienteRestaurantes Fast Food</v>
      </c>
      <c r="B98" s="11" t="s">
        <v>119</v>
      </c>
      <c r="C98" s="11" t="s">
        <v>123</v>
      </c>
      <c r="D98" s="11" t="s">
        <v>25</v>
      </c>
      <c r="E98" s="12">
        <v>1.0593007237023884</v>
      </c>
      <c r="F98" s="12">
        <v>1.0158625235086636</v>
      </c>
      <c r="G98" s="12">
        <v>1.1942727272052509</v>
      </c>
      <c r="H98" s="12">
        <v>1.1486224464930952</v>
      </c>
      <c r="I98" s="12">
        <v>1.0638561740841945</v>
      </c>
      <c r="J98" s="12">
        <v>1.1350903181013021</v>
      </c>
      <c r="K98" s="12">
        <v>1.1030761408189169</v>
      </c>
      <c r="L98" s="12">
        <v>1.3308079163960485</v>
      </c>
      <c r="M98" s="12">
        <v>1.3891319384002994</v>
      </c>
      <c r="N98" s="12"/>
      <c r="O98" s="12"/>
    </row>
    <row r="99" spans="1:15" x14ac:dyDescent="0.35">
      <c r="A99" s="11" t="str">
        <f t="shared" si="1"/>
        <v>DISTRIBUCION VOLUMEN X CRITERIO (Consumiciones).Total Bebidas CalienteBares/Cafeterias/Cervecerias</v>
      </c>
      <c r="B99" s="11" t="s">
        <v>119</v>
      </c>
      <c r="C99" s="11" t="s">
        <v>123</v>
      </c>
      <c r="D99" s="11" t="s">
        <v>26</v>
      </c>
      <c r="E99" s="12">
        <v>71.764710460671139</v>
      </c>
      <c r="F99" s="12">
        <v>71.206552730626328</v>
      </c>
      <c r="G99" s="12">
        <v>72.735874614870184</v>
      </c>
      <c r="H99" s="12">
        <v>71.825235390921421</v>
      </c>
      <c r="I99" s="12">
        <v>71.715779004051299</v>
      </c>
      <c r="J99" s="12">
        <v>72.176941191364193</v>
      </c>
      <c r="K99" s="12">
        <v>73.543105364393455</v>
      </c>
      <c r="L99" s="12">
        <v>71.734814331256302</v>
      </c>
      <c r="M99" s="12">
        <v>71.259907048966426</v>
      </c>
      <c r="N99" s="12"/>
      <c r="O99" s="12"/>
    </row>
    <row r="100" spans="1:15" x14ac:dyDescent="0.35">
      <c r="A100" s="11" t="str">
        <f t="shared" si="1"/>
        <v>DISTRIBUCION VOLUMEN X CRITERIO (Consumiciones).Total Bebidas CalientePanaderias/Pastelerias</v>
      </c>
      <c r="B100" s="11" t="s">
        <v>119</v>
      </c>
      <c r="C100" s="11" t="s">
        <v>123</v>
      </c>
      <c r="D100" s="11" t="s">
        <v>27</v>
      </c>
      <c r="E100" s="12">
        <v>3.8394801769886251</v>
      </c>
      <c r="F100" s="12">
        <v>3.144230328167664</v>
      </c>
      <c r="G100" s="12">
        <v>3.691415177176415</v>
      </c>
      <c r="H100" s="12">
        <v>3.8944227785706476</v>
      </c>
      <c r="I100" s="12">
        <v>3.4987269420307929</v>
      </c>
      <c r="J100" s="12">
        <v>2.9779011426248623</v>
      </c>
      <c r="K100" s="12">
        <v>3.4507213996535433</v>
      </c>
      <c r="L100" s="12">
        <v>3.7593945235779609</v>
      </c>
      <c r="M100" s="12">
        <v>3.5097734145255624</v>
      </c>
      <c r="N100" s="12"/>
      <c r="O100" s="12"/>
    </row>
    <row r="101" spans="1:15" x14ac:dyDescent="0.35">
      <c r="A101" s="11" t="str">
        <f t="shared" si="1"/>
        <v>DISTRIBUCION VOLUMEN X CRITERIO (Consumiciones).Total Bebidas CalienteTda.Alimentacion/Delicatesen</v>
      </c>
      <c r="B101" s="11" t="s">
        <v>119</v>
      </c>
      <c r="C101" s="11" t="s">
        <v>123</v>
      </c>
      <c r="D101" s="11" t="s">
        <v>203</v>
      </c>
      <c r="E101" s="12">
        <v>4.128575218219814E-2</v>
      </c>
      <c r="F101" s="12">
        <v>0.43196164255243119</v>
      </c>
      <c r="G101" s="12">
        <v>0.9840425808280876</v>
      </c>
      <c r="H101" s="12">
        <v>0.99143259351331259</v>
      </c>
      <c r="I101" s="12">
        <v>0.32698913764213855</v>
      </c>
      <c r="J101" s="12">
        <v>0.10365140743729803</v>
      </c>
      <c r="K101" s="12">
        <v>0.2928331506736605</v>
      </c>
      <c r="L101" s="12">
        <v>0.1642108080492089</v>
      </c>
      <c r="M101" s="12">
        <v>0.13175439299154751</v>
      </c>
      <c r="N101" s="12"/>
      <c r="O101" s="12"/>
    </row>
    <row r="102" spans="1:15" x14ac:dyDescent="0.35">
      <c r="A102" s="11" t="str">
        <f t="shared" si="1"/>
        <v>DISTRIBUCION VOLUMEN X CRITERIO (Consumiciones).Total Bebidas CalienteCanal Conveniencia/24h</v>
      </c>
      <c r="B102" s="11" t="s">
        <v>119</v>
      </c>
      <c r="C102" s="11" t="s">
        <v>123</v>
      </c>
      <c r="D102" s="11" t="s">
        <v>204</v>
      </c>
      <c r="E102" s="12">
        <v>0.19700540409419159</v>
      </c>
      <c r="F102" s="12">
        <v>0.24489050213780966</v>
      </c>
      <c r="G102" s="12">
        <v>0.22520038626173017</v>
      </c>
      <c r="H102" s="12">
        <v>0.21991664344008433</v>
      </c>
      <c r="I102" s="12">
        <v>0.17151971140726618</v>
      </c>
      <c r="J102" s="12">
        <v>0.16286521121202502</v>
      </c>
      <c r="K102" s="12">
        <v>0.32901767176841101</v>
      </c>
      <c r="L102" s="12">
        <v>0.28816272344858362</v>
      </c>
      <c r="M102" s="12">
        <v>0.21282182023202326</v>
      </c>
      <c r="N102" s="12"/>
      <c r="O102" s="12"/>
    </row>
    <row r="103" spans="1:15" x14ac:dyDescent="0.35">
      <c r="A103" s="11" t="str">
        <f t="shared" si="1"/>
        <v>DISTRIBUCION VOLUMEN X CRITERIO (Consumiciones).Total Bebidas CalienteHoteles</v>
      </c>
      <c r="B103" s="11" t="s">
        <v>119</v>
      </c>
      <c r="C103" s="11" t="s">
        <v>123</v>
      </c>
      <c r="D103" s="11" t="s">
        <v>29</v>
      </c>
      <c r="E103" s="12">
        <v>0.17895321943138967</v>
      </c>
      <c r="F103" s="12">
        <v>0.65009717316620352</v>
      </c>
      <c r="G103" s="12">
        <v>0.37471321699462545</v>
      </c>
      <c r="H103" s="12">
        <v>0.2755307255660403</v>
      </c>
      <c r="I103" s="12">
        <v>0.53514908731251398</v>
      </c>
      <c r="J103" s="12">
        <v>0.42783205896984744</v>
      </c>
      <c r="K103" s="12">
        <v>0.3915645267121643</v>
      </c>
      <c r="L103" s="12">
        <v>0.38046966951689765</v>
      </c>
      <c r="M103" s="12">
        <v>0.48135510714632324</v>
      </c>
      <c r="N103" s="12"/>
      <c r="O103" s="12"/>
    </row>
    <row r="104" spans="1:15" x14ac:dyDescent="0.35">
      <c r="A104" s="11" t="str">
        <f t="shared" si="1"/>
        <v>DISTRIBUCION VOLUMEN X CRITERIO (Consumiciones).Total Bebidas CalienteEstaciones de servicio</v>
      </c>
      <c r="B104" s="11" t="s">
        <v>119</v>
      </c>
      <c r="C104" s="11" t="s">
        <v>123</v>
      </c>
      <c r="D104" s="11" t="s">
        <v>30</v>
      </c>
      <c r="E104" s="12">
        <v>2.4474783920549701</v>
      </c>
      <c r="F104" s="12">
        <v>2.731099517393393</v>
      </c>
      <c r="G104" s="12">
        <v>1.8140584721878936</v>
      </c>
      <c r="H104" s="12">
        <v>1.6696091912187472</v>
      </c>
      <c r="I104" s="12">
        <v>2.0703491092915942</v>
      </c>
      <c r="J104" s="12">
        <v>2.5157218475451812</v>
      </c>
      <c r="K104" s="12">
        <v>1.7874548764509308</v>
      </c>
      <c r="L104" s="12">
        <v>1.7830528215438599</v>
      </c>
      <c r="M104" s="12">
        <v>2.098664579864101</v>
      </c>
      <c r="N104" s="12"/>
      <c r="O104" s="12"/>
    </row>
    <row r="105" spans="1:15" x14ac:dyDescent="0.35">
      <c r="A105" s="11" t="str">
        <f t="shared" si="1"/>
        <v>DISTRIBUCION VOLUMEN X CRITERIO (Consumiciones).Total Bebidas CalienteMaquinas dispensadoras</v>
      </c>
      <c r="B105" s="11" t="s">
        <v>119</v>
      </c>
      <c r="C105" s="11" t="s">
        <v>123</v>
      </c>
      <c r="D105" s="11" t="s">
        <v>31</v>
      </c>
      <c r="E105" s="12">
        <v>8.6321681106555097</v>
      </c>
      <c r="F105" s="12">
        <v>7.8572242515251967</v>
      </c>
      <c r="G105" s="12">
        <v>8.1821486810765158</v>
      </c>
      <c r="H105" s="12">
        <v>9.3444170142556011</v>
      </c>
      <c r="I105" s="12">
        <v>9.2001945395567866</v>
      </c>
      <c r="J105" s="12">
        <v>8.2293864164819652</v>
      </c>
      <c r="K105" s="12">
        <v>8.5277758622271538</v>
      </c>
      <c r="L105" s="12">
        <v>9.4247948005504814</v>
      </c>
      <c r="M105" s="12">
        <v>8.9866319345491625</v>
      </c>
      <c r="N105" s="12"/>
      <c r="O105" s="12"/>
    </row>
    <row r="106" spans="1:15" x14ac:dyDescent="0.35">
      <c r="A106" s="11" t="str">
        <f t="shared" si="1"/>
        <v>DISTRIBUCION VOLUMEN X CRITERIO (Consumiciones).Total Bebidas CalienteServicio en la empresa</v>
      </c>
      <c r="B106" s="11" t="s">
        <v>119</v>
      </c>
      <c r="C106" s="11" t="s">
        <v>123</v>
      </c>
      <c r="D106" s="11" t="s">
        <v>32</v>
      </c>
      <c r="E106" s="12">
        <v>3.3804743046087866</v>
      </c>
      <c r="F106" s="12">
        <v>2.5749319787836575</v>
      </c>
      <c r="G106" s="12">
        <v>2.2669985964240356</v>
      </c>
      <c r="H106" s="12">
        <v>2.7706890690182129</v>
      </c>
      <c r="I106" s="12">
        <v>2.7829389858259623</v>
      </c>
      <c r="J106" s="12">
        <v>2.5610799402231046</v>
      </c>
      <c r="K106" s="12">
        <v>2.4494070195179969</v>
      </c>
      <c r="L106" s="12">
        <v>2.9955330133025053</v>
      </c>
      <c r="M106" s="12">
        <v>2.8637714335008835</v>
      </c>
      <c r="N106" s="12"/>
      <c r="O106" s="12"/>
    </row>
    <row r="107" spans="1:15" x14ac:dyDescent="0.35">
      <c r="A107" s="11" t="str">
        <f t="shared" si="1"/>
        <v>DISTRIBUCION VOLUMEN X CRITERIO (Consumiciones).Total Bebidas CalienteResto de canales</v>
      </c>
      <c r="B107" s="11" t="s">
        <v>119</v>
      </c>
      <c r="C107" s="11" t="s">
        <v>123</v>
      </c>
      <c r="D107" s="11" t="s">
        <v>33</v>
      </c>
      <c r="E107" s="12">
        <v>1.9304556899300427</v>
      </c>
      <c r="F107" s="12">
        <v>2.4894316637253175</v>
      </c>
      <c r="G107" s="12">
        <v>1.8416712871110754</v>
      </c>
      <c r="H107" s="12">
        <v>1.882405911728386</v>
      </c>
      <c r="I107" s="12">
        <v>2.086885897703433</v>
      </c>
      <c r="J107" s="12">
        <v>2.7011758562268748</v>
      </c>
      <c r="K107" s="12">
        <v>1.9194951785837429</v>
      </c>
      <c r="L107" s="12">
        <v>2.0053064504743081</v>
      </c>
      <c r="M107" s="12">
        <v>2.4705195491397332</v>
      </c>
      <c r="N107" s="12"/>
      <c r="O107" s="12"/>
    </row>
    <row r="108" spans="1:15" x14ac:dyDescent="0.35">
      <c r="A108" s="11" t="str">
        <f t="shared" si="1"/>
        <v>DISTRIBUCION VOLUMEN X CRITERIO (Consumiciones).Total Bebidas CalienteEN LA CALLE</v>
      </c>
      <c r="B108" s="11" t="s">
        <v>119</v>
      </c>
      <c r="C108" s="11" t="s">
        <v>123</v>
      </c>
      <c r="D108" s="11" t="s">
        <v>220</v>
      </c>
      <c r="E108" s="12">
        <v>4.0508378551220208</v>
      </c>
      <c r="F108" s="12">
        <v>1.6589511575074416</v>
      </c>
      <c r="G108" s="12">
        <v>1.3167043353499994</v>
      </c>
      <c r="H108" s="12">
        <v>1.4989530737639447</v>
      </c>
      <c r="I108" s="12">
        <v>1.5107847210817658</v>
      </c>
      <c r="J108" s="12">
        <v>1.3874230659296425</v>
      </c>
      <c r="K108" s="12">
        <v>0.92321930496194016</v>
      </c>
      <c r="L108" s="12">
        <v>1.028159498406318</v>
      </c>
      <c r="M108" s="12">
        <v>0.99865888018189686</v>
      </c>
      <c r="N108" s="12"/>
      <c r="O108" s="12"/>
    </row>
    <row r="109" spans="1:15" x14ac:dyDescent="0.35">
      <c r="A109" s="11" t="str">
        <f t="shared" si="1"/>
        <v>DISTRIBUCION VOLUMEN X CRITERIO (Consumiciones).Total Bebidas CalienteEN CASA DE OTROS</v>
      </c>
      <c r="B109" s="11" t="s">
        <v>119</v>
      </c>
      <c r="C109" s="11" t="s">
        <v>123</v>
      </c>
      <c r="D109" s="11" t="s">
        <v>221</v>
      </c>
      <c r="E109" s="12">
        <v>0.35750430991429466</v>
      </c>
      <c r="F109" s="12">
        <v>0.53071927456911849</v>
      </c>
      <c r="G109" s="12">
        <v>0.66427724744725092</v>
      </c>
      <c r="H109" s="12">
        <v>0.39794033587920241</v>
      </c>
      <c r="I109" s="12">
        <v>0.41998765837594348</v>
      </c>
      <c r="J109" s="12">
        <v>0.46909310023904816</v>
      </c>
      <c r="K109" s="12">
        <v>0.48707876425181995</v>
      </c>
      <c r="L109" s="12">
        <v>0.38288946174853017</v>
      </c>
      <c r="M109" s="12">
        <v>0.31390614626000718</v>
      </c>
      <c r="N109" s="12"/>
      <c r="O109" s="12"/>
    </row>
    <row r="110" spans="1:15" x14ac:dyDescent="0.35">
      <c r="A110" s="11" t="str">
        <f t="shared" si="1"/>
        <v>DISTRIBUCION VOLUMEN X CRITERIO (Consumiciones).Total Bebidas CalienteEN EL ESTABLECIMIENTO</v>
      </c>
      <c r="B110" s="11" t="s">
        <v>119</v>
      </c>
      <c r="C110" s="11" t="s">
        <v>123</v>
      </c>
      <c r="D110" s="11" t="s">
        <v>222</v>
      </c>
      <c r="E110" s="12">
        <v>78.735923865315343</v>
      </c>
      <c r="F110" s="12">
        <v>83.620635959141396</v>
      </c>
      <c r="G110" s="12">
        <v>83.19801554696042</v>
      </c>
      <c r="H110" s="12">
        <v>81.541956483617639</v>
      </c>
      <c r="I110" s="12">
        <v>82.272497996569783</v>
      </c>
      <c r="J110" s="12">
        <v>82.423995616624779</v>
      </c>
      <c r="K110" s="12">
        <v>82.743470348312215</v>
      </c>
      <c r="L110" s="12">
        <v>81.285111492771605</v>
      </c>
      <c r="M110" s="12">
        <v>83.592047556915958</v>
      </c>
      <c r="N110" s="12"/>
      <c r="O110" s="12"/>
    </row>
    <row r="111" spans="1:15" x14ac:dyDescent="0.35">
      <c r="A111" s="11" t="str">
        <f t="shared" si="1"/>
        <v>DISTRIBUCION VOLUMEN X CRITERIO (Consumiciones).Total Bebidas CalienteEN EL TRABAJO</v>
      </c>
      <c r="B111" s="11" t="s">
        <v>119</v>
      </c>
      <c r="C111" s="11" t="s">
        <v>123</v>
      </c>
      <c r="D111" s="11" t="s">
        <v>223</v>
      </c>
      <c r="E111" s="12">
        <v>15.242900478274009</v>
      </c>
      <c r="F111" s="12">
        <v>12.791090970983246</v>
      </c>
      <c r="G111" s="12">
        <v>12.929159865892064</v>
      </c>
      <c r="H111" s="12">
        <v>14.855545381502688</v>
      </c>
      <c r="I111" s="12">
        <v>14.282577504040816</v>
      </c>
      <c r="J111" s="12">
        <v>14.145236887210178</v>
      </c>
      <c r="K111" s="12">
        <v>13.890696905598146</v>
      </c>
      <c r="L111" s="12">
        <v>15.380506626133727</v>
      </c>
      <c r="M111" s="12">
        <v>13.33347146076693</v>
      </c>
      <c r="N111" s="12"/>
      <c r="O111" s="12"/>
    </row>
    <row r="112" spans="1:15" x14ac:dyDescent="0.35">
      <c r="A112" s="11" t="str">
        <f t="shared" si="1"/>
        <v>DISTRIBUCION VOLUMEN X CRITERIO (Consumiciones).Total Bebidas CalienteEN COLEGIO/INSTITUTO/UNIV.</v>
      </c>
      <c r="B112" s="11" t="s">
        <v>119</v>
      </c>
      <c r="C112" s="11" t="s">
        <v>123</v>
      </c>
      <c r="D112" s="11" t="s">
        <v>224</v>
      </c>
      <c r="E112" s="12">
        <v>0.32008199538978621</v>
      </c>
      <c r="F112" s="12">
        <v>0.16504904528873107</v>
      </c>
      <c r="G112" s="12">
        <v>0.5616126798354899</v>
      </c>
      <c r="H112" s="12">
        <v>0.49529512630475603</v>
      </c>
      <c r="I112" s="12">
        <v>0.40639057196234907</v>
      </c>
      <c r="J112" s="12">
        <v>0.16799048158774713</v>
      </c>
      <c r="K112" s="12">
        <v>0.35374553943895115</v>
      </c>
      <c r="L112" s="12">
        <v>0.4508404093465016</v>
      </c>
      <c r="M112" s="12">
        <v>0.31503699401841456</v>
      </c>
      <c r="N112" s="12"/>
      <c r="O112" s="12"/>
    </row>
    <row r="113" spans="1:15" x14ac:dyDescent="0.35">
      <c r="A113" s="11" t="str">
        <f t="shared" si="1"/>
        <v>DISTRIBUCION VOLUMEN X CRITERIO (Consumiciones).Total Bebidas CalienteEN MI CASA</v>
      </c>
      <c r="B113" s="11" t="s">
        <v>119</v>
      </c>
      <c r="C113" s="11" t="s">
        <v>123</v>
      </c>
      <c r="D113" s="11" t="s">
        <v>225</v>
      </c>
      <c r="E113" s="12">
        <v>0.43520810821679162</v>
      </c>
      <c r="F113" s="12">
        <v>0.32138425287717071</v>
      </c>
      <c r="G113" s="12">
        <v>0.40977708304107635</v>
      </c>
      <c r="H113" s="12">
        <v>0.387994058117547</v>
      </c>
      <c r="I113" s="12">
        <v>0.22707940004519292</v>
      </c>
      <c r="J113" s="12">
        <v>0.1974692238992852</v>
      </c>
      <c r="K113" s="12">
        <v>0.43118756805342995</v>
      </c>
      <c r="L113" s="12">
        <v>0.35922452314054443</v>
      </c>
      <c r="M113" s="12">
        <v>0.20502342261294998</v>
      </c>
      <c r="N113" s="12"/>
      <c r="O113" s="12"/>
    </row>
    <row r="114" spans="1:15" x14ac:dyDescent="0.35">
      <c r="A114" s="11" t="str">
        <f t="shared" si="1"/>
        <v>DISTRIBUCION VOLUMEN X CRITERIO (Consumiciones).Total Bebidas CalienteEN M.TRANSP.(AVION,TREN,AUTOC,E</v>
      </c>
      <c r="B114" s="11" t="s">
        <v>119</v>
      </c>
      <c r="C114" s="11" t="s">
        <v>123</v>
      </c>
      <c r="D114" s="11" t="s">
        <v>226</v>
      </c>
      <c r="E114" s="12">
        <v>0.20867184591456447</v>
      </c>
      <c r="F114" s="12">
        <v>0.2553342636205394</v>
      </c>
      <c r="G114" s="12">
        <v>0.22845629653381311</v>
      </c>
      <c r="H114" s="12">
        <v>0.17879506527516248</v>
      </c>
      <c r="I114" s="12">
        <v>0.13721255869834453</v>
      </c>
      <c r="J114" s="12">
        <v>0.22879411191651014</v>
      </c>
      <c r="K114" s="12">
        <v>0.13381510007017328</v>
      </c>
      <c r="L114" s="12">
        <v>9.8330282728224083E-2</v>
      </c>
      <c r="M114" s="12">
        <v>0.11305886539353227</v>
      </c>
      <c r="N114" s="12"/>
      <c r="O114" s="12"/>
    </row>
    <row r="115" spans="1:15" x14ac:dyDescent="0.35">
      <c r="A115" s="11" t="str">
        <f t="shared" si="1"/>
        <v>DISTRIBUCION VOLUMEN X CRITERIO (Consumiciones).Total Bebidas CalienteEN OTRO LUGAR</v>
      </c>
      <c r="B115" s="11" t="s">
        <v>119</v>
      </c>
      <c r="C115" s="11" t="s">
        <v>123</v>
      </c>
      <c r="D115" s="11" t="s">
        <v>227</v>
      </c>
      <c r="E115" s="12">
        <v>0.64886667739010528</v>
      </c>
      <c r="F115" s="12">
        <v>0.65683278248420485</v>
      </c>
      <c r="G115" s="12">
        <v>0.69200214062034937</v>
      </c>
      <c r="H115" s="12">
        <v>0.64352592329529767</v>
      </c>
      <c r="I115" s="12">
        <v>0.7434635388048072</v>
      </c>
      <c r="J115" s="12">
        <v>0.97999639993551524</v>
      </c>
      <c r="K115" s="12">
        <v>1.036790953181608</v>
      </c>
      <c r="L115" s="12">
        <v>1.0149355258616197</v>
      </c>
      <c r="M115" s="12">
        <v>1.1288072721783107</v>
      </c>
      <c r="N115" s="12"/>
      <c r="O115" s="12"/>
    </row>
    <row r="116" spans="1:15" x14ac:dyDescent="0.35">
      <c r="A116" s="11" t="str">
        <f t="shared" si="1"/>
        <v>DISTRIBUCION VOLUMEN X CRITERIO (Consumiciones).Total Bebidas CalienteDESAYUNO</v>
      </c>
      <c r="B116" s="11" t="s">
        <v>119</v>
      </c>
      <c r="C116" s="11" t="s">
        <v>123</v>
      </c>
      <c r="D116" s="11" t="s">
        <v>228</v>
      </c>
      <c r="E116" s="12">
        <v>60.318969330533136</v>
      </c>
      <c r="F116" s="12">
        <v>59.906556834834589</v>
      </c>
      <c r="G116" s="12">
        <v>57.930412024882862</v>
      </c>
      <c r="H116" s="12">
        <v>57.353639034910856</v>
      </c>
      <c r="I116" s="12">
        <v>58.034187348199254</v>
      </c>
      <c r="J116" s="12">
        <v>60.442597763014874</v>
      </c>
      <c r="K116" s="12">
        <v>57.566683112449788</v>
      </c>
      <c r="L116" s="12">
        <v>56.898277345261846</v>
      </c>
      <c r="M116" s="12">
        <v>59.265988763923779</v>
      </c>
      <c r="N116" s="12"/>
      <c r="O116" s="12"/>
    </row>
    <row r="117" spans="1:15" x14ac:dyDescent="0.35">
      <c r="A117" s="11" t="str">
        <f t="shared" si="1"/>
        <v>DISTRIBUCION VOLUMEN X CRITERIO (Consumiciones).Total Bebidas CalienteAPERITIVO/ANTES DE COMER</v>
      </c>
      <c r="B117" s="11" t="s">
        <v>119</v>
      </c>
      <c r="C117" s="11" t="s">
        <v>123</v>
      </c>
      <c r="D117" s="11" t="s">
        <v>229</v>
      </c>
      <c r="E117" s="12">
        <v>9.4960918903562987</v>
      </c>
      <c r="F117" s="12">
        <v>8.8868687063776992</v>
      </c>
      <c r="G117" s="12">
        <v>8.8049875563452993</v>
      </c>
      <c r="H117" s="12">
        <v>9.9779513108994724</v>
      </c>
      <c r="I117" s="12">
        <v>9.6794851215208535</v>
      </c>
      <c r="J117" s="12">
        <v>9.0849790770977545</v>
      </c>
      <c r="K117" s="12">
        <v>9.5288120353535994</v>
      </c>
      <c r="L117" s="12">
        <v>9.8749870254846197</v>
      </c>
      <c r="M117" s="12">
        <v>8.9666029431926546</v>
      </c>
      <c r="N117" s="12"/>
      <c r="O117" s="12"/>
    </row>
    <row r="118" spans="1:15" x14ac:dyDescent="0.35">
      <c r="A118" s="11" t="str">
        <f t="shared" si="1"/>
        <v>DISTRIBUCION VOLUMEN X CRITERIO (Consumiciones).Total Bebidas CalienteCOMIDA</v>
      </c>
      <c r="B118" s="11" t="s">
        <v>119</v>
      </c>
      <c r="C118" s="11" t="s">
        <v>123</v>
      </c>
      <c r="D118" s="11" t="s">
        <v>230</v>
      </c>
      <c r="E118" s="12">
        <v>10.102383976069436</v>
      </c>
      <c r="F118" s="12">
        <v>10.396087482406225</v>
      </c>
      <c r="G118" s="12">
        <v>9.6557713247426467</v>
      </c>
      <c r="H118" s="12">
        <v>8.6033278134311342</v>
      </c>
      <c r="I118" s="12">
        <v>10.016950439643345</v>
      </c>
      <c r="J118" s="12">
        <v>9.2349788792920133</v>
      </c>
      <c r="K118" s="12">
        <v>8.8816418593817463</v>
      </c>
      <c r="L118" s="12">
        <v>8.9068968986902206</v>
      </c>
      <c r="M118" s="12">
        <v>10.14897274781679</v>
      </c>
      <c r="N118" s="12"/>
      <c r="O118" s="12"/>
    </row>
    <row r="119" spans="1:15" x14ac:dyDescent="0.35">
      <c r="A119" s="11" t="str">
        <f t="shared" si="1"/>
        <v>DISTRIBUCION VOLUMEN X CRITERIO (Consumiciones).Total Bebidas CalienteTARDE/MERIENDA</v>
      </c>
      <c r="B119" s="11" t="s">
        <v>119</v>
      </c>
      <c r="C119" s="11" t="s">
        <v>123</v>
      </c>
      <c r="D119" s="11" t="s">
        <v>231</v>
      </c>
      <c r="E119" s="12">
        <v>14.528693521962078</v>
      </c>
      <c r="F119" s="12">
        <v>12.767443488673594</v>
      </c>
      <c r="G119" s="12">
        <v>16.516088424543504</v>
      </c>
      <c r="H119" s="12">
        <v>17.526756949238838</v>
      </c>
      <c r="I119" s="12">
        <v>15.580266243219516</v>
      </c>
      <c r="J119" s="12">
        <v>13.005319490887585</v>
      </c>
      <c r="K119" s="12">
        <v>17.002946922542137</v>
      </c>
      <c r="L119" s="12">
        <v>17.691955338506009</v>
      </c>
      <c r="M119" s="12">
        <v>14.751939047290415</v>
      </c>
      <c r="N119" s="12"/>
      <c r="O119" s="12"/>
    </row>
    <row r="120" spans="1:15" x14ac:dyDescent="0.35">
      <c r="A120" s="11" t="str">
        <f t="shared" si="1"/>
        <v>DISTRIBUCION VOLUMEN X CRITERIO (Consumiciones).Total Bebidas CalienteANTES DE CENAR</v>
      </c>
      <c r="B120" s="11" t="s">
        <v>119</v>
      </c>
      <c r="C120" s="11" t="s">
        <v>123</v>
      </c>
      <c r="D120" s="11" t="s">
        <v>232</v>
      </c>
      <c r="E120" s="12">
        <v>0.97178805988348638</v>
      </c>
      <c r="F120" s="12">
        <v>1.2406261090415709</v>
      </c>
      <c r="G120" s="12">
        <v>1.2467850242675391</v>
      </c>
      <c r="H120" s="12">
        <v>1.2221140032807272</v>
      </c>
      <c r="I120" s="12">
        <v>1.0551926503437008</v>
      </c>
      <c r="J120" s="12">
        <v>1.1647353408637977</v>
      </c>
      <c r="K120" s="12">
        <v>1.3948904323129745</v>
      </c>
      <c r="L120" s="12">
        <v>1.1962610009093351</v>
      </c>
      <c r="M120" s="12">
        <v>1.0481616984436786</v>
      </c>
      <c r="N120" s="12"/>
      <c r="O120" s="12"/>
    </row>
    <row r="121" spans="1:15" x14ac:dyDescent="0.35">
      <c r="A121" s="11" t="str">
        <f t="shared" si="1"/>
        <v>DISTRIBUCION VOLUMEN X CRITERIO (Consumiciones).Total Bebidas CalienteCENA</v>
      </c>
      <c r="B121" s="11" t="s">
        <v>119</v>
      </c>
      <c r="C121" s="11" t="s">
        <v>123</v>
      </c>
      <c r="D121" s="11" t="s">
        <v>233</v>
      </c>
      <c r="E121" s="12">
        <v>1.2219015640221715</v>
      </c>
      <c r="F121" s="12">
        <v>2.6898160107578541</v>
      </c>
      <c r="G121" s="12">
        <v>2.1188741999579892</v>
      </c>
      <c r="H121" s="12">
        <v>1.550390199221501</v>
      </c>
      <c r="I121" s="12">
        <v>1.8374233356094438</v>
      </c>
      <c r="J121" s="12">
        <v>2.8652445917437861</v>
      </c>
      <c r="K121" s="12">
        <v>1.9785549750368403</v>
      </c>
      <c r="L121" s="12">
        <v>1.8303962687675732</v>
      </c>
      <c r="M121" s="12">
        <v>1.7258807164346486</v>
      </c>
      <c r="N121" s="12"/>
      <c r="O121" s="12"/>
    </row>
    <row r="122" spans="1:15" x14ac:dyDescent="0.35">
      <c r="A122" s="11" t="str">
        <f t="shared" si="1"/>
        <v>DISTRIBUCION VOLUMEN X CRITERIO (Consumiciones).Total Bebidas CalienteDESPUES DE LA CENA</v>
      </c>
      <c r="B122" s="11" t="s">
        <v>119</v>
      </c>
      <c r="C122" s="11" t="s">
        <v>123</v>
      </c>
      <c r="D122" s="11" t="s">
        <v>234</v>
      </c>
      <c r="E122" s="12">
        <v>0.84354913821171951</v>
      </c>
      <c r="F122" s="12">
        <v>1.5101724008894062</v>
      </c>
      <c r="G122" s="12">
        <v>0.77778015294598801</v>
      </c>
      <c r="H122" s="12">
        <v>0.70069438278909513</v>
      </c>
      <c r="I122" s="12">
        <v>1.0071640380262785</v>
      </c>
      <c r="J122" s="12">
        <v>1.2558389782146648</v>
      </c>
      <c r="K122" s="12">
        <v>0.85694506802605308</v>
      </c>
      <c r="L122" s="12">
        <v>0.94838344395536278</v>
      </c>
      <c r="M122" s="12">
        <v>1.0786553063271094</v>
      </c>
      <c r="N122" s="12"/>
      <c r="O122" s="12"/>
    </row>
    <row r="123" spans="1:15" x14ac:dyDescent="0.35">
      <c r="A123" s="11" t="str">
        <f t="shared" si="1"/>
        <v>DISTRIBUCION VOLUMEN X CRITERIO (Consumiciones).Total Bebidas CalienteDURANTE EL DIA</v>
      </c>
      <c r="B123" s="11" t="s">
        <v>119</v>
      </c>
      <c r="C123" s="11" t="s">
        <v>123</v>
      </c>
      <c r="D123" s="11" t="s">
        <v>235</v>
      </c>
      <c r="E123" s="12">
        <v>2.5166105199527302</v>
      </c>
      <c r="F123" s="12">
        <v>2.602421724298603</v>
      </c>
      <c r="G123" s="12">
        <v>2.9492998078340471</v>
      </c>
      <c r="H123" s="12">
        <v>3.0651211529454625</v>
      </c>
      <c r="I123" s="12">
        <v>2.7893166234699529</v>
      </c>
      <c r="J123" s="12">
        <v>2.9463140383723352</v>
      </c>
      <c r="K123" s="12">
        <v>2.7895298863879523</v>
      </c>
      <c r="L123" s="12">
        <v>2.6528340167179612</v>
      </c>
      <c r="M123" s="12">
        <v>3.0138055545713764</v>
      </c>
      <c r="N123" s="12"/>
      <c r="O123" s="12"/>
    </row>
    <row r="124" spans="1:15" x14ac:dyDescent="0.35">
      <c r="A124" s="11" t="str">
        <f t="shared" si="1"/>
        <v>DISTRIBUCION VOLUMEN X CRITERIO (Consumiciones).Total Bebidas CalienteCON AMIGOS</v>
      </c>
      <c r="B124" s="11" t="s">
        <v>119</v>
      </c>
      <c r="C124" s="11" t="s">
        <v>123</v>
      </c>
      <c r="D124" s="11" t="s">
        <v>236</v>
      </c>
      <c r="E124" s="12">
        <v>19.498713835959926</v>
      </c>
      <c r="F124" s="12">
        <v>18.313604967540542</v>
      </c>
      <c r="G124" s="12">
        <v>20.107164620681928</v>
      </c>
      <c r="H124" s="12">
        <v>19.461240465874447</v>
      </c>
      <c r="I124" s="12">
        <v>19.35358351618364</v>
      </c>
      <c r="J124" s="12">
        <v>18.156935118727947</v>
      </c>
      <c r="K124" s="12">
        <v>20.635324180717351</v>
      </c>
      <c r="L124" s="12">
        <v>20.786985380915169</v>
      </c>
      <c r="M124" s="12">
        <v>18.332796741630325</v>
      </c>
      <c r="N124" s="12"/>
      <c r="O124" s="12"/>
    </row>
    <row r="125" spans="1:15" x14ac:dyDescent="0.35">
      <c r="A125" s="11" t="str">
        <f t="shared" si="1"/>
        <v>DISTRIBUCION VOLUMEN X CRITERIO (Consumiciones).Total Bebidas CalienteCON CLIENTES</v>
      </c>
      <c r="B125" s="11" t="s">
        <v>119</v>
      </c>
      <c r="C125" s="11" t="s">
        <v>123</v>
      </c>
      <c r="D125" s="11" t="s">
        <v>237</v>
      </c>
      <c r="E125" s="12">
        <v>1.5518290705502811</v>
      </c>
      <c r="F125" s="12">
        <v>1.288224060800224</v>
      </c>
      <c r="G125" s="12">
        <v>0.99847246994484407</v>
      </c>
      <c r="H125" s="12">
        <v>1.1719189662455551</v>
      </c>
      <c r="I125" s="12">
        <v>1.1128247625209757</v>
      </c>
      <c r="J125" s="12">
        <v>1.0109965156518737</v>
      </c>
      <c r="K125" s="12">
        <v>1.0619540372424476</v>
      </c>
      <c r="L125" s="12">
        <v>1.0186355183981155</v>
      </c>
      <c r="M125" s="12">
        <v>1.077459143291551</v>
      </c>
      <c r="N125" s="12"/>
      <c r="O125" s="12"/>
    </row>
    <row r="126" spans="1:15" x14ac:dyDescent="0.35">
      <c r="A126" s="11" t="str">
        <f t="shared" si="1"/>
        <v>DISTRIBUCION VOLUMEN X CRITERIO (Consumiciones).Total Bebidas CalienteCON COMPAÑEROS DE TRABAJO</v>
      </c>
      <c r="B126" s="11" t="s">
        <v>119</v>
      </c>
      <c r="C126" s="11" t="s">
        <v>123</v>
      </c>
      <c r="D126" s="11" t="s">
        <v>238</v>
      </c>
      <c r="E126" s="12">
        <v>19.786965703589456</v>
      </c>
      <c r="F126" s="12">
        <v>16.056181782626645</v>
      </c>
      <c r="G126" s="12">
        <v>17.054435144176423</v>
      </c>
      <c r="H126" s="12">
        <v>18.497502939947914</v>
      </c>
      <c r="I126" s="12">
        <v>18.303279822092925</v>
      </c>
      <c r="J126" s="12">
        <v>17.55000529130357</v>
      </c>
      <c r="K126" s="12">
        <v>17.591014387149915</v>
      </c>
      <c r="L126" s="12">
        <v>18.864201900927107</v>
      </c>
      <c r="M126" s="12">
        <v>17.901484844236929</v>
      </c>
      <c r="N126" s="12"/>
      <c r="O126" s="12"/>
    </row>
    <row r="127" spans="1:15" x14ac:dyDescent="0.35">
      <c r="A127" s="11" t="str">
        <f t="shared" si="1"/>
        <v>DISTRIBUCION VOLUMEN X CRITERIO (Consumiciones).Total Bebidas CalienteCON COMPAÑEROS DE CLASE</v>
      </c>
      <c r="B127" s="11" t="s">
        <v>119</v>
      </c>
      <c r="C127" s="11" t="s">
        <v>123</v>
      </c>
      <c r="D127" s="11" t="s">
        <v>239</v>
      </c>
      <c r="E127" s="12">
        <v>0.29302860823170929</v>
      </c>
      <c r="F127" s="12">
        <v>0.25992397557754665</v>
      </c>
      <c r="G127" s="12">
        <v>0.54829095513678372</v>
      </c>
      <c r="H127" s="12">
        <v>0.38692703407807105</v>
      </c>
      <c r="I127" s="12">
        <v>0.35063995549853616</v>
      </c>
      <c r="J127" s="12">
        <v>0.35555470663925076</v>
      </c>
      <c r="K127" s="12">
        <v>0.51605698389862131</v>
      </c>
      <c r="L127" s="12">
        <v>0.62687791222832367</v>
      </c>
      <c r="M127" s="12">
        <v>0.4301520890875733</v>
      </c>
      <c r="N127" s="12"/>
      <c r="O127" s="12"/>
    </row>
    <row r="128" spans="1:15" x14ac:dyDescent="0.35">
      <c r="A128" s="11" t="str">
        <f t="shared" si="1"/>
        <v>DISTRIBUCION VOLUMEN X CRITERIO (Consumiciones).Total Bebidas CalienteCON FAMILIA</v>
      </c>
      <c r="B128" s="11" t="s">
        <v>119</v>
      </c>
      <c r="C128" s="11" t="s">
        <v>123</v>
      </c>
      <c r="D128" s="11" t="s">
        <v>240</v>
      </c>
      <c r="E128" s="12">
        <v>14.486178114585996</v>
      </c>
      <c r="F128" s="12">
        <v>18.714851681156134</v>
      </c>
      <c r="G128" s="12">
        <v>17.431359494326689</v>
      </c>
      <c r="H128" s="12">
        <v>16.161401999208753</v>
      </c>
      <c r="I128" s="12">
        <v>15.754879541057045</v>
      </c>
      <c r="J128" s="12">
        <v>18.59971090690965</v>
      </c>
      <c r="K128" s="12">
        <v>17.326466158337077</v>
      </c>
      <c r="L128" s="12">
        <v>15.162404842125232</v>
      </c>
      <c r="M128" s="12">
        <v>16.296331099160607</v>
      </c>
      <c r="N128" s="12"/>
      <c r="O128" s="12"/>
    </row>
    <row r="129" spans="1:15" x14ac:dyDescent="0.35">
      <c r="A129" s="11" t="str">
        <f t="shared" si="1"/>
        <v>DISTRIBUCION VOLUMEN X CRITERIO (Consumiciones).Total Bebidas CalienteCON LA PAREJA</v>
      </c>
      <c r="B129" s="11" t="s">
        <v>119</v>
      </c>
      <c r="C129" s="11" t="s">
        <v>123</v>
      </c>
      <c r="D129" s="11" t="s">
        <v>241</v>
      </c>
      <c r="E129" s="12">
        <v>13.815623228524693</v>
      </c>
      <c r="F129" s="12">
        <v>15.676023456757338</v>
      </c>
      <c r="G129" s="12">
        <v>15.570563649683471</v>
      </c>
      <c r="H129" s="12">
        <v>15.0209657635023</v>
      </c>
      <c r="I129" s="12">
        <v>16.051766908148434</v>
      </c>
      <c r="J129" s="12">
        <v>15.806248782258406</v>
      </c>
      <c r="K129" s="12">
        <v>15.14112050536599</v>
      </c>
      <c r="L129" s="12">
        <v>15.289659755153753</v>
      </c>
      <c r="M129" s="12">
        <v>16.980215940932808</v>
      </c>
      <c r="N129" s="12"/>
      <c r="O129" s="12"/>
    </row>
    <row r="130" spans="1:15" x14ac:dyDescent="0.35">
      <c r="A130" s="11" t="str">
        <f t="shared" si="1"/>
        <v>DISTRIBUCION VOLUMEN X CRITERIO (Consumiciones).Total Bebidas CalienteESTABA SOLO/A</v>
      </c>
      <c r="B130" s="11" t="s">
        <v>119</v>
      </c>
      <c r="C130" s="11" t="s">
        <v>123</v>
      </c>
      <c r="D130" s="11" t="s">
        <v>242</v>
      </c>
      <c r="E130" s="12">
        <v>29.974902613449011</v>
      </c>
      <c r="F130" s="12">
        <v>29.081948967791622</v>
      </c>
      <c r="G130" s="12">
        <v>27.802486949564049</v>
      </c>
      <c r="H130" s="12">
        <v>28.826743241506254</v>
      </c>
      <c r="I130" s="12">
        <v>28.473080565677318</v>
      </c>
      <c r="J130" s="12">
        <v>28.035737068696942</v>
      </c>
      <c r="K130" s="12">
        <v>27.223858086012726</v>
      </c>
      <c r="L130" s="12">
        <v>27.759154305568568</v>
      </c>
      <c r="M130" s="12">
        <v>28.458990786540738</v>
      </c>
      <c r="N130" s="12"/>
      <c r="O130" s="12"/>
    </row>
    <row r="131" spans="1:15" x14ac:dyDescent="0.35">
      <c r="A131" s="11" t="str">
        <f t="shared" si="1"/>
        <v>DISTRIBUCION VOLUMEN X CRITERIO (Consumiciones).Total Bebidas CalienteOTROS</v>
      </c>
      <c r="B131" s="11" t="s">
        <v>119</v>
      </c>
      <c r="C131" s="11" t="s">
        <v>123</v>
      </c>
      <c r="D131" s="11" t="s">
        <v>243</v>
      </c>
      <c r="E131" s="12">
        <v>0.59274650180244581</v>
      </c>
      <c r="F131" s="12">
        <v>0.6092454533822298</v>
      </c>
      <c r="G131" s="12">
        <v>0.487213653060664</v>
      </c>
      <c r="H131" s="12">
        <v>0.47330812936271416</v>
      </c>
      <c r="I131" s="12">
        <v>0.59991930714036101</v>
      </c>
      <c r="J131" s="12">
        <v>0.48482038744210476</v>
      </c>
      <c r="K131" s="12">
        <v>0.50422356715251282</v>
      </c>
      <c r="L131" s="12">
        <v>0.49206782520848369</v>
      </c>
      <c r="M131" s="12">
        <v>0.52258614607515264</v>
      </c>
      <c r="N131" s="12"/>
      <c r="O131" s="12"/>
    </row>
    <row r="132" spans="1:15" x14ac:dyDescent="0.35">
      <c r="A132" s="11" t="str">
        <f t="shared" ref="A132:A195" si="2">B132&amp;C132&amp;D132</f>
        <v>DISTRIBUCION VOLUMEN X CRITERIO (Consumiciones).Total Bebidas CalienteESTAR TRABAJANDO</v>
      </c>
      <c r="B132" s="11" t="s">
        <v>119</v>
      </c>
      <c r="C132" s="11" t="s">
        <v>123</v>
      </c>
      <c r="D132" s="11" t="s">
        <v>244</v>
      </c>
      <c r="E132" s="12">
        <v>29.926063404060464</v>
      </c>
      <c r="F132" s="12">
        <v>24.614602772996239</v>
      </c>
      <c r="G132" s="12">
        <v>24.18066716990543</v>
      </c>
      <c r="H132" s="12">
        <v>26.693343003836841</v>
      </c>
      <c r="I132" s="12">
        <v>27.440526831147565</v>
      </c>
      <c r="J132" s="12">
        <v>25.927164959108605</v>
      </c>
      <c r="K132" s="12">
        <v>25.348994414846302</v>
      </c>
      <c r="L132" s="12">
        <v>27.783378213006106</v>
      </c>
      <c r="M132" s="12">
        <v>27.390315777798662</v>
      </c>
      <c r="N132" s="12"/>
      <c r="O132" s="12"/>
    </row>
    <row r="133" spans="1:15" x14ac:dyDescent="0.35">
      <c r="A133" s="11" t="str">
        <f t="shared" si="2"/>
        <v>DISTRIBUCION VOLUMEN X CRITERIO (Consumiciones).Total Bebidas CalienteCOMIDA DE NEGOCIOS</v>
      </c>
      <c r="B133" s="11" t="s">
        <v>119</v>
      </c>
      <c r="C133" s="11" t="s">
        <v>123</v>
      </c>
      <c r="D133" s="11" t="s">
        <v>245</v>
      </c>
      <c r="E133" s="12">
        <v>0.21089117612339914</v>
      </c>
      <c r="F133" s="12">
        <v>0.13836794951340992</v>
      </c>
      <c r="G133" s="12">
        <v>0.28235969992718624</v>
      </c>
      <c r="H133" s="12">
        <v>0.17760009258240872</v>
      </c>
      <c r="I133" s="12">
        <v>0.14989726632101064</v>
      </c>
      <c r="J133" s="12">
        <v>0.14007687720120701</v>
      </c>
      <c r="K133" s="12">
        <v>0.31330889057851963</v>
      </c>
      <c r="L133" s="12">
        <v>0.17734441011681612</v>
      </c>
      <c r="M133" s="12">
        <v>0.17240552776746526</v>
      </c>
      <c r="N133" s="12"/>
      <c r="O133" s="12"/>
    </row>
    <row r="134" spans="1:15" x14ac:dyDescent="0.35">
      <c r="A134" s="11" t="str">
        <f t="shared" si="2"/>
        <v>DISTRIBUCION VOLUMEN X CRITERIO (Consumiciones).Total Bebidas CalientePOR PLACER/RELAX</v>
      </c>
      <c r="B134" s="11" t="s">
        <v>119</v>
      </c>
      <c r="C134" s="11" t="s">
        <v>123</v>
      </c>
      <c r="D134" s="11" t="s">
        <v>246</v>
      </c>
      <c r="E134" s="12">
        <v>14.039090176768102</v>
      </c>
      <c r="F134" s="12">
        <v>16.312115381365448</v>
      </c>
      <c r="G134" s="12">
        <v>14.890909266347652</v>
      </c>
      <c r="H134" s="12">
        <v>13.739869934083623</v>
      </c>
      <c r="I134" s="12">
        <v>16.157340580667544</v>
      </c>
      <c r="J134" s="12">
        <v>17.056368701988838</v>
      </c>
      <c r="K134" s="12">
        <v>15.143917373702154</v>
      </c>
      <c r="L134" s="12">
        <v>13.8741448188339</v>
      </c>
      <c r="M134" s="12">
        <v>14.935531972906485</v>
      </c>
      <c r="N134" s="12"/>
      <c r="O134" s="12"/>
    </row>
    <row r="135" spans="1:15" x14ac:dyDescent="0.35">
      <c r="A135" s="11" t="str">
        <f t="shared" si="2"/>
        <v>DISTRIBUCION VOLUMEN X CRITERIO (Consumiciones).Total Bebidas CalienteTENER HAMBRE/SIN PLANIFICAR</v>
      </c>
      <c r="B135" s="11" t="s">
        <v>119</v>
      </c>
      <c r="C135" s="11" t="s">
        <v>123</v>
      </c>
      <c r="D135" s="11" t="s">
        <v>247</v>
      </c>
      <c r="E135" s="12">
        <v>24.666881567835912</v>
      </c>
      <c r="F135" s="12">
        <v>27.32383893155388</v>
      </c>
      <c r="G135" s="12">
        <v>28.194642065861931</v>
      </c>
      <c r="H135" s="12">
        <v>28.128856220019859</v>
      </c>
      <c r="I135" s="12">
        <v>22.959989430284949</v>
      </c>
      <c r="J135" s="12">
        <v>22.419463392586042</v>
      </c>
      <c r="K135" s="12">
        <v>23.432251709863234</v>
      </c>
      <c r="L135" s="12">
        <v>23.106965874750848</v>
      </c>
      <c r="M135" s="12">
        <v>22.514314674833134</v>
      </c>
      <c r="N135" s="12"/>
      <c r="O135" s="12"/>
    </row>
    <row r="136" spans="1:15" x14ac:dyDescent="0.35">
      <c r="A136" s="11" t="str">
        <f t="shared" si="2"/>
        <v>DISTRIBUCION VOLUMEN X CRITERIO (Consumiciones).Total Bebidas CalienteESTAR DE COMPRAS</v>
      </c>
      <c r="B136" s="11" t="s">
        <v>119</v>
      </c>
      <c r="C136" s="11" t="s">
        <v>123</v>
      </c>
      <c r="D136" s="11" t="s">
        <v>248</v>
      </c>
      <c r="E136" s="12">
        <v>3.0324219707691169</v>
      </c>
      <c r="F136" s="12">
        <v>3.0558196466035263</v>
      </c>
      <c r="G136" s="12">
        <v>3.3314331987652093</v>
      </c>
      <c r="H136" s="12">
        <v>3.0378440902224995</v>
      </c>
      <c r="I136" s="12">
        <v>2.664182495514662</v>
      </c>
      <c r="J136" s="12">
        <v>2.9976903707176294</v>
      </c>
      <c r="K136" s="12">
        <v>3.0969219946021918</v>
      </c>
      <c r="L136" s="12">
        <v>3.2420610762950588</v>
      </c>
      <c r="M136" s="12">
        <v>2.9689136251673318</v>
      </c>
      <c r="N136" s="12"/>
      <c r="O136" s="12"/>
    </row>
    <row r="137" spans="1:15" x14ac:dyDescent="0.35">
      <c r="A137" s="11" t="str">
        <f t="shared" si="2"/>
        <v>DISTRIBUCION VOLUMEN X CRITERIO (Consumiciones).Total Bebidas CalienteNO COCINAR EN CASA</v>
      </c>
      <c r="B137" s="11" t="s">
        <v>119</v>
      </c>
      <c r="C137" s="11" t="s">
        <v>123</v>
      </c>
      <c r="D137" s="11" t="s">
        <v>249</v>
      </c>
      <c r="E137" s="12">
        <v>2.0047863073795855</v>
      </c>
      <c r="F137" s="12">
        <v>2.2412695040426454</v>
      </c>
      <c r="G137" s="12">
        <v>2.091975419977985</v>
      </c>
      <c r="H137" s="12">
        <v>1.5950014333488374</v>
      </c>
      <c r="I137" s="12">
        <v>2.3251428331528499</v>
      </c>
      <c r="J137" s="12">
        <v>2.2641673416787573</v>
      </c>
      <c r="K137" s="12">
        <v>1.8424481151327152</v>
      </c>
      <c r="L137" s="12">
        <v>1.7304430564219269</v>
      </c>
      <c r="M137" s="12">
        <v>1.9371633143806064</v>
      </c>
      <c r="N137" s="12"/>
      <c r="O137" s="12"/>
    </row>
    <row r="138" spans="1:15" x14ac:dyDescent="0.35">
      <c r="A138" s="11" t="str">
        <f t="shared" si="2"/>
        <v>DISTRIBUCION VOLUMEN X CRITERIO (Consumiciones).Total Bebidas CalienteCELEBRACION/FIESTA/SALIR TOMAR</v>
      </c>
      <c r="B138" s="11" t="s">
        <v>119</v>
      </c>
      <c r="C138" s="11" t="s">
        <v>123</v>
      </c>
      <c r="D138" s="11" t="s">
        <v>250</v>
      </c>
      <c r="E138" s="12">
        <v>19.903777677173476</v>
      </c>
      <c r="F138" s="12">
        <v>19.66165631360014</v>
      </c>
      <c r="G138" s="12">
        <v>19.728236222354344</v>
      </c>
      <c r="H138" s="12">
        <v>19.859500894241826</v>
      </c>
      <c r="I138" s="12">
        <v>21.230387066422509</v>
      </c>
      <c r="J138" s="12">
        <v>22.106608887609745</v>
      </c>
      <c r="K138" s="12">
        <v>23.949568764337652</v>
      </c>
      <c r="L138" s="12">
        <v>22.981111271031889</v>
      </c>
      <c r="M138" s="12">
        <v>22.900152350964863</v>
      </c>
      <c r="N138" s="12"/>
      <c r="O138" s="12"/>
    </row>
    <row r="139" spans="1:15" x14ac:dyDescent="0.35">
      <c r="A139" s="11" t="str">
        <f t="shared" si="2"/>
        <v>DISTRIBUCION VOLUMEN X CRITERIO (Consumiciones).Total Bebidas CalienteVIENDO DEPORTES</v>
      </c>
      <c r="B139" s="11" t="s">
        <v>119</v>
      </c>
      <c r="C139" s="11" t="s">
        <v>123</v>
      </c>
      <c r="D139" s="11" t="s">
        <v>251</v>
      </c>
      <c r="E139" s="12">
        <v>0.39038791823032132</v>
      </c>
      <c r="F139" s="12">
        <v>0.20614412048024067</v>
      </c>
      <c r="G139" s="12">
        <v>0.34702454513673181</v>
      </c>
      <c r="H139" s="12">
        <v>0.51791244336726106</v>
      </c>
      <c r="I139" s="12">
        <v>0.30027838110490562</v>
      </c>
      <c r="J139" s="12">
        <v>0.30359645452989981</v>
      </c>
      <c r="K139" s="12">
        <v>0.62814762374218613</v>
      </c>
      <c r="L139" s="12">
        <v>0.60305735161665708</v>
      </c>
      <c r="M139" s="12">
        <v>0.31770922069939722</v>
      </c>
      <c r="N139" s="12"/>
      <c r="O139" s="12"/>
    </row>
    <row r="140" spans="1:15" x14ac:dyDescent="0.35">
      <c r="A140" s="11" t="str">
        <f t="shared" si="2"/>
        <v>DISTRIBUCION VOLUMEN X CRITERIO (Consumiciones).Total Bebidas CalienteOTROS MOTIVOS</v>
      </c>
      <c r="B140" s="11" t="s">
        <v>119</v>
      </c>
      <c r="C140" s="11" t="s">
        <v>123</v>
      </c>
      <c r="D140" s="11" t="s">
        <v>252</v>
      </c>
      <c r="E140" s="12">
        <v>5.8256858568654435</v>
      </c>
      <c r="F140" s="12">
        <v>6.4461805513641668</v>
      </c>
      <c r="G140" s="12">
        <v>6.9527423172586396</v>
      </c>
      <c r="H140" s="12">
        <v>6.2500590787078574</v>
      </c>
      <c r="I140" s="12">
        <v>6.7722439406268471</v>
      </c>
      <c r="J140" s="12">
        <v>6.7848803225816035</v>
      </c>
      <c r="K140" s="12">
        <v>6.244442149072194</v>
      </c>
      <c r="L140" s="12">
        <v>6.501494649735724</v>
      </c>
      <c r="M140" s="12">
        <v>6.8634895302999723</v>
      </c>
      <c r="N140" s="12"/>
      <c r="O140" s="12"/>
    </row>
    <row r="141" spans="1:15" x14ac:dyDescent="0.35">
      <c r="A141" s="11" t="str">
        <f t="shared" si="2"/>
        <v>DISTRIBUCION VOLUMEN X CRITERIO (kg ó litros)TOTAL BEBIDAST.ESPAÑA</v>
      </c>
      <c r="B141" s="11" t="s">
        <v>120</v>
      </c>
      <c r="C141" s="11" t="s">
        <v>122</v>
      </c>
      <c r="D141" s="11" t="s">
        <v>36</v>
      </c>
      <c r="E141" s="12">
        <v>100</v>
      </c>
      <c r="F141" s="12">
        <v>100</v>
      </c>
      <c r="G141" s="12">
        <v>100</v>
      </c>
      <c r="H141" s="12">
        <v>100</v>
      </c>
      <c r="I141" s="12">
        <v>100</v>
      </c>
      <c r="J141" s="12">
        <v>100</v>
      </c>
      <c r="K141" s="12">
        <v>100</v>
      </c>
      <c r="L141" s="12">
        <v>100</v>
      </c>
      <c r="M141" s="12">
        <v>100</v>
      </c>
      <c r="N141" s="12"/>
      <c r="O141" s="12"/>
    </row>
    <row r="142" spans="1:15" x14ac:dyDescent="0.35">
      <c r="A142" s="11" t="str">
        <f t="shared" si="2"/>
        <v>DISTRIBUCION VOLUMEN X CRITERIO (kg ó litros)TOTAL BEBIDASHiper+Super+Discount+G.A</v>
      </c>
      <c r="B142" s="11" t="s">
        <v>120</v>
      </c>
      <c r="C142" s="11" t="s">
        <v>122</v>
      </c>
      <c r="D142" s="11" t="s">
        <v>23</v>
      </c>
      <c r="E142" s="12">
        <v>9.9108889292957532</v>
      </c>
      <c r="F142" s="12">
        <v>10.813265592743717</v>
      </c>
      <c r="G142" s="12">
        <v>10.279995105262591</v>
      </c>
      <c r="H142" s="12">
        <v>9.1984523458398257</v>
      </c>
      <c r="I142" s="12">
        <v>10.03878211616118</v>
      </c>
      <c r="J142" s="12">
        <v>11.432670389543329</v>
      </c>
      <c r="K142" s="12">
        <v>10.544544575027963</v>
      </c>
      <c r="L142" s="12">
        <v>9.8547186595194347</v>
      </c>
      <c r="M142" s="12">
        <v>10.409212373428248</v>
      </c>
      <c r="N142" s="12"/>
      <c r="O142" s="12"/>
    </row>
    <row r="143" spans="1:15" x14ac:dyDescent="0.35">
      <c r="A143" s="11" t="str">
        <f t="shared" si="2"/>
        <v>DISTRIBUCION VOLUMEN X CRITERIO (kg ó litros)TOTAL BEBIDASRestaurantes</v>
      </c>
      <c r="B143" s="11" t="s">
        <v>120</v>
      </c>
      <c r="C143" s="11" t="s">
        <v>122</v>
      </c>
      <c r="D143" s="11" t="s">
        <v>24</v>
      </c>
      <c r="E143" s="12">
        <v>15.957022825115988</v>
      </c>
      <c r="F143" s="12">
        <v>17.146741690276418</v>
      </c>
      <c r="G143" s="12">
        <v>18.23426448633672</v>
      </c>
      <c r="H143" s="12">
        <v>16.983114448044656</v>
      </c>
      <c r="I143" s="12">
        <v>17.244148731220076</v>
      </c>
      <c r="J143" s="12">
        <v>15.672947795791019</v>
      </c>
      <c r="K143" s="12">
        <v>16.878059637895358</v>
      </c>
      <c r="L143" s="12">
        <v>16.731903960629303</v>
      </c>
      <c r="M143" s="12">
        <v>16.711491027038733</v>
      </c>
      <c r="N143" s="12"/>
      <c r="O143" s="12"/>
    </row>
    <row r="144" spans="1:15" x14ac:dyDescent="0.35">
      <c r="A144" s="11" t="str">
        <f t="shared" si="2"/>
        <v>DISTRIBUCION VOLUMEN X CRITERIO (kg ó litros)TOTAL BEBIDASRestaurantes Fast Food</v>
      </c>
      <c r="B144" s="11" t="s">
        <v>120</v>
      </c>
      <c r="C144" s="11" t="s">
        <v>122</v>
      </c>
      <c r="D144" s="11" t="s">
        <v>25</v>
      </c>
      <c r="E144" s="12">
        <v>5.1928070756784424</v>
      </c>
      <c r="F144" s="12">
        <v>4.567260324186976</v>
      </c>
      <c r="G144" s="12">
        <v>5.2797900300708305</v>
      </c>
      <c r="H144" s="12">
        <v>5.9005685191481101</v>
      </c>
      <c r="I144" s="12">
        <v>5.1754631506555553</v>
      </c>
      <c r="J144" s="12">
        <v>4.9425093531312676</v>
      </c>
      <c r="K144" s="12">
        <v>5.7376909394432722</v>
      </c>
      <c r="L144" s="12">
        <v>5.5706091661648642</v>
      </c>
      <c r="M144" s="12">
        <v>4.8702206360484643</v>
      </c>
      <c r="N144" s="12"/>
      <c r="O144" s="12"/>
    </row>
    <row r="145" spans="1:15" x14ac:dyDescent="0.35">
      <c r="A145" s="11" t="str">
        <f t="shared" si="2"/>
        <v>DISTRIBUCION VOLUMEN X CRITERIO (kg ó litros)TOTAL BEBIDASBares/Cafeterias/Cervecerias</v>
      </c>
      <c r="B145" s="11" t="s">
        <v>120</v>
      </c>
      <c r="C145" s="11" t="s">
        <v>122</v>
      </c>
      <c r="D145" s="11" t="s">
        <v>26</v>
      </c>
      <c r="E145" s="12">
        <v>51.824179482075735</v>
      </c>
      <c r="F145" s="12">
        <v>48.126209672830619</v>
      </c>
      <c r="G145" s="12">
        <v>51.078590062659813</v>
      </c>
      <c r="H145" s="12">
        <v>52.093722311240029</v>
      </c>
      <c r="I145" s="12">
        <v>51.32835993195323</v>
      </c>
      <c r="J145" s="12">
        <v>48.574202377692259</v>
      </c>
      <c r="K145" s="12">
        <v>51.716823228528561</v>
      </c>
      <c r="L145" s="12">
        <v>52.955264931518244</v>
      </c>
      <c r="M145" s="12">
        <v>51.650263101391872</v>
      </c>
      <c r="N145" s="12"/>
      <c r="O145" s="12"/>
    </row>
    <row r="146" spans="1:15" x14ac:dyDescent="0.35">
      <c r="A146" s="11" t="str">
        <f t="shared" si="2"/>
        <v>DISTRIBUCION VOLUMEN X CRITERIO (kg ó litros)TOTAL BEBIDASPanaderias/Pastelerias</v>
      </c>
      <c r="B146" s="11" t="s">
        <v>120</v>
      </c>
      <c r="C146" s="11" t="s">
        <v>122</v>
      </c>
      <c r="D146" s="11" t="s">
        <v>27</v>
      </c>
      <c r="E146" s="12">
        <v>1.2937475447225071</v>
      </c>
      <c r="F146" s="12">
        <v>0.91696457234616868</v>
      </c>
      <c r="G146" s="12">
        <v>0.94106872875855585</v>
      </c>
      <c r="H146" s="12">
        <v>1.0925854977828295</v>
      </c>
      <c r="I146" s="12">
        <v>0.85338512865275551</v>
      </c>
      <c r="J146" s="12">
        <v>0.90336850167302596</v>
      </c>
      <c r="K146" s="12">
        <v>0.92106409824749114</v>
      </c>
      <c r="L146" s="12">
        <v>1.1392873995592321</v>
      </c>
      <c r="M146" s="12">
        <v>1.0302779610094188</v>
      </c>
      <c r="N146" s="12"/>
      <c r="O146" s="12"/>
    </row>
    <row r="147" spans="1:15" x14ac:dyDescent="0.35">
      <c r="A147" s="11" t="str">
        <f t="shared" si="2"/>
        <v>DISTRIBUCION VOLUMEN X CRITERIO (kg ó litros)TOTAL BEBIDASTda.Alimentacion/Delicatesen</v>
      </c>
      <c r="B147" s="11" t="s">
        <v>120</v>
      </c>
      <c r="C147" s="11" t="s">
        <v>122</v>
      </c>
      <c r="D147" s="11" t="s">
        <v>203</v>
      </c>
      <c r="E147" s="12">
        <v>2.8297769880671635</v>
      </c>
      <c r="F147" s="12">
        <v>3.0214428822463439</v>
      </c>
      <c r="G147" s="12">
        <v>2.7368274824360195</v>
      </c>
      <c r="H147" s="12">
        <v>2.2371872937276618</v>
      </c>
      <c r="I147" s="12">
        <v>2.0295194256619165</v>
      </c>
      <c r="J147" s="12">
        <v>2.6863158443997812</v>
      </c>
      <c r="K147" s="12">
        <v>1.9702758462914958</v>
      </c>
      <c r="L147" s="12">
        <v>1.8870557372365564</v>
      </c>
      <c r="M147" s="12">
        <v>2.0346227312508596</v>
      </c>
      <c r="N147" s="12"/>
      <c r="O147" s="12"/>
    </row>
    <row r="148" spans="1:15" x14ac:dyDescent="0.35">
      <c r="A148" s="11" t="str">
        <f t="shared" si="2"/>
        <v>DISTRIBUCION VOLUMEN X CRITERIO (kg ó litros)TOTAL BEBIDASCanal Conveniencia/24h</v>
      </c>
      <c r="B148" s="11" t="s">
        <v>120</v>
      </c>
      <c r="C148" s="11" t="s">
        <v>122</v>
      </c>
      <c r="D148" s="11" t="s">
        <v>204</v>
      </c>
      <c r="E148" s="12">
        <v>2.0681897516608396</v>
      </c>
      <c r="F148" s="12">
        <v>1.8127564097227378</v>
      </c>
      <c r="G148" s="12">
        <v>1.7638104983534137</v>
      </c>
      <c r="H148" s="12">
        <v>1.8754184143654467</v>
      </c>
      <c r="I148" s="12">
        <v>1.516302230489559</v>
      </c>
      <c r="J148" s="12">
        <v>1.4923293703292528</v>
      </c>
      <c r="K148" s="12">
        <v>1.7238877887261912</v>
      </c>
      <c r="L148" s="12">
        <v>1.5415531503584883</v>
      </c>
      <c r="M148" s="12">
        <v>1.479682507005019</v>
      </c>
      <c r="N148" s="12"/>
      <c r="O148" s="12"/>
    </row>
    <row r="149" spans="1:15" x14ac:dyDescent="0.35">
      <c r="A149" s="11" t="str">
        <f t="shared" si="2"/>
        <v>DISTRIBUCION VOLUMEN X CRITERIO (kg ó litros)TOTAL BEBIDASHoteles</v>
      </c>
      <c r="B149" s="11" t="s">
        <v>120</v>
      </c>
      <c r="C149" s="11" t="s">
        <v>122</v>
      </c>
      <c r="D149" s="11" t="s">
        <v>29</v>
      </c>
      <c r="E149" s="12">
        <v>0.41756079774196481</v>
      </c>
      <c r="F149" s="12">
        <v>1.1405746201163147</v>
      </c>
      <c r="G149" s="12">
        <v>0.59292708101684999</v>
      </c>
      <c r="H149" s="12">
        <v>0.37116807950308683</v>
      </c>
      <c r="I149" s="12">
        <v>0.76148047118649531</v>
      </c>
      <c r="J149" s="12">
        <v>1.0260992291701325</v>
      </c>
      <c r="K149" s="12">
        <v>0.55504837126706641</v>
      </c>
      <c r="L149" s="12">
        <v>0.54503456192618771</v>
      </c>
      <c r="M149" s="12">
        <v>0.57734262361608113</v>
      </c>
      <c r="N149" s="12"/>
      <c r="O149" s="12"/>
    </row>
    <row r="150" spans="1:15" x14ac:dyDescent="0.35">
      <c r="A150" s="11" t="str">
        <f t="shared" si="2"/>
        <v>DISTRIBUCION VOLUMEN X CRITERIO (kg ó litros)TOTAL BEBIDASEstaciones de servicio</v>
      </c>
      <c r="B150" s="11" t="s">
        <v>120</v>
      </c>
      <c r="C150" s="11" t="s">
        <v>122</v>
      </c>
      <c r="D150" s="11" t="s">
        <v>30</v>
      </c>
      <c r="E150" s="12">
        <v>1.943174987285649</v>
      </c>
      <c r="F150" s="12">
        <v>2.1175235794224685</v>
      </c>
      <c r="G150" s="12">
        <v>1.6539561758525962</v>
      </c>
      <c r="H150" s="12">
        <v>1.5889083976720995</v>
      </c>
      <c r="I150" s="12">
        <v>1.7724773206058764</v>
      </c>
      <c r="J150" s="12">
        <v>2.091767559148392</v>
      </c>
      <c r="K150" s="12">
        <v>1.7277868743209273</v>
      </c>
      <c r="L150" s="12">
        <v>1.7494888172336458</v>
      </c>
      <c r="M150" s="12">
        <v>1.8781104979626331</v>
      </c>
      <c r="N150" s="12"/>
      <c r="O150" s="12"/>
    </row>
    <row r="151" spans="1:15" x14ac:dyDescent="0.35">
      <c r="A151" s="11" t="str">
        <f t="shared" si="2"/>
        <v>DISTRIBUCION VOLUMEN X CRITERIO (kg ó litros)TOTAL BEBIDASMaquinas dispensadoras</v>
      </c>
      <c r="B151" s="11" t="s">
        <v>120</v>
      </c>
      <c r="C151" s="11" t="s">
        <v>122</v>
      </c>
      <c r="D151" s="11" t="s">
        <v>31</v>
      </c>
      <c r="E151" s="12">
        <v>2.7806431139964607</v>
      </c>
      <c r="F151" s="12">
        <v>2.1112007158362873</v>
      </c>
      <c r="G151" s="12">
        <v>2.1568597436450605</v>
      </c>
      <c r="H151" s="12">
        <v>2.5892532575700367</v>
      </c>
      <c r="I151" s="12">
        <v>2.3867430746738134</v>
      </c>
      <c r="J151" s="12">
        <v>2.1771359300186872</v>
      </c>
      <c r="K151" s="12">
        <v>2.4209241186752708</v>
      </c>
      <c r="L151" s="12">
        <v>2.9081049066672224</v>
      </c>
      <c r="M151" s="12">
        <v>2.5808580879581831</v>
      </c>
      <c r="N151" s="12"/>
      <c r="O151" s="12"/>
    </row>
    <row r="152" spans="1:15" x14ac:dyDescent="0.35">
      <c r="A152" s="11" t="str">
        <f t="shared" si="2"/>
        <v>DISTRIBUCION VOLUMEN X CRITERIO (kg ó litros)TOTAL BEBIDASServicio en la empresa</v>
      </c>
      <c r="B152" s="11" t="s">
        <v>120</v>
      </c>
      <c r="C152" s="11" t="s">
        <v>122</v>
      </c>
      <c r="D152" s="11" t="s">
        <v>32</v>
      </c>
      <c r="E152" s="12">
        <v>1.816680294730548</v>
      </c>
      <c r="F152" s="12">
        <v>1.5714147438142594</v>
      </c>
      <c r="G152" s="12">
        <v>1.9634743343910983</v>
      </c>
      <c r="H152" s="12">
        <v>2.2578923405574884</v>
      </c>
      <c r="I152" s="12">
        <v>1.7687948432969995</v>
      </c>
      <c r="J152" s="12">
        <v>1.2305603472586322</v>
      </c>
      <c r="K152" s="12">
        <v>1.5775771447833431</v>
      </c>
      <c r="L152" s="12">
        <v>1.4600374231552833</v>
      </c>
      <c r="M152" s="12">
        <v>1.5202293353669816</v>
      </c>
      <c r="N152" s="12"/>
      <c r="O152" s="12"/>
    </row>
    <row r="153" spans="1:15" x14ac:dyDescent="0.35">
      <c r="A153" s="11" t="str">
        <f t="shared" si="2"/>
        <v>DISTRIBUCION VOLUMEN X CRITERIO (kg ó litros)TOTAL BEBIDASResto de canales</v>
      </c>
      <c r="B153" s="11" t="s">
        <v>120</v>
      </c>
      <c r="C153" s="11" t="s">
        <v>122</v>
      </c>
      <c r="D153" s="11" t="s">
        <v>33</v>
      </c>
      <c r="E153" s="12">
        <v>3.9653260830317323</v>
      </c>
      <c r="F153" s="12">
        <v>6.6546348551377825</v>
      </c>
      <c r="G153" s="12">
        <v>3.3184343374059311</v>
      </c>
      <c r="H153" s="12">
        <v>3.8117292931914162</v>
      </c>
      <c r="I153" s="12">
        <v>5.1245412634023477</v>
      </c>
      <c r="J153" s="12">
        <v>7.7701049616989355</v>
      </c>
      <c r="K153" s="12">
        <v>4.2263194157317336</v>
      </c>
      <c r="L153" s="12">
        <v>3.6569385893066602</v>
      </c>
      <c r="M153" s="12">
        <v>5.2576911450124539</v>
      </c>
      <c r="N153" s="12"/>
      <c r="O153" s="12"/>
    </row>
    <row r="154" spans="1:15" x14ac:dyDescent="0.35">
      <c r="A154" s="11" t="str">
        <f t="shared" si="2"/>
        <v>DISTRIBUCION VOLUMEN X CRITERIO (kg ó litros)TOTAL BEBIDASEN LA CALLE</v>
      </c>
      <c r="B154" s="11" t="s">
        <v>120</v>
      </c>
      <c r="C154" s="11" t="s">
        <v>122</v>
      </c>
      <c r="D154" s="11" t="s">
        <v>220</v>
      </c>
      <c r="E154" s="12">
        <v>7.5725160853346951</v>
      </c>
      <c r="F154" s="12">
        <v>7.0398923209445821</v>
      </c>
      <c r="G154" s="12">
        <v>4.0666022235254644</v>
      </c>
      <c r="H154" s="12">
        <v>4.1665133677448862</v>
      </c>
      <c r="I154" s="12">
        <v>5.7498333247684892</v>
      </c>
      <c r="J154" s="12">
        <v>6.9203551668299639</v>
      </c>
      <c r="K154" s="12">
        <v>3.7962623784404257</v>
      </c>
      <c r="L154" s="12">
        <v>3.9647358765280867</v>
      </c>
      <c r="M154" s="12">
        <v>4.7341413130406789</v>
      </c>
      <c r="N154" s="12"/>
      <c r="O154" s="12"/>
    </row>
    <row r="155" spans="1:15" x14ac:dyDescent="0.35">
      <c r="A155" s="11" t="str">
        <f t="shared" si="2"/>
        <v>DISTRIBUCION VOLUMEN X CRITERIO (kg ó litros)TOTAL BEBIDASEN CASA DE OTROS</v>
      </c>
      <c r="B155" s="11" t="s">
        <v>120</v>
      </c>
      <c r="C155" s="11" t="s">
        <v>122</v>
      </c>
      <c r="D155" s="11" t="s">
        <v>221</v>
      </c>
      <c r="E155" s="12">
        <v>4.5292180716665715</v>
      </c>
      <c r="F155" s="12">
        <v>4.5309673479128811</v>
      </c>
      <c r="G155" s="12">
        <v>6.1131698725714942</v>
      </c>
      <c r="H155" s="12">
        <v>3.6513939074141697</v>
      </c>
      <c r="I155" s="12">
        <v>3.6484798307063206</v>
      </c>
      <c r="J155" s="12">
        <v>4.7349526454698943</v>
      </c>
      <c r="K155" s="12">
        <v>5.7699858909817925</v>
      </c>
      <c r="L155" s="12">
        <v>3.9564004835693769</v>
      </c>
      <c r="M155" s="12">
        <v>4.2777554373359985</v>
      </c>
      <c r="N155" s="12"/>
      <c r="O155" s="12"/>
    </row>
    <row r="156" spans="1:15" x14ac:dyDescent="0.35">
      <c r="A156" s="11" t="str">
        <f t="shared" si="2"/>
        <v>DISTRIBUCION VOLUMEN X CRITERIO (kg ó litros)TOTAL BEBIDASEN EL ESTABLECIMIENTO</v>
      </c>
      <c r="B156" s="11" t="s">
        <v>120</v>
      </c>
      <c r="C156" s="11" t="s">
        <v>122</v>
      </c>
      <c r="D156" s="11" t="s">
        <v>222</v>
      </c>
      <c r="E156" s="12">
        <v>72.08068819108621</v>
      </c>
      <c r="F156" s="12">
        <v>75.451332468864166</v>
      </c>
      <c r="G156" s="12">
        <v>76.522217166356896</v>
      </c>
      <c r="H156" s="12">
        <v>76.554213055979574</v>
      </c>
      <c r="I156" s="12">
        <v>76.316976613535076</v>
      </c>
      <c r="J156" s="12">
        <v>74.558369516712233</v>
      </c>
      <c r="K156" s="12">
        <v>76.963593253806977</v>
      </c>
      <c r="L156" s="12">
        <v>77.729119144041988</v>
      </c>
      <c r="M156" s="12">
        <v>77.467950559236925</v>
      </c>
      <c r="N156" s="12"/>
      <c r="O156" s="12"/>
    </row>
    <row r="157" spans="1:15" x14ac:dyDescent="0.35">
      <c r="A157" s="11" t="str">
        <f t="shared" si="2"/>
        <v>DISTRIBUCION VOLUMEN X CRITERIO (kg ó litros)TOTAL BEBIDASEN EL TRABAJO</v>
      </c>
      <c r="B157" s="11" t="s">
        <v>120</v>
      </c>
      <c r="C157" s="11" t="s">
        <v>122</v>
      </c>
      <c r="D157" s="11" t="s">
        <v>223</v>
      </c>
      <c r="E157" s="12">
        <v>9.1805310317395428</v>
      </c>
      <c r="F157" s="12">
        <v>7.5464371550104463</v>
      </c>
      <c r="G157" s="12">
        <v>7.9187802280996369</v>
      </c>
      <c r="H157" s="12">
        <v>9.0459333058772096</v>
      </c>
      <c r="I157" s="12">
        <v>8.6276798454651562</v>
      </c>
      <c r="J157" s="12">
        <v>7.6199818515896123</v>
      </c>
      <c r="K157" s="12">
        <v>8.2232323954342483</v>
      </c>
      <c r="L157" s="12">
        <v>9.0901796302510647</v>
      </c>
      <c r="M157" s="12">
        <v>8.004140353514865</v>
      </c>
      <c r="N157" s="12"/>
      <c r="O157" s="12"/>
    </row>
    <row r="158" spans="1:15" x14ac:dyDescent="0.35">
      <c r="A158" s="11" t="str">
        <f t="shared" si="2"/>
        <v>DISTRIBUCION VOLUMEN X CRITERIO (kg ó litros)TOTAL BEBIDASEN COLEGIO/INSTITUTO/UNIV.</v>
      </c>
      <c r="B158" s="11" t="s">
        <v>120</v>
      </c>
      <c r="C158" s="11" t="s">
        <v>122</v>
      </c>
      <c r="D158" s="11" t="s">
        <v>224</v>
      </c>
      <c r="E158" s="12">
        <v>0.15265118561460903</v>
      </c>
      <c r="F158" s="12">
        <v>0.14653878960785974</v>
      </c>
      <c r="G158" s="12">
        <v>0.19012915440154377</v>
      </c>
      <c r="H158" s="12">
        <v>0.7089738951425717</v>
      </c>
      <c r="I158" s="12">
        <v>0.49601305402570711</v>
      </c>
      <c r="J158" s="12">
        <v>0.20927810519326245</v>
      </c>
      <c r="K158" s="12">
        <v>0.24437079425142105</v>
      </c>
      <c r="L158" s="12">
        <v>0.15188977533490028</v>
      </c>
      <c r="M158" s="12">
        <v>0.1871129282653311</v>
      </c>
      <c r="N158" s="12"/>
      <c r="O158" s="12"/>
    </row>
    <row r="159" spans="1:15" x14ac:dyDescent="0.35">
      <c r="A159" s="11" t="str">
        <f t="shared" si="2"/>
        <v>DISTRIBUCION VOLUMEN X CRITERIO (kg ó litros)TOTAL BEBIDASEN MI CASA</v>
      </c>
      <c r="B159" s="11" t="s">
        <v>120</v>
      </c>
      <c r="C159" s="11" t="s">
        <v>122</v>
      </c>
      <c r="D159" s="11" t="s">
        <v>225</v>
      </c>
      <c r="E159" s="12">
        <v>3.9029296557395288</v>
      </c>
      <c r="F159" s="12">
        <v>2.6849764733775134</v>
      </c>
      <c r="G159" s="12">
        <v>3.1600224168438973</v>
      </c>
      <c r="H159" s="12">
        <v>3.3487684368285939</v>
      </c>
      <c r="I159" s="12">
        <v>2.2615579959976535</v>
      </c>
      <c r="J159" s="12">
        <v>1.9957167561060165</v>
      </c>
      <c r="K159" s="12">
        <v>2.6518030393105256</v>
      </c>
      <c r="L159" s="12">
        <v>2.5603119404265797</v>
      </c>
      <c r="M159" s="12">
        <v>2.665068604403833</v>
      </c>
      <c r="N159" s="12"/>
      <c r="O159" s="12"/>
    </row>
    <row r="160" spans="1:15" x14ac:dyDescent="0.35">
      <c r="A160" s="11" t="str">
        <f t="shared" si="2"/>
        <v>DISTRIBUCION VOLUMEN X CRITERIO (kg ó litros)TOTAL BEBIDASEN M.TRANSP.(AVION,TREN,AUTOC,E</v>
      </c>
      <c r="B160" s="11" t="s">
        <v>120</v>
      </c>
      <c r="C160" s="11" t="s">
        <v>122</v>
      </c>
      <c r="D160" s="11" t="s">
        <v>226</v>
      </c>
      <c r="E160" s="12">
        <v>0.46487857291250501</v>
      </c>
      <c r="F160" s="12">
        <v>0.60912431211752782</v>
      </c>
      <c r="G160" s="12">
        <v>0.3217853621664023</v>
      </c>
      <c r="H160" s="12">
        <v>0.36562261021096426</v>
      </c>
      <c r="I160" s="12">
        <v>0.23315450111816446</v>
      </c>
      <c r="J160" s="12">
        <v>0.36873992913261849</v>
      </c>
      <c r="K160" s="12">
        <v>0.30173882469148111</v>
      </c>
      <c r="L160" s="12">
        <v>0.14990233722654955</v>
      </c>
      <c r="M160" s="12">
        <v>5.2609880554870467E-2</v>
      </c>
      <c r="N160" s="12"/>
      <c r="O160" s="12"/>
    </row>
    <row r="161" spans="1:15" x14ac:dyDescent="0.35">
      <c r="A161" s="11" t="str">
        <f t="shared" si="2"/>
        <v>DISTRIBUCION VOLUMEN X CRITERIO (kg ó litros)TOTAL BEBIDASEN OTRO LUGAR</v>
      </c>
      <c r="B161" s="11" t="s">
        <v>120</v>
      </c>
      <c r="C161" s="11" t="s">
        <v>122</v>
      </c>
      <c r="D161" s="11" t="s">
        <v>227</v>
      </c>
      <c r="E161" s="12">
        <v>2.1165891360152558</v>
      </c>
      <c r="F161" s="12">
        <v>1.9907210519633469</v>
      </c>
      <c r="G161" s="12">
        <v>1.7072954710346957</v>
      </c>
      <c r="H161" s="12">
        <v>2.1585801292100708</v>
      </c>
      <c r="I161" s="12">
        <v>2.6663009024265723</v>
      </c>
      <c r="J161" s="12">
        <v>3.5926170704615066</v>
      </c>
      <c r="K161" s="12">
        <v>2.0490162248271013</v>
      </c>
      <c r="L161" s="12">
        <v>2.3974606769907987</v>
      </c>
      <c r="M161" s="12">
        <v>2.6112205251180858</v>
      </c>
      <c r="N161" s="12"/>
      <c r="O161" s="12"/>
    </row>
    <row r="162" spans="1:15" x14ac:dyDescent="0.35">
      <c r="A162" s="11" t="str">
        <f t="shared" si="2"/>
        <v>DISTRIBUCION VOLUMEN X CRITERIO (kg ó litros)TOTAL BEBIDASDESAYUNO</v>
      </c>
      <c r="B162" s="11" t="s">
        <v>120</v>
      </c>
      <c r="C162" s="11" t="s">
        <v>122</v>
      </c>
      <c r="D162" s="11" t="s">
        <v>228</v>
      </c>
      <c r="E162" s="12">
        <v>12.501122392971444</v>
      </c>
      <c r="F162" s="12">
        <v>11.394527625243706</v>
      </c>
      <c r="G162" s="12">
        <v>13.357127438044577</v>
      </c>
      <c r="H162" s="12">
        <v>14.374421624305425</v>
      </c>
      <c r="I162" s="12">
        <v>11.861320371138548</v>
      </c>
      <c r="J162" s="12">
        <v>11.50808467007657</v>
      </c>
      <c r="K162" s="12">
        <v>13.462970744042909</v>
      </c>
      <c r="L162" s="12">
        <v>14.85438744409959</v>
      </c>
      <c r="M162" s="12">
        <v>13.219000622664684</v>
      </c>
      <c r="N162" s="12"/>
      <c r="O162" s="12"/>
    </row>
    <row r="163" spans="1:15" x14ac:dyDescent="0.35">
      <c r="A163" s="11" t="str">
        <f t="shared" si="2"/>
        <v>DISTRIBUCION VOLUMEN X CRITERIO (kg ó litros)TOTAL BEBIDASAPERITIVO/ANTES DE COMER</v>
      </c>
      <c r="B163" s="11" t="s">
        <v>120</v>
      </c>
      <c r="C163" s="11" t="s">
        <v>122</v>
      </c>
      <c r="D163" s="11" t="s">
        <v>229</v>
      </c>
      <c r="E163" s="12">
        <v>19.32502228198512</v>
      </c>
      <c r="F163" s="12">
        <v>16.450182661576079</v>
      </c>
      <c r="G163" s="12">
        <v>17.066822325166115</v>
      </c>
      <c r="H163" s="12">
        <v>17.167789732120468</v>
      </c>
      <c r="I163" s="12">
        <v>16.947009829325957</v>
      </c>
      <c r="J163" s="12">
        <v>15.438337638606109</v>
      </c>
      <c r="K163" s="12">
        <v>16.275794672299789</v>
      </c>
      <c r="L163" s="12">
        <v>16.083779845604905</v>
      </c>
      <c r="M163" s="12">
        <v>15.868651712971776</v>
      </c>
      <c r="N163" s="12"/>
      <c r="O163" s="12"/>
    </row>
    <row r="164" spans="1:15" x14ac:dyDescent="0.35">
      <c r="A164" s="11" t="str">
        <f t="shared" si="2"/>
        <v>DISTRIBUCION VOLUMEN X CRITERIO (kg ó litros)TOTAL BEBIDASCOMIDA</v>
      </c>
      <c r="B164" s="11" t="s">
        <v>120</v>
      </c>
      <c r="C164" s="11" t="s">
        <v>122</v>
      </c>
      <c r="D164" s="11" t="s">
        <v>230</v>
      </c>
      <c r="E164" s="12">
        <v>28.698303258652221</v>
      </c>
      <c r="F164" s="12">
        <v>26.251392453163628</v>
      </c>
      <c r="G164" s="12">
        <v>29.134395584757566</v>
      </c>
      <c r="H164" s="12">
        <v>29.265130773478642</v>
      </c>
      <c r="I164" s="12">
        <v>28.217360433767286</v>
      </c>
      <c r="J164" s="12">
        <v>24.356058281474706</v>
      </c>
      <c r="K164" s="12">
        <v>29.068680921378409</v>
      </c>
      <c r="L164" s="12">
        <v>28.848660895826605</v>
      </c>
      <c r="M164" s="12">
        <v>28.67369153606208</v>
      </c>
      <c r="N164" s="12"/>
      <c r="O164" s="12"/>
    </row>
    <row r="165" spans="1:15" x14ac:dyDescent="0.35">
      <c r="A165" s="11" t="str">
        <f t="shared" si="2"/>
        <v>DISTRIBUCION VOLUMEN X CRITERIO (kg ó litros)TOTAL BEBIDASTARDE/MERIENDA</v>
      </c>
      <c r="B165" s="11" t="s">
        <v>120</v>
      </c>
      <c r="C165" s="11" t="s">
        <v>122</v>
      </c>
      <c r="D165" s="11" t="s">
        <v>231</v>
      </c>
      <c r="E165" s="12">
        <v>14.390765829330151</v>
      </c>
      <c r="F165" s="12">
        <v>12.487825713887368</v>
      </c>
      <c r="G165" s="12">
        <v>11.755309251670283</v>
      </c>
      <c r="H165" s="12">
        <v>12.770738089215989</v>
      </c>
      <c r="I165" s="12">
        <v>13.256093525692034</v>
      </c>
      <c r="J165" s="12">
        <v>12.445544380701728</v>
      </c>
      <c r="K165" s="12">
        <v>12.035049108092938</v>
      </c>
      <c r="L165" s="12">
        <v>12.42476876080136</v>
      </c>
      <c r="M165" s="12">
        <v>12.651395836905388</v>
      </c>
      <c r="N165" s="12"/>
      <c r="O165" s="12"/>
    </row>
    <row r="166" spans="1:15" x14ac:dyDescent="0.35">
      <c r="A166" s="11" t="str">
        <f t="shared" si="2"/>
        <v>DISTRIBUCION VOLUMEN X CRITERIO (kg ó litros)TOTAL BEBIDASANTES DE CENAR</v>
      </c>
      <c r="B166" s="11" t="s">
        <v>120</v>
      </c>
      <c r="C166" s="11" t="s">
        <v>122</v>
      </c>
      <c r="D166" s="11" t="s">
        <v>232</v>
      </c>
      <c r="E166" s="12">
        <v>7.8466351239400378</v>
      </c>
      <c r="F166" s="12">
        <v>7.9939305821324069</v>
      </c>
      <c r="G166" s="12">
        <v>8.1990180677531939</v>
      </c>
      <c r="H166" s="12">
        <v>7.3873352172618771</v>
      </c>
      <c r="I166" s="12">
        <v>7.5127485907552458</v>
      </c>
      <c r="J166" s="12">
        <v>7.9832813405399747</v>
      </c>
      <c r="K166" s="12">
        <v>7.9751807369961751</v>
      </c>
      <c r="L166" s="12">
        <v>7.6723356511213954</v>
      </c>
      <c r="M166" s="12">
        <v>8.0644947971169891</v>
      </c>
      <c r="N166" s="12"/>
      <c r="O166" s="12"/>
    </row>
    <row r="167" spans="1:15" x14ac:dyDescent="0.35">
      <c r="A167" s="11" t="str">
        <f t="shared" si="2"/>
        <v>DISTRIBUCION VOLUMEN X CRITERIO (kg ó litros)TOTAL BEBIDASCENA</v>
      </c>
      <c r="B167" s="11" t="s">
        <v>120</v>
      </c>
      <c r="C167" s="11" t="s">
        <v>122</v>
      </c>
      <c r="D167" s="11" t="s">
        <v>233</v>
      </c>
      <c r="E167" s="12">
        <v>9.8138407051132557</v>
      </c>
      <c r="F167" s="12">
        <v>16.250666767682663</v>
      </c>
      <c r="G167" s="12">
        <v>12.935638819565609</v>
      </c>
      <c r="H167" s="12">
        <v>10.670449124577681</v>
      </c>
      <c r="I167" s="12">
        <v>13.401812866559858</v>
      </c>
      <c r="J167" s="12">
        <v>17.476345778474244</v>
      </c>
      <c r="K167" s="12">
        <v>12.430957204652319</v>
      </c>
      <c r="L167" s="12">
        <v>12.102417255888046</v>
      </c>
      <c r="M167" s="12">
        <v>12.732164709398067</v>
      </c>
      <c r="N167" s="12"/>
      <c r="O167" s="12"/>
    </row>
    <row r="168" spans="1:15" x14ac:dyDescent="0.35">
      <c r="A168" s="11" t="str">
        <f t="shared" si="2"/>
        <v>DISTRIBUCION VOLUMEN X CRITERIO (kg ó litros)TOTAL BEBIDASDESPUES DE LA CENA</v>
      </c>
      <c r="B168" s="11" t="s">
        <v>120</v>
      </c>
      <c r="C168" s="11" t="s">
        <v>122</v>
      </c>
      <c r="D168" s="11" t="s">
        <v>234</v>
      </c>
      <c r="E168" s="12">
        <v>1.100703801449173</v>
      </c>
      <c r="F168" s="12">
        <v>2.6084671155218637</v>
      </c>
      <c r="G168" s="12">
        <v>2.2317845195309016</v>
      </c>
      <c r="H168" s="12">
        <v>2.0752112455877936</v>
      </c>
      <c r="I168" s="12">
        <v>2.1239574452034957</v>
      </c>
      <c r="J168" s="12">
        <v>3.0449964484226824</v>
      </c>
      <c r="K168" s="12">
        <v>2.1996139567118682</v>
      </c>
      <c r="L168" s="12">
        <v>1.855742378694299</v>
      </c>
      <c r="M168" s="12">
        <v>2.0915412910465845</v>
      </c>
      <c r="N168" s="12"/>
      <c r="O168" s="12"/>
    </row>
    <row r="169" spans="1:15" x14ac:dyDescent="0.35">
      <c r="A169" s="11" t="str">
        <f t="shared" si="2"/>
        <v>DISTRIBUCION VOLUMEN X CRITERIO (kg ó litros)TOTAL BEBIDASDURANTE EL DIA</v>
      </c>
      <c r="B169" s="11" t="s">
        <v>120</v>
      </c>
      <c r="C169" s="11" t="s">
        <v>122</v>
      </c>
      <c r="D169" s="11" t="s">
        <v>235</v>
      </c>
      <c r="E169" s="12">
        <v>6.323607661296367</v>
      </c>
      <c r="F169" s="12">
        <v>6.5629999478792609</v>
      </c>
      <c r="G169" s="12">
        <v>5.3199067157671323</v>
      </c>
      <c r="H169" s="12">
        <v>6.288926421106857</v>
      </c>
      <c r="I169" s="12">
        <v>6.6796941470171678</v>
      </c>
      <c r="J169" s="12">
        <v>7.7473595219885603</v>
      </c>
      <c r="K169" s="12">
        <v>6.551755326215984</v>
      </c>
      <c r="L169" s="12">
        <v>6.1579094344620255</v>
      </c>
      <c r="M169" s="12">
        <v>6.6990628513066834</v>
      </c>
      <c r="N169" s="12"/>
      <c r="O169" s="12"/>
    </row>
    <row r="170" spans="1:15" x14ac:dyDescent="0.35">
      <c r="A170" s="11" t="str">
        <f t="shared" si="2"/>
        <v>DISTRIBUCION VOLUMEN X CRITERIO (kg ó litros)TOTAL BEBIDASCON AMIGOS</v>
      </c>
      <c r="B170" s="11" t="s">
        <v>120</v>
      </c>
      <c r="C170" s="11" t="s">
        <v>122</v>
      </c>
      <c r="D170" s="11" t="s">
        <v>236</v>
      </c>
      <c r="E170" s="12">
        <v>29.835535741522705</v>
      </c>
      <c r="F170" s="12">
        <v>28.948296661134677</v>
      </c>
      <c r="G170" s="12">
        <v>31.023189051063483</v>
      </c>
      <c r="H170" s="12">
        <v>29.840370132764409</v>
      </c>
      <c r="I170" s="12">
        <v>30.330762356699093</v>
      </c>
      <c r="J170" s="12">
        <v>28.977008601204286</v>
      </c>
      <c r="K170" s="12">
        <v>30.222776774023664</v>
      </c>
      <c r="L170" s="12">
        <v>31.131880460208773</v>
      </c>
      <c r="M170" s="12">
        <v>29.484862760461478</v>
      </c>
      <c r="N170" s="12"/>
      <c r="O170" s="12"/>
    </row>
    <row r="171" spans="1:15" x14ac:dyDescent="0.35">
      <c r="A171" s="11" t="str">
        <f t="shared" si="2"/>
        <v>DISTRIBUCION VOLUMEN X CRITERIO (kg ó litros)TOTAL BEBIDASCON CLIENTES</v>
      </c>
      <c r="B171" s="11" t="s">
        <v>120</v>
      </c>
      <c r="C171" s="11" t="s">
        <v>122</v>
      </c>
      <c r="D171" s="11" t="s">
        <v>237</v>
      </c>
      <c r="E171" s="12">
        <v>0.75324276295836667</v>
      </c>
      <c r="F171" s="12">
        <v>0.49453516249538654</v>
      </c>
      <c r="G171" s="12">
        <v>0.51566588056889218</v>
      </c>
      <c r="H171" s="12">
        <v>0.51366114400063323</v>
      </c>
      <c r="I171" s="12">
        <v>0.50536937933646886</v>
      </c>
      <c r="J171" s="12">
        <v>0.37689281296127192</v>
      </c>
      <c r="K171" s="12">
        <v>0.49558429758282585</v>
      </c>
      <c r="L171" s="12">
        <v>0.45349197134900698</v>
      </c>
      <c r="M171" s="12">
        <v>0.37629013760903873</v>
      </c>
      <c r="N171" s="12"/>
      <c r="O171" s="12"/>
    </row>
    <row r="172" spans="1:15" x14ac:dyDescent="0.35">
      <c r="A172" s="11" t="str">
        <f t="shared" si="2"/>
        <v>DISTRIBUCION VOLUMEN X CRITERIO (kg ó litros)TOTAL BEBIDASCON COMPAÑEROS DE TRABAJO</v>
      </c>
      <c r="B172" s="11" t="s">
        <v>120</v>
      </c>
      <c r="C172" s="11" t="s">
        <v>122</v>
      </c>
      <c r="D172" s="11" t="s">
        <v>238</v>
      </c>
      <c r="E172" s="12">
        <v>7.1186914752486414</v>
      </c>
      <c r="F172" s="12">
        <v>5.1061686835088986</v>
      </c>
      <c r="G172" s="12">
        <v>7.2502233307740198</v>
      </c>
      <c r="H172" s="12">
        <v>7.6103935847811792</v>
      </c>
      <c r="I172" s="12">
        <v>6.5356730961538743</v>
      </c>
      <c r="J172" s="12">
        <v>6.0257100386157738</v>
      </c>
      <c r="K172" s="12">
        <v>7.9716825646283889</v>
      </c>
      <c r="L172" s="12">
        <v>8.4942054467990822</v>
      </c>
      <c r="M172" s="12">
        <v>7.3846383168354208</v>
      </c>
      <c r="N172" s="12"/>
      <c r="O172" s="12"/>
    </row>
    <row r="173" spans="1:15" x14ac:dyDescent="0.35">
      <c r="A173" s="11" t="str">
        <f t="shared" si="2"/>
        <v>DISTRIBUCION VOLUMEN X CRITERIO (kg ó litros)TOTAL BEBIDASCON COMPAÑEROS DE CLASE</v>
      </c>
      <c r="B173" s="11" t="s">
        <v>120</v>
      </c>
      <c r="C173" s="11" t="s">
        <v>122</v>
      </c>
      <c r="D173" s="11" t="s">
        <v>239</v>
      </c>
      <c r="E173" s="12">
        <v>0.41204154312576857</v>
      </c>
      <c r="F173" s="12">
        <v>0.24958069858657767</v>
      </c>
      <c r="G173" s="12">
        <v>0.37243690032260718</v>
      </c>
      <c r="H173" s="12">
        <v>0.33500935492059458</v>
      </c>
      <c r="I173" s="12">
        <v>0.33242734079531711</v>
      </c>
      <c r="J173" s="12">
        <v>0.20426288324674238</v>
      </c>
      <c r="K173" s="12">
        <v>0.42184791815994499</v>
      </c>
      <c r="L173" s="12">
        <v>0.27950494802743825</v>
      </c>
      <c r="M173" s="12">
        <v>0.30625591979896877</v>
      </c>
      <c r="N173" s="12"/>
      <c r="O173" s="12"/>
    </row>
    <row r="174" spans="1:15" x14ac:dyDescent="0.35">
      <c r="A174" s="11" t="str">
        <f t="shared" si="2"/>
        <v>DISTRIBUCION VOLUMEN X CRITERIO (kg ó litros)TOTAL BEBIDASCON FAMILIA</v>
      </c>
      <c r="B174" s="11" t="s">
        <v>120</v>
      </c>
      <c r="C174" s="11" t="s">
        <v>122</v>
      </c>
      <c r="D174" s="11" t="s">
        <v>240</v>
      </c>
      <c r="E174" s="12">
        <v>26.65479846996211</v>
      </c>
      <c r="F174" s="12">
        <v>32.149001737164461</v>
      </c>
      <c r="G174" s="12">
        <v>27.360198735769981</v>
      </c>
      <c r="H174" s="12">
        <v>25.567654274288682</v>
      </c>
      <c r="I174" s="12">
        <v>28.232865157544513</v>
      </c>
      <c r="J174" s="12">
        <v>32.588005719958659</v>
      </c>
      <c r="K174" s="12">
        <v>28.397173049104694</v>
      </c>
      <c r="L174" s="12">
        <v>25.110994375032135</v>
      </c>
      <c r="M174" s="12">
        <v>27.510193608241064</v>
      </c>
      <c r="N174" s="12"/>
      <c r="O174" s="12"/>
    </row>
    <row r="175" spans="1:15" x14ac:dyDescent="0.35">
      <c r="A175" s="11" t="str">
        <f t="shared" si="2"/>
        <v>DISTRIBUCION VOLUMEN X CRITERIO (kg ó litros)TOTAL BEBIDASCON LA PAREJA</v>
      </c>
      <c r="B175" s="11" t="s">
        <v>120</v>
      </c>
      <c r="C175" s="11" t="s">
        <v>122</v>
      </c>
      <c r="D175" s="11" t="s">
        <v>241</v>
      </c>
      <c r="E175" s="12">
        <v>15.542346807183266</v>
      </c>
      <c r="F175" s="12">
        <v>15.914588281263157</v>
      </c>
      <c r="G175" s="12">
        <v>15.356561131566515</v>
      </c>
      <c r="H175" s="12">
        <v>15.587013456577136</v>
      </c>
      <c r="I175" s="12">
        <v>15.829147688627085</v>
      </c>
      <c r="J175" s="12">
        <v>15.070538377125581</v>
      </c>
      <c r="K175" s="12">
        <v>14.808908156558989</v>
      </c>
      <c r="L175" s="12">
        <v>16.156965828351805</v>
      </c>
      <c r="M175" s="12">
        <v>16.84804266378088</v>
      </c>
      <c r="N175" s="12"/>
      <c r="O175" s="12"/>
    </row>
    <row r="176" spans="1:15" x14ac:dyDescent="0.35">
      <c r="A176" s="11" t="str">
        <f t="shared" si="2"/>
        <v>DISTRIBUCION VOLUMEN X CRITERIO (kg ó litros)TOTAL BEBIDASESTABA SOLO/A</v>
      </c>
      <c r="B176" s="11" t="s">
        <v>120</v>
      </c>
      <c r="C176" s="11" t="s">
        <v>122</v>
      </c>
      <c r="D176" s="11" t="s">
        <v>242</v>
      </c>
      <c r="E176" s="12">
        <v>19.121602516531201</v>
      </c>
      <c r="F176" s="12">
        <v>16.54929900542777</v>
      </c>
      <c r="G176" s="12">
        <v>17.60051784887504</v>
      </c>
      <c r="H176" s="12">
        <v>19.945888457527833</v>
      </c>
      <c r="I176" s="12">
        <v>17.407063560932368</v>
      </c>
      <c r="J176" s="12">
        <v>16.035653395650804</v>
      </c>
      <c r="K176" s="12">
        <v>16.893824517902225</v>
      </c>
      <c r="L176" s="12">
        <v>17.647490682828121</v>
      </c>
      <c r="M176" s="12">
        <v>17.46329959513259</v>
      </c>
      <c r="N176" s="12"/>
      <c r="O176" s="12"/>
    </row>
    <row r="177" spans="1:15" x14ac:dyDescent="0.35">
      <c r="A177" s="11" t="str">
        <f t="shared" si="2"/>
        <v>DISTRIBUCION VOLUMEN X CRITERIO (kg ó litros)TOTAL BEBIDASOTROS</v>
      </c>
      <c r="B177" s="11" t="s">
        <v>120</v>
      </c>
      <c r="C177" s="11" t="s">
        <v>122</v>
      </c>
      <c r="D177" s="11" t="s">
        <v>243</v>
      </c>
      <c r="E177" s="12">
        <v>0.56174187956248667</v>
      </c>
      <c r="F177" s="12">
        <v>0.58852363438107747</v>
      </c>
      <c r="G177" s="12">
        <v>0.52120971653619308</v>
      </c>
      <c r="H177" s="12">
        <v>0.60001145978193882</v>
      </c>
      <c r="I177" s="12">
        <v>0.82668965913833115</v>
      </c>
      <c r="J177" s="12">
        <v>0.72193806741252908</v>
      </c>
      <c r="K177" s="12">
        <v>0.7882048629371462</v>
      </c>
      <c r="L177" s="12">
        <v>0.72546777236623416</v>
      </c>
      <c r="M177" s="12">
        <v>0.62641607553175904</v>
      </c>
      <c r="N177" s="12"/>
      <c r="O177" s="12"/>
    </row>
    <row r="178" spans="1:15" x14ac:dyDescent="0.35">
      <c r="A178" s="11" t="str">
        <f t="shared" si="2"/>
        <v>DISTRIBUCION VOLUMEN X CRITERIO (kg ó litros)TOTAL BEBIDASESTAR TRABAJANDO</v>
      </c>
      <c r="B178" s="11" t="s">
        <v>120</v>
      </c>
      <c r="C178" s="11" t="s">
        <v>122</v>
      </c>
      <c r="D178" s="11" t="s">
        <v>244</v>
      </c>
      <c r="E178" s="12">
        <v>14.012088709700873</v>
      </c>
      <c r="F178" s="12">
        <v>9.6724919574120936</v>
      </c>
      <c r="G178" s="12">
        <v>11.557351895164635</v>
      </c>
      <c r="H178" s="12">
        <v>13.111818458549068</v>
      </c>
      <c r="I178" s="12">
        <v>11.981408750339194</v>
      </c>
      <c r="J178" s="12">
        <v>10.68441121293491</v>
      </c>
      <c r="K178" s="12">
        <v>12.009912041458184</v>
      </c>
      <c r="L178" s="12">
        <v>14.394523923184785</v>
      </c>
      <c r="M178" s="12">
        <v>12.826816371793882</v>
      </c>
      <c r="N178" s="12"/>
      <c r="O178" s="12"/>
    </row>
    <row r="179" spans="1:15" x14ac:dyDescent="0.35">
      <c r="A179" s="11" t="str">
        <f t="shared" si="2"/>
        <v>DISTRIBUCION VOLUMEN X CRITERIO (kg ó litros)TOTAL BEBIDASCOMIDA DE NEGOCIOS</v>
      </c>
      <c r="B179" s="11" t="s">
        <v>120</v>
      </c>
      <c r="C179" s="11" t="s">
        <v>122</v>
      </c>
      <c r="D179" s="11" t="s">
        <v>245</v>
      </c>
      <c r="E179" s="12">
        <v>0.24319105227358254</v>
      </c>
      <c r="F179" s="12">
        <v>0.28620008778507644</v>
      </c>
      <c r="G179" s="12">
        <v>0.62715326622973977</v>
      </c>
      <c r="H179" s="12">
        <v>0.19314281830430291</v>
      </c>
      <c r="I179" s="12">
        <v>0.23200351366127109</v>
      </c>
      <c r="J179" s="12">
        <v>0.16906926620990939</v>
      </c>
      <c r="K179" s="12">
        <v>0.67703210897462762</v>
      </c>
      <c r="L179" s="12">
        <v>0.24613453107868499</v>
      </c>
      <c r="M179" s="12">
        <v>0.24967633383554383</v>
      </c>
      <c r="N179" s="12"/>
      <c r="O179" s="12"/>
    </row>
    <row r="180" spans="1:15" x14ac:dyDescent="0.35">
      <c r="A180" s="11" t="str">
        <f t="shared" si="2"/>
        <v>DISTRIBUCION VOLUMEN X CRITERIO (kg ó litros)TOTAL BEBIDASPOR PLACER/RELAX</v>
      </c>
      <c r="B180" s="11" t="s">
        <v>120</v>
      </c>
      <c r="C180" s="11" t="s">
        <v>122</v>
      </c>
      <c r="D180" s="11" t="s">
        <v>246</v>
      </c>
      <c r="E180" s="12">
        <v>15.807253616899224</v>
      </c>
      <c r="F180" s="12">
        <v>20.07361080156398</v>
      </c>
      <c r="G180" s="12">
        <v>16.086117842250825</v>
      </c>
      <c r="H180" s="12">
        <v>14.851444885757411</v>
      </c>
      <c r="I180" s="12">
        <v>17.533158755701013</v>
      </c>
      <c r="J180" s="12">
        <v>19.517634758750766</v>
      </c>
      <c r="K180" s="12">
        <v>14.990084004666304</v>
      </c>
      <c r="L180" s="12">
        <v>15.318995076158945</v>
      </c>
      <c r="M180" s="12">
        <v>16.242571741024886</v>
      </c>
      <c r="N180" s="12"/>
      <c r="O180" s="12"/>
    </row>
    <row r="181" spans="1:15" x14ac:dyDescent="0.35">
      <c r="A181" s="11" t="str">
        <f t="shared" si="2"/>
        <v>DISTRIBUCION VOLUMEN X CRITERIO (kg ó litros)TOTAL BEBIDASTENER HAMBRE/SIN PLANIFICAR</v>
      </c>
      <c r="B181" s="11" t="s">
        <v>120</v>
      </c>
      <c r="C181" s="11" t="s">
        <v>122</v>
      </c>
      <c r="D181" s="11" t="s">
        <v>247</v>
      </c>
      <c r="E181" s="12">
        <v>26.776443905946046</v>
      </c>
      <c r="F181" s="12">
        <v>28.200530699111702</v>
      </c>
      <c r="G181" s="12">
        <v>27.554362235804934</v>
      </c>
      <c r="H181" s="12">
        <v>28.655897356751019</v>
      </c>
      <c r="I181" s="12">
        <v>23.28727835039868</v>
      </c>
      <c r="J181" s="12">
        <v>23.850617132981565</v>
      </c>
      <c r="K181" s="12">
        <v>22.087968275905311</v>
      </c>
      <c r="L181" s="12">
        <v>22.027321001620255</v>
      </c>
      <c r="M181" s="12">
        <v>22.836984715568757</v>
      </c>
      <c r="N181" s="12"/>
      <c r="O181" s="12"/>
    </row>
    <row r="182" spans="1:15" x14ac:dyDescent="0.35">
      <c r="A182" s="11" t="str">
        <f t="shared" si="2"/>
        <v>DISTRIBUCION VOLUMEN X CRITERIO (kg ó litros)TOTAL BEBIDASESTAR DE COMPRAS</v>
      </c>
      <c r="B182" s="11" t="s">
        <v>120</v>
      </c>
      <c r="C182" s="11" t="s">
        <v>122</v>
      </c>
      <c r="D182" s="11" t="s">
        <v>248</v>
      </c>
      <c r="E182" s="12">
        <v>2.7499855920709986</v>
      </c>
      <c r="F182" s="12">
        <v>2.4948102531955869</v>
      </c>
      <c r="G182" s="12">
        <v>2.7045182071565312</v>
      </c>
      <c r="H182" s="12">
        <v>2.7783143863181277</v>
      </c>
      <c r="I182" s="12">
        <v>2.1954620732422843</v>
      </c>
      <c r="J182" s="12">
        <v>2.1704911109667422</v>
      </c>
      <c r="K182" s="12">
        <v>2.614756427490907</v>
      </c>
      <c r="L182" s="12">
        <v>2.889889834791155</v>
      </c>
      <c r="M182" s="12">
        <v>2.2260357167944216</v>
      </c>
      <c r="N182" s="12"/>
      <c r="O182" s="12"/>
    </row>
    <row r="183" spans="1:15" x14ac:dyDescent="0.35">
      <c r="A183" s="11" t="str">
        <f t="shared" si="2"/>
        <v>DISTRIBUCION VOLUMEN X CRITERIO (kg ó litros)TOTAL BEBIDASNO COCINAR EN CASA</v>
      </c>
      <c r="B183" s="11" t="s">
        <v>120</v>
      </c>
      <c r="C183" s="11" t="s">
        <v>122</v>
      </c>
      <c r="D183" s="11" t="s">
        <v>249</v>
      </c>
      <c r="E183" s="12">
        <v>3.3630850515926709</v>
      </c>
      <c r="F183" s="12">
        <v>3.1625378453225954</v>
      </c>
      <c r="G183" s="12">
        <v>3.2278567383440615</v>
      </c>
      <c r="H183" s="12">
        <v>3.1927790950089503</v>
      </c>
      <c r="I183" s="12">
        <v>3.3367848240232409</v>
      </c>
      <c r="J183" s="12">
        <v>2.8620795669993893</v>
      </c>
      <c r="K183" s="12">
        <v>3.151180900042144</v>
      </c>
      <c r="L183" s="12">
        <v>2.9270634751441751</v>
      </c>
      <c r="M183" s="12">
        <v>2.8200146366343519</v>
      </c>
      <c r="N183" s="12"/>
      <c r="O183" s="12"/>
    </row>
    <row r="184" spans="1:15" x14ac:dyDescent="0.35">
      <c r="A184" s="11" t="str">
        <f t="shared" si="2"/>
        <v>DISTRIBUCION VOLUMEN X CRITERIO (kg ó litros)TOTAL BEBIDASCELEBRACION/FIESTA/SALIR TOMAR</v>
      </c>
      <c r="B184" s="11" t="s">
        <v>120</v>
      </c>
      <c r="C184" s="11" t="s">
        <v>122</v>
      </c>
      <c r="D184" s="11" t="s">
        <v>250</v>
      </c>
      <c r="E184" s="12">
        <v>29.613090031505209</v>
      </c>
      <c r="F184" s="12">
        <v>29.002659183345408</v>
      </c>
      <c r="G184" s="12">
        <v>31.359814028771321</v>
      </c>
      <c r="H184" s="12">
        <v>29.333119164745042</v>
      </c>
      <c r="I184" s="12">
        <v>33.735921667720199</v>
      </c>
      <c r="J184" s="12">
        <v>33.202422335197248</v>
      </c>
      <c r="K184" s="12">
        <v>36.283666545545564</v>
      </c>
      <c r="L184" s="12">
        <v>34.253207108826658</v>
      </c>
      <c r="M184" s="12">
        <v>35.212198622521854</v>
      </c>
      <c r="N184" s="12"/>
      <c r="O184" s="12"/>
    </row>
    <row r="185" spans="1:15" x14ac:dyDescent="0.35">
      <c r="A185" s="11" t="str">
        <f t="shared" si="2"/>
        <v>DISTRIBUCION VOLUMEN X CRITERIO (kg ó litros)TOTAL BEBIDASVIENDO DEPORTES</v>
      </c>
      <c r="B185" s="11" t="s">
        <v>120</v>
      </c>
      <c r="C185" s="11" t="s">
        <v>122</v>
      </c>
      <c r="D185" s="11" t="s">
        <v>251</v>
      </c>
      <c r="E185" s="12">
        <v>1.7748489159146463</v>
      </c>
      <c r="F185" s="12">
        <v>1.2939821333442676</v>
      </c>
      <c r="G185" s="12">
        <v>1.6040878527656761</v>
      </c>
      <c r="H185" s="12">
        <v>2.4052605047149642</v>
      </c>
      <c r="I185" s="12">
        <v>2.1690726653172709</v>
      </c>
      <c r="J185" s="12">
        <v>1.4996369017284046</v>
      </c>
      <c r="K185" s="12">
        <v>2.7967460481855424</v>
      </c>
      <c r="L185" s="12">
        <v>2.210014747768124</v>
      </c>
      <c r="M185" s="12">
        <v>1.7560441931612283</v>
      </c>
      <c r="N185" s="12"/>
      <c r="O185" s="12"/>
    </row>
    <row r="186" spans="1:15" x14ac:dyDescent="0.35">
      <c r="A186" s="11" t="str">
        <f t="shared" si="2"/>
        <v>DISTRIBUCION VOLUMEN X CRITERIO (kg ó litros)TOTAL BEBIDASOTROS MOTIVOS</v>
      </c>
      <c r="B186" s="11" t="s">
        <v>120</v>
      </c>
      <c r="C186" s="11" t="s">
        <v>122</v>
      </c>
      <c r="D186" s="11" t="s">
        <v>252</v>
      </c>
      <c r="E186" s="12">
        <v>5.6600138163538087</v>
      </c>
      <c r="F186" s="12">
        <v>5.8131676442749001</v>
      </c>
      <c r="G186" s="12">
        <v>5.2787369963088313</v>
      </c>
      <c r="H186" s="12">
        <v>5.4782248976618808</v>
      </c>
      <c r="I186" s="12">
        <v>5.5289062898068355</v>
      </c>
      <c r="J186" s="12">
        <v>6.0436468455041945</v>
      </c>
      <c r="K186" s="12">
        <v>5.3886541588551617</v>
      </c>
      <c r="L186" s="12">
        <v>5.7328482190952288</v>
      </c>
      <c r="M186" s="12">
        <v>5.8296574496824709</v>
      </c>
      <c r="N186" s="12"/>
      <c r="O186" s="12"/>
    </row>
    <row r="187" spans="1:15" x14ac:dyDescent="0.35">
      <c r="A187" s="11" t="str">
        <f t="shared" si="2"/>
        <v>DISTRIBUCION VOLUMEN X CRITERIO (kg ó litros).Total Bebidas FriasT.ESPAÑA</v>
      </c>
      <c r="B187" s="11" t="s">
        <v>120</v>
      </c>
      <c r="C187" s="11" t="s">
        <v>131</v>
      </c>
      <c r="D187" s="11" t="s">
        <v>36</v>
      </c>
      <c r="E187" s="12">
        <v>100</v>
      </c>
      <c r="F187" s="12">
        <v>100</v>
      </c>
      <c r="G187" s="12">
        <v>100</v>
      </c>
      <c r="H187" s="12">
        <v>100</v>
      </c>
      <c r="I187" s="12">
        <v>100</v>
      </c>
      <c r="J187" s="12">
        <v>100</v>
      </c>
      <c r="K187" s="12">
        <v>100</v>
      </c>
      <c r="L187" s="12">
        <v>100</v>
      </c>
      <c r="M187" s="12">
        <v>100</v>
      </c>
      <c r="N187" s="12"/>
      <c r="O187" s="12"/>
    </row>
    <row r="188" spans="1:15" x14ac:dyDescent="0.35">
      <c r="A188" s="11" t="str">
        <f t="shared" si="2"/>
        <v>DISTRIBUCION VOLUMEN X CRITERIO (kg ó litros).Total Bebidas FriasHiper+Super+Discount+G.A</v>
      </c>
      <c r="B188" s="11" t="s">
        <v>120</v>
      </c>
      <c r="C188" s="11" t="s">
        <v>131</v>
      </c>
      <c r="D188" s="11" t="s">
        <v>23</v>
      </c>
      <c r="E188" s="12">
        <v>11.07726724540596</v>
      </c>
      <c r="F188" s="12">
        <v>11.757590007549542</v>
      </c>
      <c r="G188" s="12">
        <v>11.733963873759443</v>
      </c>
      <c r="H188" s="12">
        <v>10.649839762055588</v>
      </c>
      <c r="I188" s="12">
        <v>11.216845032252129</v>
      </c>
      <c r="J188" s="12">
        <v>12.448131160859283</v>
      </c>
      <c r="K188" s="12">
        <v>12.031946306565247</v>
      </c>
      <c r="L188" s="12">
        <v>11.427230090364073</v>
      </c>
      <c r="M188" s="12">
        <v>11.688267141837262</v>
      </c>
      <c r="N188" s="12"/>
      <c r="O188" s="12"/>
    </row>
    <row r="189" spans="1:15" x14ac:dyDescent="0.35">
      <c r="A189" s="11" t="str">
        <f t="shared" si="2"/>
        <v>DISTRIBUCION VOLUMEN X CRITERIO (kg ó litros).Total Bebidas FriasRestaurantes</v>
      </c>
      <c r="B189" s="11" t="s">
        <v>120</v>
      </c>
      <c r="C189" s="11" t="s">
        <v>131</v>
      </c>
      <c r="D189" s="11" t="s">
        <v>24</v>
      </c>
      <c r="E189" s="12">
        <v>17.752657041505685</v>
      </c>
      <c r="F189" s="12">
        <v>18.493800418424645</v>
      </c>
      <c r="G189" s="12">
        <v>20.437325921340864</v>
      </c>
      <c r="H189" s="12">
        <v>19.377715362774282</v>
      </c>
      <c r="I189" s="12">
        <v>19.024605477946881</v>
      </c>
      <c r="J189" s="12">
        <v>16.874630599055557</v>
      </c>
      <c r="K189" s="12">
        <v>18.945218377652299</v>
      </c>
      <c r="L189" s="12">
        <v>19.037981974402619</v>
      </c>
      <c r="M189" s="12">
        <v>18.525421444847581</v>
      </c>
      <c r="N189" s="12"/>
      <c r="O189" s="12"/>
    </row>
    <row r="190" spans="1:15" x14ac:dyDescent="0.35">
      <c r="A190" s="11" t="str">
        <f t="shared" si="2"/>
        <v>DISTRIBUCION VOLUMEN X CRITERIO (kg ó litros).Total Bebidas FriasRestaurantes Fast Food</v>
      </c>
      <c r="B190" s="11" t="s">
        <v>120</v>
      </c>
      <c r="C190" s="11" t="s">
        <v>131</v>
      </c>
      <c r="D190" s="11" t="s">
        <v>25</v>
      </c>
      <c r="E190" s="12">
        <v>5.8168304666270352</v>
      </c>
      <c r="F190" s="12">
        <v>4.9540082104440222</v>
      </c>
      <c r="G190" s="12">
        <v>5.9302507691824626</v>
      </c>
      <c r="H190" s="12">
        <v>6.7736060804035532</v>
      </c>
      <c r="I190" s="12">
        <v>5.7309097445271275</v>
      </c>
      <c r="J190" s="12">
        <v>5.3477492376269753</v>
      </c>
      <c r="K190" s="12">
        <v>6.4856520280883778</v>
      </c>
      <c r="L190" s="12">
        <v>6.3281151835775828</v>
      </c>
      <c r="M190" s="12">
        <v>5.3612655125495579</v>
      </c>
      <c r="N190" s="12"/>
      <c r="O190" s="12"/>
    </row>
    <row r="191" spans="1:15" x14ac:dyDescent="0.35">
      <c r="A191" s="11" t="str">
        <f t="shared" si="2"/>
        <v>DISTRIBUCION VOLUMEN X CRITERIO (kg ó litros).Total Bebidas FriasBares/Cafeterias/Cervecerias</v>
      </c>
      <c r="B191" s="11" t="s">
        <v>120</v>
      </c>
      <c r="C191" s="11" t="s">
        <v>131</v>
      </c>
      <c r="D191" s="11" t="s">
        <v>26</v>
      </c>
      <c r="E191" s="12">
        <v>48.673517648312476</v>
      </c>
      <c r="F191" s="12">
        <v>45.540001503017272</v>
      </c>
      <c r="G191" s="12">
        <v>47.496020766829169</v>
      </c>
      <c r="H191" s="12">
        <v>48.394251977462318</v>
      </c>
      <c r="I191" s="12">
        <v>48.390726842602092</v>
      </c>
      <c r="J191" s="12">
        <v>45.95319419177649</v>
      </c>
      <c r="K191" s="12">
        <v>48.021073643815967</v>
      </c>
      <c r="L191" s="12">
        <v>49.323295471406517</v>
      </c>
      <c r="M191" s="12">
        <v>48.695166079933365</v>
      </c>
      <c r="N191" s="12"/>
      <c r="O191" s="12"/>
    </row>
    <row r="192" spans="1:15" x14ac:dyDescent="0.35">
      <c r="A192" s="11" t="str">
        <f t="shared" si="2"/>
        <v>DISTRIBUCION VOLUMEN X CRITERIO (kg ó litros).Total Bebidas FriasPanaderias/Pastelerias</v>
      </c>
      <c r="B192" s="11" t="s">
        <v>120</v>
      </c>
      <c r="C192" s="11" t="s">
        <v>131</v>
      </c>
      <c r="D192" s="11" t="s">
        <v>27</v>
      </c>
      <c r="E192" s="12">
        <v>0.8941644946459163</v>
      </c>
      <c r="F192" s="12">
        <v>0.66159072705963218</v>
      </c>
      <c r="G192" s="12">
        <v>0.47669303857597367</v>
      </c>
      <c r="H192" s="12">
        <v>0.53920501927861331</v>
      </c>
      <c r="I192" s="12">
        <v>0.47163534334686297</v>
      </c>
      <c r="J192" s="12">
        <v>0.67457117984588599</v>
      </c>
      <c r="K192" s="12">
        <v>0.48350597751037588</v>
      </c>
      <c r="L192" s="12">
        <v>0.60801927176229309</v>
      </c>
      <c r="M192" s="12">
        <v>0.63933852427282545</v>
      </c>
      <c r="N192" s="12"/>
      <c r="O192" s="12"/>
    </row>
    <row r="193" spans="1:15" x14ac:dyDescent="0.35">
      <c r="A193" s="11" t="str">
        <f t="shared" si="2"/>
        <v>DISTRIBUCION VOLUMEN X CRITERIO (kg ó litros).Total Bebidas FriasTda.Alimentacion/Delicatesen</v>
      </c>
      <c r="B193" s="11" t="s">
        <v>120</v>
      </c>
      <c r="C193" s="11" t="s">
        <v>131</v>
      </c>
      <c r="D193" s="11" t="s">
        <v>203</v>
      </c>
      <c r="E193" s="12">
        <v>3.2450709387603678</v>
      </c>
      <c r="F193" s="12">
        <v>3.2607390580900493</v>
      </c>
      <c r="G193" s="12">
        <v>2.8839658698681125</v>
      </c>
      <c r="H193" s="12">
        <v>2.3017435654050207</v>
      </c>
      <c r="I193" s="12">
        <v>2.2239790347179573</v>
      </c>
      <c r="J193" s="12">
        <v>2.9553997375305263</v>
      </c>
      <c r="K193" s="12">
        <v>2.2245491757690035</v>
      </c>
      <c r="L193" s="12">
        <v>2.1879469032030943</v>
      </c>
      <c r="M193" s="12">
        <v>2.3004641062061024</v>
      </c>
      <c r="N193" s="12"/>
      <c r="O193" s="12"/>
    </row>
    <row r="194" spans="1:15" x14ac:dyDescent="0.35">
      <c r="A194" s="11" t="str">
        <f t="shared" si="2"/>
        <v>DISTRIBUCION VOLUMEN X CRITERIO (kg ó litros).Total Bebidas FriasCanal Conveniencia/24h</v>
      </c>
      <c r="B194" s="11" t="s">
        <v>120</v>
      </c>
      <c r="C194" s="11" t="s">
        <v>131</v>
      </c>
      <c r="D194" s="11" t="s">
        <v>204</v>
      </c>
      <c r="E194" s="12">
        <v>2.3455355692371138</v>
      </c>
      <c r="F194" s="12">
        <v>1.9746873316054552</v>
      </c>
      <c r="G194" s="12">
        <v>2.0044512258245692</v>
      </c>
      <c r="H194" s="12">
        <v>2.1663050564794495</v>
      </c>
      <c r="I194" s="12">
        <v>1.6920901710175338</v>
      </c>
      <c r="J194" s="12">
        <v>1.627937071478994</v>
      </c>
      <c r="K194" s="12">
        <v>1.9336769194018042</v>
      </c>
      <c r="L194" s="12">
        <v>1.7591819946347751</v>
      </c>
      <c r="M194" s="12">
        <v>1.6525157629143441</v>
      </c>
      <c r="N194" s="12"/>
      <c r="O194" s="12"/>
    </row>
    <row r="195" spans="1:15" x14ac:dyDescent="0.35">
      <c r="A195" s="11" t="str">
        <f t="shared" si="2"/>
        <v>DISTRIBUCION VOLUMEN X CRITERIO (kg ó litros).Total Bebidas FriasHoteles</v>
      </c>
      <c r="B195" s="11" t="s">
        <v>120</v>
      </c>
      <c r="C195" s="11" t="s">
        <v>131</v>
      </c>
      <c r="D195" s="11" t="s">
        <v>29</v>
      </c>
      <c r="E195" s="12">
        <v>0.45237925067069479</v>
      </c>
      <c r="F195" s="12">
        <v>1.1881753645672197</v>
      </c>
      <c r="G195" s="12">
        <v>0.62618222107539701</v>
      </c>
      <c r="H195" s="12">
        <v>0.3859147911202887</v>
      </c>
      <c r="I195" s="12">
        <v>0.79511613882474486</v>
      </c>
      <c r="J195" s="12">
        <v>1.0823225918379933</v>
      </c>
      <c r="K195" s="12">
        <v>0.57377401159246466</v>
      </c>
      <c r="L195" s="12">
        <v>0.567699605515946</v>
      </c>
      <c r="M195" s="12">
        <v>0.57473662932224012</v>
      </c>
      <c r="N195" s="12"/>
      <c r="O195" s="12"/>
    </row>
    <row r="196" spans="1:15" x14ac:dyDescent="0.35">
      <c r="A196" s="11" t="str">
        <f t="shared" ref="A196:A259" si="3">B196&amp;C196&amp;D196</f>
        <v>DISTRIBUCION VOLUMEN X CRITERIO (kg ó litros).Total Bebidas FriasEstaciones de servicio</v>
      </c>
      <c r="B196" s="11" t="s">
        <v>120</v>
      </c>
      <c r="C196" s="11" t="s">
        <v>131</v>
      </c>
      <c r="D196" s="11" t="s">
        <v>30</v>
      </c>
      <c r="E196" s="12">
        <v>1.8822547172661415</v>
      </c>
      <c r="F196" s="12">
        <v>2.0370525502335894</v>
      </c>
      <c r="G196" s="12">
        <v>1.6095149808885083</v>
      </c>
      <c r="H196" s="12">
        <v>1.5500326388543892</v>
      </c>
      <c r="I196" s="12">
        <v>1.7154657388489192</v>
      </c>
      <c r="J196" s="12">
        <v>2.0129253542915131</v>
      </c>
      <c r="K196" s="12">
        <v>1.6964948987436403</v>
      </c>
      <c r="L196" s="12">
        <v>1.7190515735350569</v>
      </c>
      <c r="M196" s="12">
        <v>1.8250843120394271</v>
      </c>
      <c r="N196" s="12"/>
      <c r="O196" s="12"/>
    </row>
    <row r="197" spans="1:15" x14ac:dyDescent="0.35">
      <c r="A197" s="11" t="str">
        <f t="shared" si="3"/>
        <v>DISTRIBUCION VOLUMEN X CRITERIO (kg ó litros).Total Bebidas FriasMaquinas dispensadoras</v>
      </c>
      <c r="B197" s="11" t="s">
        <v>120</v>
      </c>
      <c r="C197" s="11" t="s">
        <v>131</v>
      </c>
      <c r="D197" s="11" t="s">
        <v>31</v>
      </c>
      <c r="E197" s="12">
        <v>2.0185562084459772</v>
      </c>
      <c r="F197" s="12">
        <v>1.5639530845954823</v>
      </c>
      <c r="G197" s="12">
        <v>1.3292580889731034</v>
      </c>
      <c r="H197" s="12">
        <v>1.5136559997118877</v>
      </c>
      <c r="I197" s="12">
        <v>1.5703542061188192</v>
      </c>
      <c r="J197" s="12">
        <v>1.6230423491875141</v>
      </c>
      <c r="K197" s="12">
        <v>1.5936434053905095</v>
      </c>
      <c r="L197" s="12">
        <v>1.952175199746685</v>
      </c>
      <c r="M197" s="12">
        <v>1.8008724004078576</v>
      </c>
      <c r="N197" s="12"/>
      <c r="O197" s="12"/>
    </row>
    <row r="198" spans="1:15" x14ac:dyDescent="0.35">
      <c r="A198" s="11" t="str">
        <f t="shared" si="3"/>
        <v>DISTRIBUCION VOLUMEN X CRITERIO (kg ó litros).Total Bebidas FriasServicio en la empresa</v>
      </c>
      <c r="B198" s="11" t="s">
        <v>120</v>
      </c>
      <c r="C198" s="11" t="s">
        <v>131</v>
      </c>
      <c r="D198" s="11" t="s">
        <v>32</v>
      </c>
      <c r="E198" s="12">
        <v>1.5893965245336457</v>
      </c>
      <c r="F198" s="12">
        <v>1.4625526789504208</v>
      </c>
      <c r="G198" s="12">
        <v>1.9290769266627792</v>
      </c>
      <c r="H198" s="12">
        <v>2.1956380101120851</v>
      </c>
      <c r="I198" s="12">
        <v>1.6453039278108852</v>
      </c>
      <c r="J198" s="12">
        <v>1.0950094681986484</v>
      </c>
      <c r="K198" s="12">
        <v>1.4356115245279388</v>
      </c>
      <c r="L198" s="12">
        <v>1.1652730246454233</v>
      </c>
      <c r="M198" s="12">
        <v>1.3015461389794829</v>
      </c>
      <c r="N198" s="12"/>
      <c r="O198" s="12"/>
    </row>
    <row r="199" spans="1:15" x14ac:dyDescent="0.35">
      <c r="A199" s="11" t="str">
        <f t="shared" si="3"/>
        <v>DISTRIBUCION VOLUMEN X CRITERIO (kg ó litros).Total Bebidas FriasResto de canales</v>
      </c>
      <c r="B199" s="11" t="s">
        <v>120</v>
      </c>
      <c r="C199" s="11" t="s">
        <v>131</v>
      </c>
      <c r="D199" s="11" t="s">
        <v>33</v>
      </c>
      <c r="E199" s="12">
        <v>4.2523679569769284</v>
      </c>
      <c r="F199" s="12">
        <v>7.1058377082756152</v>
      </c>
      <c r="G199" s="12">
        <v>3.543293690846292</v>
      </c>
      <c r="H199" s="12">
        <v>4.1520906115744998</v>
      </c>
      <c r="I199" s="12">
        <v>5.5229683732184887</v>
      </c>
      <c r="J199" s="12">
        <v>8.3051010708984663</v>
      </c>
      <c r="K199" s="12">
        <v>4.5748560082335441</v>
      </c>
      <c r="L199" s="12">
        <v>3.9240293220570677</v>
      </c>
      <c r="M199" s="12">
        <v>5.6353231796083856</v>
      </c>
      <c r="N199" s="12"/>
      <c r="O199" s="12"/>
    </row>
    <row r="200" spans="1:15" x14ac:dyDescent="0.35">
      <c r="A200" s="11" t="str">
        <f t="shared" si="3"/>
        <v>DISTRIBUCION VOLUMEN X CRITERIO (kg ó litros).Total Bebidas FriasEN LA CALLE</v>
      </c>
      <c r="B200" s="11" t="s">
        <v>120</v>
      </c>
      <c r="C200" s="11" t="s">
        <v>131</v>
      </c>
      <c r="D200" s="11" t="s">
        <v>220</v>
      </c>
      <c r="E200" s="12">
        <v>8.0089102780071961</v>
      </c>
      <c r="F200" s="12">
        <v>7.5828722819984744</v>
      </c>
      <c r="G200" s="12">
        <v>4.478340666561639</v>
      </c>
      <c r="H200" s="12">
        <v>4.6207412186886261</v>
      </c>
      <c r="I200" s="12">
        <v>6.2838868685732452</v>
      </c>
      <c r="J200" s="12">
        <v>7.4653645566093827</v>
      </c>
      <c r="K200" s="12">
        <v>4.2313383798898689</v>
      </c>
      <c r="L200" s="12">
        <v>4.4678814122010282</v>
      </c>
      <c r="M200" s="12">
        <v>5.244225365719295</v>
      </c>
      <c r="N200" s="12"/>
      <c r="O200" s="12"/>
    </row>
    <row r="201" spans="1:15" x14ac:dyDescent="0.35">
      <c r="A201" s="11" t="str">
        <f t="shared" si="3"/>
        <v>DISTRIBUCION VOLUMEN X CRITERIO (kg ó litros).Total Bebidas FriasEN CASA DE OTROS</v>
      </c>
      <c r="B201" s="11" t="s">
        <v>120</v>
      </c>
      <c r="C201" s="11" t="s">
        <v>131</v>
      </c>
      <c r="D201" s="11" t="s">
        <v>221</v>
      </c>
      <c r="E201" s="12">
        <v>5.135404256220224</v>
      </c>
      <c r="F201" s="12">
        <v>4.9407016687027783</v>
      </c>
      <c r="G201" s="12">
        <v>6.9561241755192116</v>
      </c>
      <c r="H201" s="12">
        <v>4.2210744229889938</v>
      </c>
      <c r="I201" s="12">
        <v>4.0713240714842476</v>
      </c>
      <c r="J201" s="12">
        <v>5.1723705527998067</v>
      </c>
      <c r="K201" s="12">
        <v>6.589465650664911</v>
      </c>
      <c r="L201" s="12">
        <v>4.5820676445395918</v>
      </c>
      <c r="M201" s="12">
        <v>4.829448358418782</v>
      </c>
      <c r="N201" s="12"/>
      <c r="O201" s="12"/>
    </row>
    <row r="202" spans="1:15" x14ac:dyDescent="0.35">
      <c r="A202" s="11" t="str">
        <f t="shared" si="3"/>
        <v>DISTRIBUCION VOLUMEN X CRITERIO (kg ó litros).Total Bebidas FriasEN EL ESTABLECIMIENTO</v>
      </c>
      <c r="B202" s="11" t="s">
        <v>120</v>
      </c>
      <c r="C202" s="11" t="s">
        <v>131</v>
      </c>
      <c r="D202" s="11" t="s">
        <v>222</v>
      </c>
      <c r="E202" s="12">
        <v>71.190812205622009</v>
      </c>
      <c r="F202" s="12">
        <v>74.641226844483413</v>
      </c>
      <c r="G202" s="12">
        <v>75.422814773489463</v>
      </c>
      <c r="H202" s="12">
        <v>75.558077760040149</v>
      </c>
      <c r="I202" s="12">
        <v>75.508356950262424</v>
      </c>
      <c r="J202" s="12">
        <v>73.680244803225193</v>
      </c>
      <c r="K202" s="12">
        <v>75.947686660458828</v>
      </c>
      <c r="L202" s="12">
        <v>76.937960364174586</v>
      </c>
      <c r="M202" s="12">
        <v>76.637989798654459</v>
      </c>
      <c r="N202" s="12"/>
      <c r="O202" s="12"/>
    </row>
    <row r="203" spans="1:15" x14ac:dyDescent="0.35">
      <c r="A203" s="11" t="str">
        <f t="shared" si="3"/>
        <v>DISTRIBUCION VOLUMEN X CRITERIO (kg ó litros).Total Bebidas FriasEN EL TRABAJO</v>
      </c>
      <c r="B203" s="11" t="s">
        <v>120</v>
      </c>
      <c r="C203" s="11" t="s">
        <v>131</v>
      </c>
      <c r="D203" s="11" t="s">
        <v>223</v>
      </c>
      <c r="E203" s="12">
        <v>8.3017079075636619</v>
      </c>
      <c r="F203" s="12">
        <v>6.9956199417960896</v>
      </c>
      <c r="G203" s="12">
        <v>7.2303112408058121</v>
      </c>
      <c r="H203" s="12">
        <v>8.1464829231488736</v>
      </c>
      <c r="I203" s="12">
        <v>7.935355144886155</v>
      </c>
      <c r="J203" s="12">
        <v>7.047391774125547</v>
      </c>
      <c r="K203" s="12">
        <v>7.4968491314157806</v>
      </c>
      <c r="L203" s="12">
        <v>8.1805061848400609</v>
      </c>
      <c r="M203" s="12">
        <v>7.2620884999430997</v>
      </c>
      <c r="N203" s="12"/>
      <c r="O203" s="12"/>
    </row>
    <row r="204" spans="1:15" x14ac:dyDescent="0.35">
      <c r="A204" s="11" t="str">
        <f t="shared" si="3"/>
        <v>DISTRIBUCION VOLUMEN X CRITERIO (kg ó litros).Total Bebidas FriasEN COLEGIO/INSTITUTO/UNIV.</v>
      </c>
      <c r="B204" s="11" t="s">
        <v>120</v>
      </c>
      <c r="C204" s="11" t="s">
        <v>131</v>
      </c>
      <c r="D204" s="11" t="s">
        <v>224</v>
      </c>
      <c r="E204" s="12">
        <v>0.13203563366202245</v>
      </c>
      <c r="F204" s="12">
        <v>0.14262598229375056</v>
      </c>
      <c r="G204" s="12">
        <v>0.13282012170583352</v>
      </c>
      <c r="H204" s="12">
        <v>0.74974153248284381</v>
      </c>
      <c r="I204" s="12">
        <v>0.50421776108995531</v>
      </c>
      <c r="J204" s="12">
        <v>0.21385587251041421</v>
      </c>
      <c r="K204" s="12">
        <v>0.23069475278727042</v>
      </c>
      <c r="L204" s="12">
        <v>9.6695729900304131E-2</v>
      </c>
      <c r="M204" s="12">
        <v>0.16185626056818037</v>
      </c>
      <c r="N204" s="12"/>
      <c r="O204" s="12"/>
    </row>
    <row r="205" spans="1:15" x14ac:dyDescent="0.35">
      <c r="A205" s="11" t="str">
        <f t="shared" si="3"/>
        <v>DISTRIBUCION VOLUMEN X CRITERIO (kg ó litros).Total Bebidas FriasEN MI CASA</v>
      </c>
      <c r="B205" s="11" t="s">
        <v>120</v>
      </c>
      <c r="C205" s="11" t="s">
        <v>131</v>
      </c>
      <c r="D205" s="11" t="s">
        <v>225</v>
      </c>
      <c r="E205" s="12">
        <v>4.4089090765004206</v>
      </c>
      <c r="F205" s="12">
        <v>2.9355001884889158</v>
      </c>
      <c r="G205" s="12">
        <v>3.5897830136895221</v>
      </c>
      <c r="H205" s="12">
        <v>3.8785289597787385</v>
      </c>
      <c r="I205" s="12">
        <v>2.536573634515161</v>
      </c>
      <c r="J205" s="12">
        <v>2.184420300567969</v>
      </c>
      <c r="K205" s="12">
        <v>3.000983026644847</v>
      </c>
      <c r="L205" s="12">
        <v>2.9528281725849244</v>
      </c>
      <c r="M205" s="12">
        <v>3.0193907483527491</v>
      </c>
      <c r="N205" s="12"/>
      <c r="O205" s="12"/>
    </row>
    <row r="206" spans="1:15" x14ac:dyDescent="0.35">
      <c r="A206" s="11" t="str">
        <f t="shared" si="3"/>
        <v>DISTRIBUCION VOLUMEN X CRITERIO (kg ó litros).Total Bebidas FriasEN M.TRANSP.(AVION,TREN,AUTOC,E</v>
      </c>
      <c r="B206" s="11" t="s">
        <v>120</v>
      </c>
      <c r="C206" s="11" t="s">
        <v>131</v>
      </c>
      <c r="D206" s="11" t="s">
        <v>226</v>
      </c>
      <c r="E206" s="12">
        <v>0.49447385737148941</v>
      </c>
      <c r="F206" s="12">
        <v>0.64034228086844514</v>
      </c>
      <c r="G206" s="12">
        <v>0.33034931316217286</v>
      </c>
      <c r="H206" s="12">
        <v>0.39406556673877235</v>
      </c>
      <c r="I206" s="12">
        <v>0.24311836822599403</v>
      </c>
      <c r="J206" s="12">
        <v>0.37525005339728368</v>
      </c>
      <c r="K206" s="12">
        <v>0.32378923354569977</v>
      </c>
      <c r="L206" s="12">
        <v>0.15708956353676545</v>
      </c>
      <c r="M206" s="12">
        <v>4.2192161354245375E-2</v>
      </c>
      <c r="N206" s="12"/>
      <c r="O206" s="12"/>
    </row>
    <row r="207" spans="1:15" x14ac:dyDescent="0.35">
      <c r="A207" s="11" t="str">
        <f t="shared" si="3"/>
        <v>DISTRIBUCION VOLUMEN X CRITERIO (kg ó litros).Total Bebidas FriasEN OTRO LUGAR</v>
      </c>
      <c r="B207" s="11" t="s">
        <v>120</v>
      </c>
      <c r="C207" s="11" t="s">
        <v>131</v>
      </c>
      <c r="D207" s="11" t="s">
        <v>227</v>
      </c>
      <c r="E207" s="12">
        <v>2.3277496412239369</v>
      </c>
      <c r="F207" s="12">
        <v>2.1210997753860128</v>
      </c>
      <c r="G207" s="12">
        <v>1.8594568320984062</v>
      </c>
      <c r="H207" s="12">
        <v>2.4312874184877771</v>
      </c>
      <c r="I207" s="12">
        <v>2.9171649530773585</v>
      </c>
      <c r="J207" s="12">
        <v>3.8611148973797196</v>
      </c>
      <c r="K207" s="12">
        <v>2.1791946590824285</v>
      </c>
      <c r="L207" s="12">
        <v>2.6249712218391537</v>
      </c>
      <c r="M207" s="12">
        <v>2.8028093112707797</v>
      </c>
      <c r="N207" s="12"/>
      <c r="O207" s="12"/>
    </row>
    <row r="208" spans="1:15" x14ac:dyDescent="0.35">
      <c r="A208" s="11" t="str">
        <f t="shared" si="3"/>
        <v>DISTRIBUCION VOLUMEN X CRITERIO (kg ó litros).Total Bebidas FriasDESAYUNO</v>
      </c>
      <c r="B208" s="11" t="s">
        <v>120</v>
      </c>
      <c r="C208" s="11" t="s">
        <v>131</v>
      </c>
      <c r="D208" s="11" t="s">
        <v>228</v>
      </c>
      <c r="E208" s="12">
        <v>4.904386568638202</v>
      </c>
      <c r="F208" s="12">
        <v>5.7326847251640984</v>
      </c>
      <c r="G208" s="12">
        <v>5.7433423165519102</v>
      </c>
      <c r="H208" s="12">
        <v>5.9705417934037346</v>
      </c>
      <c r="I208" s="12">
        <v>5.0888516758118509</v>
      </c>
      <c r="J208" s="12">
        <v>5.9265710742695727</v>
      </c>
      <c r="K208" s="12">
        <v>5.9606670723931412</v>
      </c>
      <c r="L208" s="12">
        <v>6.8892751280608371</v>
      </c>
      <c r="M208" s="12">
        <v>6.1398878945282576</v>
      </c>
      <c r="N208" s="12"/>
      <c r="O208" s="12"/>
    </row>
    <row r="209" spans="1:15" x14ac:dyDescent="0.35">
      <c r="A209" s="11" t="str">
        <f t="shared" si="3"/>
        <v>DISTRIBUCION VOLUMEN X CRITERIO (kg ó litros).Total Bebidas FriasAPERITIVO/ANTES DE COMER</v>
      </c>
      <c r="B209" s="11" t="s">
        <v>120</v>
      </c>
      <c r="C209" s="11" t="s">
        <v>131</v>
      </c>
      <c r="D209" s="11" t="s">
        <v>229</v>
      </c>
      <c r="E209" s="12">
        <v>20.777638948689482</v>
      </c>
      <c r="F209" s="12">
        <v>17.250262546283381</v>
      </c>
      <c r="G209" s="12">
        <v>18.386473683978185</v>
      </c>
      <c r="H209" s="12">
        <v>18.485640315761671</v>
      </c>
      <c r="I209" s="12">
        <v>17.925823369084014</v>
      </c>
      <c r="J209" s="12">
        <v>16.100016573929263</v>
      </c>
      <c r="K209" s="12">
        <v>17.32664298232994</v>
      </c>
      <c r="L209" s="12">
        <v>17.154279251067315</v>
      </c>
      <c r="M209" s="12">
        <v>16.875141560250633</v>
      </c>
      <c r="N209" s="12"/>
      <c r="O209" s="12"/>
    </row>
    <row r="210" spans="1:15" x14ac:dyDescent="0.35">
      <c r="A210" s="11" t="str">
        <f t="shared" si="3"/>
        <v>DISTRIBUCION VOLUMEN X CRITERIO (kg ó litros).Total Bebidas FriasCOMIDA</v>
      </c>
      <c r="B210" s="11" t="s">
        <v>120</v>
      </c>
      <c r="C210" s="11" t="s">
        <v>131</v>
      </c>
      <c r="D210" s="11" t="s">
        <v>230</v>
      </c>
      <c r="E210" s="12">
        <v>31.846398009424142</v>
      </c>
      <c r="F210" s="12">
        <v>28.256530879776872</v>
      </c>
      <c r="G210" s="12">
        <v>32.617171905010004</v>
      </c>
      <c r="H210" s="12">
        <v>33.41279882293329</v>
      </c>
      <c r="I210" s="12">
        <v>31.026478269248379</v>
      </c>
      <c r="J210" s="12">
        <v>26.197319999248549</v>
      </c>
      <c r="K210" s="12">
        <v>32.647097995147803</v>
      </c>
      <c r="L210" s="12">
        <v>32.846338722257734</v>
      </c>
      <c r="M210" s="12">
        <v>31.728888613870822</v>
      </c>
      <c r="N210" s="12"/>
      <c r="O210" s="12"/>
    </row>
    <row r="211" spans="1:15" x14ac:dyDescent="0.35">
      <c r="A211" s="11" t="str">
        <f t="shared" si="3"/>
        <v>DISTRIBUCION VOLUMEN X CRITERIO (kg ó litros).Total Bebidas FriasTARDE/MERIENDA</v>
      </c>
      <c r="B211" s="11" t="s">
        <v>120</v>
      </c>
      <c r="C211" s="11" t="s">
        <v>131</v>
      </c>
      <c r="D211" s="11" t="s">
        <v>231</v>
      </c>
      <c r="E211" s="12">
        <v>14.36296046697324</v>
      </c>
      <c r="F211" s="12">
        <v>12.483170925211649</v>
      </c>
      <c r="G211" s="12">
        <v>10.967884879682721</v>
      </c>
      <c r="H211" s="12">
        <v>11.910024982249366</v>
      </c>
      <c r="I211" s="12">
        <v>12.979941036022222</v>
      </c>
      <c r="J211" s="12">
        <v>12.437623468577003</v>
      </c>
      <c r="K211" s="12">
        <v>11.220352664351193</v>
      </c>
      <c r="L211" s="12">
        <v>11.373072510623466</v>
      </c>
      <c r="M211" s="12">
        <v>12.345537473613797</v>
      </c>
      <c r="N211" s="12"/>
      <c r="O211" s="12"/>
    </row>
    <row r="212" spans="1:15" x14ac:dyDescent="0.35">
      <c r="A212" s="11" t="str">
        <f t="shared" si="3"/>
        <v>DISTRIBUCION VOLUMEN X CRITERIO (kg ó litros).Total Bebidas FriasANTES DE CENAR</v>
      </c>
      <c r="B212" s="11" t="s">
        <v>120</v>
      </c>
      <c r="C212" s="11" t="s">
        <v>131</v>
      </c>
      <c r="D212" s="11" t="s">
        <v>232</v>
      </c>
      <c r="E212" s="12">
        <v>8.8644427706218991</v>
      </c>
      <c r="F212" s="12">
        <v>8.7164792860449225</v>
      </c>
      <c r="G212" s="12">
        <v>9.2932113950953781</v>
      </c>
      <c r="H212" s="12">
        <v>8.5020042818527504</v>
      </c>
      <c r="I212" s="12">
        <v>8.3808648180832392</v>
      </c>
      <c r="J212" s="12">
        <v>8.6975481064772513</v>
      </c>
      <c r="K212" s="12">
        <v>9.0157960871658034</v>
      </c>
      <c r="L212" s="12">
        <v>8.8283112256317828</v>
      </c>
      <c r="M212" s="12">
        <v>9.0663245980069842</v>
      </c>
      <c r="N212" s="12"/>
      <c r="O212" s="12"/>
    </row>
    <row r="213" spans="1:15" x14ac:dyDescent="0.35">
      <c r="A213" s="11" t="str">
        <f t="shared" si="3"/>
        <v>DISTRIBUCION VOLUMEN X CRITERIO (kg ó litros).Total Bebidas FriasCENA</v>
      </c>
      <c r="B213" s="11" t="s">
        <v>120</v>
      </c>
      <c r="C213" s="11" t="s">
        <v>131</v>
      </c>
      <c r="D213" s="11" t="s">
        <v>233</v>
      </c>
      <c r="E213" s="12">
        <v>11.142078949660512</v>
      </c>
      <c r="F213" s="12">
        <v>17.797608403523054</v>
      </c>
      <c r="G213" s="12">
        <v>14.734992849556697</v>
      </c>
      <c r="H213" s="12">
        <v>12.412421207321268</v>
      </c>
      <c r="I213" s="12">
        <v>15.046368137885461</v>
      </c>
      <c r="J213" s="12">
        <v>19.092172016790141</v>
      </c>
      <c r="K213" s="12">
        <v>14.178449053697728</v>
      </c>
      <c r="L213" s="12">
        <v>14.041974972478934</v>
      </c>
      <c r="M213" s="12">
        <v>14.378697583365554</v>
      </c>
      <c r="N213" s="12"/>
      <c r="O213" s="12"/>
    </row>
    <row r="214" spans="1:15" x14ac:dyDescent="0.35">
      <c r="A214" s="11" t="str">
        <f t="shared" si="3"/>
        <v>DISTRIBUCION VOLUMEN X CRITERIO (kg ó litros).Total Bebidas FriasDESPUES DE LA CENA</v>
      </c>
      <c r="B214" s="11" t="s">
        <v>120</v>
      </c>
      <c r="C214" s="11" t="s">
        <v>131</v>
      </c>
      <c r="D214" s="11" t="s">
        <v>234</v>
      </c>
      <c r="E214" s="12">
        <v>1.1522340956652521</v>
      </c>
      <c r="F214" s="12">
        <v>2.7354809463424981</v>
      </c>
      <c r="G214" s="12">
        <v>2.476944788847721</v>
      </c>
      <c r="H214" s="12">
        <v>2.343148796924035</v>
      </c>
      <c r="I214" s="12">
        <v>2.2822786609641503</v>
      </c>
      <c r="J214" s="12">
        <v>3.2394724549231286</v>
      </c>
      <c r="K214" s="12">
        <v>2.4271591029341675</v>
      </c>
      <c r="L214" s="12">
        <v>2.0173755814711249</v>
      </c>
      <c r="M214" s="12">
        <v>2.2415831728395115</v>
      </c>
      <c r="N214" s="12"/>
      <c r="O214" s="12"/>
    </row>
    <row r="215" spans="1:15" x14ac:dyDescent="0.35">
      <c r="A215" s="11" t="str">
        <f t="shared" si="3"/>
        <v>DISTRIBUCION VOLUMEN X CRITERIO (kg ó litros).Total Bebidas FriasDURANTE EL DIA</v>
      </c>
      <c r="B215" s="11" t="s">
        <v>120</v>
      </c>
      <c r="C215" s="11" t="s">
        <v>131</v>
      </c>
      <c r="D215" s="11" t="s">
        <v>235</v>
      </c>
      <c r="E215" s="12">
        <v>6.9498607865438711</v>
      </c>
      <c r="F215" s="12">
        <v>7.0277748972820548</v>
      </c>
      <c r="G215" s="12">
        <v>5.779979458965947</v>
      </c>
      <c r="H215" s="12">
        <v>6.9634206535080887</v>
      </c>
      <c r="I215" s="12">
        <v>7.2693930562315714</v>
      </c>
      <c r="J215" s="12">
        <v>8.3092859076080217</v>
      </c>
      <c r="K215" s="12">
        <v>7.2238387405527851</v>
      </c>
      <c r="L215" s="12">
        <v>6.8493749274261866</v>
      </c>
      <c r="M215" s="12">
        <v>7.2239421895709546</v>
      </c>
      <c r="N215" s="12"/>
      <c r="O215" s="12"/>
    </row>
    <row r="216" spans="1:15" x14ac:dyDescent="0.35">
      <c r="A216" s="11" t="str">
        <f t="shared" si="3"/>
        <v>DISTRIBUCION VOLUMEN X CRITERIO (kg ó litros).Total Bebidas FriasCON AMIGOS</v>
      </c>
      <c r="B216" s="11" t="s">
        <v>120</v>
      </c>
      <c r="C216" s="11" t="s">
        <v>131</v>
      </c>
      <c r="D216" s="11" t="s">
        <v>236</v>
      </c>
      <c r="E216" s="12">
        <v>31.472985376876888</v>
      </c>
      <c r="F216" s="12">
        <v>30.172432681223672</v>
      </c>
      <c r="G216" s="12">
        <v>32.826156204432714</v>
      </c>
      <c r="H216" s="12">
        <v>31.77189531409698</v>
      </c>
      <c r="I216" s="12">
        <v>31.841330234439258</v>
      </c>
      <c r="J216" s="12">
        <v>30.122395237248849</v>
      </c>
      <c r="K216" s="12">
        <v>31.723936375918793</v>
      </c>
      <c r="L216" s="12">
        <v>32.979610060127733</v>
      </c>
      <c r="M216" s="12">
        <v>31.152864821439874</v>
      </c>
      <c r="N216" s="12"/>
      <c r="O216" s="12"/>
    </row>
    <row r="217" spans="1:15" x14ac:dyDescent="0.35">
      <c r="A217" s="11" t="str">
        <f t="shared" si="3"/>
        <v>DISTRIBUCION VOLUMEN X CRITERIO (kg ó litros).Total Bebidas FriasCON CLIENTES</v>
      </c>
      <c r="B217" s="11" t="s">
        <v>120</v>
      </c>
      <c r="C217" s="11" t="s">
        <v>131</v>
      </c>
      <c r="D217" s="11" t="s">
        <v>237</v>
      </c>
      <c r="E217" s="12">
        <v>0.67320378914076417</v>
      </c>
      <c r="F217" s="12">
        <v>0.4277348427968829</v>
      </c>
      <c r="G217" s="12">
        <v>0.44646399144195908</v>
      </c>
      <c r="H217" s="12">
        <v>0.41245107131142511</v>
      </c>
      <c r="I217" s="12">
        <v>0.43508407234416874</v>
      </c>
      <c r="J217" s="12">
        <v>0.31783364174687395</v>
      </c>
      <c r="K217" s="12">
        <v>0.42626451386791209</v>
      </c>
      <c r="L217" s="12">
        <v>0.37692228516242859</v>
      </c>
      <c r="M217" s="12">
        <v>0.30025050599963127</v>
      </c>
      <c r="N217" s="12"/>
      <c r="O217" s="12"/>
    </row>
    <row r="218" spans="1:15" x14ac:dyDescent="0.35">
      <c r="A218" s="11" t="str">
        <f t="shared" si="3"/>
        <v>DISTRIBUCION VOLUMEN X CRITERIO (kg ó litros).Total Bebidas FriasCON COMPAÑEROS DE TRABAJO</v>
      </c>
      <c r="B218" s="11" t="s">
        <v>120</v>
      </c>
      <c r="C218" s="11" t="s">
        <v>131</v>
      </c>
      <c r="D218" s="11" t="s">
        <v>238</v>
      </c>
      <c r="E218" s="12">
        <v>5.1927156559119965</v>
      </c>
      <c r="F218" s="12">
        <v>3.9170261631195182</v>
      </c>
      <c r="G218" s="12">
        <v>5.7135285746096285</v>
      </c>
      <c r="H218" s="12">
        <v>5.6734907546719349</v>
      </c>
      <c r="I218" s="12">
        <v>4.8891087103153676</v>
      </c>
      <c r="J218" s="12">
        <v>4.8649940306180568</v>
      </c>
      <c r="K218" s="12">
        <v>6.504898605087023</v>
      </c>
      <c r="L218" s="12">
        <v>6.7376628268557823</v>
      </c>
      <c r="M218" s="12">
        <v>5.7956298368348769</v>
      </c>
      <c r="N218" s="12"/>
      <c r="O218" s="12"/>
    </row>
    <row r="219" spans="1:15" x14ac:dyDescent="0.35">
      <c r="A219" s="11" t="str">
        <f t="shared" si="3"/>
        <v>DISTRIBUCION VOLUMEN X CRITERIO (kg ó litros).Total Bebidas FriasCON COMPAÑEROS DE CLASE</v>
      </c>
      <c r="B219" s="11" t="s">
        <v>120</v>
      </c>
      <c r="C219" s="11" t="s">
        <v>131</v>
      </c>
      <c r="D219" s="11" t="s">
        <v>239</v>
      </c>
      <c r="E219" s="12">
        <v>0.42162559111423392</v>
      </c>
      <c r="F219" s="12">
        <v>0.24381631061228959</v>
      </c>
      <c r="G219" s="12">
        <v>0.33442892083982378</v>
      </c>
      <c r="H219" s="12">
        <v>0.32071014735378617</v>
      </c>
      <c r="I219" s="12">
        <v>0.3235983488309977</v>
      </c>
      <c r="J219" s="12">
        <v>0.18240923991009525</v>
      </c>
      <c r="K219" s="12">
        <v>0.41057250166863063</v>
      </c>
      <c r="L219" s="12">
        <v>0.22205083461706568</v>
      </c>
      <c r="M219" s="12">
        <v>0.2830544855886179</v>
      </c>
      <c r="N219" s="12"/>
      <c r="O219" s="12"/>
    </row>
    <row r="220" spans="1:15" x14ac:dyDescent="0.35">
      <c r="A220" s="11" t="str">
        <f t="shared" si="3"/>
        <v>DISTRIBUCION VOLUMEN X CRITERIO (kg ó litros).Total Bebidas FriasCON FAMILIA</v>
      </c>
      <c r="B220" s="11" t="s">
        <v>120</v>
      </c>
      <c r="C220" s="11" t="s">
        <v>131</v>
      </c>
      <c r="D220" s="11" t="s">
        <v>240</v>
      </c>
      <c r="E220" s="12">
        <v>28.361976933466842</v>
      </c>
      <c r="F220" s="12">
        <v>33.518649119540498</v>
      </c>
      <c r="G220" s="12">
        <v>28.813849793903085</v>
      </c>
      <c r="H220" s="12">
        <v>27.137878248022012</v>
      </c>
      <c r="I220" s="12">
        <v>29.847221278429114</v>
      </c>
      <c r="J220" s="12">
        <v>33.95141995021433</v>
      </c>
      <c r="K220" s="12">
        <v>30.035702268160918</v>
      </c>
      <c r="L220" s="12">
        <v>26.762045561796665</v>
      </c>
      <c r="M220" s="12">
        <v>29.06746446561424</v>
      </c>
      <c r="N220" s="12"/>
      <c r="O220" s="12"/>
    </row>
    <row r="221" spans="1:15" x14ac:dyDescent="0.35">
      <c r="A221" s="11" t="str">
        <f t="shared" si="3"/>
        <v>DISTRIBUCION VOLUMEN X CRITERIO (kg ó litros).Total Bebidas FriasCON LA PAREJA</v>
      </c>
      <c r="B221" s="11" t="s">
        <v>120</v>
      </c>
      <c r="C221" s="11" t="s">
        <v>131</v>
      </c>
      <c r="D221" s="11" t="s">
        <v>241</v>
      </c>
      <c r="E221" s="12">
        <v>15.827688573277786</v>
      </c>
      <c r="F221" s="12">
        <v>15.930819537257888</v>
      </c>
      <c r="G221" s="12">
        <v>15.30274511508479</v>
      </c>
      <c r="H221" s="12">
        <v>15.681251045784226</v>
      </c>
      <c r="I221" s="12">
        <v>15.823586065334638</v>
      </c>
      <c r="J221" s="12">
        <v>14.991688740581102</v>
      </c>
      <c r="K221" s="12">
        <v>14.724074476124654</v>
      </c>
      <c r="L221" s="12">
        <v>16.226361558363646</v>
      </c>
      <c r="M221" s="12">
        <v>16.790794819007985</v>
      </c>
      <c r="N221" s="12"/>
      <c r="O221" s="12"/>
    </row>
    <row r="222" spans="1:15" x14ac:dyDescent="0.35">
      <c r="A222" s="11" t="str">
        <f t="shared" si="3"/>
        <v>DISTRIBUCION VOLUMEN X CRITERIO (kg ó litros).Total Bebidas FriasESTABA SOLO/A</v>
      </c>
      <c r="B222" s="11" t="s">
        <v>120</v>
      </c>
      <c r="C222" s="11" t="s">
        <v>131</v>
      </c>
      <c r="D222" s="11" t="s">
        <v>242</v>
      </c>
      <c r="E222" s="12">
        <v>17.506415565992203</v>
      </c>
      <c r="F222" s="12">
        <v>15.208704193317738</v>
      </c>
      <c r="G222" s="12">
        <v>16.027377949172386</v>
      </c>
      <c r="H222" s="12">
        <v>18.369017149456155</v>
      </c>
      <c r="I222" s="12">
        <v>15.967977877369021</v>
      </c>
      <c r="J222" s="12">
        <v>14.816680646233452</v>
      </c>
      <c r="K222" s="12">
        <v>15.337849813990523</v>
      </c>
      <c r="L222" s="12">
        <v>15.922511921794158</v>
      </c>
      <c r="M222" s="12">
        <v>15.956480492487895</v>
      </c>
      <c r="N222" s="12"/>
      <c r="O222" s="12"/>
    </row>
    <row r="223" spans="1:15" x14ac:dyDescent="0.35">
      <c r="A223" s="11" t="str">
        <f t="shared" si="3"/>
        <v>DISTRIBUCION VOLUMEN X CRITERIO (kg ó litros).Total Bebidas FriasOTROS</v>
      </c>
      <c r="B223" s="11" t="s">
        <v>120</v>
      </c>
      <c r="C223" s="11" t="s">
        <v>131</v>
      </c>
      <c r="D223" s="11" t="s">
        <v>243</v>
      </c>
      <c r="E223" s="12">
        <v>0.54338962937538238</v>
      </c>
      <c r="F223" s="12">
        <v>0.58081012272882204</v>
      </c>
      <c r="G223" s="12">
        <v>0.53545135993247162</v>
      </c>
      <c r="H223" s="12">
        <v>0.63330791850931156</v>
      </c>
      <c r="I223" s="12">
        <v>0.87209266766897198</v>
      </c>
      <c r="J223" s="12">
        <v>0.75259081438490072</v>
      </c>
      <c r="K223" s="12">
        <v>0.83670368927126937</v>
      </c>
      <c r="L223" s="12">
        <v>0.7728379355205296</v>
      </c>
      <c r="M223" s="12">
        <v>0.65345968648253994</v>
      </c>
      <c r="N223" s="12"/>
      <c r="O223" s="12"/>
    </row>
    <row r="224" spans="1:15" x14ac:dyDescent="0.35">
      <c r="A224" s="11" t="str">
        <f t="shared" si="3"/>
        <v>DISTRIBUCION VOLUMEN X CRITERIO (kg ó litros).Total Bebidas FriasESTAR TRABAJANDO</v>
      </c>
      <c r="B224" s="11" t="s">
        <v>120</v>
      </c>
      <c r="C224" s="11" t="s">
        <v>131</v>
      </c>
      <c r="D224" s="11" t="s">
        <v>244</v>
      </c>
      <c r="E224" s="12">
        <v>11.545150728032064</v>
      </c>
      <c r="F224" s="12">
        <v>8.0132536014862374</v>
      </c>
      <c r="G224" s="12">
        <v>9.5634874950176396</v>
      </c>
      <c r="H224" s="12">
        <v>10.714706727121943</v>
      </c>
      <c r="I224" s="12">
        <v>9.8579653146570507</v>
      </c>
      <c r="J224" s="12">
        <v>9.1130162428644681</v>
      </c>
      <c r="K224" s="12">
        <v>9.9592547701760079</v>
      </c>
      <c r="L224" s="12">
        <v>12.125985774825928</v>
      </c>
      <c r="M224" s="12">
        <v>10.646011438669412</v>
      </c>
      <c r="N224" s="12"/>
      <c r="O224" s="12"/>
    </row>
    <row r="225" spans="1:15" x14ac:dyDescent="0.35">
      <c r="A225" s="11" t="str">
        <f t="shared" si="3"/>
        <v>DISTRIBUCION VOLUMEN X CRITERIO (kg ó litros).Total Bebidas FriasCOMIDA DE NEGOCIOS</v>
      </c>
      <c r="B225" s="11" t="s">
        <v>120</v>
      </c>
      <c r="C225" s="11" t="s">
        <v>131</v>
      </c>
      <c r="D225" s="11" t="s">
        <v>245</v>
      </c>
      <c r="E225" s="12">
        <v>0.25078558544138529</v>
      </c>
      <c r="F225" s="12">
        <v>0.30461836887142962</v>
      </c>
      <c r="G225" s="12">
        <v>0.68769810660629516</v>
      </c>
      <c r="H225" s="12">
        <v>0.20127968751600026</v>
      </c>
      <c r="I225" s="12">
        <v>0.24557325243321462</v>
      </c>
      <c r="J225" s="12">
        <v>0.17227428634137065</v>
      </c>
      <c r="K225" s="12">
        <v>0.74027318615924131</v>
      </c>
      <c r="L225" s="12">
        <v>0.25449857498474071</v>
      </c>
      <c r="M225" s="12">
        <v>0.26071228264778767</v>
      </c>
      <c r="N225" s="12"/>
      <c r="O225" s="12"/>
    </row>
    <row r="226" spans="1:15" x14ac:dyDescent="0.35">
      <c r="A226" s="11" t="str">
        <f t="shared" si="3"/>
        <v>DISTRIBUCION VOLUMEN X CRITERIO (kg ó litros).Total Bebidas FriasPOR PLACER/RELAX</v>
      </c>
      <c r="B226" s="11" t="s">
        <v>120</v>
      </c>
      <c r="C226" s="11" t="s">
        <v>131</v>
      </c>
      <c r="D226" s="11" t="s">
        <v>246</v>
      </c>
      <c r="E226" s="12">
        <v>16.12104739694027</v>
      </c>
      <c r="F226" s="12">
        <v>20.487842600742962</v>
      </c>
      <c r="G226" s="12">
        <v>16.298445847219817</v>
      </c>
      <c r="H226" s="12">
        <v>15.052173169303968</v>
      </c>
      <c r="I226" s="12">
        <v>17.749577272139742</v>
      </c>
      <c r="J226" s="12">
        <v>19.762409048303354</v>
      </c>
      <c r="K226" s="12">
        <v>14.963282563150527</v>
      </c>
      <c r="L226" s="12">
        <v>15.564889424841963</v>
      </c>
      <c r="M226" s="12">
        <v>16.407603072075698</v>
      </c>
      <c r="N226" s="12"/>
      <c r="O226" s="12"/>
    </row>
    <row r="227" spans="1:15" x14ac:dyDescent="0.35">
      <c r="A227" s="11" t="str">
        <f t="shared" si="3"/>
        <v>DISTRIBUCION VOLUMEN X CRITERIO (kg ó litros).Total Bebidas FriasTENER HAMBRE/SIN PLANIFICAR</v>
      </c>
      <c r="B227" s="11" t="s">
        <v>120</v>
      </c>
      <c r="C227" s="11" t="s">
        <v>131</v>
      </c>
      <c r="D227" s="11" t="s">
        <v>247</v>
      </c>
      <c r="E227" s="12">
        <v>27.104388168110056</v>
      </c>
      <c r="F227" s="12">
        <v>28.301937291316943</v>
      </c>
      <c r="G227" s="12">
        <v>27.314751174939889</v>
      </c>
      <c r="H227" s="12">
        <v>28.632018998620111</v>
      </c>
      <c r="I227" s="12">
        <v>23.297979882999673</v>
      </c>
      <c r="J227" s="12">
        <v>24.023970936025513</v>
      </c>
      <c r="K227" s="12">
        <v>21.833722040539385</v>
      </c>
      <c r="L227" s="12">
        <v>21.805394276174184</v>
      </c>
      <c r="M227" s="12">
        <v>22.938055864770195</v>
      </c>
      <c r="N227" s="12"/>
      <c r="O227" s="12"/>
    </row>
    <row r="228" spans="1:15" x14ac:dyDescent="0.35">
      <c r="A228" s="11" t="str">
        <f t="shared" si="3"/>
        <v>DISTRIBUCION VOLUMEN X CRITERIO (kg ó litros).Total Bebidas FriasESTAR DE COMPRAS</v>
      </c>
      <c r="B228" s="11" t="s">
        <v>120</v>
      </c>
      <c r="C228" s="11" t="s">
        <v>131</v>
      </c>
      <c r="D228" s="11" t="s">
        <v>248</v>
      </c>
      <c r="E228" s="12">
        <v>2.6837912200829406</v>
      </c>
      <c r="F228" s="12">
        <v>2.4337139487518922</v>
      </c>
      <c r="G228" s="12">
        <v>2.6069109596180757</v>
      </c>
      <c r="H228" s="12">
        <v>2.7435126971698076</v>
      </c>
      <c r="I228" s="12">
        <v>2.1360858190126364</v>
      </c>
      <c r="J228" s="12">
        <v>2.0853349131855681</v>
      </c>
      <c r="K228" s="12">
        <v>2.534958041851799</v>
      </c>
      <c r="L228" s="12">
        <v>2.8266218300868227</v>
      </c>
      <c r="M228" s="12">
        <v>2.1225814744841678</v>
      </c>
      <c r="N228" s="12"/>
      <c r="O228" s="12"/>
    </row>
    <row r="229" spans="1:15" x14ac:dyDescent="0.35">
      <c r="A229" s="11" t="str">
        <f t="shared" si="3"/>
        <v>DISTRIBUCION VOLUMEN X CRITERIO (kg ó litros).Total Bebidas FriasNO COCINAR EN CASA</v>
      </c>
      <c r="B229" s="11" t="s">
        <v>120</v>
      </c>
      <c r="C229" s="11" t="s">
        <v>131</v>
      </c>
      <c r="D229" s="11" t="s">
        <v>249</v>
      </c>
      <c r="E229" s="12">
        <v>3.5899743565420152</v>
      </c>
      <c r="F229" s="12">
        <v>3.2690152228673974</v>
      </c>
      <c r="G229" s="12">
        <v>3.4175198600601817</v>
      </c>
      <c r="H229" s="12">
        <v>3.4903391439091811</v>
      </c>
      <c r="I229" s="12">
        <v>3.4961805217808188</v>
      </c>
      <c r="J229" s="12">
        <v>2.9243496030468727</v>
      </c>
      <c r="K229" s="12">
        <v>3.3595384038700509</v>
      </c>
      <c r="L229" s="12">
        <v>3.1448933422165579</v>
      </c>
      <c r="M229" s="12">
        <v>2.9488074269289761</v>
      </c>
      <c r="N229" s="12"/>
      <c r="O229" s="12"/>
    </row>
    <row r="230" spans="1:15" x14ac:dyDescent="0.35">
      <c r="A230" s="11" t="str">
        <f t="shared" si="3"/>
        <v>DISTRIBUCION VOLUMEN X CRITERIO (kg ó litros).Total Bebidas FriasCELEBRACION/FIESTA/SALIR TOMAR</v>
      </c>
      <c r="B230" s="11" t="s">
        <v>120</v>
      </c>
      <c r="C230" s="11" t="s">
        <v>131</v>
      </c>
      <c r="D230" s="11" t="s">
        <v>250</v>
      </c>
      <c r="E230" s="12">
        <v>31.110218385939987</v>
      </c>
      <c r="F230" s="12">
        <v>30.060974334113933</v>
      </c>
      <c r="G230" s="12">
        <v>33.313469874107035</v>
      </c>
      <c r="H230" s="12">
        <v>31.111802992373633</v>
      </c>
      <c r="I230" s="12">
        <v>35.459911478717785</v>
      </c>
      <c r="J230" s="12">
        <v>34.361138727162441</v>
      </c>
      <c r="K230" s="12">
        <v>38.239861934665711</v>
      </c>
      <c r="L230" s="12">
        <v>36.218611763918709</v>
      </c>
      <c r="M230" s="12">
        <v>37.050464657914794</v>
      </c>
      <c r="N230" s="12"/>
      <c r="O230" s="12"/>
    </row>
    <row r="231" spans="1:15" x14ac:dyDescent="0.35">
      <c r="A231" s="11" t="str">
        <f t="shared" si="3"/>
        <v>DISTRIBUCION VOLUMEN X CRITERIO (kg ó litros).Total Bebidas FriasVIENDO DEPORTES</v>
      </c>
      <c r="B231" s="11" t="s">
        <v>120</v>
      </c>
      <c r="C231" s="11" t="s">
        <v>131</v>
      </c>
      <c r="D231" s="11" t="s">
        <v>251</v>
      </c>
      <c r="E231" s="12">
        <v>1.985917414418473</v>
      </c>
      <c r="F231" s="12">
        <v>1.4110778239992186</v>
      </c>
      <c r="G231" s="12">
        <v>1.810367342005893</v>
      </c>
      <c r="H231" s="12">
        <v>2.7596723570945381</v>
      </c>
      <c r="I231" s="12">
        <v>2.4251101751424318</v>
      </c>
      <c r="J231" s="12">
        <v>1.6244234236741384</v>
      </c>
      <c r="K231" s="12">
        <v>3.1419632697091964</v>
      </c>
      <c r="L231" s="12">
        <v>2.5021118187940043</v>
      </c>
      <c r="M231" s="12">
        <v>1.9609757571821509</v>
      </c>
      <c r="N231" s="12"/>
      <c r="O231" s="12"/>
    </row>
    <row r="232" spans="1:15" x14ac:dyDescent="0.35">
      <c r="A232" s="11" t="str">
        <f t="shared" si="3"/>
        <v>DISTRIBUCION VOLUMEN X CRITERIO (kg ó litros).Total Bebidas FriasOTROS MOTIVOS</v>
      </c>
      <c r="B232" s="11" t="s">
        <v>120</v>
      </c>
      <c r="C232" s="11" t="s">
        <v>131</v>
      </c>
      <c r="D232" s="11" t="s">
        <v>252</v>
      </c>
      <c r="E232" s="12">
        <v>5.6087273806671964</v>
      </c>
      <c r="F232" s="12">
        <v>5.7175572856574908</v>
      </c>
      <c r="G232" s="12">
        <v>4.9873470161141489</v>
      </c>
      <c r="H232" s="12">
        <v>5.2944955528808642</v>
      </c>
      <c r="I232" s="12">
        <v>5.3316138517237244</v>
      </c>
      <c r="J232" s="12">
        <v>5.9330934003600833</v>
      </c>
      <c r="K232" s="12">
        <v>5.2271460797612423</v>
      </c>
      <c r="L232" s="12">
        <v>5.556992330633804</v>
      </c>
      <c r="M232" s="12">
        <v>5.6647873332081105</v>
      </c>
      <c r="N232" s="12"/>
      <c r="O232" s="12"/>
    </row>
    <row r="233" spans="1:15" x14ac:dyDescent="0.35">
      <c r="A233" s="11" t="str">
        <f t="shared" si="3"/>
        <v>DISTRIBUCION VOLUMEN X CRITERIO (kg ó litros).Total Bebidas CalienteT.ESPAÑA</v>
      </c>
      <c r="B233" s="11" t="s">
        <v>120</v>
      </c>
      <c r="C233" s="11" t="s">
        <v>123</v>
      </c>
      <c r="D233" s="11" t="s">
        <v>36</v>
      </c>
      <c r="E233" s="12">
        <v>100</v>
      </c>
      <c r="F233" s="12">
        <v>100</v>
      </c>
      <c r="G233" s="12">
        <v>100</v>
      </c>
      <c r="H233" s="12">
        <v>100</v>
      </c>
      <c r="I233" s="12">
        <v>100</v>
      </c>
      <c r="J233" s="12">
        <v>100</v>
      </c>
      <c r="K233" s="12">
        <v>100</v>
      </c>
      <c r="L233" s="12">
        <v>100</v>
      </c>
      <c r="M233" s="12">
        <v>100</v>
      </c>
      <c r="N233" s="12"/>
      <c r="O233" s="12"/>
    </row>
    <row r="234" spans="1:15" x14ac:dyDescent="0.35">
      <c r="A234" s="11" t="str">
        <f t="shared" si="3"/>
        <v>DISTRIBUCION VOLUMEN X CRITERIO (kg ó litros).Total Bebidas CalienteHiper+Super+Discount+G.A</v>
      </c>
      <c r="B234" s="11" t="s">
        <v>120</v>
      </c>
      <c r="C234" s="11" t="s">
        <v>123</v>
      </c>
      <c r="D234" s="11" t="s">
        <v>23</v>
      </c>
      <c r="E234" s="12">
        <v>2.1242826952257956</v>
      </c>
      <c r="F234" s="12">
        <v>2.1370601625621042</v>
      </c>
      <c r="G234" s="12">
        <v>1.2261600032056139</v>
      </c>
      <c r="H234" s="12">
        <v>1.3299107996130712</v>
      </c>
      <c r="I234" s="12">
        <v>1.4241229770387711</v>
      </c>
      <c r="J234" s="12">
        <v>1.9102188985572532</v>
      </c>
      <c r="K234" s="12">
        <v>1.3450472824323747</v>
      </c>
      <c r="L234" s="12">
        <v>1.2458593846764061</v>
      </c>
      <c r="M234" s="12">
        <v>1.570766041264297</v>
      </c>
      <c r="N234" s="12"/>
      <c r="O234" s="12"/>
    </row>
    <row r="235" spans="1:15" x14ac:dyDescent="0.35">
      <c r="A235" s="11" t="str">
        <f t="shared" si="3"/>
        <v>DISTRIBUCION VOLUMEN X CRITERIO (kg ó litros).Total Bebidas CalienteRestaurantes</v>
      </c>
      <c r="B235" s="11" t="s">
        <v>120</v>
      </c>
      <c r="C235" s="11" t="s">
        <v>123</v>
      </c>
      <c r="D235" s="11" t="s">
        <v>24</v>
      </c>
      <c r="E235" s="12">
        <v>3.9695772507863754</v>
      </c>
      <c r="F235" s="12">
        <v>4.7703188543420652</v>
      </c>
      <c r="G235" s="12">
        <v>4.5158439917552737</v>
      </c>
      <c r="H235" s="12">
        <v>4.0010418644819268</v>
      </c>
      <c r="I235" s="12">
        <v>4.2244468328724762</v>
      </c>
      <c r="J235" s="12">
        <v>4.4042050487821172</v>
      </c>
      <c r="K235" s="12">
        <v>4.0927973738097316</v>
      </c>
      <c r="L235" s="12">
        <v>4.1070665775900306</v>
      </c>
      <c r="M235" s="12">
        <v>4.1769795705625601</v>
      </c>
      <c r="N235" s="12"/>
      <c r="O235" s="12"/>
    </row>
    <row r="236" spans="1:15" x14ac:dyDescent="0.35">
      <c r="A236" s="11" t="str">
        <f t="shared" si="3"/>
        <v>DISTRIBUCION VOLUMEN X CRITERIO (kg ó litros).Total Bebidas CalienteRestaurantes Fast Food</v>
      </c>
      <c r="B236" s="11" t="s">
        <v>120</v>
      </c>
      <c r="C236" s="11" t="s">
        <v>123</v>
      </c>
      <c r="D236" s="11" t="s">
        <v>25</v>
      </c>
      <c r="E236" s="12">
        <v>1.0268993602724239</v>
      </c>
      <c r="F236" s="12">
        <v>1.0139220240810589</v>
      </c>
      <c r="G236" s="12">
        <v>1.2293837215727621</v>
      </c>
      <c r="H236" s="12">
        <v>1.1674888152699954</v>
      </c>
      <c r="I236" s="12">
        <v>1.1137250118575934</v>
      </c>
      <c r="J236" s="12">
        <v>1.1423850634234691</v>
      </c>
      <c r="K236" s="12">
        <v>1.1115930507135945</v>
      </c>
      <c r="L236" s="12">
        <v>1.4235724096497424</v>
      </c>
      <c r="M236" s="12">
        <v>1.4770322481598812</v>
      </c>
      <c r="N236" s="12"/>
      <c r="O236" s="12"/>
    </row>
    <row r="237" spans="1:15" x14ac:dyDescent="0.35">
      <c r="A237" s="11" t="str">
        <f t="shared" si="3"/>
        <v>DISTRIBUCION VOLUMEN X CRITERIO (kg ó litros).Total Bebidas CalienteBares/Cafeterias/Cervecerias</v>
      </c>
      <c r="B237" s="11" t="s">
        <v>120</v>
      </c>
      <c r="C237" s="11" t="s">
        <v>123</v>
      </c>
      <c r="D237" s="11" t="s">
        <v>26</v>
      </c>
      <c r="E237" s="12">
        <v>72.857632125505376</v>
      </c>
      <c r="F237" s="12">
        <v>71.887613079019701</v>
      </c>
      <c r="G237" s="12">
        <v>73.387179042652889</v>
      </c>
      <c r="H237" s="12">
        <v>72.15000480007474</v>
      </c>
      <c r="I237" s="12">
        <v>72.809986587802783</v>
      </c>
      <c r="J237" s="12">
        <v>73.152624324525462</v>
      </c>
      <c r="K237" s="12">
        <v>74.574829628410612</v>
      </c>
      <c r="L237" s="12">
        <v>72.838817673538742</v>
      </c>
      <c r="M237" s="12">
        <v>72.070394494972959</v>
      </c>
      <c r="N237" s="12"/>
      <c r="O237" s="12"/>
    </row>
    <row r="238" spans="1:15" x14ac:dyDescent="0.35">
      <c r="A238" s="11" t="str">
        <f t="shared" si="3"/>
        <v>DISTRIBUCION VOLUMEN X CRITERIO (kg ó litros).Total Bebidas CalientePanaderias/Pastelerias</v>
      </c>
      <c r="B238" s="11" t="s">
        <v>120</v>
      </c>
      <c r="C238" s="11" t="s">
        <v>123</v>
      </c>
      <c r="D238" s="11" t="s">
        <v>27</v>
      </c>
      <c r="E238" s="12">
        <v>3.961317599635191</v>
      </c>
      <c r="F238" s="12">
        <v>3.2632725873274468</v>
      </c>
      <c r="G238" s="12">
        <v>3.8327270748065176</v>
      </c>
      <c r="H238" s="12">
        <v>4.092678537954229</v>
      </c>
      <c r="I238" s="12">
        <v>3.6449544344380644</v>
      </c>
      <c r="J238" s="12">
        <v>3.0489082013928215</v>
      </c>
      <c r="K238" s="12">
        <v>3.6273368299014992</v>
      </c>
      <c r="L238" s="12">
        <v>4.0477639038963469</v>
      </c>
      <c r="M238" s="12">
        <v>3.7317238381243998</v>
      </c>
      <c r="N238" s="12"/>
      <c r="O238" s="12"/>
    </row>
    <row r="239" spans="1:15" x14ac:dyDescent="0.35">
      <c r="A239" s="11" t="str">
        <f t="shared" si="3"/>
        <v>DISTRIBUCION VOLUMEN X CRITERIO (kg ó litros).Total Bebidas CalienteTda.Alimentacion/Delicatesen</v>
      </c>
      <c r="B239" s="11" t="s">
        <v>120</v>
      </c>
      <c r="C239" s="11" t="s">
        <v>123</v>
      </c>
      <c r="D239" s="11" t="s">
        <v>203</v>
      </c>
      <c r="E239" s="12">
        <v>5.7322784508646536E-2</v>
      </c>
      <c r="F239" s="12">
        <v>0.82285228379849318</v>
      </c>
      <c r="G239" s="12">
        <v>1.8205996198733521</v>
      </c>
      <c r="H239" s="12">
        <v>1.8872023757880958</v>
      </c>
      <c r="I239" s="12">
        <v>0.60752130869932242</v>
      </c>
      <c r="J239" s="12">
        <v>0.16299008753905708</v>
      </c>
      <c r="K239" s="12">
        <v>0.39760939276386531</v>
      </c>
      <c r="L239" s="12">
        <v>0.23979921875260179</v>
      </c>
      <c r="M239" s="12">
        <v>0.1976218588541051</v>
      </c>
      <c r="N239" s="12"/>
      <c r="O239" s="12"/>
    </row>
    <row r="240" spans="1:15" x14ac:dyDescent="0.35">
      <c r="A240" s="11" t="str">
        <f t="shared" si="3"/>
        <v>DISTRIBUCION VOLUMEN X CRITERIO (kg ó litros).Total Bebidas CalienteCanal Conveniencia/24h</v>
      </c>
      <c r="B240" s="11" t="s">
        <v>120</v>
      </c>
      <c r="C240" s="11" t="s">
        <v>123</v>
      </c>
      <c r="D240" s="11" t="s">
        <v>204</v>
      </c>
      <c r="E240" s="12">
        <v>0.21666127046040634</v>
      </c>
      <c r="F240" s="12">
        <v>0.3249775047983765</v>
      </c>
      <c r="G240" s="12">
        <v>0.26534539197063239</v>
      </c>
      <c r="H240" s="12">
        <v>0.29840761549535394</v>
      </c>
      <c r="I240" s="12">
        <v>0.23084186353245797</v>
      </c>
      <c r="J240" s="12">
        <v>0.22067241175555682</v>
      </c>
      <c r="K240" s="12">
        <v>0.42635363991784975</v>
      </c>
      <c r="L240" s="12">
        <v>0.35012391317007746</v>
      </c>
      <c r="M240" s="12">
        <v>0.28538067216815227</v>
      </c>
      <c r="N240" s="12"/>
      <c r="O240" s="12"/>
    </row>
    <row r="241" spans="1:15" x14ac:dyDescent="0.35">
      <c r="A241" s="11" t="str">
        <f t="shared" si="3"/>
        <v>DISTRIBUCION VOLUMEN X CRITERIO (kg ó litros).Total Bebidas CalienteHoteles</v>
      </c>
      <c r="B241" s="11" t="s">
        <v>120</v>
      </c>
      <c r="C241" s="11" t="s">
        <v>123</v>
      </c>
      <c r="D241" s="11" t="s">
        <v>29</v>
      </c>
      <c r="E241" s="12">
        <v>0.18511684804674128</v>
      </c>
      <c r="F241" s="12">
        <v>0.7032314454504881</v>
      </c>
      <c r="G241" s="12">
        <v>0.38584797387951769</v>
      </c>
      <c r="H241" s="12">
        <v>0.29122036069709212</v>
      </c>
      <c r="I241" s="12">
        <v>0.51551753689618429</v>
      </c>
      <c r="J241" s="12">
        <v>0.49886641152912342</v>
      </c>
      <c r="K241" s="12">
        <v>0.43923132344261911</v>
      </c>
      <c r="L241" s="12">
        <v>0.42095268443064049</v>
      </c>
      <c r="M241" s="12">
        <v>0.59535040661093297</v>
      </c>
      <c r="N241" s="12"/>
      <c r="O241" s="12"/>
    </row>
    <row r="242" spans="1:15" x14ac:dyDescent="0.35">
      <c r="A242" s="11" t="str">
        <f t="shared" si="3"/>
        <v>DISTRIBUCION VOLUMEN X CRITERIO (kg ó litros).Total Bebidas CalienteEstaciones de servicio</v>
      </c>
      <c r="B242" s="11" t="s">
        <v>120</v>
      </c>
      <c r="C242" s="11" t="s">
        <v>123</v>
      </c>
      <c r="D242" s="11" t="s">
        <v>30</v>
      </c>
      <c r="E242" s="12">
        <v>2.3498716377318685</v>
      </c>
      <c r="F242" s="12">
        <v>2.8568703224211833</v>
      </c>
      <c r="G242" s="12">
        <v>1.9306906282433336</v>
      </c>
      <c r="H242" s="12">
        <v>1.799669163530063</v>
      </c>
      <c r="I242" s="12">
        <v>2.189378096540731</v>
      </c>
      <c r="J242" s="12">
        <v>2.8311078590391228</v>
      </c>
      <c r="K242" s="12">
        <v>1.9213260093773972</v>
      </c>
      <c r="L242" s="12">
        <v>1.916120323100988</v>
      </c>
      <c r="M242" s="12">
        <v>2.2445288172223843</v>
      </c>
      <c r="N242" s="12"/>
      <c r="O242" s="12"/>
    </row>
    <row r="243" spans="1:15" x14ac:dyDescent="0.35">
      <c r="A243" s="11" t="str">
        <f t="shared" si="3"/>
        <v>DISTRIBUCION VOLUMEN X CRITERIO (kg ó litros).Total Bebidas CalienteMaquinas dispensadoras</v>
      </c>
      <c r="B243" s="11" t="s">
        <v>120</v>
      </c>
      <c r="C243" s="11" t="s">
        <v>123</v>
      </c>
      <c r="D243" s="11" t="s">
        <v>31</v>
      </c>
      <c r="E243" s="12">
        <v>7.8682468251595763</v>
      </c>
      <c r="F243" s="12">
        <v>7.1391686423055125</v>
      </c>
      <c r="G243" s="12">
        <v>7.3103190709288324</v>
      </c>
      <c r="H243" s="12">
        <v>8.4204886781796393</v>
      </c>
      <c r="I243" s="12">
        <v>8.3566380026218958</v>
      </c>
      <c r="J243" s="12">
        <v>7.3731310821444698</v>
      </c>
      <c r="K243" s="12">
        <v>7.5376094906990847</v>
      </c>
      <c r="L243" s="12">
        <v>8.1414305042436936</v>
      </c>
      <c r="M243" s="12">
        <v>7.9706676641694312</v>
      </c>
      <c r="N243" s="12"/>
      <c r="O243" s="12"/>
    </row>
    <row r="244" spans="1:15" x14ac:dyDescent="0.35">
      <c r="A244" s="11" t="str">
        <f t="shared" si="3"/>
        <v>DISTRIBUCION VOLUMEN X CRITERIO (kg ó litros).Total Bebidas CalienteServicio en la empresa</v>
      </c>
      <c r="B244" s="11" t="s">
        <v>120</v>
      </c>
      <c r="C244" s="11" t="s">
        <v>123</v>
      </c>
      <c r="D244" s="11" t="s">
        <v>32</v>
      </c>
      <c r="E244" s="12">
        <v>3.3340003593046093</v>
      </c>
      <c r="F244" s="12">
        <v>2.5716108877492165</v>
      </c>
      <c r="G244" s="12">
        <v>2.1776663199812569</v>
      </c>
      <c r="H244" s="12">
        <v>2.5953975304670052</v>
      </c>
      <c r="I244" s="12">
        <v>2.671829926704139</v>
      </c>
      <c r="J244" s="12">
        <v>2.5016844584702049</v>
      </c>
      <c r="K244" s="12">
        <v>2.4556266397448927</v>
      </c>
      <c r="L244" s="12">
        <v>3.0737523865130578</v>
      </c>
      <c r="M244" s="12">
        <v>3.0313606354137876</v>
      </c>
      <c r="N244" s="12"/>
      <c r="O244" s="12"/>
    </row>
    <row r="245" spans="1:15" x14ac:dyDescent="0.35">
      <c r="A245" s="11" t="str">
        <f t="shared" si="3"/>
        <v>DISTRIBUCION VOLUMEN X CRITERIO (kg ó litros).Total Bebidas CalienteResto de canales</v>
      </c>
      <c r="B245" s="11" t="s">
        <v>120</v>
      </c>
      <c r="C245" s="11" t="s">
        <v>123</v>
      </c>
      <c r="D245" s="11" t="s">
        <v>33</v>
      </c>
      <c r="E245" s="12">
        <v>2.0490678551227623</v>
      </c>
      <c r="F245" s="12">
        <v>2.5091011983458427</v>
      </c>
      <c r="G245" s="12">
        <v>1.9182395386490918</v>
      </c>
      <c r="H245" s="12">
        <v>1.966496831821039</v>
      </c>
      <c r="I245" s="12">
        <v>2.2110179736269178</v>
      </c>
      <c r="J245" s="12">
        <v>2.7531957500148607</v>
      </c>
      <c r="K245" s="12">
        <v>2.0706399035282552</v>
      </c>
      <c r="L245" s="12">
        <v>2.1947256687761416</v>
      </c>
      <c r="M245" s="12">
        <v>2.6482012673947102</v>
      </c>
      <c r="N245" s="12"/>
      <c r="O245" s="12"/>
    </row>
    <row r="246" spans="1:15" x14ac:dyDescent="0.35">
      <c r="A246" s="11" t="str">
        <f t="shared" si="3"/>
        <v>DISTRIBUCION VOLUMEN X CRITERIO (kg ó litros).Total Bebidas CalienteEN LA CALLE</v>
      </c>
      <c r="B246" s="11" t="s">
        <v>120</v>
      </c>
      <c r="C246" s="11" t="s">
        <v>123</v>
      </c>
      <c r="D246" s="11" t="s">
        <v>220</v>
      </c>
      <c r="E246" s="12">
        <v>4.6591991158390513</v>
      </c>
      <c r="F246" s="12">
        <v>2.0511346305651852</v>
      </c>
      <c r="G246" s="12">
        <v>1.5027149866069542</v>
      </c>
      <c r="H246" s="12">
        <v>1.7039656863525736</v>
      </c>
      <c r="I246" s="12">
        <v>1.8445332095723004</v>
      </c>
      <c r="J246" s="12">
        <v>1.8095467309897011</v>
      </c>
      <c r="K246" s="12">
        <v>1.1053414170463804</v>
      </c>
      <c r="L246" s="12">
        <v>1.2102191039235781</v>
      </c>
      <c r="M246" s="12">
        <v>1.2093895699230013</v>
      </c>
      <c r="N246" s="12"/>
      <c r="O246" s="12"/>
    </row>
    <row r="247" spans="1:15" x14ac:dyDescent="0.35">
      <c r="A247" s="11" t="str">
        <f t="shared" si="3"/>
        <v>DISTRIBUCION VOLUMEN X CRITERIO (kg ó litros).Total Bebidas CalienteEN CASA DE OTROS</v>
      </c>
      <c r="B247" s="11" t="s">
        <v>120</v>
      </c>
      <c r="C247" s="11" t="s">
        <v>123</v>
      </c>
      <c r="D247" s="11" t="s">
        <v>221</v>
      </c>
      <c r="E247" s="12">
        <v>0.48238947544071142</v>
      </c>
      <c r="F247" s="12">
        <v>0.76643570684535889</v>
      </c>
      <c r="G247" s="12">
        <v>0.86410990455848302</v>
      </c>
      <c r="H247" s="12">
        <v>0.56293196073156515</v>
      </c>
      <c r="I247" s="12">
        <v>0.55640473565968029</v>
      </c>
      <c r="J247" s="12">
        <v>0.63307995723217025</v>
      </c>
      <c r="K247" s="12">
        <v>0.70154898473313454</v>
      </c>
      <c r="L247" s="12">
        <v>0.53112774085231884</v>
      </c>
      <c r="M247" s="12">
        <v>0.46548062685996028</v>
      </c>
      <c r="N247" s="12"/>
      <c r="O247" s="12"/>
    </row>
    <row r="248" spans="1:15" x14ac:dyDescent="0.35">
      <c r="A248" s="11" t="str">
        <f t="shared" si="3"/>
        <v>DISTRIBUCION VOLUMEN X CRITERIO (kg ó litros).Total Bebidas CalienteEN EL ESTABLECIMIENTO</v>
      </c>
      <c r="B248" s="11" t="s">
        <v>120</v>
      </c>
      <c r="C248" s="11" t="s">
        <v>123</v>
      </c>
      <c r="D248" s="11" t="s">
        <v>222</v>
      </c>
      <c r="E248" s="12">
        <v>78.021396964782184</v>
      </c>
      <c r="F248" s="12">
        <v>82.894370800895771</v>
      </c>
      <c r="G248" s="12">
        <v>83.368174377747977</v>
      </c>
      <c r="H248" s="12">
        <v>81.954653954246979</v>
      </c>
      <c r="I248" s="12">
        <v>82.230058739403589</v>
      </c>
      <c r="J248" s="12">
        <v>82.792956438647096</v>
      </c>
      <c r="K248" s="12">
        <v>83.246919242258656</v>
      </c>
      <c r="L248" s="12">
        <v>82.060391061268461</v>
      </c>
      <c r="M248" s="12">
        <v>83.203094840302001</v>
      </c>
      <c r="N248" s="12"/>
      <c r="O248" s="12"/>
    </row>
    <row r="249" spans="1:15" x14ac:dyDescent="0.35">
      <c r="A249" s="11" t="str">
        <f t="shared" si="3"/>
        <v>DISTRIBUCION VOLUMEN X CRITERIO (kg ó litros).Total Bebidas CalienteEN EL TRABAJO</v>
      </c>
      <c r="B249" s="11" t="s">
        <v>120</v>
      </c>
      <c r="C249" s="11" t="s">
        <v>123</v>
      </c>
      <c r="D249" s="11" t="s">
        <v>223</v>
      </c>
      <c r="E249" s="12">
        <v>15.047452186595937</v>
      </c>
      <c r="F249" s="12">
        <v>12.607201465875567</v>
      </c>
      <c r="G249" s="12">
        <v>12.205863155116404</v>
      </c>
      <c r="H249" s="12">
        <v>13.922207294610308</v>
      </c>
      <c r="I249" s="12">
        <v>13.690347745133282</v>
      </c>
      <c r="J249" s="12">
        <v>12.989427319980823</v>
      </c>
      <c r="K249" s="12">
        <v>12.715872634475911</v>
      </c>
      <c r="L249" s="12">
        <v>14.070271045801894</v>
      </c>
      <c r="M249" s="12">
        <v>13.131821861348103</v>
      </c>
      <c r="N249" s="12"/>
      <c r="O249" s="12"/>
    </row>
    <row r="250" spans="1:15" x14ac:dyDescent="0.35">
      <c r="A250" s="11" t="str">
        <f t="shared" si="3"/>
        <v>DISTRIBUCION VOLUMEN X CRITERIO (kg ó litros).Total Bebidas CalienteEN COLEGIO/INSTITUTO/UNIV.</v>
      </c>
      <c r="B250" s="11" t="s">
        <v>120</v>
      </c>
      <c r="C250" s="11" t="s">
        <v>123</v>
      </c>
      <c r="D250" s="11" t="s">
        <v>224</v>
      </c>
      <c r="E250" s="12">
        <v>0.29027821720084773</v>
      </c>
      <c r="F250" s="12">
        <v>0.18248863855136011</v>
      </c>
      <c r="G250" s="12">
        <v>0.54699138083146182</v>
      </c>
      <c r="H250" s="12">
        <v>0.48795651234768928</v>
      </c>
      <c r="I250" s="12">
        <v>0.43601561778572989</v>
      </c>
      <c r="J250" s="12">
        <v>0.16635023594814322</v>
      </c>
      <c r="K250" s="12">
        <v>0.32895635291743608</v>
      </c>
      <c r="L250" s="12">
        <v>0.45405468214292932</v>
      </c>
      <c r="M250" s="12">
        <v>0.36164001458254674</v>
      </c>
      <c r="N250" s="12"/>
      <c r="O250" s="12"/>
    </row>
    <row r="251" spans="1:15" x14ac:dyDescent="0.35">
      <c r="A251" s="11" t="str">
        <f t="shared" si="3"/>
        <v>DISTRIBUCION VOLUMEN X CRITERIO (kg ó litros).Total Bebidas CalienteEN MI CASA</v>
      </c>
      <c r="B251" s="11" t="s">
        <v>120</v>
      </c>
      <c r="C251" s="11" t="s">
        <v>123</v>
      </c>
      <c r="D251" s="11" t="s">
        <v>225</v>
      </c>
      <c r="E251" s="12">
        <v>0.52506978164048768</v>
      </c>
      <c r="F251" s="12">
        <v>0.38323018432730144</v>
      </c>
      <c r="G251" s="12">
        <v>0.48391158041618482</v>
      </c>
      <c r="H251" s="12">
        <v>0.47672845783215506</v>
      </c>
      <c r="I251" s="12">
        <v>0.25048884901372181</v>
      </c>
      <c r="J251" s="12">
        <v>0.22615519442460361</v>
      </c>
      <c r="K251" s="12">
        <v>0.49214416571849529</v>
      </c>
      <c r="L251" s="12">
        <v>0.41144552237593446</v>
      </c>
      <c r="M251" s="12">
        <v>0.21665331294202453</v>
      </c>
      <c r="N251" s="12"/>
      <c r="O251" s="12"/>
    </row>
    <row r="252" spans="1:15" x14ac:dyDescent="0.35">
      <c r="A252" s="11" t="str">
        <f t="shared" si="3"/>
        <v>DISTRIBUCION VOLUMEN X CRITERIO (kg ó litros).Total Bebidas CalienteEN M.TRANSP.(AVION,TREN,AUTOC,E</v>
      </c>
      <c r="B252" s="11" t="s">
        <v>120</v>
      </c>
      <c r="C252" s="11" t="s">
        <v>123</v>
      </c>
      <c r="D252" s="11" t="s">
        <v>226</v>
      </c>
      <c r="E252" s="12">
        <v>0.26730388956625911</v>
      </c>
      <c r="F252" s="12">
        <v>0.32230179037679396</v>
      </c>
      <c r="G252" s="12">
        <v>0.26845780670731034</v>
      </c>
      <c r="H252" s="12">
        <v>0.21142216542544309</v>
      </c>
      <c r="I252" s="12">
        <v>0.1602930964605222</v>
      </c>
      <c r="J252" s="12">
        <v>0.3076914433006851</v>
      </c>
      <c r="K252" s="12">
        <v>0.16535826774177634</v>
      </c>
      <c r="L252" s="12">
        <v>0.11055520202139313</v>
      </c>
      <c r="M252" s="12">
        <v>0.12459776905851189</v>
      </c>
      <c r="N252" s="12"/>
      <c r="O252" s="12"/>
    </row>
    <row r="253" spans="1:15" x14ac:dyDescent="0.35">
      <c r="A253" s="11" t="str">
        <f t="shared" si="3"/>
        <v>DISTRIBUCION VOLUMEN X CRITERIO (kg ó litros).Total Bebidas CalienteEN OTRO LUGAR</v>
      </c>
      <c r="B253" s="11" t="s">
        <v>120</v>
      </c>
      <c r="C253" s="11" t="s">
        <v>123</v>
      </c>
      <c r="D253" s="11" t="s">
        <v>227</v>
      </c>
      <c r="E253" s="12">
        <v>0.7069061167606997</v>
      </c>
      <c r="F253" s="12">
        <v>0.79283548382151348</v>
      </c>
      <c r="G253" s="12">
        <v>0.7597896498473321</v>
      </c>
      <c r="H253" s="12">
        <v>0.68012674614621627</v>
      </c>
      <c r="I253" s="12">
        <v>0.83184176013639777</v>
      </c>
      <c r="J253" s="12">
        <v>1.0747871311025492</v>
      </c>
      <c r="K253" s="12">
        <v>1.2438698221477975</v>
      </c>
      <c r="L253" s="12">
        <v>1.1519331560300554</v>
      </c>
      <c r="M253" s="12">
        <v>1.2873153679047336</v>
      </c>
      <c r="N253" s="12"/>
      <c r="O253" s="12"/>
    </row>
    <row r="254" spans="1:15" x14ac:dyDescent="0.35">
      <c r="A254" s="11" t="str">
        <f t="shared" si="3"/>
        <v>DISTRIBUCION VOLUMEN X CRITERIO (kg ó litros).Total Bebidas CalienteDESAYUNO</v>
      </c>
      <c r="B254" s="11" t="s">
        <v>120</v>
      </c>
      <c r="C254" s="11" t="s">
        <v>123</v>
      </c>
      <c r="D254" s="11" t="s">
        <v>228</v>
      </c>
      <c r="E254" s="12">
        <v>63.216048854915954</v>
      </c>
      <c r="F254" s="12">
        <v>63.414057507468428</v>
      </c>
      <c r="G254" s="12">
        <v>60.76801857001508</v>
      </c>
      <c r="H254" s="12">
        <v>59.935156725178487</v>
      </c>
      <c r="I254" s="12">
        <v>61.385423493074335</v>
      </c>
      <c r="J254" s="12">
        <v>63.84855311916656</v>
      </c>
      <c r="K254" s="12">
        <v>59.864303250386044</v>
      </c>
      <c r="L254" s="12">
        <v>58.460131537333673</v>
      </c>
      <c r="M254" s="12">
        <v>62.136654090154543</v>
      </c>
      <c r="N254" s="12"/>
      <c r="O254" s="12"/>
    </row>
    <row r="255" spans="1:15" x14ac:dyDescent="0.35">
      <c r="A255" s="11" t="str">
        <f t="shared" si="3"/>
        <v>DISTRIBUCION VOLUMEN X CRITERIO (kg ó litros).Total Bebidas CalienteAPERITIVO/ANTES DE COMER</v>
      </c>
      <c r="B255" s="11" t="s">
        <v>120</v>
      </c>
      <c r="C255" s="11" t="s">
        <v>123</v>
      </c>
      <c r="D255" s="11" t="s">
        <v>229</v>
      </c>
      <c r="E255" s="12">
        <v>9.6275220486171058</v>
      </c>
      <c r="F255" s="12">
        <v>9.0992582001938977</v>
      </c>
      <c r="G255" s="12">
        <v>8.8493791078389652</v>
      </c>
      <c r="H255" s="12">
        <v>10.023203832280746</v>
      </c>
      <c r="I255" s="12">
        <v>9.789374281512373</v>
      </c>
      <c r="J255" s="12">
        <v>9.23346420360701</v>
      </c>
      <c r="K255" s="12">
        <v>9.7763561022911674</v>
      </c>
      <c r="L255" s="12">
        <v>10.223231836437813</v>
      </c>
      <c r="M255" s="12">
        <v>8.9136668923394655</v>
      </c>
      <c r="N255" s="12"/>
      <c r="O255" s="12"/>
    </row>
    <row r="256" spans="1:15" x14ac:dyDescent="0.35">
      <c r="A256" s="11" t="str">
        <f t="shared" si="3"/>
        <v>DISTRIBUCION VOLUMEN X CRITERIO (kg ó litros).Total Bebidas CalienteCOMIDA</v>
      </c>
      <c r="B256" s="11" t="s">
        <v>120</v>
      </c>
      <c r="C256" s="11" t="s">
        <v>123</v>
      </c>
      <c r="D256" s="11" t="s">
        <v>230</v>
      </c>
      <c r="E256" s="12">
        <v>7.6819881632612788</v>
      </c>
      <c r="F256" s="12">
        <v>7.828705681028401</v>
      </c>
      <c r="G256" s="12">
        <v>7.4472155131295805</v>
      </c>
      <c r="H256" s="12">
        <v>6.7789923362418376</v>
      </c>
      <c r="I256" s="12">
        <v>7.6755096516391852</v>
      </c>
      <c r="J256" s="12">
        <v>7.0896843505651574</v>
      </c>
      <c r="K256" s="12">
        <v>6.936369600283129</v>
      </c>
      <c r="L256" s="12">
        <v>6.9630038768372637</v>
      </c>
      <c r="M256" s="12">
        <v>7.561854831848577</v>
      </c>
      <c r="N256" s="12"/>
      <c r="O256" s="12"/>
    </row>
    <row r="257" spans="1:15" x14ac:dyDescent="0.35">
      <c r="A257" s="11" t="str">
        <f t="shared" si="3"/>
        <v>DISTRIBUCION VOLUMEN X CRITERIO (kg ó litros).Total Bebidas CalienteTARDE/MERIENDA</v>
      </c>
      <c r="B257" s="11" t="s">
        <v>120</v>
      </c>
      <c r="C257" s="11" t="s">
        <v>123</v>
      </c>
      <c r="D257" s="11" t="s">
        <v>231</v>
      </c>
      <c r="E257" s="12">
        <v>14.576391200514117</v>
      </c>
      <c r="F257" s="12">
        <v>12.530592693276471</v>
      </c>
      <c r="G257" s="12">
        <v>16.658585424986232</v>
      </c>
      <c r="H257" s="12">
        <v>17.437002083158443</v>
      </c>
      <c r="I257" s="12">
        <v>15.275475968201411</v>
      </c>
      <c r="J257" s="12">
        <v>12.519822485383495</v>
      </c>
      <c r="K257" s="12">
        <v>17.073901470287865</v>
      </c>
      <c r="L257" s="12">
        <v>18.182377157198498</v>
      </c>
      <c r="M257" s="12">
        <v>14.764919664003745</v>
      </c>
      <c r="N257" s="12"/>
      <c r="O257" s="12"/>
    </row>
    <row r="258" spans="1:15" x14ac:dyDescent="0.35">
      <c r="A258" s="11" t="str">
        <f t="shared" si="3"/>
        <v>DISTRIBUCION VOLUMEN X CRITERIO (kg ó litros).Total Bebidas CalienteANTES DE CENAR</v>
      </c>
      <c r="B258" s="11" t="s">
        <v>120</v>
      </c>
      <c r="C258" s="11" t="s">
        <v>123</v>
      </c>
      <c r="D258" s="11" t="s">
        <v>232</v>
      </c>
      <c r="E258" s="12">
        <v>1.0518694314781862</v>
      </c>
      <c r="F258" s="12">
        <v>1.3553423065708645</v>
      </c>
      <c r="G258" s="12">
        <v>1.3854976055709571</v>
      </c>
      <c r="H258" s="12">
        <v>1.3442761780045669</v>
      </c>
      <c r="I258" s="12">
        <v>1.1645940996633646</v>
      </c>
      <c r="J258" s="12">
        <v>1.285267175554613</v>
      </c>
      <c r="K258" s="12">
        <v>1.5390324567163589</v>
      </c>
      <c r="L258" s="12">
        <v>1.3438404485329694</v>
      </c>
      <c r="M258" s="12">
        <v>1.141711545120067</v>
      </c>
      <c r="N258" s="12"/>
      <c r="O258" s="12"/>
    </row>
    <row r="259" spans="1:15" x14ac:dyDescent="0.35">
      <c r="A259" s="11" t="str">
        <f t="shared" si="3"/>
        <v>DISTRIBUCION VOLUMEN X CRITERIO (kg ó litros).Total Bebidas CalienteCENA</v>
      </c>
      <c r="B259" s="11" t="s">
        <v>120</v>
      </c>
      <c r="C259" s="11" t="s">
        <v>123</v>
      </c>
      <c r="D259" s="11" t="s">
        <v>233</v>
      </c>
      <c r="E259" s="12">
        <v>0.94667637903656821</v>
      </c>
      <c r="F259" s="12">
        <v>2.0377721198065686</v>
      </c>
      <c r="G259" s="12">
        <v>1.731096445107932</v>
      </c>
      <c r="H259" s="12">
        <v>1.2265339078032191</v>
      </c>
      <c r="I259" s="12">
        <v>1.3758990512545419</v>
      </c>
      <c r="J259" s="12">
        <v>2.3239859760509014</v>
      </c>
      <c r="K259" s="12">
        <v>1.6228169468681017</v>
      </c>
      <c r="L259" s="12">
        <v>1.4841291404253503</v>
      </c>
      <c r="M259" s="12">
        <v>1.3543935614063327</v>
      </c>
      <c r="N259" s="12"/>
      <c r="O259" s="12"/>
    </row>
    <row r="260" spans="1:15" x14ac:dyDescent="0.35">
      <c r="A260" s="11" t="str">
        <f t="shared" ref="A260:A323" si="4">B260&amp;C260&amp;D260</f>
        <v>DISTRIBUCION VOLUMEN X CRITERIO (kg ó litros).Total Bebidas CalienteDESPUES DE LA CENA</v>
      </c>
      <c r="B260" s="11" t="s">
        <v>120</v>
      </c>
      <c r="C260" s="11" t="s">
        <v>123</v>
      </c>
      <c r="D260" s="11" t="s">
        <v>234</v>
      </c>
      <c r="E260" s="12">
        <v>0.75669353938899309</v>
      </c>
      <c r="F260" s="12">
        <v>1.4414972994330211</v>
      </c>
      <c r="G260" s="12">
        <v>0.70517631441444617</v>
      </c>
      <c r="H260" s="12">
        <v>0.62261648630536848</v>
      </c>
      <c r="I260" s="12">
        <v>0.96622360124622109</v>
      </c>
      <c r="J260" s="12">
        <v>1.2213038052678968</v>
      </c>
      <c r="K260" s="12">
        <v>0.79225983560848245</v>
      </c>
      <c r="L260" s="12">
        <v>0.97086646011324429</v>
      </c>
      <c r="M260" s="12">
        <v>1.0547310210272449</v>
      </c>
      <c r="N260" s="12"/>
      <c r="O260" s="12"/>
    </row>
    <row r="261" spans="1:15" x14ac:dyDescent="0.35">
      <c r="A261" s="11" t="str">
        <f t="shared" si="4"/>
        <v>DISTRIBUCION VOLUMEN X CRITERIO (kg ó litros).Total Bebidas CalienteDURANTE EL DIA</v>
      </c>
      <c r="B261" s="11" t="s">
        <v>120</v>
      </c>
      <c r="C261" s="11" t="s">
        <v>123</v>
      </c>
      <c r="D261" s="11" t="s">
        <v>235</v>
      </c>
      <c r="E261" s="12">
        <v>2.1428144985595652</v>
      </c>
      <c r="F261" s="12">
        <v>2.2927694247702308</v>
      </c>
      <c r="G261" s="12">
        <v>2.4550427364813876</v>
      </c>
      <c r="H261" s="12">
        <v>2.6322281260525848</v>
      </c>
      <c r="I261" s="12">
        <v>2.3674837988202886</v>
      </c>
      <c r="J261" s="12">
        <v>2.4779124889612567</v>
      </c>
      <c r="K261" s="12">
        <v>2.3949566486995817</v>
      </c>
      <c r="L261" s="12">
        <v>2.3724176373429029</v>
      </c>
      <c r="M261" s="12">
        <v>3.072073627161914</v>
      </c>
      <c r="N261" s="12"/>
      <c r="O261" s="12"/>
    </row>
    <row r="262" spans="1:15" x14ac:dyDescent="0.35">
      <c r="A262" s="11" t="str">
        <f t="shared" si="4"/>
        <v>DISTRIBUCION VOLUMEN X CRITERIO (kg ó litros).Total Bebidas CalienteCON AMIGOS</v>
      </c>
      <c r="B262" s="11" t="s">
        <v>120</v>
      </c>
      <c r="C262" s="11" t="s">
        <v>123</v>
      </c>
      <c r="D262" s="11" t="s">
        <v>236</v>
      </c>
      <c r="E262" s="12">
        <v>18.904112066616424</v>
      </c>
      <c r="F262" s="12">
        <v>17.701255476711957</v>
      </c>
      <c r="G262" s="12">
        <v>19.796147827952495</v>
      </c>
      <c r="H262" s="12">
        <v>19.368813078394123</v>
      </c>
      <c r="I262" s="12">
        <v>19.284639780819294</v>
      </c>
      <c r="J262" s="12">
        <v>18.236181394237256</v>
      </c>
      <c r="K262" s="12">
        <v>20.938187815588691</v>
      </c>
      <c r="L262" s="12">
        <v>21.01631386294698</v>
      </c>
      <c r="M262" s="12">
        <v>17.958736544432181</v>
      </c>
      <c r="N262" s="12"/>
      <c r="O262" s="12"/>
    </row>
    <row r="263" spans="1:15" x14ac:dyDescent="0.35">
      <c r="A263" s="11" t="str">
        <f t="shared" si="4"/>
        <v>DISTRIBUCION VOLUMEN X CRITERIO (kg ó litros).Total Bebidas CalienteCON CLIENTES</v>
      </c>
      <c r="B263" s="11" t="s">
        <v>120</v>
      </c>
      <c r="C263" s="11" t="s">
        <v>123</v>
      </c>
      <c r="D263" s="11" t="s">
        <v>237</v>
      </c>
      <c r="E263" s="12">
        <v>1.2875736604798009</v>
      </c>
      <c r="F263" s="12">
        <v>1.1082790066860508</v>
      </c>
      <c r="G263" s="12">
        <v>0.94658469153744951</v>
      </c>
      <c r="H263" s="12">
        <v>1.0623607213526771</v>
      </c>
      <c r="I263" s="12">
        <v>1.01933510557829</v>
      </c>
      <c r="J263" s="12">
        <v>0.93071833618471977</v>
      </c>
      <c r="K263" s="12">
        <v>0.92432331884883479</v>
      </c>
      <c r="L263" s="12">
        <v>0.87267980055612693</v>
      </c>
      <c r="M263" s="12">
        <v>0.9017345671179029</v>
      </c>
      <c r="N263" s="12"/>
      <c r="O263" s="12"/>
    </row>
    <row r="264" spans="1:15" x14ac:dyDescent="0.35">
      <c r="A264" s="11" t="str">
        <f t="shared" si="4"/>
        <v>DISTRIBUCION VOLUMEN X CRITERIO (kg ó litros).Total Bebidas CalienteCON COMPAÑEROS DE TRABAJO</v>
      </c>
      <c r="B264" s="11" t="s">
        <v>120</v>
      </c>
      <c r="C264" s="11" t="s">
        <v>123</v>
      </c>
      <c r="D264" s="11" t="s">
        <v>238</v>
      </c>
      <c r="E264" s="12">
        <v>19.976282459559865</v>
      </c>
      <c r="F264" s="12">
        <v>16.031698756543889</v>
      </c>
      <c r="G264" s="12">
        <v>16.81919154106895</v>
      </c>
      <c r="H264" s="12">
        <v>18.11110498646601</v>
      </c>
      <c r="I264" s="12">
        <v>18.576278687648522</v>
      </c>
      <c r="J264" s="12">
        <v>16.910287949632099</v>
      </c>
      <c r="K264" s="12">
        <v>17.043660079860434</v>
      </c>
      <c r="L264" s="12">
        <v>18.110560488004488</v>
      </c>
      <c r="M264" s="12">
        <v>18.364907902404219</v>
      </c>
      <c r="N264" s="12"/>
      <c r="O264" s="12"/>
    </row>
    <row r="265" spans="1:15" x14ac:dyDescent="0.35">
      <c r="A265" s="11" t="str">
        <f t="shared" si="4"/>
        <v>DISTRIBUCION VOLUMEN X CRITERIO (kg ó litros).Total Bebidas CalienteCON COMPAÑEROS DE CLASE</v>
      </c>
      <c r="B265" s="11" t="s">
        <v>120</v>
      </c>
      <c r="C265" s="11" t="s">
        <v>123</v>
      </c>
      <c r="D265" s="11" t="s">
        <v>239</v>
      </c>
      <c r="E265" s="12">
        <v>0.34805955136216393</v>
      </c>
      <c r="F265" s="12">
        <v>0.3025423857568455</v>
      </c>
      <c r="G265" s="12">
        <v>0.60911184565533449</v>
      </c>
      <c r="H265" s="12">
        <v>0.41253097841028519</v>
      </c>
      <c r="I265" s="12">
        <v>0.39698989961606457</v>
      </c>
      <c r="J265" s="12">
        <v>0.4091947372905495</v>
      </c>
      <c r="K265" s="12">
        <v>0.49158574438764996</v>
      </c>
      <c r="L265" s="12">
        <v>0.59404280600987514</v>
      </c>
      <c r="M265" s="12">
        <v>0.46658105689414958</v>
      </c>
      <c r="N265" s="12"/>
      <c r="O265" s="12"/>
    </row>
    <row r="266" spans="1:15" x14ac:dyDescent="0.35">
      <c r="A266" s="11" t="str">
        <f t="shared" si="4"/>
        <v>DISTRIBUCION VOLUMEN X CRITERIO (kg ó litros).Total Bebidas CalienteCON FAMILIA</v>
      </c>
      <c r="B266" s="11" t="s">
        <v>120</v>
      </c>
      <c r="C266" s="11" t="s">
        <v>123</v>
      </c>
      <c r="D266" s="11" t="s">
        <v>240</v>
      </c>
      <c r="E266" s="12">
        <v>15.257873233107874</v>
      </c>
      <c r="F266" s="12">
        <v>19.565040261543281</v>
      </c>
      <c r="G266" s="12">
        <v>18.308342009938009</v>
      </c>
      <c r="H266" s="12">
        <v>17.054853049639497</v>
      </c>
      <c r="I266" s="12">
        <v>16.427784528469637</v>
      </c>
      <c r="J266" s="12">
        <v>19.802631595752079</v>
      </c>
      <c r="K266" s="12">
        <v>18.262960620181897</v>
      </c>
      <c r="L266" s="12">
        <v>16.072161942008812</v>
      </c>
      <c r="M266" s="12">
        <v>16.749235408885529</v>
      </c>
      <c r="N266" s="12"/>
      <c r="O266" s="12"/>
    </row>
    <row r="267" spans="1:15" x14ac:dyDescent="0.35">
      <c r="A267" s="11" t="str">
        <f t="shared" si="4"/>
        <v>DISTRIBUCION VOLUMEN X CRITERIO (kg ó litros).Total Bebidas CalienteCON LA PAREJA</v>
      </c>
      <c r="B267" s="11" t="s">
        <v>120</v>
      </c>
      <c r="C267" s="11" t="s">
        <v>123</v>
      </c>
      <c r="D267" s="11" t="s">
        <v>241</v>
      </c>
      <c r="E267" s="12">
        <v>13.63743830192073</v>
      </c>
      <c r="F267" s="12">
        <v>15.765459751711036</v>
      </c>
      <c r="G267" s="12">
        <v>15.691672414306664</v>
      </c>
      <c r="H267" s="12">
        <v>15.076114452212346</v>
      </c>
      <c r="I267" s="12">
        <v>15.869817408614217</v>
      </c>
      <c r="J267" s="12">
        <v>15.80994836743335</v>
      </c>
      <c r="K267" s="12">
        <v>15.333599769409274</v>
      </c>
      <c r="L267" s="12">
        <v>15.777052485765763</v>
      </c>
      <c r="M267" s="12">
        <v>17.243633232812339</v>
      </c>
      <c r="N267" s="12"/>
      <c r="O267" s="12"/>
    </row>
    <row r="268" spans="1:15" x14ac:dyDescent="0.35">
      <c r="A268" s="11" t="str">
        <f t="shared" si="4"/>
        <v>DISTRIBUCION VOLUMEN X CRITERIO (kg ó litros).Total Bebidas CalienteESTABA SOLO/A</v>
      </c>
      <c r="B268" s="11" t="s">
        <v>120</v>
      </c>
      <c r="C268" s="11" t="s">
        <v>123</v>
      </c>
      <c r="D268" s="11" t="s">
        <v>242</v>
      </c>
      <c r="E268" s="12">
        <v>29.904403092075405</v>
      </c>
      <c r="F268" s="12">
        <v>28.866333073528267</v>
      </c>
      <c r="G268" s="12">
        <v>27.396429255623428</v>
      </c>
      <c r="H268" s="12">
        <v>28.494727493879534</v>
      </c>
      <c r="I268" s="12">
        <v>27.930468097784882</v>
      </c>
      <c r="J268" s="12">
        <v>27.466532069691674</v>
      </c>
      <c r="K268" s="12">
        <v>26.517441845003688</v>
      </c>
      <c r="L268" s="12">
        <v>27.091046458990643</v>
      </c>
      <c r="M268" s="12">
        <v>27.875629152818739</v>
      </c>
      <c r="N268" s="12"/>
      <c r="O268" s="12"/>
    </row>
    <row r="269" spans="1:15" x14ac:dyDescent="0.35">
      <c r="A269" s="11" t="str">
        <f t="shared" si="4"/>
        <v>DISTRIBUCION VOLUMEN X CRITERIO (kg ó litros).Total Bebidas CalienteOTROS</v>
      </c>
      <c r="B269" s="11" t="s">
        <v>120</v>
      </c>
      <c r="C269" s="11" t="s">
        <v>123</v>
      </c>
      <c r="D269" s="11" t="s">
        <v>243</v>
      </c>
      <c r="E269" s="12">
        <v>0.68425937130794823</v>
      </c>
      <c r="F269" s="12">
        <v>0.65939335948167155</v>
      </c>
      <c r="G269" s="12">
        <v>0.43252728147570119</v>
      </c>
      <c r="H269" s="12">
        <v>0.41949827225433833</v>
      </c>
      <c r="I269" s="12">
        <v>0.49467730475577404</v>
      </c>
      <c r="J269" s="12">
        <v>0.4344928953734204</v>
      </c>
      <c r="K269" s="12">
        <v>0.48824230938162494</v>
      </c>
      <c r="L269" s="12">
        <v>0.46613543275796704</v>
      </c>
      <c r="M269" s="12">
        <v>0.43954096281573746</v>
      </c>
      <c r="N269" s="12"/>
      <c r="O269" s="12"/>
    </row>
    <row r="270" spans="1:15" x14ac:dyDescent="0.35">
      <c r="A270" s="11" t="str">
        <f t="shared" si="4"/>
        <v>DISTRIBUCION VOLUMEN X CRITERIO (kg ó litros).Total Bebidas CalienteESTAR TRABAJANDO</v>
      </c>
      <c r="B270" s="11" t="s">
        <v>120</v>
      </c>
      <c r="C270" s="11" t="s">
        <v>123</v>
      </c>
      <c r="D270" s="11" t="s">
        <v>244</v>
      </c>
      <c r="E270" s="12">
        <v>30.481080289711777</v>
      </c>
      <c r="F270" s="12">
        <v>24.917139461956054</v>
      </c>
      <c r="G270" s="12">
        <v>23.973106542670152</v>
      </c>
      <c r="H270" s="12">
        <v>26.107503166123987</v>
      </c>
      <c r="I270" s="12">
        <v>27.509222375359897</v>
      </c>
      <c r="J270" s="12">
        <v>25.420118192815305</v>
      </c>
      <c r="K270" s="12">
        <v>24.693113637374157</v>
      </c>
      <c r="L270" s="12">
        <v>26.813845840828687</v>
      </c>
      <c r="M270" s="12">
        <v>27.896481751576363</v>
      </c>
      <c r="N270" s="12"/>
      <c r="O270" s="12"/>
    </row>
    <row r="271" spans="1:15" x14ac:dyDescent="0.35">
      <c r="A271" s="11" t="str">
        <f t="shared" si="4"/>
        <v>DISTRIBUCION VOLUMEN X CRITERIO (kg ó litros).Total Bebidas CalienteCOMIDA DE NEGOCIOS</v>
      </c>
      <c r="B271" s="11" t="s">
        <v>120</v>
      </c>
      <c r="C271" s="11" t="s">
        <v>123</v>
      </c>
      <c r="D271" s="11" t="s">
        <v>245</v>
      </c>
      <c r="E271" s="12">
        <v>0.19249083049092999</v>
      </c>
      <c r="F271" s="12">
        <v>0.11697774441393044</v>
      </c>
      <c r="G271" s="12">
        <v>0.25014172861851686</v>
      </c>
      <c r="H271" s="12">
        <v>0.14902965269936178</v>
      </c>
      <c r="I271" s="12">
        <v>0.13277394575744444</v>
      </c>
      <c r="J271" s="12">
        <v>0.13901429058547152</v>
      </c>
      <c r="K271" s="12">
        <v>0.28588955077726247</v>
      </c>
      <c r="L271" s="12">
        <v>0.20034479909742617</v>
      </c>
      <c r="M271" s="12">
        <v>0.17341639273634119</v>
      </c>
      <c r="N271" s="12"/>
      <c r="O271" s="12"/>
    </row>
    <row r="272" spans="1:15" x14ac:dyDescent="0.35">
      <c r="A272" s="11" t="str">
        <f t="shared" si="4"/>
        <v>DISTRIBUCION VOLUMEN X CRITERIO (kg ó litros).Total Bebidas CalientePOR PLACER/RELAX</v>
      </c>
      <c r="B272" s="11" t="s">
        <v>120</v>
      </c>
      <c r="C272" s="11" t="s">
        <v>123</v>
      </c>
      <c r="D272" s="11" t="s">
        <v>246</v>
      </c>
      <c r="E272" s="12">
        <v>13.712402769509923</v>
      </c>
      <c r="F272" s="12">
        <v>16.267757506825671</v>
      </c>
      <c r="G272" s="12">
        <v>14.763955505486592</v>
      </c>
      <c r="H272" s="12">
        <v>13.763217978907852</v>
      </c>
      <c r="I272" s="12">
        <v>15.95058474793867</v>
      </c>
      <c r="J272" s="12">
        <v>17.222271545965594</v>
      </c>
      <c r="K272" s="12">
        <v>15.155849435372959</v>
      </c>
      <c r="L272" s="12">
        <v>13.972823720727659</v>
      </c>
      <c r="M272" s="12">
        <v>15.102182292000318</v>
      </c>
      <c r="N272" s="12"/>
      <c r="O272" s="12"/>
    </row>
    <row r="273" spans="1:15" x14ac:dyDescent="0.35">
      <c r="A273" s="11" t="str">
        <f t="shared" si="4"/>
        <v>DISTRIBUCION VOLUMEN X CRITERIO (kg ó litros).Total Bebidas CalienteTENER HAMBRE/SIN PLANIFICAR</v>
      </c>
      <c r="B273" s="11" t="s">
        <v>120</v>
      </c>
      <c r="C273" s="11" t="s">
        <v>123</v>
      </c>
      <c r="D273" s="11" t="s">
        <v>247</v>
      </c>
      <c r="E273" s="12">
        <v>24.587126082626344</v>
      </c>
      <c r="F273" s="12">
        <v>27.268833485577133</v>
      </c>
      <c r="G273" s="12">
        <v>29.046415628357398</v>
      </c>
      <c r="H273" s="12">
        <v>28.785351319841446</v>
      </c>
      <c r="I273" s="12">
        <v>23.209022720445041</v>
      </c>
      <c r="J273" s="12">
        <v>22.224997289366392</v>
      </c>
      <c r="K273" s="12">
        <v>23.660467153854132</v>
      </c>
      <c r="L273" s="12">
        <v>23.242279386797581</v>
      </c>
      <c r="M273" s="12">
        <v>22.13856901828143</v>
      </c>
      <c r="N273" s="12"/>
      <c r="O273" s="12"/>
    </row>
    <row r="274" spans="1:15" x14ac:dyDescent="0.35">
      <c r="A274" s="11" t="str">
        <f t="shared" si="4"/>
        <v>DISTRIBUCION VOLUMEN X CRITERIO (kg ó litros).Total Bebidas CalienteESTAR DE COMPRAS</v>
      </c>
      <c r="B274" s="11" t="s">
        <v>120</v>
      </c>
      <c r="C274" s="11" t="s">
        <v>123</v>
      </c>
      <c r="D274" s="11" t="s">
        <v>248</v>
      </c>
      <c r="E274" s="12">
        <v>3.1918915349913672</v>
      </c>
      <c r="F274" s="12">
        <v>3.0561470989525752</v>
      </c>
      <c r="G274" s="12">
        <v>3.3123166297405602</v>
      </c>
      <c r="H274" s="12">
        <v>2.9669880194797078</v>
      </c>
      <c r="I274" s="12">
        <v>2.6296546653014352</v>
      </c>
      <c r="J274" s="12">
        <v>2.9690406812048749</v>
      </c>
      <c r="K274" s="12">
        <v>3.1083050210384968</v>
      </c>
      <c r="L274" s="12">
        <v>3.2362563784080414</v>
      </c>
      <c r="M274" s="12">
        <v>2.9409189188884435</v>
      </c>
      <c r="N274" s="12"/>
      <c r="O274" s="12"/>
    </row>
    <row r="275" spans="1:15" x14ac:dyDescent="0.35">
      <c r="A275" s="11" t="str">
        <f t="shared" si="4"/>
        <v>DISTRIBUCION VOLUMEN X CRITERIO (kg ó litros).Total Bebidas CalienteNO COCINAR EN CASA</v>
      </c>
      <c r="B275" s="11" t="s">
        <v>120</v>
      </c>
      <c r="C275" s="11" t="s">
        <v>123</v>
      </c>
      <c r="D275" s="11" t="s">
        <v>249</v>
      </c>
      <c r="E275" s="12">
        <v>1.8483983912180288</v>
      </c>
      <c r="F275" s="12">
        <v>2.1842515839897576</v>
      </c>
      <c r="G275" s="12">
        <v>2.0468281865861226</v>
      </c>
      <c r="H275" s="12">
        <v>1.5795891354505183</v>
      </c>
      <c r="I275" s="12">
        <v>2.1711937629104217</v>
      </c>
      <c r="J275" s="12">
        <v>2.2781442596455781</v>
      </c>
      <c r="K275" s="12">
        <v>1.8625012839603903</v>
      </c>
      <c r="L275" s="12">
        <v>1.7345337200652868</v>
      </c>
      <c r="M275" s="12">
        <v>1.9300385440510623</v>
      </c>
      <c r="N275" s="12"/>
      <c r="O275" s="12"/>
    </row>
    <row r="276" spans="1:15" x14ac:dyDescent="0.35">
      <c r="A276" s="11" t="str">
        <f t="shared" si="4"/>
        <v>DISTRIBUCION VOLUMEN X CRITERIO (kg ó litros).Total Bebidas CalienteCELEBRACION/FIESTA/SALIR TOMAR</v>
      </c>
      <c r="B276" s="11" t="s">
        <v>120</v>
      </c>
      <c r="C276" s="11" t="s">
        <v>123</v>
      </c>
      <c r="D276" s="11" t="s">
        <v>250</v>
      </c>
      <c r="E276" s="12">
        <v>19.618434938188766</v>
      </c>
      <c r="F276" s="12">
        <v>19.279136722232984</v>
      </c>
      <c r="G276" s="12">
        <v>19.194437266156513</v>
      </c>
      <c r="H276" s="12">
        <v>19.690175152051076</v>
      </c>
      <c r="I276" s="12">
        <v>21.129137786987592</v>
      </c>
      <c r="J276" s="12">
        <v>22.336595760725036</v>
      </c>
      <c r="K276" s="12">
        <v>24.184706456666781</v>
      </c>
      <c r="L276" s="12">
        <v>23.493417537872112</v>
      </c>
      <c r="M276" s="12">
        <v>22.509524664103235</v>
      </c>
      <c r="N276" s="12"/>
      <c r="O276" s="12"/>
    </row>
    <row r="277" spans="1:15" x14ac:dyDescent="0.35">
      <c r="A277" s="11" t="str">
        <f t="shared" si="4"/>
        <v>DISTRIBUCION VOLUMEN X CRITERIO (kg ó litros).Total Bebidas CalienteVIENDO DEPORTES</v>
      </c>
      <c r="B277" s="11" t="s">
        <v>120</v>
      </c>
      <c r="C277" s="11" t="s">
        <v>123</v>
      </c>
      <c r="D277" s="11" t="s">
        <v>251</v>
      </c>
      <c r="E277" s="12">
        <v>0.36578012274068705</v>
      </c>
      <c r="F277" s="12">
        <v>0.21813759180474443</v>
      </c>
      <c r="G277" s="12">
        <v>0.3195895052198382</v>
      </c>
      <c r="H277" s="12">
        <v>0.48385457700276852</v>
      </c>
      <c r="I277" s="12">
        <v>0.29678227755738695</v>
      </c>
      <c r="J277" s="12">
        <v>0.32945521128534078</v>
      </c>
      <c r="K277" s="12">
        <v>0.66159666155555064</v>
      </c>
      <c r="L277" s="12">
        <v>0.6109023154311698</v>
      </c>
      <c r="M277" s="12">
        <v>0.33993858525332737</v>
      </c>
      <c r="N277" s="12"/>
      <c r="O277" s="12"/>
    </row>
    <row r="278" spans="1:15" x14ac:dyDescent="0.35">
      <c r="A278" s="11" t="str">
        <f t="shared" si="4"/>
        <v>DISTRIBUCION VOLUMEN X CRITERIO (kg ó litros).Total Bebidas CalienteOTROS MOTIVOS</v>
      </c>
      <c r="B278" s="11" t="s">
        <v>120</v>
      </c>
      <c r="C278" s="11" t="s">
        <v>123</v>
      </c>
      <c r="D278" s="11" t="s">
        <v>252</v>
      </c>
      <c r="E278" s="12">
        <v>6.002396107180676</v>
      </c>
      <c r="F278" s="12">
        <v>6.6916105814815454</v>
      </c>
      <c r="G278" s="12">
        <v>7.0932167074526573</v>
      </c>
      <c r="H278" s="12">
        <v>6.4742938772592229</v>
      </c>
      <c r="I278" s="12">
        <v>6.971619647130793</v>
      </c>
      <c r="J278" s="12">
        <v>7.0803583052506003</v>
      </c>
      <c r="K278" s="12">
        <v>6.3875726788848457</v>
      </c>
      <c r="L278" s="12">
        <v>6.6955875459589613</v>
      </c>
      <c r="M278" s="12">
        <v>6.9689328835630908</v>
      </c>
      <c r="N278" s="12"/>
      <c r="O278" s="12"/>
    </row>
    <row r="279" spans="1:15" x14ac:dyDescent="0.35">
      <c r="A279" s="11" t="str">
        <f t="shared" si="4"/>
        <v>CONSUMO PER CAPITA (kg ó litros por individuo)TOTAL BEBIDAST.ESPAÑA</v>
      </c>
      <c r="B279" s="11" t="s">
        <v>121</v>
      </c>
      <c r="C279" s="11" t="s">
        <v>122</v>
      </c>
      <c r="D279" s="11" t="s">
        <v>36</v>
      </c>
      <c r="E279" s="12">
        <v>13.823852838932506</v>
      </c>
      <c r="F279" s="12">
        <v>24.559960011178102</v>
      </c>
      <c r="G279" s="12">
        <v>14.489795398014058</v>
      </c>
      <c r="H279" s="12">
        <v>12.994750034194061</v>
      </c>
      <c r="I279" s="12">
        <v>15.652370750466709</v>
      </c>
      <c r="J279" s="12">
        <v>24.205579840346804</v>
      </c>
      <c r="K279" s="12">
        <v>14.321074716790218</v>
      </c>
      <c r="L279" s="12">
        <v>13.08661655129813</v>
      </c>
      <c r="M279" s="12">
        <v>14.922425649335956</v>
      </c>
      <c r="N279" s="12"/>
      <c r="O279" s="12"/>
    </row>
    <row r="280" spans="1:15" x14ac:dyDescent="0.35">
      <c r="A280" s="11" t="str">
        <f t="shared" si="4"/>
        <v>CONSUMO PER CAPITA (kg ó litros por individuo)TOTAL BEBIDASHiper+Super+Discount+G.A</v>
      </c>
      <c r="B280" s="11" t="s">
        <v>121</v>
      </c>
      <c r="C280" s="11" t="s">
        <v>122</v>
      </c>
      <c r="D280" s="11" t="s">
        <v>23</v>
      </c>
      <c r="E280" s="12">
        <v>1.3700666315959249</v>
      </c>
      <c r="F280" s="12">
        <v>2.6557337417174764</v>
      </c>
      <c r="G280" s="12">
        <v>1.4895508452336228</v>
      </c>
      <c r="H280" s="12">
        <v>1.1953158713183138</v>
      </c>
      <c r="I280" s="12">
        <v>1.5713075697095085</v>
      </c>
      <c r="J280" s="12">
        <v>2.7673436593727594</v>
      </c>
      <c r="K280" s="12">
        <v>1.5100922473283382</v>
      </c>
      <c r="L280" s="12">
        <v>1.2896493461907712</v>
      </c>
      <c r="M280" s="12">
        <v>1.5533075520332362</v>
      </c>
      <c r="N280" s="12"/>
      <c r="O280" s="12"/>
    </row>
    <row r="281" spans="1:15" x14ac:dyDescent="0.35">
      <c r="A281" s="11" t="str">
        <f t="shared" si="4"/>
        <v>CONSUMO PER CAPITA (kg ó litros por individuo)TOTAL BEBIDASRestaurantes</v>
      </c>
      <c r="B281" s="11" t="s">
        <v>121</v>
      </c>
      <c r="C281" s="11" t="s">
        <v>122</v>
      </c>
      <c r="D281" s="11" t="s">
        <v>24</v>
      </c>
      <c r="E281" s="12">
        <v>2.2058744135954331</v>
      </c>
      <c r="F281" s="12">
        <v>4.211231571070055</v>
      </c>
      <c r="G281" s="12">
        <v>2.642108482407882</v>
      </c>
      <c r="H281" s="12">
        <v>2.2069133419198299</v>
      </c>
      <c r="I281" s="12">
        <v>2.6991186139586256</v>
      </c>
      <c r="J281" s="12">
        <v>3.7937280906645103</v>
      </c>
      <c r="K281" s="12">
        <v>2.4171198272541328</v>
      </c>
      <c r="L281" s="12">
        <v>2.1896396653393357</v>
      </c>
      <c r="M281" s="12">
        <v>2.4937589495134507</v>
      </c>
      <c r="N281" s="12"/>
      <c r="O281" s="12"/>
    </row>
    <row r="282" spans="1:15" x14ac:dyDescent="0.35">
      <c r="A282" s="11" t="str">
        <f t="shared" si="4"/>
        <v>CONSUMO PER CAPITA (kg ó litros por individuo)TOTAL BEBIDASRestaurantes Fast Food</v>
      </c>
      <c r="B282" s="11" t="s">
        <v>121</v>
      </c>
      <c r="C282" s="11" t="s">
        <v>122</v>
      </c>
      <c r="D282" s="11" t="s">
        <v>25</v>
      </c>
      <c r="E282" s="12">
        <v>0.71784589817143885</v>
      </c>
      <c r="F282" s="12">
        <v>1.1217170592062757</v>
      </c>
      <c r="G282" s="12">
        <v>0.76503088546082798</v>
      </c>
      <c r="H282" s="12">
        <v>0.76676411794672261</v>
      </c>
      <c r="I282" s="12">
        <v>0.81008283401666936</v>
      </c>
      <c r="J282" s="12">
        <v>1.196363230998168</v>
      </c>
      <c r="K282" s="12">
        <v>0.82169924202219202</v>
      </c>
      <c r="L282" s="12">
        <v>0.72900389047135705</v>
      </c>
      <c r="M282" s="12">
        <v>0.72675505333252011</v>
      </c>
      <c r="N282" s="12"/>
      <c r="O282" s="12"/>
    </row>
    <row r="283" spans="1:15" x14ac:dyDescent="0.35">
      <c r="A283" s="11" t="str">
        <f t="shared" si="4"/>
        <v>CONSUMO PER CAPITA (kg ó litros por individuo)TOTAL BEBIDASBares/Cafeterias/Cervecerias</v>
      </c>
      <c r="B283" s="11" t="s">
        <v>121</v>
      </c>
      <c r="C283" s="11" t="s">
        <v>122</v>
      </c>
      <c r="D283" s="11" t="s">
        <v>26</v>
      </c>
      <c r="E283" s="12">
        <v>7.1640993751138096</v>
      </c>
      <c r="F283" s="12">
        <v>11.819777215848806</v>
      </c>
      <c r="G283" s="12">
        <v>7.4011831796684007</v>
      </c>
      <c r="H283" s="12">
        <v>6.7694483303342237</v>
      </c>
      <c r="I283" s="12">
        <v>8.0341054666902352</v>
      </c>
      <c r="J283" s="12">
        <v>11.757666665855053</v>
      </c>
      <c r="K283" s="12">
        <v>7.4064052774072389</v>
      </c>
      <c r="L283" s="12">
        <v>6.930050881142015</v>
      </c>
      <c r="M283" s="12">
        <v>7.7074728793880016</v>
      </c>
      <c r="N283" s="12"/>
      <c r="O283" s="12"/>
    </row>
    <row r="284" spans="1:15" x14ac:dyDescent="0.35">
      <c r="A284" s="11" t="str">
        <f t="shared" si="4"/>
        <v>CONSUMO PER CAPITA (kg ó litros por individuo)TOTAL BEBIDASPanaderias/Pastelerias</v>
      </c>
      <c r="B284" s="11" t="s">
        <v>121</v>
      </c>
      <c r="C284" s="11" t="s">
        <v>122</v>
      </c>
      <c r="D284" s="11" t="s">
        <v>27</v>
      </c>
      <c r="E284" s="12">
        <v>0.17884572299370449</v>
      </c>
      <c r="F284" s="12">
        <v>0.22520600145632752</v>
      </c>
      <c r="G284" s="12">
        <v>0.13635890735317238</v>
      </c>
      <c r="H284" s="12">
        <v>0.1419786841670817</v>
      </c>
      <c r="I284" s="12">
        <v>0.13357496837361346</v>
      </c>
      <c r="J284" s="12">
        <v>0.21866553096368083</v>
      </c>
      <c r="K284" s="12">
        <v>0.13190629300565757</v>
      </c>
      <c r="L284" s="12">
        <v>0.1490941461386126</v>
      </c>
      <c r="M284" s="12">
        <v>0.15374247141940428</v>
      </c>
      <c r="N284" s="12"/>
      <c r="O284" s="12"/>
    </row>
    <row r="285" spans="1:15" x14ac:dyDescent="0.35">
      <c r="A285" s="11" t="str">
        <f t="shared" si="4"/>
        <v>CONSUMO PER CAPITA (kg ó litros por individuo)TOTAL BEBIDASTda.Alimentacion/Delicatesen</v>
      </c>
      <c r="B285" s="11" t="s">
        <v>121</v>
      </c>
      <c r="C285" s="11" t="s">
        <v>122</v>
      </c>
      <c r="D285" s="11" t="s">
        <v>203</v>
      </c>
      <c r="E285" s="12">
        <v>0.39118412448159889</v>
      </c>
      <c r="F285" s="12">
        <v>0.74206512439090899</v>
      </c>
      <c r="G285" s="12">
        <v>0.3965606597526678</v>
      </c>
      <c r="H285" s="12">
        <v>0.29071689933540956</v>
      </c>
      <c r="I285" s="12">
        <v>0.31766791445751036</v>
      </c>
      <c r="J285" s="12">
        <v>0.65023845962337856</v>
      </c>
      <c r="K285" s="12">
        <v>0.2821647025866923</v>
      </c>
      <c r="L285" s="12">
        <v>0.2469517600552962</v>
      </c>
      <c r="M285" s="12">
        <v>0.3036151334979435</v>
      </c>
      <c r="N285" s="12"/>
      <c r="O285" s="12"/>
    </row>
    <row r="286" spans="1:15" x14ac:dyDescent="0.35">
      <c r="A286" s="11" t="str">
        <f t="shared" si="4"/>
        <v>CONSUMO PER CAPITA (kg ó litros por individuo)TOTAL BEBIDASCanal Conveniencia/24h</v>
      </c>
      <c r="B286" s="11" t="s">
        <v>121</v>
      </c>
      <c r="C286" s="11" t="s">
        <v>122</v>
      </c>
      <c r="D286" s="11" t="s">
        <v>204</v>
      </c>
      <c r="E286" s="12">
        <v>0.28590352587707202</v>
      </c>
      <c r="F286" s="12">
        <v>0.44521225822141286</v>
      </c>
      <c r="G286" s="12">
        <v>0.25557266984593724</v>
      </c>
      <c r="H286" s="12">
        <v>0.24370588746796629</v>
      </c>
      <c r="I286" s="12">
        <v>0.23733711456119763</v>
      </c>
      <c r="J286" s="12">
        <v>0.36122683211556306</v>
      </c>
      <c r="K286" s="12">
        <v>0.24687926854113124</v>
      </c>
      <c r="L286" s="12">
        <v>0.20173705803368461</v>
      </c>
      <c r="M286" s="12">
        <v>0.2208044593116707</v>
      </c>
      <c r="N286" s="12"/>
      <c r="O286" s="12"/>
    </row>
    <row r="287" spans="1:15" x14ac:dyDescent="0.35">
      <c r="A287" s="11" t="str">
        <f t="shared" si="4"/>
        <v>CONSUMO PER CAPITA (kg ó litros por individuo)TOTAL BEBIDASHoteles</v>
      </c>
      <c r="B287" s="11" t="s">
        <v>121</v>
      </c>
      <c r="C287" s="11" t="s">
        <v>122</v>
      </c>
      <c r="D287" s="11" t="s">
        <v>29</v>
      </c>
      <c r="E287" s="12">
        <v>5.7722980892943976E-2</v>
      </c>
      <c r="F287" s="12">
        <v>0.28012461350664519</v>
      </c>
      <c r="G287" s="12">
        <v>8.5913938552246202E-2</v>
      </c>
      <c r="H287" s="12">
        <v>4.8232363506291925E-2</v>
      </c>
      <c r="I287" s="12">
        <v>0.1191896811118013</v>
      </c>
      <c r="J287" s="12">
        <v>0.24837318480540446</v>
      </c>
      <c r="K287" s="12">
        <v>7.9488914028972388E-2</v>
      </c>
      <c r="L287" s="12">
        <v>7.1326612595516065E-2</v>
      </c>
      <c r="M287" s="12">
        <v>8.6153514127028569E-2</v>
      </c>
      <c r="N287" s="12"/>
      <c r="O287" s="12"/>
    </row>
    <row r="288" spans="1:15" x14ac:dyDescent="0.35">
      <c r="A288" s="11" t="str">
        <f t="shared" si="4"/>
        <v>CONSUMO PER CAPITA (kg ó litros por individuo)TOTAL BEBIDASEstaciones de servicio</v>
      </c>
      <c r="B288" s="11" t="s">
        <v>121</v>
      </c>
      <c r="C288" s="11" t="s">
        <v>122</v>
      </c>
      <c r="D288" s="11" t="s">
        <v>30</v>
      </c>
      <c r="E288" s="12">
        <v>0.26862172112075677</v>
      </c>
      <c r="F288" s="12">
        <v>0.52006278149984186</v>
      </c>
      <c r="G288" s="12">
        <v>0.23965498575293029</v>
      </c>
      <c r="H288" s="12">
        <v>0.20647465588516362</v>
      </c>
      <c r="I288" s="12">
        <v>0.2774347515508338</v>
      </c>
      <c r="J288" s="12">
        <v>0.50632425841869411</v>
      </c>
      <c r="K288" s="12">
        <v>0.24743768113103495</v>
      </c>
      <c r="L288" s="12">
        <v>0.2289488502956348</v>
      </c>
      <c r="M288" s="12">
        <v>0.28025973894186768</v>
      </c>
      <c r="N288" s="12"/>
      <c r="O288" s="12"/>
    </row>
    <row r="289" spans="1:15" x14ac:dyDescent="0.35">
      <c r="A289" s="11" t="str">
        <f t="shared" si="4"/>
        <v>CONSUMO PER CAPITA (kg ó litros por individuo)TOTAL BEBIDASMaquinas dispensadoras</v>
      </c>
      <c r="B289" s="11" t="s">
        <v>121</v>
      </c>
      <c r="C289" s="11" t="s">
        <v>122</v>
      </c>
      <c r="D289" s="11" t="s">
        <v>31</v>
      </c>
      <c r="E289" s="12">
        <v>0.38439194553374406</v>
      </c>
      <c r="F289" s="12">
        <v>0.51851011855751417</v>
      </c>
      <c r="G289" s="12">
        <v>0.31252454724393275</v>
      </c>
      <c r="H289" s="12">
        <v>0.33646692140153062</v>
      </c>
      <c r="I289" s="12">
        <v>0.37358192010750435</v>
      </c>
      <c r="J289" s="12">
        <v>0.52698826604424798</v>
      </c>
      <c r="K289" s="12">
        <v>0.34670228704616618</v>
      </c>
      <c r="L289" s="12">
        <v>0.38057252290506671</v>
      </c>
      <c r="M289" s="12">
        <v>0.38512659974248409</v>
      </c>
      <c r="N289" s="12"/>
      <c r="O289" s="12"/>
    </row>
    <row r="290" spans="1:15" x14ac:dyDescent="0.35">
      <c r="A290" s="11" t="str">
        <f t="shared" si="4"/>
        <v>CONSUMO PER CAPITA (kg ó litros por individuo)TOTAL BEBIDASServicio en la empresa</v>
      </c>
      <c r="B290" s="11" t="s">
        <v>121</v>
      </c>
      <c r="C290" s="11" t="s">
        <v>122</v>
      </c>
      <c r="D290" s="11" t="s">
        <v>32</v>
      </c>
      <c r="E290" s="12">
        <v>0.25113518092313697</v>
      </c>
      <c r="F290" s="12">
        <v>0.38593886110916087</v>
      </c>
      <c r="G290" s="12">
        <v>0.28450346464050991</v>
      </c>
      <c r="H290" s="12">
        <v>0.29340740216242223</v>
      </c>
      <c r="I290" s="12">
        <v>0.2768582386364819</v>
      </c>
      <c r="J290" s="12">
        <v>0.2978642440968135</v>
      </c>
      <c r="K290" s="12">
        <v>0.22592604401381849</v>
      </c>
      <c r="L290" s="12">
        <v>0.19106948847148247</v>
      </c>
      <c r="M290" s="12">
        <v>0.22685511578619375</v>
      </c>
      <c r="N290" s="12"/>
      <c r="O290" s="12"/>
    </row>
    <row r="291" spans="1:15" x14ac:dyDescent="0.35">
      <c r="A291" s="11" t="str">
        <f t="shared" si="4"/>
        <v>CONSUMO PER CAPITA (kg ó litros por individuo)TOTAL BEBIDASResto de canales</v>
      </c>
      <c r="B291" s="11" t="s">
        <v>121</v>
      </c>
      <c r="C291" s="11" t="s">
        <v>122</v>
      </c>
      <c r="D291" s="11" t="s">
        <v>33</v>
      </c>
      <c r="E291" s="12">
        <v>0.54816087323799034</v>
      </c>
      <c r="F291" s="12">
        <v>1.6343754346614465</v>
      </c>
      <c r="G291" s="12">
        <v>0.48083432955723132</v>
      </c>
      <c r="H291" s="12">
        <v>0.49532458687519426</v>
      </c>
      <c r="I291" s="12">
        <v>0.80211189239164082</v>
      </c>
      <c r="J291" s="12">
        <v>1.8807992620742708</v>
      </c>
      <c r="K291" s="12">
        <v>0.60525453225720638</v>
      </c>
      <c r="L291" s="12">
        <v>0.47856944182349193</v>
      </c>
      <c r="M291" s="12">
        <v>0.78457518198565179</v>
      </c>
      <c r="N291" s="12"/>
      <c r="O291" s="12"/>
    </row>
    <row r="292" spans="1:15" x14ac:dyDescent="0.35">
      <c r="A292" s="11" t="str">
        <f t="shared" si="4"/>
        <v>CONSUMO PER CAPITA (kg ó litros por individuo)TOTAL BEBIDASEN LA CALLE</v>
      </c>
      <c r="B292" s="11" t="s">
        <v>121</v>
      </c>
      <c r="C292" s="11" t="s">
        <v>122</v>
      </c>
      <c r="D292" s="11" t="s">
        <v>220</v>
      </c>
      <c r="E292" s="12">
        <v>1.046813858279745</v>
      </c>
      <c r="F292" s="12">
        <v>1.7289939129906069</v>
      </c>
      <c r="G292" s="12">
        <v>0.5892425888577506</v>
      </c>
      <c r="H292" s="12">
        <v>0.54142792698502207</v>
      </c>
      <c r="I292" s="12">
        <v>0.89998533041160722</v>
      </c>
      <c r="J292" s="12">
        <v>1.6751125700182947</v>
      </c>
      <c r="K292" s="12">
        <v>0.54366555080250922</v>
      </c>
      <c r="L292" s="12">
        <v>0.51884989180905283</v>
      </c>
      <c r="M292" s="12">
        <v>0.70644877927178085</v>
      </c>
      <c r="N292" s="12"/>
      <c r="O292" s="12"/>
    </row>
    <row r="293" spans="1:15" x14ac:dyDescent="0.35">
      <c r="A293" s="11" t="str">
        <f t="shared" si="4"/>
        <v>CONSUMO PER CAPITA (kg ó litros por individuo)TOTAL BEBIDASEN CASA DE OTROS</v>
      </c>
      <c r="B293" s="11" t="s">
        <v>121</v>
      </c>
      <c r="C293" s="11" t="s">
        <v>122</v>
      </c>
      <c r="D293" s="11" t="s">
        <v>221</v>
      </c>
      <c r="E293" s="12">
        <v>0.62611256409859284</v>
      </c>
      <c r="F293" s="12">
        <v>1.1128038339461566</v>
      </c>
      <c r="G293" s="12">
        <v>0.88578592566143588</v>
      </c>
      <c r="H293" s="12">
        <v>0.47448940283559077</v>
      </c>
      <c r="I293" s="12">
        <v>0.57107356379341578</v>
      </c>
      <c r="J293" s="12">
        <v>1.1461227642667549</v>
      </c>
      <c r="K293" s="12">
        <v>0.82632420228028602</v>
      </c>
      <c r="L293" s="12">
        <v>0.51775897853195485</v>
      </c>
      <c r="M293" s="12">
        <v>0.63834489226611579</v>
      </c>
      <c r="N293" s="12"/>
      <c r="O293" s="12"/>
    </row>
    <row r="294" spans="1:15" x14ac:dyDescent="0.35">
      <c r="A294" s="11" t="str">
        <f t="shared" si="4"/>
        <v>CONSUMO PER CAPITA (kg ó litros por individuo)TOTAL BEBIDASEN EL ESTABLECIMIENTO</v>
      </c>
      <c r="B294" s="11" t="s">
        <v>121</v>
      </c>
      <c r="C294" s="11" t="s">
        <v>122</v>
      </c>
      <c r="D294" s="11" t="s">
        <v>222</v>
      </c>
      <c r="E294" s="12">
        <v>9.9643276451743557</v>
      </c>
      <c r="F294" s="12">
        <v>18.530817103109808</v>
      </c>
      <c r="G294" s="12">
        <v>11.087913089802262</v>
      </c>
      <c r="H294" s="12">
        <v>9.9480272287654206</v>
      </c>
      <c r="I294" s="12">
        <v>11.945415367710629</v>
      </c>
      <c r="J294" s="12">
        <v>18.04728512552397</v>
      </c>
      <c r="K294" s="12">
        <v>11.022015232348242</v>
      </c>
      <c r="L294" s="12">
        <v>10.172111458085958</v>
      </c>
      <c r="M294" s="12">
        <v>11.56009844698492</v>
      </c>
      <c r="N294" s="12"/>
      <c r="O294" s="12"/>
    </row>
    <row r="295" spans="1:15" x14ac:dyDescent="0.35">
      <c r="A295" s="11" t="str">
        <f t="shared" si="4"/>
        <v>CONSUMO PER CAPITA (kg ó litros por individuo)TOTAL BEBIDASEN EL TRABAJO</v>
      </c>
      <c r="B295" s="11" t="s">
        <v>121</v>
      </c>
      <c r="C295" s="11" t="s">
        <v>122</v>
      </c>
      <c r="D295" s="11" t="s">
        <v>223</v>
      </c>
      <c r="E295" s="12">
        <v>1.2691033311737905</v>
      </c>
      <c r="F295" s="12">
        <v>1.8534017845028463</v>
      </c>
      <c r="G295" s="12">
        <v>1.1474151389720304</v>
      </c>
      <c r="H295" s="12">
        <v>1.1754965186619812</v>
      </c>
      <c r="I295" s="12">
        <v>1.350436173355023</v>
      </c>
      <c r="J295" s="12">
        <v>1.8444603779717186</v>
      </c>
      <c r="K295" s="12">
        <v>1.1776551545592782</v>
      </c>
      <c r="L295" s="12">
        <v>1.1895966854052655</v>
      </c>
      <c r="M295" s="12">
        <v>1.1944119002506242</v>
      </c>
      <c r="N295" s="12"/>
      <c r="O295" s="12"/>
    </row>
    <row r="296" spans="1:15" x14ac:dyDescent="0.35">
      <c r="A296" s="11" t="str">
        <f t="shared" si="4"/>
        <v>CONSUMO PER CAPITA (kg ó litros por individuo)TOTAL BEBIDASEN COLEGIO/INSTITUTO/UNIV.</v>
      </c>
      <c r="B296" s="11" t="s">
        <v>121</v>
      </c>
      <c r="C296" s="11" t="s">
        <v>122</v>
      </c>
      <c r="D296" s="11" t="s">
        <v>224</v>
      </c>
      <c r="E296" s="12">
        <v>2.110227369229568E-2</v>
      </c>
      <c r="F296" s="12">
        <v>3.5989863818326147E-2</v>
      </c>
      <c r="G296" s="12">
        <v>2.7549328723375233E-2</v>
      </c>
      <c r="H296" s="12">
        <v>9.2129373256086902E-2</v>
      </c>
      <c r="I296" s="12">
        <v>7.7637808119170051E-2</v>
      </c>
      <c r="J296" s="12">
        <v>5.0656967745802396E-2</v>
      </c>
      <c r="K296" s="12">
        <v>3.4996526651793508E-2</v>
      </c>
      <c r="L296" s="12">
        <v>1.9877233573043145E-2</v>
      </c>
      <c r="M296" s="12">
        <v>2.7921788563717971E-2</v>
      </c>
      <c r="N296" s="12"/>
      <c r="O296" s="12"/>
    </row>
    <row r="297" spans="1:15" x14ac:dyDescent="0.35">
      <c r="A297" s="11" t="str">
        <f t="shared" si="4"/>
        <v>CONSUMO PER CAPITA (kg ó litros por individuo)TOTAL BEBIDASEN MI CASA</v>
      </c>
      <c r="B297" s="11" t="s">
        <v>121</v>
      </c>
      <c r="C297" s="11" t="s">
        <v>122</v>
      </c>
      <c r="D297" s="11" t="s">
        <v>225</v>
      </c>
      <c r="E297" s="12">
        <v>0.53953518428203806</v>
      </c>
      <c r="F297" s="12">
        <v>0.65942925046254863</v>
      </c>
      <c r="G297" s="12">
        <v>0.45788081495040095</v>
      </c>
      <c r="H297" s="12">
        <v>0.43516413713073743</v>
      </c>
      <c r="I297" s="12">
        <v>0.35398735540031101</v>
      </c>
      <c r="J297" s="12">
        <v>0.48307464783303128</v>
      </c>
      <c r="K297" s="12">
        <v>0.37976673547861772</v>
      </c>
      <c r="L297" s="12">
        <v>0.33505826402733579</v>
      </c>
      <c r="M297" s="12">
        <v>0.39769288267844405</v>
      </c>
      <c r="N297" s="12"/>
      <c r="O297" s="12"/>
    </row>
    <row r="298" spans="1:15" x14ac:dyDescent="0.35">
      <c r="A298" s="11" t="str">
        <f t="shared" si="4"/>
        <v>CONSUMO PER CAPITA (kg ó litros por individuo)TOTAL BEBIDASEN M.TRANSP.(AVION,TREN,AUTOC,E</v>
      </c>
      <c r="B298" s="11" t="s">
        <v>121</v>
      </c>
      <c r="C298" s="11" t="s">
        <v>122</v>
      </c>
      <c r="D298" s="11" t="s">
        <v>226</v>
      </c>
      <c r="E298" s="12">
        <v>6.4264112489484881E-2</v>
      </c>
      <c r="F298" s="12">
        <v>0.14960068973050072</v>
      </c>
      <c r="G298" s="12">
        <v>4.6626037677292557E-2</v>
      </c>
      <c r="H298" s="12">
        <v>4.7511725076923868E-2</v>
      </c>
      <c r="I298" s="12">
        <v>3.6494201321891372E-2</v>
      </c>
      <c r="J298" s="12">
        <v>8.9255616880582436E-2</v>
      </c>
      <c r="K298" s="12">
        <v>4.3212258050768705E-2</v>
      </c>
      <c r="L298" s="12">
        <v>1.9617139541259394E-2</v>
      </c>
      <c r="M298" s="12">
        <v>7.8506733536813644E-3</v>
      </c>
      <c r="N298" s="12"/>
      <c r="O298" s="12"/>
    </row>
    <row r="299" spans="1:15" x14ac:dyDescent="0.35">
      <c r="A299" s="11" t="str">
        <f t="shared" si="4"/>
        <v>CONSUMO PER CAPITA (kg ó litros por individuo)TOTAL BEBIDASEN OTRO LUGAR</v>
      </c>
      <c r="B299" s="11" t="s">
        <v>121</v>
      </c>
      <c r="C299" s="11" t="s">
        <v>122</v>
      </c>
      <c r="D299" s="11" t="s">
        <v>227</v>
      </c>
      <c r="E299" s="12">
        <v>0.29259415409496642</v>
      </c>
      <c r="F299" s="12">
        <v>0.48892025295021507</v>
      </c>
      <c r="G299" s="12">
        <v>0.24738353678969879</v>
      </c>
      <c r="H299" s="12">
        <v>0.28050206445162462</v>
      </c>
      <c r="I299" s="12">
        <v>0.41733926310821717</v>
      </c>
      <c r="J299" s="12">
        <v>0.86961374680753767</v>
      </c>
      <c r="K299" s="12">
        <v>0.29344106009457405</v>
      </c>
      <c r="L299" s="12">
        <v>0.31374639506743784</v>
      </c>
      <c r="M299" s="12">
        <v>0.38965751671536647</v>
      </c>
      <c r="N299" s="12"/>
      <c r="O299" s="12"/>
    </row>
    <row r="300" spans="1:15" x14ac:dyDescent="0.35">
      <c r="A300" s="11" t="str">
        <f t="shared" si="4"/>
        <v>CONSUMO PER CAPITA (kg ó litros por individuo)TOTAL BEBIDASDESAYUNO</v>
      </c>
      <c r="B300" s="11" t="s">
        <v>121</v>
      </c>
      <c r="C300" s="11" t="s">
        <v>122</v>
      </c>
      <c r="D300" s="11" t="s">
        <v>228</v>
      </c>
      <c r="E300" s="12">
        <v>1.7281368394800092</v>
      </c>
      <c r="F300" s="12">
        <v>2.7984907450373306</v>
      </c>
      <c r="G300" s="12">
        <v>1.935420355640262</v>
      </c>
      <c r="H300" s="12">
        <v>1.8679200656647836</v>
      </c>
      <c r="I300" s="12">
        <v>1.8565772602735979</v>
      </c>
      <c r="J300" s="12">
        <v>2.7855977342278644</v>
      </c>
      <c r="K300" s="12">
        <v>1.9280423230278843</v>
      </c>
      <c r="L300" s="12">
        <v>1.9439364962386336</v>
      </c>
      <c r="M300" s="12">
        <v>1.9725957033651191</v>
      </c>
      <c r="N300" s="12"/>
      <c r="O300" s="12"/>
    </row>
    <row r="301" spans="1:15" x14ac:dyDescent="0.35">
      <c r="A301" s="11" t="str">
        <f t="shared" si="4"/>
        <v>CONSUMO PER CAPITA (kg ó litros por individuo)TOTAL BEBIDASAPERITIVO/ANTES DE COMER</v>
      </c>
      <c r="B301" s="11" t="s">
        <v>121</v>
      </c>
      <c r="C301" s="11" t="s">
        <v>122</v>
      </c>
      <c r="D301" s="11" t="s">
        <v>229</v>
      </c>
      <c r="E301" s="12">
        <v>2.6714632651915116</v>
      </c>
      <c r="F301" s="12">
        <v>4.0401569418897063</v>
      </c>
      <c r="G301" s="12">
        <v>2.4729479138803407</v>
      </c>
      <c r="H301" s="12">
        <v>2.2309107907837338</v>
      </c>
      <c r="I301" s="12">
        <v>2.6526079110786003</v>
      </c>
      <c r="J301" s="12">
        <v>3.7369390274713239</v>
      </c>
      <c r="K301" s="12">
        <v>2.3308695570347568</v>
      </c>
      <c r="L301" s="12">
        <v>2.1048220544899441</v>
      </c>
      <c r="M301" s="12">
        <v>2.3679873114756633</v>
      </c>
      <c r="N301" s="12"/>
      <c r="O301" s="12"/>
    </row>
    <row r="302" spans="1:15" x14ac:dyDescent="0.35">
      <c r="A302" s="11" t="str">
        <f t="shared" si="4"/>
        <v>CONSUMO PER CAPITA (kg ó litros por individuo)TOTAL BEBIDASCOMIDA</v>
      </c>
      <c r="B302" s="11" t="s">
        <v>121</v>
      </c>
      <c r="C302" s="11" t="s">
        <v>122</v>
      </c>
      <c r="D302" s="11" t="s">
        <v>230</v>
      </c>
      <c r="E302" s="12">
        <v>3.9672126182066907</v>
      </c>
      <c r="F302" s="12">
        <v>6.4473320264054301</v>
      </c>
      <c r="G302" s="12">
        <v>4.2215149788896875</v>
      </c>
      <c r="H302" s="12">
        <v>3.802929977581158</v>
      </c>
      <c r="I302" s="12">
        <v>4.4166854729117553</v>
      </c>
      <c r="J302" s="12">
        <v>5.8955237556362388</v>
      </c>
      <c r="K302" s="12">
        <v>4.1629489371829855</v>
      </c>
      <c r="L302" s="12">
        <v>3.7753131962712918</v>
      </c>
      <c r="M302" s="12">
        <v>4.2788109030824817</v>
      </c>
      <c r="N302" s="12"/>
      <c r="O302" s="12"/>
    </row>
    <row r="303" spans="1:15" x14ac:dyDescent="0.35">
      <c r="A303" s="11" t="str">
        <f t="shared" si="4"/>
        <v>CONSUMO PER CAPITA (kg ó litros por individuo)TOTAL BEBIDASTARDE/MERIENDA</v>
      </c>
      <c r="B303" s="11" t="s">
        <v>121</v>
      </c>
      <c r="C303" s="11" t="s">
        <v>122</v>
      </c>
      <c r="D303" s="11" t="s">
        <v>231</v>
      </c>
      <c r="E303" s="12">
        <v>1.9893578708413822</v>
      </c>
      <c r="F303" s="12">
        <v>3.0670051989310116</v>
      </c>
      <c r="G303" s="12">
        <v>1.7033208286538823</v>
      </c>
      <c r="H303" s="12">
        <v>1.6595254121388914</v>
      </c>
      <c r="I303" s="12">
        <v>2.0748927553787277</v>
      </c>
      <c r="J303" s="12">
        <v>3.0125155443341214</v>
      </c>
      <c r="K303" s="12">
        <v>1.7235485406264246</v>
      </c>
      <c r="L303" s="12">
        <v>1.6259819756337968</v>
      </c>
      <c r="M303" s="12">
        <v>1.8878952800795084</v>
      </c>
      <c r="N303" s="12"/>
      <c r="O303" s="12"/>
    </row>
    <row r="304" spans="1:15" x14ac:dyDescent="0.35">
      <c r="A304" s="11" t="str">
        <f t="shared" si="4"/>
        <v>CONSUMO PER CAPITA (kg ó litros por individuo)TOTAL BEBIDASANTES DE CENAR</v>
      </c>
      <c r="B304" s="11" t="s">
        <v>121</v>
      </c>
      <c r="C304" s="11" t="s">
        <v>122</v>
      </c>
      <c r="D304" s="11" t="s">
        <v>232</v>
      </c>
      <c r="E304" s="12">
        <v>1.0847072736938268</v>
      </c>
      <c r="F304" s="12">
        <v>1.9633062002467159</v>
      </c>
      <c r="G304" s="12">
        <v>1.1880214851858557</v>
      </c>
      <c r="H304" s="12">
        <v>0.95996569535313636</v>
      </c>
      <c r="I304" s="12">
        <v>1.1759232173203442</v>
      </c>
      <c r="J304" s="12">
        <v>1.9323993491402718</v>
      </c>
      <c r="K304" s="12">
        <v>1.1421314589538814</v>
      </c>
      <c r="L304" s="12">
        <v>1.0040493092980982</v>
      </c>
      <c r="M304" s="12">
        <v>1.2034178347746372</v>
      </c>
      <c r="N304" s="12"/>
      <c r="O304" s="12"/>
    </row>
    <row r="305" spans="1:15" x14ac:dyDescent="0.35">
      <c r="A305" s="11" t="str">
        <f t="shared" si="4"/>
        <v>CONSUMO PER CAPITA (kg ó litros por individuo)TOTAL BEBIDASCENA</v>
      </c>
      <c r="B305" s="11" t="s">
        <v>121</v>
      </c>
      <c r="C305" s="11" t="s">
        <v>122</v>
      </c>
      <c r="D305" s="11" t="s">
        <v>233</v>
      </c>
      <c r="E305" s="12">
        <v>1.3566502922301997</v>
      </c>
      <c r="F305" s="12">
        <v>3.9911560783171307</v>
      </c>
      <c r="G305" s="12">
        <v>1.8743476763326696</v>
      </c>
      <c r="H305" s="12">
        <v>1.3865982946838937</v>
      </c>
      <c r="I305" s="12">
        <v>2.0977012137015265</v>
      </c>
      <c r="J305" s="12">
        <v>4.2302504948496509</v>
      </c>
      <c r="K305" s="12">
        <v>1.7802468685890822</v>
      </c>
      <c r="L305" s="12">
        <v>1.5837965440793249</v>
      </c>
      <c r="M305" s="12">
        <v>1.8999480451338187</v>
      </c>
      <c r="N305" s="12"/>
      <c r="O305" s="12"/>
    </row>
    <row r="306" spans="1:15" x14ac:dyDescent="0.35">
      <c r="A306" s="11" t="str">
        <f t="shared" si="4"/>
        <v>CONSUMO PER CAPITA (kg ó litros por individuo)TOTAL BEBIDASDESPUES DE LA CENA</v>
      </c>
      <c r="B306" s="11" t="s">
        <v>121</v>
      </c>
      <c r="C306" s="11" t="s">
        <v>122</v>
      </c>
      <c r="D306" s="11" t="s">
        <v>234</v>
      </c>
      <c r="E306" s="12">
        <v>0.15215968637366123</v>
      </c>
      <c r="F306" s="12">
        <v>0.64063835168115779</v>
      </c>
      <c r="G306" s="12">
        <v>0.32338110313306517</v>
      </c>
      <c r="H306" s="12">
        <v>0.26966838562371775</v>
      </c>
      <c r="I306" s="12">
        <v>0.33244958968379668</v>
      </c>
      <c r="J306" s="12">
        <v>0.73705880574485716</v>
      </c>
      <c r="K306" s="12">
        <v>0.31500835364176627</v>
      </c>
      <c r="L306" s="12">
        <v>0.24285392497013503</v>
      </c>
      <c r="M306" s="12">
        <v>0.31210869056930401</v>
      </c>
      <c r="N306" s="12"/>
      <c r="O306" s="12"/>
    </row>
    <row r="307" spans="1:15" x14ac:dyDescent="0.35">
      <c r="A307" s="11" t="str">
        <f t="shared" si="4"/>
        <v>CONSUMO PER CAPITA (kg ó litros por individuo)TOTAL BEBIDASDURANTE EL DIA</v>
      </c>
      <c r="B307" s="11" t="s">
        <v>121</v>
      </c>
      <c r="C307" s="11" t="s">
        <v>122</v>
      </c>
      <c r="D307" s="11" t="s">
        <v>235</v>
      </c>
      <c r="E307" s="12">
        <v>0.87416646707543333</v>
      </c>
      <c r="F307" s="12">
        <v>1.6118701716895014</v>
      </c>
      <c r="G307" s="12">
        <v>0.77084382098464377</v>
      </c>
      <c r="H307" s="12">
        <v>0.81722991899650865</v>
      </c>
      <c r="I307" s="12">
        <v>1.045530446102241</v>
      </c>
      <c r="J307" s="12">
        <v>1.875292786916962</v>
      </c>
      <c r="K307" s="12">
        <v>0.93828173812311189</v>
      </c>
      <c r="L307" s="12">
        <v>0.80586171144924212</v>
      </c>
      <c r="M307" s="12">
        <v>0.99966307728907422</v>
      </c>
      <c r="N307" s="12"/>
      <c r="O307" s="12"/>
    </row>
    <row r="308" spans="1:15" x14ac:dyDescent="0.35">
      <c r="A308" s="11" t="str">
        <f t="shared" si="4"/>
        <v>CONSUMO PER CAPITA (kg ó litros por individuo)TOTAL BEBIDASCON AMIGOS</v>
      </c>
      <c r="B308" s="11" t="s">
        <v>121</v>
      </c>
      <c r="C308" s="11" t="s">
        <v>122</v>
      </c>
      <c r="D308" s="11" t="s">
        <v>236</v>
      </c>
      <c r="E308" s="12">
        <v>4.1244203328954825</v>
      </c>
      <c r="F308" s="12">
        <v>7.1096906861542228</v>
      </c>
      <c r="G308" s="12">
        <v>4.4951971219824784</v>
      </c>
      <c r="H308" s="12">
        <v>3.8776818505608972</v>
      </c>
      <c r="I308" s="12">
        <v>4.7474824528616226</v>
      </c>
      <c r="J308" s="12">
        <v>7.0140519317360042</v>
      </c>
      <c r="K308" s="12">
        <v>4.328227655466649</v>
      </c>
      <c r="L308" s="12">
        <v>4.0741102857820231</v>
      </c>
      <c r="M308" s="12">
        <v>4.3998572116214225</v>
      </c>
      <c r="N308" s="12"/>
      <c r="O308" s="12"/>
    </row>
    <row r="309" spans="1:15" x14ac:dyDescent="0.35">
      <c r="A309" s="11" t="str">
        <f t="shared" si="4"/>
        <v>CONSUMO PER CAPITA (kg ó litros por individuo)TOTAL BEBIDASCON CLIENTES</v>
      </c>
      <c r="B309" s="11" t="s">
        <v>121</v>
      </c>
      <c r="C309" s="11" t="s">
        <v>122</v>
      </c>
      <c r="D309" s="11" t="s">
        <v>237</v>
      </c>
      <c r="E309" s="12">
        <v>0.10412716595800206</v>
      </c>
      <c r="F309" s="12">
        <v>0.12145759820982278</v>
      </c>
      <c r="G309" s="12">
        <v>7.4718911400124308E-2</v>
      </c>
      <c r="H309" s="12">
        <v>6.6748979387422441E-2</v>
      </c>
      <c r="I309" s="12">
        <v>7.9102275376924464E-2</v>
      </c>
      <c r="J309" s="12">
        <v>9.1229053464485885E-2</v>
      </c>
      <c r="K309" s="12">
        <v>7.09730076909076E-2</v>
      </c>
      <c r="L309" s="12">
        <v>5.9346749951407617E-2</v>
      </c>
      <c r="M309" s="12">
        <v>5.6151618389548248E-2</v>
      </c>
      <c r="N309" s="12"/>
      <c r="O309" s="12"/>
    </row>
    <row r="310" spans="1:15" x14ac:dyDescent="0.35">
      <c r="A310" s="11" t="str">
        <f t="shared" si="4"/>
        <v>CONSUMO PER CAPITA (kg ó litros por individuo)TOTAL BEBIDASCON COMPAÑEROS DE TRABAJO</v>
      </c>
      <c r="B310" s="11" t="s">
        <v>121</v>
      </c>
      <c r="C310" s="11" t="s">
        <v>122</v>
      </c>
      <c r="D310" s="11" t="s">
        <v>238</v>
      </c>
      <c r="E310" s="12">
        <v>0.98407724434442712</v>
      </c>
      <c r="F310" s="12">
        <v>1.2540726891521672</v>
      </c>
      <c r="G310" s="12">
        <v>1.0505424890994766</v>
      </c>
      <c r="H310" s="12">
        <v>0.98895158609950173</v>
      </c>
      <c r="I310" s="12">
        <v>1.0229878990401771</v>
      </c>
      <c r="J310" s="12">
        <v>1.4585579425065118</v>
      </c>
      <c r="K310" s="12">
        <v>1.1416308442716327</v>
      </c>
      <c r="L310" s="12">
        <v>1.1116040521327342</v>
      </c>
      <c r="M310" s="12">
        <v>1.1019671618310205</v>
      </c>
      <c r="N310" s="12"/>
      <c r="O310" s="12"/>
    </row>
    <row r="311" spans="1:15" x14ac:dyDescent="0.35">
      <c r="A311" s="11" t="str">
        <f t="shared" si="4"/>
        <v>CONSUMO PER CAPITA (kg ó litros por individuo)TOTAL BEBIDASCON COMPAÑEROS DE CLASE</v>
      </c>
      <c r="B311" s="11" t="s">
        <v>121</v>
      </c>
      <c r="C311" s="11" t="s">
        <v>122</v>
      </c>
      <c r="D311" s="11" t="s">
        <v>239</v>
      </c>
      <c r="E311" s="12">
        <v>5.696002268304718E-2</v>
      </c>
      <c r="F311" s="12">
        <v>6.1296889669629546E-2</v>
      </c>
      <c r="G311" s="12">
        <v>5.3965352874239217E-2</v>
      </c>
      <c r="H311" s="12">
        <v>4.3533598346564485E-2</v>
      </c>
      <c r="I311" s="12">
        <v>5.2032762159249894E-2</v>
      </c>
      <c r="J311" s="12">
        <v>4.9443001508138407E-2</v>
      </c>
      <c r="K311" s="12">
        <v>6.04131843643314E-2</v>
      </c>
      <c r="L311" s="12">
        <v>3.6577741284975408E-2</v>
      </c>
      <c r="M311" s="12">
        <v>4.5700822196640373E-2</v>
      </c>
      <c r="N311" s="12"/>
      <c r="O311" s="12"/>
    </row>
    <row r="312" spans="1:15" x14ac:dyDescent="0.35">
      <c r="A312" s="11" t="str">
        <f t="shared" si="4"/>
        <v>CONSUMO PER CAPITA (kg ó litros por individuo)TOTAL BEBIDASCON FAMILIA</v>
      </c>
      <c r="B312" s="11" t="s">
        <v>121</v>
      </c>
      <c r="C312" s="11" t="s">
        <v>122</v>
      </c>
      <c r="D312" s="11" t="s">
        <v>240</v>
      </c>
      <c r="E312" s="12">
        <v>3.6847195611164349</v>
      </c>
      <c r="F312" s="12">
        <v>7.8957824772192442</v>
      </c>
      <c r="G312" s="12">
        <v>3.9644370569386962</v>
      </c>
      <c r="H312" s="12">
        <v>3.3224515919138145</v>
      </c>
      <c r="I312" s="12">
        <v>4.4191130762223345</v>
      </c>
      <c r="J312" s="12">
        <v>7.8881137968197343</v>
      </c>
      <c r="K312" s="12">
        <v>4.0667814239520954</v>
      </c>
      <c r="L312" s="12">
        <v>3.2861802128819351</v>
      </c>
      <c r="M312" s="12">
        <v>4.105189419521273</v>
      </c>
      <c r="N312" s="12"/>
      <c r="O312" s="12"/>
    </row>
    <row r="313" spans="1:15" x14ac:dyDescent="0.35">
      <c r="A313" s="11" t="str">
        <f t="shared" si="4"/>
        <v>CONSUMO PER CAPITA (kg ó litros por individuo)TOTAL BEBIDASCON LA PAREJA</v>
      </c>
      <c r="B313" s="11" t="s">
        <v>121</v>
      </c>
      <c r="C313" s="11" t="s">
        <v>122</v>
      </c>
      <c r="D313" s="11" t="s">
        <v>241</v>
      </c>
      <c r="E313" s="12">
        <v>2.1485512373412261</v>
      </c>
      <c r="F313" s="12">
        <v>3.9086161052513839</v>
      </c>
      <c r="G313" s="12">
        <v>2.2251341212953122</v>
      </c>
      <c r="H313" s="12">
        <v>2.0254926048966349</v>
      </c>
      <c r="I313" s="12">
        <v>2.4776374497427303</v>
      </c>
      <c r="J313" s="12">
        <v>3.6479109894976927</v>
      </c>
      <c r="K313" s="12">
        <v>2.1207953826542978</v>
      </c>
      <c r="L313" s="12">
        <v>2.1143994773021841</v>
      </c>
      <c r="M313" s="12">
        <v>2.5141374902583431</v>
      </c>
      <c r="N313" s="12"/>
      <c r="O313" s="12"/>
    </row>
    <row r="314" spans="1:15" x14ac:dyDescent="0.35">
      <c r="A314" s="11" t="str">
        <f t="shared" si="4"/>
        <v>CONSUMO PER CAPITA (kg ó litros por individuo)TOTAL BEBIDASESTABA SOLO/A</v>
      </c>
      <c r="B314" s="11" t="s">
        <v>121</v>
      </c>
      <c r="C314" s="11" t="s">
        <v>122</v>
      </c>
      <c r="D314" s="11" t="s">
        <v>242</v>
      </c>
      <c r="E314" s="12">
        <v>2.6433424116562265</v>
      </c>
      <c r="F314" s="12">
        <v>4.0645001791904916</v>
      </c>
      <c r="G314" s="12">
        <v>2.5502795507784208</v>
      </c>
      <c r="H314" s="12">
        <v>2.5919178816000663</v>
      </c>
      <c r="I314" s="12">
        <v>2.7246179076471018</v>
      </c>
      <c r="J314" s="12">
        <v>3.8815221181446895</v>
      </c>
      <c r="K314" s="12">
        <v>2.4193774884297721</v>
      </c>
      <c r="L314" s="12">
        <v>2.3094599904814599</v>
      </c>
      <c r="M314" s="12">
        <v>2.6059478415054866</v>
      </c>
      <c r="N314" s="12"/>
      <c r="O314" s="12"/>
    </row>
    <row r="315" spans="1:15" x14ac:dyDescent="0.35">
      <c r="A315" s="11" t="str">
        <f t="shared" si="4"/>
        <v>CONSUMO PER CAPITA (kg ó litros por individuo)TOTAL BEBIDASOTROS</v>
      </c>
      <c r="B315" s="11" t="s">
        <v>121</v>
      </c>
      <c r="C315" s="11" t="s">
        <v>122</v>
      </c>
      <c r="D315" s="11" t="s">
        <v>243</v>
      </c>
      <c r="E315" s="12">
        <v>7.7654352636430876E-2</v>
      </c>
      <c r="F315" s="12">
        <v>0.14454116959227339</v>
      </c>
      <c r="G315" s="12">
        <v>7.5522226032533821E-2</v>
      </c>
      <c r="H315" s="12">
        <v>7.7969970192507343E-2</v>
      </c>
      <c r="I315" s="12">
        <v>0.12939647951345129</v>
      </c>
      <c r="J315" s="12">
        <v>0.1747492311056569</v>
      </c>
      <c r="K315" s="12">
        <v>0.11287942782022078</v>
      </c>
      <c r="L315" s="12">
        <v>9.4939169907346271E-2</v>
      </c>
      <c r="M315" s="12">
        <v>9.3476501940208095E-2</v>
      </c>
      <c r="N315" s="12"/>
      <c r="O315" s="12"/>
    </row>
    <row r="316" spans="1:15" x14ac:dyDescent="0.35">
      <c r="A316" s="11" t="str">
        <f t="shared" si="4"/>
        <v>CONSUMO PER CAPITA (kg ó litros por individuo)TOTAL BEBIDASESTAR TRABAJANDO</v>
      </c>
      <c r="B316" s="11" t="s">
        <v>121</v>
      </c>
      <c r="C316" s="11" t="s">
        <v>122</v>
      </c>
      <c r="D316" s="11" t="s">
        <v>244</v>
      </c>
      <c r="E316" s="12">
        <v>1.9370105056164624</v>
      </c>
      <c r="F316" s="12">
        <v>2.3755587857893192</v>
      </c>
      <c r="G316" s="12">
        <v>1.67463708598075</v>
      </c>
      <c r="H316" s="12">
        <v>1.703847887177008</v>
      </c>
      <c r="I316" s="12">
        <v>1.8753743491835226</v>
      </c>
      <c r="J316" s="12">
        <v>2.5862231996151954</v>
      </c>
      <c r="K316" s="12">
        <v>1.719948709171822</v>
      </c>
      <c r="L316" s="12">
        <v>1.8837568236642666</v>
      </c>
      <c r="M316" s="12">
        <v>1.9140732074186675</v>
      </c>
      <c r="N316" s="12"/>
      <c r="O316" s="12"/>
    </row>
    <row r="317" spans="1:15" x14ac:dyDescent="0.35">
      <c r="A317" s="11" t="str">
        <f t="shared" si="4"/>
        <v>CONSUMO PER CAPITA (kg ó litros por individuo)TOTAL BEBIDASCOMIDA DE NEGOCIOS</v>
      </c>
      <c r="B317" s="11" t="s">
        <v>121</v>
      </c>
      <c r="C317" s="11" t="s">
        <v>122</v>
      </c>
      <c r="D317" s="11" t="s">
        <v>245</v>
      </c>
      <c r="E317" s="12">
        <v>3.3618373315307051E-2</v>
      </c>
      <c r="F317" s="12">
        <v>7.0290620536290011E-2</v>
      </c>
      <c r="G317" s="12">
        <v>9.0873242090654782E-2</v>
      </c>
      <c r="H317" s="12">
        <v>2.5098423942160161E-2</v>
      </c>
      <c r="I317" s="12">
        <v>3.6314054240339004E-2</v>
      </c>
      <c r="J317" s="12">
        <v>4.0924183489332286E-2</v>
      </c>
      <c r="K317" s="12">
        <v>9.6958281776148181E-2</v>
      </c>
      <c r="L317" s="12">
        <v>3.2210685739153165E-2</v>
      </c>
      <c r="M317" s="12">
        <v>3.7257776859737239E-2</v>
      </c>
      <c r="N317" s="12"/>
      <c r="O317" s="12"/>
    </row>
    <row r="318" spans="1:15" x14ac:dyDescent="0.35">
      <c r="A318" s="11" t="str">
        <f t="shared" si="4"/>
        <v>CONSUMO PER CAPITA (kg ó litros por individuo)TOTAL BEBIDASPOR PLACER/RELAX</v>
      </c>
      <c r="B318" s="11" t="s">
        <v>121</v>
      </c>
      <c r="C318" s="11" t="s">
        <v>122</v>
      </c>
      <c r="D318" s="11" t="s">
        <v>246</v>
      </c>
      <c r="E318" s="12">
        <v>2.1851716833808643</v>
      </c>
      <c r="F318" s="12">
        <v>4.9300689774735513</v>
      </c>
      <c r="G318" s="12">
        <v>2.3308453812546706</v>
      </c>
      <c r="H318" s="12">
        <v>1.929908466376441</v>
      </c>
      <c r="I318" s="12">
        <v>2.7443547875012322</v>
      </c>
      <c r="J318" s="12">
        <v>4.7243553538482059</v>
      </c>
      <c r="K318" s="12">
        <v>2.1467405620531306</v>
      </c>
      <c r="L318" s="12">
        <v>2.0047376648512714</v>
      </c>
      <c r="M318" s="12">
        <v>2.4237853994108196</v>
      </c>
      <c r="N318" s="12"/>
      <c r="O318" s="12"/>
    </row>
    <row r="319" spans="1:15" x14ac:dyDescent="0.35">
      <c r="A319" s="11" t="str">
        <f t="shared" si="4"/>
        <v>CONSUMO PER CAPITA (kg ó litros por individuo)TOTAL BEBIDASTENER HAMBRE/SIN PLANIFICAR</v>
      </c>
      <c r="B319" s="11" t="s">
        <v>121</v>
      </c>
      <c r="C319" s="11" t="s">
        <v>122</v>
      </c>
      <c r="D319" s="11" t="s">
        <v>247</v>
      </c>
      <c r="E319" s="12">
        <v>3.7015367351501975</v>
      </c>
      <c r="F319" s="12">
        <v>6.9260395895002773</v>
      </c>
      <c r="G319" s="12">
        <v>3.992570691729735</v>
      </c>
      <c r="H319" s="12">
        <v>3.7237614199058235</v>
      </c>
      <c r="I319" s="12">
        <v>3.645010287901862</v>
      </c>
      <c r="J319" s="12">
        <v>5.7731789148661594</v>
      </c>
      <c r="K319" s="12">
        <v>3.1632340912134849</v>
      </c>
      <c r="L319" s="12">
        <v>2.8826313590509147</v>
      </c>
      <c r="M319" s="12">
        <v>3.4078329676338415</v>
      </c>
      <c r="N319" s="12"/>
      <c r="O319" s="12"/>
    </row>
    <row r="320" spans="1:15" x14ac:dyDescent="0.35">
      <c r="A320" s="11" t="str">
        <f t="shared" si="4"/>
        <v>CONSUMO PER CAPITA (kg ó litros por individuo)TOTAL BEBIDASESTAR DE COMPRAS</v>
      </c>
      <c r="B320" s="11" t="s">
        <v>121</v>
      </c>
      <c r="C320" s="11" t="s">
        <v>122</v>
      </c>
      <c r="D320" s="11" t="s">
        <v>248</v>
      </c>
      <c r="E320" s="12">
        <v>0.38015384962016924</v>
      </c>
      <c r="F320" s="12">
        <v>0.61272426880726372</v>
      </c>
      <c r="G320" s="12">
        <v>0.39187914484341313</v>
      </c>
      <c r="H320" s="12">
        <v>0.36103502799157849</v>
      </c>
      <c r="I320" s="12">
        <v>0.34364184951379695</v>
      </c>
      <c r="J320" s="12">
        <v>0.52537980262179751</v>
      </c>
      <c r="K320" s="12">
        <v>0.37446115075646674</v>
      </c>
      <c r="L320" s="12">
        <v>0.37818890538041933</v>
      </c>
      <c r="M320" s="12">
        <v>0.3321785824176986</v>
      </c>
      <c r="N320" s="12"/>
      <c r="O320" s="12"/>
    </row>
    <row r="321" spans="1:15" x14ac:dyDescent="0.35">
      <c r="A321" s="11" t="str">
        <f t="shared" si="4"/>
        <v>CONSUMO PER CAPITA (kg ó litros por individuo)TOTAL BEBIDASNO COCINAR EN CASA</v>
      </c>
      <c r="B321" s="11" t="s">
        <v>121</v>
      </c>
      <c r="C321" s="11" t="s">
        <v>122</v>
      </c>
      <c r="D321" s="11" t="s">
        <v>249</v>
      </c>
      <c r="E321" s="12">
        <v>0.46490783189750434</v>
      </c>
      <c r="F321" s="12">
        <v>0.77671788657646801</v>
      </c>
      <c r="G321" s="12">
        <v>0.46770982569604824</v>
      </c>
      <c r="H321" s="12">
        <v>0.41489363735663287</v>
      </c>
      <c r="I321" s="12">
        <v>0.5222858742857448</v>
      </c>
      <c r="J321" s="12">
        <v>0.69278271601922436</v>
      </c>
      <c r="K321" s="12">
        <v>0.45128319570332676</v>
      </c>
      <c r="L321" s="12">
        <v>0.38305349498790719</v>
      </c>
      <c r="M321" s="12">
        <v>0.4208145402297862</v>
      </c>
      <c r="N321" s="12"/>
      <c r="O321" s="12"/>
    </row>
    <row r="322" spans="1:15" x14ac:dyDescent="0.35">
      <c r="A322" s="11" t="str">
        <f t="shared" si="4"/>
        <v>CONSUMO PER CAPITA (kg ó litros por individuo)TOTAL BEBIDASCELEBRACION/FIESTA/SALIR TOMAR</v>
      </c>
      <c r="B322" s="11" t="s">
        <v>121</v>
      </c>
      <c r="C322" s="11" t="s">
        <v>122</v>
      </c>
      <c r="D322" s="11" t="s">
        <v>250</v>
      </c>
      <c r="E322" s="12">
        <v>4.0936696001724568</v>
      </c>
      <c r="F322" s="12">
        <v>7.1230404077147753</v>
      </c>
      <c r="G322" s="12">
        <v>4.5439731883293772</v>
      </c>
      <c r="H322" s="12">
        <v>3.8117652681383341</v>
      </c>
      <c r="I322" s="12">
        <v>5.2804723372246789</v>
      </c>
      <c r="J322" s="12">
        <v>8.03683810722689</v>
      </c>
      <c r="K322" s="12">
        <v>5.1962111521531895</v>
      </c>
      <c r="L322" s="12">
        <v>4.4825858439921404</v>
      </c>
      <c r="M322" s="12">
        <v>5.2545138445768149</v>
      </c>
      <c r="N322" s="12"/>
      <c r="O322" s="12"/>
    </row>
    <row r="323" spans="1:15" x14ac:dyDescent="0.35">
      <c r="A323" s="11" t="str">
        <f t="shared" si="4"/>
        <v>CONSUMO PER CAPITA (kg ó litros por individuo)TOTAL BEBIDASVIENDO DEPORTES</v>
      </c>
      <c r="B323" s="11" t="s">
        <v>121</v>
      </c>
      <c r="C323" s="11" t="s">
        <v>122</v>
      </c>
      <c r="D323" s="11" t="s">
        <v>251</v>
      </c>
      <c r="E323" s="12">
        <v>0.24535247676361177</v>
      </c>
      <c r="F323" s="12">
        <v>0.31780143129074306</v>
      </c>
      <c r="G323" s="12">
        <v>0.23242911397178972</v>
      </c>
      <c r="H323" s="12">
        <v>0.3125574997481616</v>
      </c>
      <c r="I323" s="12">
        <v>0.33951122788308113</v>
      </c>
      <c r="J323" s="12">
        <v>0.36299579834331386</v>
      </c>
      <c r="K323" s="12">
        <v>0.40052415924624846</v>
      </c>
      <c r="L323" s="12">
        <v>0.28921617267854344</v>
      </c>
      <c r="M323" s="12">
        <v>0.26204443789488924</v>
      </c>
      <c r="N323" s="12"/>
      <c r="O323" s="12"/>
    </row>
    <row r="324" spans="1:15" x14ac:dyDescent="0.35">
      <c r="A324" s="11" t="str">
        <f t="shared" ref="A324:A387" si="5">B324&amp;C324&amp;D324</f>
        <v>CONSUMO PER CAPITA (kg ó litros por individuo)TOTAL BEBIDASOTROS MOTIVOS</v>
      </c>
      <c r="B324" s="11" t="s">
        <v>121</v>
      </c>
      <c r="C324" s="11" t="s">
        <v>122</v>
      </c>
      <c r="D324" s="11" t="s">
        <v>252</v>
      </c>
      <c r="E324" s="12">
        <v>0.78243192268957162</v>
      </c>
      <c r="F324" s="12">
        <v>1.4277113481448307</v>
      </c>
      <c r="G324" s="12">
        <v>0.76487833840773634</v>
      </c>
      <c r="H324" s="12">
        <v>0.71188163179881481</v>
      </c>
      <c r="I324" s="12">
        <v>0.86540479164455464</v>
      </c>
      <c r="J324" s="12">
        <v>1.4628995514663927</v>
      </c>
      <c r="K324" s="12">
        <v>0.77171336656242207</v>
      </c>
      <c r="L324" s="12">
        <v>0.75023592411127005</v>
      </c>
      <c r="M324" s="12">
        <v>0.86992653362925898</v>
      </c>
      <c r="N324" s="12"/>
      <c r="O324" s="12"/>
    </row>
    <row r="325" spans="1:15" x14ac:dyDescent="0.35">
      <c r="A325" s="11" t="str">
        <f t="shared" si="5"/>
        <v>CONSUMO PER CAPITA (kg ó litros por individuo).Total Bebidas FriasT.ESPAÑA</v>
      </c>
      <c r="B325" s="11" t="s">
        <v>121</v>
      </c>
      <c r="C325" s="11" t="s">
        <v>131</v>
      </c>
      <c r="D325" s="11" t="s">
        <v>36</v>
      </c>
      <c r="E325" s="12">
        <v>12.022906541007881</v>
      </c>
      <c r="F325" s="12">
        <v>22.149219638941034</v>
      </c>
      <c r="G325" s="12">
        <v>12.484839520391098</v>
      </c>
      <c r="H325" s="12">
        <v>10.971081478532858</v>
      </c>
      <c r="I325" s="12">
        <v>13.769390457968393</v>
      </c>
      <c r="J325" s="12">
        <v>21.873066408316845</v>
      </c>
      <c r="K325" s="12">
        <v>12.327872471028686</v>
      </c>
      <c r="L325" s="12">
        <v>11.065392298136738</v>
      </c>
      <c r="M325" s="12">
        <v>13.035932309341852</v>
      </c>
      <c r="N325" s="12"/>
      <c r="O325" s="12"/>
    </row>
    <row r="326" spans="1:15" x14ac:dyDescent="0.35">
      <c r="A326" s="11" t="str">
        <f t="shared" si="5"/>
        <v>CONSUMO PER CAPITA (kg ó litros por individuo).Total Bebidas FriasHiper+Super+Discount+G.A</v>
      </c>
      <c r="B326" s="11" t="s">
        <v>121</v>
      </c>
      <c r="C326" s="11" t="s">
        <v>131</v>
      </c>
      <c r="D326" s="11" t="s">
        <v>23</v>
      </c>
      <c r="E326" s="12">
        <v>1.3318096147879133</v>
      </c>
      <c r="F326" s="12">
        <v>2.6042141761277082</v>
      </c>
      <c r="G326" s="12">
        <v>1.4649667610874892</v>
      </c>
      <c r="H326" s="12">
        <v>1.1684030379317609</v>
      </c>
      <c r="I326" s="12">
        <v>1.5444914794859799</v>
      </c>
      <c r="J326" s="12">
        <v>2.7227876284294177</v>
      </c>
      <c r="K326" s="12">
        <v>1.4832824562716795</v>
      </c>
      <c r="L326" s="12">
        <v>1.2644679022643701</v>
      </c>
      <c r="M326" s="12">
        <v>1.5236741150809929</v>
      </c>
      <c r="N326" s="12"/>
      <c r="O326" s="12"/>
    </row>
    <row r="327" spans="1:15" x14ac:dyDescent="0.35">
      <c r="A327" s="11" t="str">
        <f t="shared" si="5"/>
        <v>CONSUMO PER CAPITA (kg ó litros por individuo).Total Bebidas FriasRestaurantes</v>
      </c>
      <c r="B327" s="11" t="s">
        <v>121</v>
      </c>
      <c r="C327" s="11" t="s">
        <v>131</v>
      </c>
      <c r="D327" s="11" t="s">
        <v>24</v>
      </c>
      <c r="E327" s="12">
        <v>2.1343848993646111</v>
      </c>
      <c r="F327" s="12">
        <v>4.0962323260066</v>
      </c>
      <c r="G327" s="12">
        <v>2.5515665198814088</v>
      </c>
      <c r="H327" s="12">
        <v>2.1259454776552578</v>
      </c>
      <c r="I327" s="12">
        <v>2.6195714731104145</v>
      </c>
      <c r="J327" s="12">
        <v>3.6909998277867477</v>
      </c>
      <c r="K327" s="12">
        <v>2.3355424618820795</v>
      </c>
      <c r="L327" s="12">
        <v>2.1066270553772464</v>
      </c>
      <c r="M327" s="12">
        <v>2.4149610675464257</v>
      </c>
      <c r="N327" s="12"/>
      <c r="O327" s="12"/>
    </row>
    <row r="328" spans="1:15" x14ac:dyDescent="0.35">
      <c r="A328" s="11" t="str">
        <f t="shared" si="5"/>
        <v>CONSUMO PER CAPITA (kg ó litros por individuo).Total Bebidas FriasRestaurantes Fast Food</v>
      </c>
      <c r="B328" s="11" t="s">
        <v>121</v>
      </c>
      <c r="C328" s="11" t="s">
        <v>131</v>
      </c>
      <c r="D328" s="11" t="s">
        <v>25</v>
      </c>
      <c r="E328" s="12">
        <v>0.69935224832450071</v>
      </c>
      <c r="F328" s="12">
        <v>1.0972745067378487</v>
      </c>
      <c r="G328" s="12">
        <v>0.7403822876480074</v>
      </c>
      <c r="H328" s="12">
        <v>0.74313803409275314</v>
      </c>
      <c r="I328" s="12">
        <v>0.78911152815047136</v>
      </c>
      <c r="J328" s="12">
        <v>1.1697165092636332</v>
      </c>
      <c r="K328" s="12">
        <v>0.79954272717286368</v>
      </c>
      <c r="L328" s="12">
        <v>0.70023075356307585</v>
      </c>
      <c r="M328" s="12">
        <v>0.69889117520263477</v>
      </c>
      <c r="N328" s="12"/>
      <c r="O328" s="12"/>
    </row>
    <row r="329" spans="1:15" x14ac:dyDescent="0.35">
      <c r="A329" s="11" t="str">
        <f t="shared" si="5"/>
        <v>CONSUMO PER CAPITA (kg ó litros por individuo).Total Bebidas FriasBares/Cafeterias/Cervecerias</v>
      </c>
      <c r="B329" s="11" t="s">
        <v>121</v>
      </c>
      <c r="C329" s="11" t="s">
        <v>131</v>
      </c>
      <c r="D329" s="11" t="s">
        <v>26</v>
      </c>
      <c r="E329" s="12">
        <v>5.8519719107937549</v>
      </c>
      <c r="F329" s="12">
        <v>10.086754096502235</v>
      </c>
      <c r="G329" s="12">
        <v>5.9298022965850574</v>
      </c>
      <c r="H329" s="12">
        <v>5.3093738281780016</v>
      </c>
      <c r="I329" s="12">
        <v>6.6631084651720887</v>
      </c>
      <c r="J329" s="12">
        <v>10.051373895998911</v>
      </c>
      <c r="K329" s="12">
        <v>5.9199757092261098</v>
      </c>
      <c r="L329" s="12">
        <v>5.4578150609501632</v>
      </c>
      <c r="M329" s="12">
        <v>6.3478690988187685</v>
      </c>
      <c r="N329" s="12"/>
      <c r="O329" s="12"/>
    </row>
    <row r="330" spans="1:15" x14ac:dyDescent="0.35">
      <c r="A330" s="11" t="str">
        <f t="shared" si="5"/>
        <v>CONSUMO PER CAPITA (kg ó litros por individuo).Total Bebidas FriasPanaderias/Pastelerias</v>
      </c>
      <c r="B330" s="11" t="s">
        <v>121</v>
      </c>
      <c r="C330" s="11" t="s">
        <v>131</v>
      </c>
      <c r="D330" s="11" t="s">
        <v>27</v>
      </c>
      <c r="E330" s="12">
        <v>0.10750458181247073</v>
      </c>
      <c r="F330" s="12">
        <v>0.14653717294385651</v>
      </c>
      <c r="G330" s="12">
        <v>5.95143445559526E-2</v>
      </c>
      <c r="H330" s="12">
        <v>5.9156635815363338E-2</v>
      </c>
      <c r="I330" s="12">
        <v>6.4941315195041302E-2</v>
      </c>
      <c r="J330" s="12">
        <v>0.14754938241994969</v>
      </c>
      <c r="K330" s="12">
        <v>5.9605977246100478E-2</v>
      </c>
      <c r="L330" s="12">
        <v>6.7279722050767141E-2</v>
      </c>
      <c r="M330" s="12">
        <v>8.3343740582075207E-2</v>
      </c>
      <c r="N330" s="12"/>
      <c r="O330" s="12"/>
    </row>
    <row r="331" spans="1:15" x14ac:dyDescent="0.35">
      <c r="A331" s="11" t="str">
        <f t="shared" si="5"/>
        <v>CONSUMO PER CAPITA (kg ó litros por individuo).Total Bebidas FriasTda.Alimentacion/Delicatesen</v>
      </c>
      <c r="B331" s="11" t="s">
        <v>121</v>
      </c>
      <c r="C331" s="11" t="s">
        <v>131</v>
      </c>
      <c r="D331" s="11" t="s">
        <v>203</v>
      </c>
      <c r="E331" s="12">
        <v>0.39015179305087139</v>
      </c>
      <c r="F331" s="12">
        <v>0.72222813943025865</v>
      </c>
      <c r="G331" s="12">
        <v>0.36005848607958868</v>
      </c>
      <c r="H331" s="12">
        <v>0.25252617762478563</v>
      </c>
      <c r="I331" s="12">
        <v>0.30622840830369563</v>
      </c>
      <c r="J331" s="12">
        <v>0.64643643007538143</v>
      </c>
      <c r="K331" s="12">
        <v>0.27423954952842505</v>
      </c>
      <c r="L331" s="12">
        <v>0.24210480469440238</v>
      </c>
      <c r="M331" s="12">
        <v>0.29988699336045299</v>
      </c>
      <c r="N331" s="12"/>
      <c r="O331" s="12"/>
    </row>
    <row r="332" spans="1:15" x14ac:dyDescent="0.35">
      <c r="A332" s="11" t="str">
        <f t="shared" si="5"/>
        <v>CONSUMO PER CAPITA (kg ó litros por individuo).Total Bebidas FriasCanal Conveniencia/24h</v>
      </c>
      <c r="B332" s="11" t="s">
        <v>121</v>
      </c>
      <c r="C332" s="11" t="s">
        <v>131</v>
      </c>
      <c r="D332" s="11" t="s">
        <v>204</v>
      </c>
      <c r="E332" s="12">
        <v>0.28200145641785995</v>
      </c>
      <c r="F332" s="12">
        <v>0.43737796674460261</v>
      </c>
      <c r="G332" s="12">
        <v>0.2502525125610357</v>
      </c>
      <c r="H332" s="12">
        <v>0.23766713705129053</v>
      </c>
      <c r="I332" s="12">
        <v>0.23299044686906478</v>
      </c>
      <c r="J332" s="12">
        <v>0.35607979814020085</v>
      </c>
      <c r="K332" s="12">
        <v>0.23838119895170498</v>
      </c>
      <c r="L332" s="12">
        <v>0.19466032330375696</v>
      </c>
      <c r="M332" s="12">
        <v>0.21542087539457569</v>
      </c>
      <c r="N332" s="12"/>
      <c r="O332" s="12"/>
    </row>
    <row r="333" spans="1:15" x14ac:dyDescent="0.35">
      <c r="A333" s="11" t="str">
        <f t="shared" si="5"/>
        <v>CONSUMO PER CAPITA (kg ó litros por individuo).Total Bebidas FriasHoteles</v>
      </c>
      <c r="B333" s="11" t="s">
        <v>121</v>
      </c>
      <c r="C333" s="11" t="s">
        <v>131</v>
      </c>
      <c r="D333" s="11" t="s">
        <v>29</v>
      </c>
      <c r="E333" s="12">
        <v>5.4389125507446609E-2</v>
      </c>
      <c r="F333" s="12">
        <v>0.26317165883090565</v>
      </c>
      <c r="G333" s="12">
        <v>7.8177843275563291E-2</v>
      </c>
      <c r="H333" s="12">
        <v>4.2339038845036162E-2</v>
      </c>
      <c r="I333" s="12">
        <v>0.10948267143952489</v>
      </c>
      <c r="J333" s="12">
        <v>0.23673715142135321</v>
      </c>
      <c r="K333" s="12">
        <v>7.0734108285985156E-2</v>
      </c>
      <c r="L333" s="12">
        <v>6.2818172180162751E-2</v>
      </c>
      <c r="M333" s="12">
        <v>7.4922274747161316E-2</v>
      </c>
      <c r="N333" s="12"/>
      <c r="O333" s="12"/>
    </row>
    <row r="334" spans="1:15" x14ac:dyDescent="0.35">
      <c r="A334" s="11" t="str">
        <f t="shared" si="5"/>
        <v>CONSUMO PER CAPITA (kg ó litros por individuo).Total Bebidas FriasEstaciones de servicio</v>
      </c>
      <c r="B334" s="11" t="s">
        <v>121</v>
      </c>
      <c r="C334" s="11" t="s">
        <v>131</v>
      </c>
      <c r="D334" s="11" t="s">
        <v>30</v>
      </c>
      <c r="E334" s="12">
        <v>0.22630171155360626</v>
      </c>
      <c r="F334" s="12">
        <v>0.45119112128722411</v>
      </c>
      <c r="G334" s="12">
        <v>0.20094534282209955</v>
      </c>
      <c r="H334" s="12">
        <v>0.17005537107428739</v>
      </c>
      <c r="I334" s="12">
        <v>0.23620928111183742</v>
      </c>
      <c r="J334" s="12">
        <v>0.44028835630778612</v>
      </c>
      <c r="K334" s="12">
        <v>0.20914169486748849</v>
      </c>
      <c r="L334" s="12">
        <v>0.1902197949793934</v>
      </c>
      <c r="M334" s="12">
        <v>0.23791677326191354</v>
      </c>
      <c r="N334" s="12"/>
      <c r="O334" s="12"/>
    </row>
    <row r="335" spans="1:15" x14ac:dyDescent="0.35">
      <c r="A335" s="11" t="str">
        <f t="shared" si="5"/>
        <v>CONSUMO PER CAPITA (kg ó litros por individuo).Total Bebidas FriasMaquinas dispensadoras</v>
      </c>
      <c r="B335" s="11" t="s">
        <v>121</v>
      </c>
      <c r="C335" s="11" t="s">
        <v>131</v>
      </c>
      <c r="D335" s="11" t="s">
        <v>31</v>
      </c>
      <c r="E335" s="12">
        <v>0.24268912784746563</v>
      </c>
      <c r="F335" s="12">
        <v>0.34640346837353908</v>
      </c>
      <c r="G335" s="12">
        <v>0.16595570893454703</v>
      </c>
      <c r="H335" s="12">
        <v>0.16606446575079994</v>
      </c>
      <c r="I335" s="12">
        <v>0.21622819138332547</v>
      </c>
      <c r="J335" s="12">
        <v>0.35500914498523684</v>
      </c>
      <c r="K335" s="12">
        <v>0.1964622675157526</v>
      </c>
      <c r="L335" s="12">
        <v>0.21601579282892844</v>
      </c>
      <c r="M335" s="12">
        <v>0.23476046313700061</v>
      </c>
      <c r="N335" s="12"/>
      <c r="O335" s="12"/>
    </row>
    <row r="336" spans="1:15" x14ac:dyDescent="0.35">
      <c r="A336" s="11" t="str">
        <f t="shared" si="5"/>
        <v>CONSUMO PER CAPITA (kg ó litros por individuo).Total Bebidas FriasServicio en la empresa</v>
      </c>
      <c r="B336" s="11" t="s">
        <v>121</v>
      </c>
      <c r="C336" s="11" t="s">
        <v>131</v>
      </c>
      <c r="D336" s="11" t="s">
        <v>32</v>
      </c>
      <c r="E336" s="12">
        <v>0.1910916936613376</v>
      </c>
      <c r="F336" s="12">
        <v>0.32394399725730039</v>
      </c>
      <c r="G336" s="12">
        <v>0.24084203713860788</v>
      </c>
      <c r="H336" s="12">
        <v>0.24088524038116294</v>
      </c>
      <c r="I336" s="12">
        <v>0.22654832214355186</v>
      </c>
      <c r="J336" s="12">
        <v>0.23951218740745706</v>
      </c>
      <c r="K336" s="12">
        <v>0.17698024212591806</v>
      </c>
      <c r="L336" s="12">
        <v>0.12894204239727214</v>
      </c>
      <c r="M336" s="12">
        <v>0.16966869254012204</v>
      </c>
      <c r="N336" s="12"/>
      <c r="O336" s="12"/>
    </row>
    <row r="337" spans="1:15" x14ac:dyDescent="0.35">
      <c r="A337" s="11" t="str">
        <f t="shared" si="5"/>
        <v>CONSUMO PER CAPITA (kg ó litros por individuo).Total Bebidas FriasResto de canales</v>
      </c>
      <c r="B337" s="11" t="s">
        <v>121</v>
      </c>
      <c r="C337" s="11" t="s">
        <v>131</v>
      </c>
      <c r="D337" s="11" t="s">
        <v>33</v>
      </c>
      <c r="E337" s="12">
        <v>0.51125834482917742</v>
      </c>
      <c r="F337" s="12">
        <v>1.5738881197029224</v>
      </c>
      <c r="G337" s="12">
        <v>0.44237437513779215</v>
      </c>
      <c r="H337" s="12">
        <v>0.45552934441144732</v>
      </c>
      <c r="I337" s="12">
        <v>0.76047914397068128</v>
      </c>
      <c r="J337" s="12">
        <v>1.8165803251723185</v>
      </c>
      <c r="K337" s="12">
        <v>0.56398240241083342</v>
      </c>
      <c r="L337" s="12">
        <v>0.43420911914451926</v>
      </c>
      <c r="M337" s="12">
        <v>0.73461703141923729</v>
      </c>
      <c r="N337" s="12"/>
      <c r="O337" s="12"/>
    </row>
    <row r="338" spans="1:15" x14ac:dyDescent="0.35">
      <c r="A338" s="11" t="str">
        <f t="shared" si="5"/>
        <v>CONSUMO PER CAPITA (kg ó litros por individuo).Total Bebidas FriasEN LA CALLE</v>
      </c>
      <c r="B338" s="11" t="s">
        <v>121</v>
      </c>
      <c r="C338" s="11" t="s">
        <v>131</v>
      </c>
      <c r="D338" s="11" t="s">
        <v>220</v>
      </c>
      <c r="E338" s="12">
        <v>0.96290399570506802</v>
      </c>
      <c r="F338" s="12">
        <v>1.6795460735867671</v>
      </c>
      <c r="G338" s="12">
        <v>0.55911352145270621</v>
      </c>
      <c r="H338" s="12">
        <v>0.50694525863948858</v>
      </c>
      <c r="I338" s="12">
        <v>0.86525288608457085</v>
      </c>
      <c r="J338" s="12">
        <v>1.6329035676488335</v>
      </c>
      <c r="K338" s="12">
        <v>0.52163392552656884</v>
      </c>
      <c r="L338" s="12">
        <v>0.49438838519953132</v>
      </c>
      <c r="M338" s="12">
        <v>0.68363368631830546</v>
      </c>
      <c r="N338" s="12"/>
      <c r="O338" s="12"/>
    </row>
    <row r="339" spans="1:15" x14ac:dyDescent="0.35">
      <c r="A339" s="11" t="str">
        <f t="shared" si="5"/>
        <v>CONSUMO PER CAPITA (kg ó litros por individuo).Total Bebidas FriasEN CASA DE OTROS</v>
      </c>
      <c r="B339" s="11" t="s">
        <v>121</v>
      </c>
      <c r="C339" s="11" t="s">
        <v>131</v>
      </c>
      <c r="D339" s="11" t="s">
        <v>221</v>
      </c>
      <c r="E339" s="12">
        <v>0.61742490520579174</v>
      </c>
      <c r="F339" s="12">
        <v>1.0943266523286512</v>
      </c>
      <c r="G339" s="12">
        <v>0.86846066925154586</v>
      </c>
      <c r="H339" s="12">
        <v>0.46309756077870567</v>
      </c>
      <c r="I339" s="12">
        <v>0.56059654284742988</v>
      </c>
      <c r="J339" s="12">
        <v>1.131356295604792</v>
      </c>
      <c r="K339" s="12">
        <v>0.81234067224661155</v>
      </c>
      <c r="L339" s="12">
        <v>0.50702367128336789</v>
      </c>
      <c r="M339" s="12">
        <v>0.62956358674177371</v>
      </c>
      <c r="N339" s="12"/>
      <c r="O339" s="12"/>
    </row>
    <row r="340" spans="1:15" x14ac:dyDescent="0.35">
      <c r="A340" s="11" t="str">
        <f t="shared" si="5"/>
        <v>CONSUMO PER CAPITA (kg ó litros por individuo).Total Bebidas FriasEN EL ESTABLECIMIENTO</v>
      </c>
      <c r="B340" s="11" t="s">
        <v>121</v>
      </c>
      <c r="C340" s="11" t="s">
        <v>131</v>
      </c>
      <c r="D340" s="11" t="s">
        <v>222</v>
      </c>
      <c r="E340" s="12">
        <v>8.5592063128490619</v>
      </c>
      <c r="F340" s="12">
        <v>16.532452118499901</v>
      </c>
      <c r="G340" s="12">
        <v>9.4164178782599599</v>
      </c>
      <c r="H340" s="12">
        <v>8.289539752220545</v>
      </c>
      <c r="I340" s="12">
        <v>10.397039634706303</v>
      </c>
      <c r="J340" s="12">
        <v>16.116128019630274</v>
      </c>
      <c r="K340" s="12">
        <v>9.362730853106294</v>
      </c>
      <c r="L340" s="12">
        <v>8.5134838958145735</v>
      </c>
      <c r="M340" s="12">
        <v>9.9904779448043879</v>
      </c>
      <c r="N340" s="12"/>
      <c r="O340" s="12"/>
    </row>
    <row r="341" spans="1:15" x14ac:dyDescent="0.35">
      <c r="A341" s="11" t="str">
        <f t="shared" si="5"/>
        <v>CONSUMO PER CAPITA (kg ó litros por individuo).Total Bebidas FriasEN EL TRABAJO</v>
      </c>
      <c r="B341" s="11" t="s">
        <v>121</v>
      </c>
      <c r="C341" s="11" t="s">
        <v>131</v>
      </c>
      <c r="D341" s="11" t="s">
        <v>223</v>
      </c>
      <c r="E341" s="12">
        <v>0.99810710550966186</v>
      </c>
      <c r="F341" s="12">
        <v>1.5494754467071463</v>
      </c>
      <c r="G341" s="12">
        <v>0.90269268838223327</v>
      </c>
      <c r="H341" s="12">
        <v>0.89375722602807817</v>
      </c>
      <c r="I341" s="12">
        <v>1.0926503504773579</v>
      </c>
      <c r="J341" s="12">
        <v>1.5414804179198185</v>
      </c>
      <c r="K341" s="12">
        <v>0.9242020423583116</v>
      </c>
      <c r="L341" s="12">
        <v>0.90520490644075524</v>
      </c>
      <c r="M341" s="12">
        <v>0.94668072549628701</v>
      </c>
      <c r="N341" s="12"/>
      <c r="O341" s="12"/>
    </row>
    <row r="342" spans="1:15" x14ac:dyDescent="0.35">
      <c r="A342" s="11" t="str">
        <f t="shared" si="5"/>
        <v>CONSUMO PER CAPITA (kg ó litros por individuo).Total Bebidas FriasEN COLEGIO/INSTITUTO/UNIV.</v>
      </c>
      <c r="B342" s="11" t="s">
        <v>121</v>
      </c>
      <c r="C342" s="11" t="s">
        <v>131</v>
      </c>
      <c r="D342" s="11" t="s">
        <v>224</v>
      </c>
      <c r="E342" s="12">
        <v>1.5874516350160559E-2</v>
      </c>
      <c r="F342" s="12">
        <v>3.1590541933130177E-2</v>
      </c>
      <c r="G342" s="12">
        <v>1.6582379982812308E-2</v>
      </c>
      <c r="H342" s="12">
        <v>8.2254744205937522E-2</v>
      </c>
      <c r="I342" s="12">
        <v>6.9427725335247742E-2</v>
      </c>
      <c r="J342" s="12">
        <v>4.6776828865856948E-2</v>
      </c>
      <c r="K342" s="12">
        <v>2.8439754626289036E-2</v>
      </c>
      <c r="L342" s="12">
        <v>1.0699762601764994E-2</v>
      </c>
      <c r="M342" s="12">
        <v>2.1099475884242262E-2</v>
      </c>
      <c r="N342" s="12"/>
      <c r="O342" s="12"/>
    </row>
    <row r="343" spans="1:15" x14ac:dyDescent="0.35">
      <c r="A343" s="11" t="str">
        <f t="shared" si="5"/>
        <v>CONSUMO PER CAPITA (kg ó litros por individuo).Total Bebidas FriasEN MI CASA</v>
      </c>
      <c r="B343" s="11" t="s">
        <v>121</v>
      </c>
      <c r="C343" s="11" t="s">
        <v>131</v>
      </c>
      <c r="D343" s="11" t="s">
        <v>225</v>
      </c>
      <c r="E343" s="12">
        <v>0.53007911493511095</v>
      </c>
      <c r="F343" s="12">
        <v>0.65019041877568517</v>
      </c>
      <c r="G343" s="12">
        <v>0.44817866071666507</v>
      </c>
      <c r="H343" s="12">
        <v>0.42551663621896429</v>
      </c>
      <c r="I343" s="12">
        <v>0.34927080800309701</v>
      </c>
      <c r="J343" s="12">
        <v>0.47779949822973633</v>
      </c>
      <c r="K343" s="12">
        <v>0.36995719719281317</v>
      </c>
      <c r="L343" s="12">
        <v>0.32674192276065911</v>
      </c>
      <c r="M343" s="12">
        <v>0.39360567668317759</v>
      </c>
      <c r="N343" s="12"/>
      <c r="O343" s="12"/>
    </row>
    <row r="344" spans="1:15" x14ac:dyDescent="0.35">
      <c r="A344" s="11" t="str">
        <f t="shared" si="5"/>
        <v>CONSUMO PER CAPITA (kg ó litros por individuo).Total Bebidas FriasEN M.TRANSP.(AVION,TREN,AUTOC,E</v>
      </c>
      <c r="B344" s="11" t="s">
        <v>121</v>
      </c>
      <c r="C344" s="11" t="s">
        <v>131</v>
      </c>
      <c r="D344" s="11" t="s">
        <v>226</v>
      </c>
      <c r="E344" s="12">
        <v>5.9450122537476641E-2</v>
      </c>
      <c r="F344" s="12">
        <v>0.14183083897774146</v>
      </c>
      <c r="G344" s="12">
        <v>4.1243571599798197E-2</v>
      </c>
      <c r="H344" s="12">
        <v>4.3233253216138925E-2</v>
      </c>
      <c r="I344" s="12">
        <v>3.3475914789694895E-2</v>
      </c>
      <c r="J344" s="12">
        <v>8.2078685838752261E-2</v>
      </c>
      <c r="K344" s="12">
        <v>3.9916332392224037E-2</v>
      </c>
      <c r="L344" s="12">
        <v>1.7382571635002106E-2</v>
      </c>
      <c r="M344" s="12">
        <v>5.5001424653908651E-3</v>
      </c>
      <c r="N344" s="12"/>
      <c r="O344" s="12"/>
    </row>
    <row r="345" spans="1:15" x14ac:dyDescent="0.35">
      <c r="A345" s="11" t="str">
        <f t="shared" si="5"/>
        <v>CONSUMO PER CAPITA (kg ó litros por individuo).Total Bebidas FriasEN OTRO LUGAR</v>
      </c>
      <c r="B345" s="11" t="s">
        <v>121</v>
      </c>
      <c r="C345" s="11" t="s">
        <v>131</v>
      </c>
      <c r="D345" s="11" t="s">
        <v>227</v>
      </c>
      <c r="E345" s="12">
        <v>0.27986313300688781</v>
      </c>
      <c r="F345" s="12">
        <v>0.46980717011140871</v>
      </c>
      <c r="G345" s="12">
        <v>0.23215012810370619</v>
      </c>
      <c r="H345" s="12">
        <v>0.26673859589734816</v>
      </c>
      <c r="I345" s="12">
        <v>0.40167579867584935</v>
      </c>
      <c r="J345" s="12">
        <v>0.84454398041891832</v>
      </c>
      <c r="K345" s="12">
        <v>0.26864837494633526</v>
      </c>
      <c r="L345" s="12">
        <v>0.29046339033185203</v>
      </c>
      <c r="M345" s="12">
        <v>0.36537226660096411</v>
      </c>
      <c r="N345" s="12"/>
      <c r="O345" s="12"/>
    </row>
    <row r="346" spans="1:15" x14ac:dyDescent="0.35">
      <c r="A346" s="11" t="str">
        <f t="shared" si="5"/>
        <v>CONSUMO PER CAPITA (kg ó litros por individuo).Total Bebidas FriasDESAYUNO</v>
      </c>
      <c r="B346" s="11" t="s">
        <v>121</v>
      </c>
      <c r="C346" s="11" t="s">
        <v>131</v>
      </c>
      <c r="D346" s="11" t="s">
        <v>228</v>
      </c>
      <c r="E346" s="12">
        <v>0.58964978747576602</v>
      </c>
      <c r="F346" s="12">
        <v>1.2697455078539246</v>
      </c>
      <c r="G346" s="12">
        <v>0.7170470820761593</v>
      </c>
      <c r="H346" s="12">
        <v>0.65503291146546805</v>
      </c>
      <c r="I346" s="12">
        <v>0.70070380352213635</v>
      </c>
      <c r="J346" s="12">
        <v>1.2963224288281421</v>
      </c>
      <c r="K346" s="12">
        <v>0.7348233506205798</v>
      </c>
      <c r="L346" s="12">
        <v>0.7623253245192233</v>
      </c>
      <c r="M346" s="12">
        <v>0.80039170540968096</v>
      </c>
      <c r="N346" s="12"/>
      <c r="O346" s="12"/>
    </row>
    <row r="347" spans="1:15" x14ac:dyDescent="0.35">
      <c r="A347" s="11" t="str">
        <f t="shared" si="5"/>
        <v>CONSUMO PER CAPITA (kg ó litros por individuo).Total Bebidas FriasAPERITIVO/ANTES DE COMER</v>
      </c>
      <c r="B347" s="11" t="s">
        <v>121</v>
      </c>
      <c r="C347" s="11" t="s">
        <v>131</v>
      </c>
      <c r="D347" s="11" t="s">
        <v>229</v>
      </c>
      <c r="E347" s="12">
        <v>2.4980767443526877</v>
      </c>
      <c r="F347" s="12">
        <v>3.8207991640633003</v>
      </c>
      <c r="G347" s="12">
        <v>2.2955214078784163</v>
      </c>
      <c r="H347" s="12">
        <v>2.0280746244041201</v>
      </c>
      <c r="I347" s="12">
        <v>2.4682775505821275</v>
      </c>
      <c r="J347" s="12">
        <v>3.5215672868133092</v>
      </c>
      <c r="K347" s="12">
        <v>2.1360065283351388</v>
      </c>
      <c r="L347" s="12">
        <v>1.8981878474207272</v>
      </c>
      <c r="M347" s="12">
        <v>2.1998324200993755</v>
      </c>
      <c r="N347" s="12"/>
      <c r="O347" s="12"/>
    </row>
    <row r="348" spans="1:15" x14ac:dyDescent="0.35">
      <c r="A348" s="11" t="str">
        <f t="shared" si="5"/>
        <v>CONSUMO PER CAPITA (kg ó litros por individuo).Total Bebidas FriasCOMIDA</v>
      </c>
      <c r="B348" s="11" t="s">
        <v>121</v>
      </c>
      <c r="C348" s="11" t="s">
        <v>131</v>
      </c>
      <c r="D348" s="11" t="s">
        <v>230</v>
      </c>
      <c r="E348" s="12">
        <v>3.828862563484531</v>
      </c>
      <c r="F348" s="12">
        <v>6.2586028131306621</v>
      </c>
      <c r="G348" s="12">
        <v>4.0722011686093742</v>
      </c>
      <c r="H348" s="12">
        <v>3.6657461215534233</v>
      </c>
      <c r="I348" s="12">
        <v>4.2721572779687795</v>
      </c>
      <c r="J348" s="12">
        <v>5.7301556668564464</v>
      </c>
      <c r="K348" s="12">
        <v>4.0246928061785807</v>
      </c>
      <c r="L348" s="12">
        <v>3.6345761940276593</v>
      </c>
      <c r="M348" s="12">
        <v>4.1361556789922744</v>
      </c>
      <c r="N348" s="12"/>
      <c r="O348" s="12"/>
    </row>
    <row r="349" spans="1:15" x14ac:dyDescent="0.35">
      <c r="A349" s="11" t="str">
        <f t="shared" si="5"/>
        <v>CONSUMO PER CAPITA (kg ó litros por individuo).Total Bebidas FriasTARDE/MERIENDA</v>
      </c>
      <c r="B349" s="11" t="s">
        <v>121</v>
      </c>
      <c r="C349" s="11" t="s">
        <v>131</v>
      </c>
      <c r="D349" s="11" t="s">
        <v>231</v>
      </c>
      <c r="E349" s="12">
        <v>1.7268457775981041</v>
      </c>
      <c r="F349" s="12">
        <v>2.7649250289719243</v>
      </c>
      <c r="G349" s="12">
        <v>1.3693224401041448</v>
      </c>
      <c r="H349" s="12">
        <v>1.3066583649543035</v>
      </c>
      <c r="I349" s="12">
        <v>1.7872591092509236</v>
      </c>
      <c r="J349" s="12">
        <v>2.720488971249674</v>
      </c>
      <c r="K349" s="12">
        <v>1.3832306008136446</v>
      </c>
      <c r="L349" s="12">
        <v>1.2584751727356045</v>
      </c>
      <c r="M349" s="12">
        <v>1.6093554939859369</v>
      </c>
      <c r="N349" s="12"/>
      <c r="O349" s="12"/>
    </row>
    <row r="350" spans="1:15" x14ac:dyDescent="0.35">
      <c r="A350" s="11" t="str">
        <f t="shared" si="5"/>
        <v>CONSUMO PER CAPITA (kg ó litros por individuo).Total Bebidas FriasANTES DE CENAR</v>
      </c>
      <c r="B350" s="11" t="s">
        <v>121</v>
      </c>
      <c r="C350" s="11" t="s">
        <v>131</v>
      </c>
      <c r="D350" s="11" t="s">
        <v>232</v>
      </c>
      <c r="E350" s="12">
        <v>1.0657635595852277</v>
      </c>
      <c r="F350" s="12">
        <v>1.9306323316109257</v>
      </c>
      <c r="G350" s="12">
        <v>1.1602422536543067</v>
      </c>
      <c r="H350" s="12">
        <v>0.93276197362060131</v>
      </c>
      <c r="I350" s="12">
        <v>1.153994275383641</v>
      </c>
      <c r="J350" s="12">
        <v>1.9024195475794892</v>
      </c>
      <c r="K350" s="12">
        <v>1.1114554801815992</v>
      </c>
      <c r="L350" s="12">
        <v>0.9768870246564415</v>
      </c>
      <c r="M350" s="12">
        <v>1.1818803864321281</v>
      </c>
      <c r="N350" s="12"/>
      <c r="O350" s="12"/>
    </row>
    <row r="351" spans="1:15" x14ac:dyDescent="0.35">
      <c r="A351" s="11" t="str">
        <f t="shared" si="5"/>
        <v>CONSUMO PER CAPITA (kg ó litros por individuo).Total Bebidas FriasCENA</v>
      </c>
      <c r="B351" s="11" t="s">
        <v>121</v>
      </c>
      <c r="C351" s="11" t="s">
        <v>131</v>
      </c>
      <c r="D351" s="11" t="s">
        <v>233</v>
      </c>
      <c r="E351" s="12">
        <v>1.3396017024299143</v>
      </c>
      <c r="F351" s="12">
        <v>3.9420322875158145</v>
      </c>
      <c r="G351" s="12">
        <v>1.8396405624322225</v>
      </c>
      <c r="H351" s="12">
        <v>1.3617766860472666</v>
      </c>
      <c r="I351" s="12">
        <v>2.0717928629351618</v>
      </c>
      <c r="J351" s="12">
        <v>4.1760417585010225</v>
      </c>
      <c r="K351" s="12">
        <v>1.7479010955407253</v>
      </c>
      <c r="L351" s="12">
        <v>1.5537994242334734</v>
      </c>
      <c r="M351" s="12">
        <v>1.8743977966658847</v>
      </c>
      <c r="N351" s="12"/>
      <c r="O351" s="12"/>
    </row>
    <row r="352" spans="1:15" x14ac:dyDescent="0.35">
      <c r="A352" s="11" t="str">
        <f t="shared" si="5"/>
        <v>CONSUMO PER CAPITA (kg ó litros por individuo).Total Bebidas FriasDESPUES DE LA CENA</v>
      </c>
      <c r="B352" s="11" t="s">
        <v>121</v>
      </c>
      <c r="C352" s="11" t="s">
        <v>131</v>
      </c>
      <c r="D352" s="11" t="s">
        <v>234</v>
      </c>
      <c r="E352" s="12">
        <v>0.13853205562837581</v>
      </c>
      <c r="F352" s="12">
        <v>0.6058876736313511</v>
      </c>
      <c r="G352" s="12">
        <v>0.30924261109635365</v>
      </c>
      <c r="H352" s="12">
        <v>0.25706887854644528</v>
      </c>
      <c r="I352" s="12">
        <v>0.31425587252326276</v>
      </c>
      <c r="J352" s="12">
        <v>0.70857189349696847</v>
      </c>
      <c r="K352" s="12">
        <v>0.29921703517716947</v>
      </c>
      <c r="L352" s="12">
        <v>0.22323042554962114</v>
      </c>
      <c r="M352" s="12">
        <v>0.29221132070776323</v>
      </c>
      <c r="N352" s="12"/>
      <c r="O352" s="12"/>
    </row>
    <row r="353" spans="1:15" x14ac:dyDescent="0.35">
      <c r="A353" s="11" t="str">
        <f t="shared" si="5"/>
        <v>CONSUMO PER CAPITA (kg ó litros por individuo).Total Bebidas FriasDURANTE EL DIA</v>
      </c>
      <c r="B353" s="11" t="s">
        <v>121</v>
      </c>
      <c r="C353" s="11" t="s">
        <v>131</v>
      </c>
      <c r="D353" s="11" t="s">
        <v>235</v>
      </c>
      <c r="E353" s="12">
        <v>0.83557519926876789</v>
      </c>
      <c r="F353" s="12">
        <v>1.5565967997753498</v>
      </c>
      <c r="G353" s="12">
        <v>0.72162125747825645</v>
      </c>
      <c r="H353" s="12">
        <v>0.76396264240761602</v>
      </c>
      <c r="I353" s="12">
        <v>1.0009514271057434</v>
      </c>
      <c r="J353" s="12">
        <v>1.8174945735322783</v>
      </c>
      <c r="K353" s="12">
        <v>0.89054553437974249</v>
      </c>
      <c r="L353" s="12">
        <v>0.75790989732298131</v>
      </c>
      <c r="M353" s="12">
        <v>0.94170840599056527</v>
      </c>
      <c r="N353" s="12"/>
      <c r="O353" s="12"/>
    </row>
    <row r="354" spans="1:15" x14ac:dyDescent="0.35">
      <c r="A354" s="11" t="str">
        <f t="shared" si="5"/>
        <v>CONSUMO PER CAPITA (kg ó litros por individuo).Total Bebidas FriasCON AMIGOS</v>
      </c>
      <c r="B354" s="11" t="s">
        <v>121</v>
      </c>
      <c r="C354" s="11" t="s">
        <v>131</v>
      </c>
      <c r="D354" s="11" t="s">
        <v>236</v>
      </c>
      <c r="E354" s="12">
        <v>3.7839667823349816</v>
      </c>
      <c r="F354" s="12">
        <v>6.6829572241094404</v>
      </c>
      <c r="G354" s="12">
        <v>4.0982921211965078</v>
      </c>
      <c r="H354" s="12">
        <v>3.4857199858211421</v>
      </c>
      <c r="I354" s="12">
        <v>4.3843573945383403</v>
      </c>
      <c r="J354" s="12">
        <v>6.5886919039527685</v>
      </c>
      <c r="K354" s="12">
        <v>3.9108851210826288</v>
      </c>
      <c r="L354" s="12">
        <v>3.6493226052292069</v>
      </c>
      <c r="M354" s="12">
        <v>4.0610672141733541</v>
      </c>
      <c r="N354" s="12"/>
      <c r="O354" s="12"/>
    </row>
    <row r="355" spans="1:15" x14ac:dyDescent="0.35">
      <c r="A355" s="11" t="str">
        <f t="shared" si="5"/>
        <v>CONSUMO PER CAPITA (kg ó litros por individuo).Total Bebidas FriasCON CLIENTES</v>
      </c>
      <c r="B355" s="11" t="s">
        <v>121</v>
      </c>
      <c r="C355" s="11" t="s">
        <v>131</v>
      </c>
      <c r="D355" s="11" t="s">
        <v>237</v>
      </c>
      <c r="E355" s="12">
        <v>8.0938666739435103E-2</v>
      </c>
      <c r="F355" s="12">
        <v>9.4739942192393747E-2</v>
      </c>
      <c r="G355" s="12">
        <v>5.5740301738031336E-2</v>
      </c>
      <c r="H355" s="12">
        <v>4.5250355434473172E-2</v>
      </c>
      <c r="I355" s="12">
        <v>5.990845227683006E-2</v>
      </c>
      <c r="J355" s="12">
        <v>6.9519969382022151E-2</v>
      </c>
      <c r="K355" s="12">
        <v>5.2549358852697521E-2</v>
      </c>
      <c r="L355" s="12">
        <v>4.170790672693199E-2</v>
      </c>
      <c r="M355" s="12">
        <v>3.9140465153219006E-2</v>
      </c>
      <c r="N355" s="12"/>
      <c r="O355" s="12"/>
    </row>
    <row r="356" spans="1:15" x14ac:dyDescent="0.35">
      <c r="A356" s="11" t="str">
        <f t="shared" si="5"/>
        <v>CONSUMO PER CAPITA (kg ó litros por individuo).Total Bebidas FriasCON COMPAÑEROS DE TRABAJO</v>
      </c>
      <c r="B356" s="11" t="s">
        <v>121</v>
      </c>
      <c r="C356" s="11" t="s">
        <v>131</v>
      </c>
      <c r="D356" s="11" t="s">
        <v>238</v>
      </c>
      <c r="E356" s="12">
        <v>0.62431522120186755</v>
      </c>
      <c r="F356" s="12">
        <v>0.86759066095404969</v>
      </c>
      <c r="G356" s="12">
        <v>0.71332457023552698</v>
      </c>
      <c r="H356" s="12">
        <v>0.62244344351885672</v>
      </c>
      <c r="I356" s="12">
        <v>0.67320073856438345</v>
      </c>
      <c r="J356" s="12">
        <v>1.0641230764396232</v>
      </c>
      <c r="K356" s="12">
        <v>0.80191538821342023</v>
      </c>
      <c r="L356" s="12">
        <v>0.7455486440699004</v>
      </c>
      <c r="M356" s="12">
        <v>0.75551444106625987</v>
      </c>
      <c r="N356" s="12"/>
      <c r="O356" s="12"/>
    </row>
    <row r="357" spans="1:15" x14ac:dyDescent="0.35">
      <c r="A357" s="11" t="str">
        <f t="shared" si="5"/>
        <v>CONSUMO PER CAPITA (kg ó litros por individuo).Total Bebidas FriasCON COMPAÑEROS DE CLASE</v>
      </c>
      <c r="B357" s="11" t="s">
        <v>121</v>
      </c>
      <c r="C357" s="11" t="s">
        <v>131</v>
      </c>
      <c r="D357" s="11" t="s">
        <v>239</v>
      </c>
      <c r="E357" s="12">
        <v>5.0691652796819871E-2</v>
      </c>
      <c r="F357" s="12">
        <v>5.4003407550011512E-2</v>
      </c>
      <c r="G357" s="12">
        <v>4.1752904772188043E-2</v>
      </c>
      <c r="H357" s="12">
        <v>3.518537510878908E-2</v>
      </c>
      <c r="I357" s="12">
        <v>4.4557516915666798E-2</v>
      </c>
      <c r="J357" s="12">
        <v>3.9898488958906284E-2</v>
      </c>
      <c r="K357" s="12">
        <v>5.0614845460642668E-2</v>
      </c>
      <c r="L357" s="12">
        <v>2.457079744116708E-2</v>
      </c>
      <c r="M357" s="12">
        <v>3.689878832556906E-2</v>
      </c>
      <c r="N357" s="12"/>
      <c r="O357" s="12"/>
    </row>
    <row r="358" spans="1:15" x14ac:dyDescent="0.35">
      <c r="A358" s="11" t="str">
        <f t="shared" si="5"/>
        <v>CONSUMO PER CAPITA (kg ó litros por individuo).Total Bebidas FriasCON FAMILIA</v>
      </c>
      <c r="B358" s="11" t="s">
        <v>121</v>
      </c>
      <c r="C358" s="11" t="s">
        <v>131</v>
      </c>
      <c r="D358" s="11" t="s">
        <v>240</v>
      </c>
      <c r="E358" s="12">
        <v>3.4099329555897913</v>
      </c>
      <c r="F358" s="12">
        <v>7.4241210101400643</v>
      </c>
      <c r="G358" s="12">
        <v>3.5973619436776541</v>
      </c>
      <c r="H358" s="12">
        <v>2.9773196613958919</v>
      </c>
      <c r="I358" s="12">
        <v>4.1097821395342402</v>
      </c>
      <c r="J358" s="12">
        <v>7.4262144575435487</v>
      </c>
      <c r="K358" s="12">
        <v>3.7027636673653452</v>
      </c>
      <c r="L358" s="12">
        <v>2.9613248913296997</v>
      </c>
      <c r="M358" s="12">
        <v>3.7892146976962571</v>
      </c>
      <c r="N358" s="12"/>
      <c r="O358" s="12"/>
    </row>
    <row r="359" spans="1:15" x14ac:dyDescent="0.35">
      <c r="A359" s="11" t="str">
        <f t="shared" si="5"/>
        <v>CONSUMO PER CAPITA (kg ó litros por individuo).Total Bebidas FriasCON LA PAREJA</v>
      </c>
      <c r="B359" s="11" t="s">
        <v>121</v>
      </c>
      <c r="C359" s="11" t="s">
        <v>131</v>
      </c>
      <c r="D359" s="11" t="s">
        <v>241</v>
      </c>
      <c r="E359" s="12">
        <v>1.9029489017144829</v>
      </c>
      <c r="F359" s="12">
        <v>3.5285532359599463</v>
      </c>
      <c r="G359" s="12">
        <v>1.9105231308709989</v>
      </c>
      <c r="H359" s="12">
        <v>1.720402361326024</v>
      </c>
      <c r="I359" s="12">
        <v>2.178812018171389</v>
      </c>
      <c r="J359" s="12">
        <v>3.2791409210371469</v>
      </c>
      <c r="K359" s="12">
        <v>1.8151642171305693</v>
      </c>
      <c r="L359" s="12">
        <v>1.7955102469652136</v>
      </c>
      <c r="M359" s="12">
        <v>2.1888374440329126</v>
      </c>
      <c r="N359" s="12"/>
      <c r="O359" s="12"/>
    </row>
    <row r="360" spans="1:15" x14ac:dyDescent="0.35">
      <c r="A360" s="11" t="str">
        <f t="shared" si="5"/>
        <v>CONSUMO PER CAPITA (kg ó litros por individuo).Total Bebidas FriasESTABA SOLO/A</v>
      </c>
      <c r="B360" s="11" t="s">
        <v>121</v>
      </c>
      <c r="C360" s="11" t="s">
        <v>131</v>
      </c>
      <c r="D360" s="11" t="s">
        <v>242</v>
      </c>
      <c r="E360" s="12">
        <v>2.1047796131705439</v>
      </c>
      <c r="F360" s="12">
        <v>3.3686100657373745</v>
      </c>
      <c r="G360" s="12">
        <v>2.0009926210386584</v>
      </c>
      <c r="H360" s="12">
        <v>2.0152800802073214</v>
      </c>
      <c r="I360" s="12">
        <v>2.1986936279024576</v>
      </c>
      <c r="J360" s="12">
        <v>3.2408616593933313</v>
      </c>
      <c r="K360" s="12">
        <v>1.890830015109807</v>
      </c>
      <c r="L360" s="12">
        <v>1.7618879098119093</v>
      </c>
      <c r="M360" s="12">
        <v>2.080075997367469</v>
      </c>
      <c r="N360" s="12"/>
      <c r="O360" s="12"/>
    </row>
    <row r="361" spans="1:15" x14ac:dyDescent="0.35">
      <c r="A361" s="11" t="str">
        <f t="shared" si="5"/>
        <v>CONSUMO PER CAPITA (kg ó litros por individuo).Total Bebidas FriasOTROS</v>
      </c>
      <c r="B361" s="11" t="s">
        <v>121</v>
      </c>
      <c r="C361" s="11" t="s">
        <v>131</v>
      </c>
      <c r="D361" s="11" t="s">
        <v>243</v>
      </c>
      <c r="E361" s="12">
        <v>6.5331233066722227E-2</v>
      </c>
      <c r="F361" s="12">
        <v>0.12864490934669628</v>
      </c>
      <c r="G361" s="12">
        <v>6.6850244454817173E-2</v>
      </c>
      <c r="H361" s="12">
        <v>6.9480705690924016E-2</v>
      </c>
      <c r="I361" s="12">
        <v>0.12008186623762145</v>
      </c>
      <c r="J361" s="12">
        <v>0.16461464889171271</v>
      </c>
      <c r="K361" s="12">
        <v>0.10314771045182612</v>
      </c>
      <c r="L361" s="12">
        <v>8.5517554013118433E-2</v>
      </c>
      <c r="M361" s="12">
        <v>8.5184544722224489E-2</v>
      </c>
      <c r="N361" s="12"/>
      <c r="O361" s="12"/>
    </row>
    <row r="362" spans="1:15" x14ac:dyDescent="0.35">
      <c r="A362" s="11" t="str">
        <f t="shared" si="5"/>
        <v>CONSUMO PER CAPITA (kg ó litros por individuo).Total Bebidas FriasESTAR TRABAJANDO</v>
      </c>
      <c r="B362" s="11" t="s">
        <v>121</v>
      </c>
      <c r="C362" s="11" t="s">
        <v>131</v>
      </c>
      <c r="D362" s="11" t="s">
        <v>244</v>
      </c>
      <c r="E362" s="12">
        <v>1.3880629980462482</v>
      </c>
      <c r="F362" s="12">
        <v>1.7748728328426446</v>
      </c>
      <c r="G362" s="12">
        <v>1.193986121943984</v>
      </c>
      <c r="H362" s="12">
        <v>1.1755194110527165</v>
      </c>
      <c r="I362" s="12">
        <v>1.3573818835690787</v>
      </c>
      <c r="J362" s="12">
        <v>1.9932954487992474</v>
      </c>
      <c r="K362" s="12">
        <v>1.2277637490037179</v>
      </c>
      <c r="L362" s="12">
        <v>1.3417875156758685</v>
      </c>
      <c r="M362" s="12">
        <v>1.3878070030529848</v>
      </c>
      <c r="N362" s="12"/>
      <c r="O362" s="12"/>
    </row>
    <row r="363" spans="1:15" x14ac:dyDescent="0.35">
      <c r="A363" s="11" t="str">
        <f t="shared" si="5"/>
        <v>CONSUMO PER CAPITA (kg ó litros por individuo).Total Bebidas FriasCOMIDA DE NEGOCIOS</v>
      </c>
      <c r="B363" s="11" t="s">
        <v>121</v>
      </c>
      <c r="C363" s="11" t="s">
        <v>131</v>
      </c>
      <c r="D363" s="11" t="s">
        <v>245</v>
      </c>
      <c r="E363" s="12">
        <v>3.0151719810325179E-2</v>
      </c>
      <c r="F363" s="12">
        <v>6.747060748697746E-2</v>
      </c>
      <c r="G363" s="12">
        <v>8.5858009305497529E-2</v>
      </c>
      <c r="H363" s="12">
        <v>2.2082559287389253E-2</v>
      </c>
      <c r="I363" s="12">
        <v>3.3813943672547087E-2</v>
      </c>
      <c r="J363" s="12">
        <v>3.7681655810817519E-2</v>
      </c>
      <c r="K363" s="12">
        <v>9.1259930266524486E-2</v>
      </c>
      <c r="L363" s="12">
        <v>2.8161255495528895E-2</v>
      </c>
      <c r="M363" s="12">
        <v>3.3986283462328459E-2</v>
      </c>
      <c r="N363" s="12"/>
      <c r="O363" s="12"/>
    </row>
    <row r="364" spans="1:15" x14ac:dyDescent="0.35">
      <c r="A364" s="11" t="str">
        <f t="shared" si="5"/>
        <v>CONSUMO PER CAPITA (kg ó litros por individuo).Total Bebidas FriasPOR PLACER/RELAX</v>
      </c>
      <c r="B364" s="11" t="s">
        <v>121</v>
      </c>
      <c r="C364" s="11" t="s">
        <v>131</v>
      </c>
      <c r="D364" s="11" t="s">
        <v>246</v>
      </c>
      <c r="E364" s="12">
        <v>1.9382176944674487</v>
      </c>
      <c r="F364" s="12">
        <v>4.5378966811014907</v>
      </c>
      <c r="G364" s="12">
        <v>2.0348357703448654</v>
      </c>
      <c r="H364" s="12">
        <v>1.6513868005369239</v>
      </c>
      <c r="I364" s="12">
        <v>2.4440082765668576</v>
      </c>
      <c r="J364" s="12">
        <v>4.3226436671667159</v>
      </c>
      <c r="K364" s="12">
        <v>1.8446533355718968</v>
      </c>
      <c r="L364" s="12">
        <v>1.7223159177547611</v>
      </c>
      <c r="M364" s="12">
        <v>2.1388834623062087</v>
      </c>
      <c r="N364" s="12"/>
      <c r="O364" s="12"/>
    </row>
    <row r="365" spans="1:15" x14ac:dyDescent="0.35">
      <c r="A365" s="11" t="str">
        <f t="shared" si="5"/>
        <v>CONSUMO PER CAPITA (kg ó litros por individuo).Total Bebidas FriasTENER HAMBRE/SIN PLANIFICAR</v>
      </c>
      <c r="B365" s="11" t="s">
        <v>121</v>
      </c>
      <c r="C365" s="11" t="s">
        <v>131</v>
      </c>
      <c r="D365" s="11" t="s">
        <v>247</v>
      </c>
      <c r="E365" s="12">
        <v>3.2587354544099072</v>
      </c>
      <c r="F365" s="12">
        <v>6.2686599508680612</v>
      </c>
      <c r="G365" s="12">
        <v>3.4102027315577597</v>
      </c>
      <c r="H365" s="12">
        <v>3.1412425482904536</v>
      </c>
      <c r="I365" s="12">
        <v>3.2079908873302578</v>
      </c>
      <c r="J365" s="12">
        <v>5.2547799423316892</v>
      </c>
      <c r="K365" s="12">
        <v>2.6916327849339705</v>
      </c>
      <c r="L365" s="12">
        <v>2.4128521099180458</v>
      </c>
      <c r="M365" s="12">
        <v>2.9901896601273168</v>
      </c>
      <c r="N365" s="12"/>
      <c r="O365" s="12"/>
    </row>
    <row r="366" spans="1:15" x14ac:dyDescent="0.35">
      <c r="A366" s="11" t="str">
        <f t="shared" si="5"/>
        <v>CONSUMO PER CAPITA (kg ó litros por individuo).Total Bebidas FriasESTAR DE COMPRAS</v>
      </c>
      <c r="B366" s="11" t="s">
        <v>121</v>
      </c>
      <c r="C366" s="11" t="s">
        <v>131</v>
      </c>
      <c r="D366" s="11" t="s">
        <v>248</v>
      </c>
      <c r="E366" s="12">
        <v>0.32266983242265557</v>
      </c>
      <c r="F366" s="12">
        <v>0.53904865580782502</v>
      </c>
      <c r="G366" s="12">
        <v>0.32546861722555126</v>
      </c>
      <c r="H366" s="12">
        <v>0.30099294353217448</v>
      </c>
      <c r="I366" s="12">
        <v>0.29412598939788198</v>
      </c>
      <c r="J366" s="12">
        <v>0.45612654605016784</v>
      </c>
      <c r="K366" s="12">
        <v>0.31250622972886144</v>
      </c>
      <c r="L366" s="12">
        <v>0.3127767718252944</v>
      </c>
      <c r="M366" s="12">
        <v>0.27669834515404496</v>
      </c>
      <c r="N366" s="12"/>
      <c r="O366" s="12"/>
    </row>
    <row r="367" spans="1:15" x14ac:dyDescent="0.35">
      <c r="A367" s="11" t="str">
        <f t="shared" si="5"/>
        <v>CONSUMO PER CAPITA (kg ó litros por individuo).Total Bebidas FriasNO COCINAR EN CASA</v>
      </c>
      <c r="B367" s="11" t="s">
        <v>121</v>
      </c>
      <c r="C367" s="11" t="s">
        <v>131</v>
      </c>
      <c r="D367" s="11" t="s">
        <v>249</v>
      </c>
      <c r="E367" s="12">
        <v>0.43161927813346368</v>
      </c>
      <c r="F367" s="12">
        <v>0.7240615614907312</v>
      </c>
      <c r="G367" s="12">
        <v>0.42667172071592419</v>
      </c>
      <c r="H367" s="12">
        <v>0.38292791384055225</v>
      </c>
      <c r="I367" s="12">
        <v>0.48140279114719281</v>
      </c>
      <c r="J367" s="12">
        <v>0.63964492484456836</v>
      </c>
      <c r="K367" s="12">
        <v>0.41415965991632719</v>
      </c>
      <c r="L367" s="12">
        <v>0.34799462163544348</v>
      </c>
      <c r="M367" s="12">
        <v>0.384404635627972</v>
      </c>
      <c r="N367" s="12"/>
      <c r="O367" s="12"/>
    </row>
    <row r="368" spans="1:15" x14ac:dyDescent="0.35">
      <c r="A368" s="11" t="str">
        <f t="shared" si="5"/>
        <v>CONSUMO PER CAPITA (kg ó litros por individuo).Total Bebidas FriasCELEBRACION/FIESTA/SALIR TOMAR</v>
      </c>
      <c r="B368" s="11" t="s">
        <v>121</v>
      </c>
      <c r="C368" s="11" t="s">
        <v>131</v>
      </c>
      <c r="D368" s="11" t="s">
        <v>250</v>
      </c>
      <c r="E368" s="12">
        <v>3.7403519119439808</v>
      </c>
      <c r="F368" s="12">
        <v>6.6582709398424704</v>
      </c>
      <c r="G368" s="12">
        <v>4.1591338515044365</v>
      </c>
      <c r="H368" s="12">
        <v>3.4133014063571299</v>
      </c>
      <c r="I368" s="12">
        <v>4.8826154138252935</v>
      </c>
      <c r="J368" s="12">
        <v>7.5158336176929152</v>
      </c>
      <c r="K368" s="12">
        <v>4.714161475047848</v>
      </c>
      <c r="L368" s="12">
        <v>4.0077300614718157</v>
      </c>
      <c r="M368" s="12">
        <v>4.8298729523743598</v>
      </c>
      <c r="N368" s="12"/>
      <c r="O368" s="12"/>
    </row>
    <row r="369" spans="1:15" x14ac:dyDescent="0.35">
      <c r="A369" s="11" t="str">
        <f t="shared" si="5"/>
        <v>CONSUMO PER CAPITA (kg ó litros por individuo).Total Bebidas FriasVIENDO DEPORTES</v>
      </c>
      <c r="B369" s="11" t="s">
        <v>121</v>
      </c>
      <c r="C369" s="11" t="s">
        <v>131</v>
      </c>
      <c r="D369" s="11" t="s">
        <v>251</v>
      </c>
      <c r="E369" s="12">
        <v>0.23876502329763397</v>
      </c>
      <c r="F369" s="12">
        <v>0.31254276919084534</v>
      </c>
      <c r="G369" s="12">
        <v>0.22602143691309534</v>
      </c>
      <c r="H369" s="12">
        <v>0.30276592114516493</v>
      </c>
      <c r="I369" s="12">
        <v>0.33392290684232218</v>
      </c>
      <c r="J369" s="12">
        <v>0.35531107891556651</v>
      </c>
      <c r="K369" s="12">
        <v>0.38733713532786512</v>
      </c>
      <c r="L369" s="12">
        <v>0.27686851714694261</v>
      </c>
      <c r="M369" s="12">
        <v>0.25563147352829413</v>
      </c>
      <c r="N369" s="12"/>
      <c r="O369" s="12"/>
    </row>
    <row r="370" spans="1:15" x14ac:dyDescent="0.35">
      <c r="A370" s="11" t="str">
        <f t="shared" si="5"/>
        <v>CONSUMO PER CAPITA (kg ó litros por individuo).Total Bebidas FriasOTROS MOTIVOS</v>
      </c>
      <c r="B370" s="11" t="s">
        <v>121</v>
      </c>
      <c r="C370" s="11" t="s">
        <v>131</v>
      </c>
      <c r="D370" s="11" t="s">
        <v>252</v>
      </c>
      <c r="E370" s="12">
        <v>0.67433221582801428</v>
      </c>
      <c r="F370" s="12">
        <v>1.2663946113172819</v>
      </c>
      <c r="G370" s="12">
        <v>0.62266223865138648</v>
      </c>
      <c r="H370" s="12">
        <v>0.58086336259746685</v>
      </c>
      <c r="I370" s="12">
        <v>0.73413084865912859</v>
      </c>
      <c r="J370" s="12">
        <v>1.2977493843231238</v>
      </c>
      <c r="K370" s="12">
        <v>0.64439586104057045</v>
      </c>
      <c r="L370" s="12">
        <v>0.61490276250046139</v>
      </c>
      <c r="M370" s="12">
        <v>0.73845785598101665</v>
      </c>
      <c r="N370" s="12"/>
      <c r="O370" s="12"/>
    </row>
    <row r="371" spans="1:15" x14ac:dyDescent="0.35">
      <c r="A371" s="11" t="str">
        <f t="shared" si="5"/>
        <v>CONSUMO PER CAPITA (kg ó litros por individuo).Total Bebidas CalienteT.ESPAÑA</v>
      </c>
      <c r="B371" s="11" t="s">
        <v>121</v>
      </c>
      <c r="C371" s="11" t="s">
        <v>123</v>
      </c>
      <c r="D371" s="11" t="s">
        <v>36</v>
      </c>
      <c r="E371" s="12">
        <v>1.800945993060926</v>
      </c>
      <c r="F371" s="12">
        <v>2.4107374575008671</v>
      </c>
      <c r="G371" s="12">
        <v>2.0049589928013574</v>
      </c>
      <c r="H371" s="12">
        <v>2.0236651870550886</v>
      </c>
      <c r="I371" s="12">
        <v>1.8829773670355949</v>
      </c>
      <c r="J371" s="12">
        <v>2.3325127602547808</v>
      </c>
      <c r="K371" s="12">
        <v>1.9932062421457475</v>
      </c>
      <c r="L371" s="12">
        <v>2.0212260235271051</v>
      </c>
      <c r="M371" s="12">
        <v>1.8864934878372583</v>
      </c>
      <c r="N371" s="12"/>
      <c r="O371" s="12"/>
    </row>
    <row r="372" spans="1:15" x14ac:dyDescent="0.35">
      <c r="A372" s="11" t="str">
        <f t="shared" si="5"/>
        <v>CONSUMO PER CAPITA (kg ó litros por individuo).Total Bebidas CalienteHiper+Super+Discount+G.A</v>
      </c>
      <c r="B372" s="11" t="s">
        <v>121</v>
      </c>
      <c r="C372" s="11" t="s">
        <v>123</v>
      </c>
      <c r="D372" s="11" t="s">
        <v>23</v>
      </c>
      <c r="E372" s="12">
        <v>3.8257188151951831E-2</v>
      </c>
      <c r="F372" s="12">
        <v>5.1518896986807963E-2</v>
      </c>
      <c r="G372" s="12">
        <v>2.458400420728173E-2</v>
      </c>
      <c r="H372" s="12">
        <v>2.6912938498118658E-2</v>
      </c>
      <c r="I372" s="12">
        <v>2.681591616591944E-2</v>
      </c>
      <c r="J372" s="12">
        <v>4.4556086831920201E-2</v>
      </c>
      <c r="K372" s="12">
        <v>2.6809568754849453E-2</v>
      </c>
      <c r="L372" s="12">
        <v>2.5181626743685084E-2</v>
      </c>
      <c r="M372" s="12">
        <v>2.9632387447699693E-2</v>
      </c>
      <c r="N372" s="12"/>
      <c r="O372" s="12"/>
    </row>
    <row r="373" spans="1:15" x14ac:dyDescent="0.35">
      <c r="A373" s="11" t="str">
        <f t="shared" si="5"/>
        <v>CONSUMO PER CAPITA (kg ó litros por individuo).Total Bebidas CalienteRestaurantes</v>
      </c>
      <c r="B373" s="11" t="s">
        <v>121</v>
      </c>
      <c r="C373" s="11" t="s">
        <v>123</v>
      </c>
      <c r="D373" s="11" t="s">
        <v>24</v>
      </c>
      <c r="E373" s="12">
        <v>7.1489950869229296E-2</v>
      </c>
      <c r="F373" s="12">
        <v>0.11499981765642814</v>
      </c>
      <c r="G373" s="12">
        <v>9.0540825718716342E-2</v>
      </c>
      <c r="H373" s="12">
        <v>8.0967681890332308E-2</v>
      </c>
      <c r="I373" s="12">
        <v>7.9545413897726513E-2</v>
      </c>
      <c r="J373" s="12">
        <v>0.10272861864991734</v>
      </c>
      <c r="K373" s="12">
        <v>8.1577874256094751E-2</v>
      </c>
      <c r="L373" s="12">
        <v>8.3013113647655942E-2</v>
      </c>
      <c r="M373" s="12">
        <v>7.8798470451222971E-2</v>
      </c>
      <c r="N373" s="12"/>
      <c r="O373" s="12"/>
    </row>
    <row r="374" spans="1:15" x14ac:dyDescent="0.35">
      <c r="A374" s="11" t="str">
        <f t="shared" si="5"/>
        <v>CONSUMO PER CAPITA (kg ó litros por individuo).Total Bebidas CalienteRestaurantes Fast Food</v>
      </c>
      <c r="B374" s="11" t="s">
        <v>121</v>
      </c>
      <c r="C374" s="11" t="s">
        <v>123</v>
      </c>
      <c r="D374" s="11" t="s">
        <v>25</v>
      </c>
      <c r="E374" s="12">
        <v>1.8493900168490864E-2</v>
      </c>
      <c r="F374" s="12">
        <v>2.4442991746653219E-2</v>
      </c>
      <c r="G374" s="12">
        <v>2.464863760985464E-2</v>
      </c>
      <c r="H374" s="12">
        <v>2.3626067498472583E-2</v>
      </c>
      <c r="I374" s="12">
        <v>2.0971194107970083E-2</v>
      </c>
      <c r="J374" s="12">
        <v>2.6646273349722232E-2</v>
      </c>
      <c r="K374" s="12">
        <v>2.2156336404374175E-2</v>
      </c>
      <c r="L374" s="12">
        <v>2.8773623090070345E-2</v>
      </c>
      <c r="M374" s="12">
        <v>2.7864114888861022E-2</v>
      </c>
      <c r="N374" s="12"/>
      <c r="O374" s="12"/>
    </row>
    <row r="375" spans="1:15" x14ac:dyDescent="0.35">
      <c r="A375" s="11" t="str">
        <f t="shared" si="5"/>
        <v>CONSUMO PER CAPITA (kg ó litros por individuo).Total Bebidas CalienteBares/Cafeterias/Cervecerias</v>
      </c>
      <c r="B375" s="11" t="s">
        <v>121</v>
      </c>
      <c r="C375" s="11" t="s">
        <v>123</v>
      </c>
      <c r="D375" s="11" t="s">
        <v>26</v>
      </c>
      <c r="E375" s="12">
        <v>1.3121269189819418</v>
      </c>
      <c r="F375" s="12">
        <v>1.7330213864295572</v>
      </c>
      <c r="G375" s="12">
        <v>1.4713830391465519</v>
      </c>
      <c r="H375" s="12">
        <v>1.4600740404786585</v>
      </c>
      <c r="I375" s="12">
        <v>1.3709959916841388</v>
      </c>
      <c r="J375" s="12">
        <v>1.7062943664821297</v>
      </c>
      <c r="K375" s="12">
        <v>1.486429977446466</v>
      </c>
      <c r="L375" s="12">
        <v>1.4722377591860203</v>
      </c>
      <c r="M375" s="12">
        <v>1.3596031513987574</v>
      </c>
      <c r="N375" s="12"/>
      <c r="O375" s="12"/>
    </row>
    <row r="376" spans="1:15" x14ac:dyDescent="0.35">
      <c r="A376" s="11" t="str">
        <f t="shared" si="5"/>
        <v>CONSUMO PER CAPITA (kg ó litros por individuo).Total Bebidas CalientePanaderias/Pastelerias</v>
      </c>
      <c r="B376" s="11" t="s">
        <v>121</v>
      </c>
      <c r="C376" s="11" t="s">
        <v>123</v>
      </c>
      <c r="D376" s="11" t="s">
        <v>27</v>
      </c>
      <c r="E376" s="12">
        <v>7.1341191993301731E-2</v>
      </c>
      <c r="F376" s="12">
        <v>7.866892610674428E-2</v>
      </c>
      <c r="G376" s="12">
        <v>7.6844601721920799E-2</v>
      </c>
      <c r="H376" s="12">
        <v>8.2822089533408416E-2</v>
      </c>
      <c r="I376" s="12">
        <v>6.863366164658688E-2</v>
      </c>
      <c r="J376" s="12">
        <v>7.1116149599265682E-2</v>
      </c>
      <c r="K376" s="12">
        <v>7.2300311010051591E-2</v>
      </c>
      <c r="L376" s="12">
        <v>8.1814419399826574E-2</v>
      </c>
      <c r="M376" s="12">
        <v>7.039872319268986E-2</v>
      </c>
      <c r="N376" s="12"/>
      <c r="O376" s="12"/>
    </row>
    <row r="377" spans="1:15" x14ac:dyDescent="0.35">
      <c r="A377" s="11" t="str">
        <f t="shared" si="5"/>
        <v>CONSUMO PER CAPITA (kg ó litros por individuo).Total Bebidas CalienteTda.Alimentacion/Delicatesen</v>
      </c>
      <c r="B377" s="11" t="s">
        <v>121</v>
      </c>
      <c r="C377" s="11" t="s">
        <v>123</v>
      </c>
      <c r="D377" s="11" t="s">
        <v>203</v>
      </c>
      <c r="E377" s="12">
        <v>1.0323523240708702E-3</v>
      </c>
      <c r="F377" s="12">
        <v>1.9836803951637259E-2</v>
      </c>
      <c r="G377" s="12">
        <v>3.6502267273009724E-2</v>
      </c>
      <c r="H377" s="12">
        <v>3.8190653797528354E-2</v>
      </c>
      <c r="I377" s="12">
        <v>1.1439491990224477E-2</v>
      </c>
      <c r="J377" s="12">
        <v>3.8017636937444656E-3</v>
      </c>
      <c r="K377" s="12">
        <v>7.9251763285256641E-3</v>
      </c>
      <c r="L377" s="12">
        <v>4.8468848152613637E-3</v>
      </c>
      <c r="M377" s="12">
        <v>3.728124204918238E-3</v>
      </c>
      <c r="N377" s="12"/>
      <c r="O377" s="12"/>
    </row>
    <row r="378" spans="1:15" x14ac:dyDescent="0.35">
      <c r="A378" s="11" t="str">
        <f t="shared" si="5"/>
        <v>CONSUMO PER CAPITA (kg ó litros por individuo).Total Bebidas CalienteCanal Conveniencia/24h</v>
      </c>
      <c r="B378" s="11" t="s">
        <v>121</v>
      </c>
      <c r="C378" s="11" t="s">
        <v>123</v>
      </c>
      <c r="D378" s="11" t="s">
        <v>204</v>
      </c>
      <c r="E378" s="12">
        <v>3.9019522022809318E-3</v>
      </c>
      <c r="F378" s="12">
        <v>7.8343513121650332E-3</v>
      </c>
      <c r="G378" s="12">
        <v>5.3200647462735258E-3</v>
      </c>
      <c r="H378" s="12">
        <v>6.0387728567955073E-3</v>
      </c>
      <c r="I378" s="12">
        <v>4.3466995306427848E-3</v>
      </c>
      <c r="J378" s="12">
        <v>5.1472127165092018E-3</v>
      </c>
      <c r="K378" s="12">
        <v>8.498108517025274E-3</v>
      </c>
      <c r="L378" s="12">
        <v>7.0767980607451559E-3</v>
      </c>
      <c r="M378" s="12">
        <v>5.3836893334777616E-3</v>
      </c>
      <c r="N378" s="12"/>
      <c r="O378" s="12"/>
    </row>
    <row r="379" spans="1:15" x14ac:dyDescent="0.35">
      <c r="A379" s="11" t="str">
        <f t="shared" si="5"/>
        <v>CONSUMO PER CAPITA (kg ó litros por individuo).Total Bebidas CalienteHoteles</v>
      </c>
      <c r="B379" s="11" t="s">
        <v>121</v>
      </c>
      <c r="C379" s="11" t="s">
        <v>123</v>
      </c>
      <c r="D379" s="11" t="s">
        <v>29</v>
      </c>
      <c r="E379" s="12">
        <v>3.3338536981441999E-3</v>
      </c>
      <c r="F379" s="12">
        <v>1.695305335882533E-2</v>
      </c>
      <c r="G379" s="12">
        <v>7.7360919526200641E-3</v>
      </c>
      <c r="H379" s="12">
        <v>5.8933253649933997E-3</v>
      </c>
      <c r="I379" s="12">
        <v>9.7070805209732835E-3</v>
      </c>
      <c r="J379" s="12">
        <v>1.1636119340471677E-2</v>
      </c>
      <c r="K379" s="12">
        <v>8.7547891852553222E-3</v>
      </c>
      <c r="L379" s="12">
        <v>8.5084053075127637E-3</v>
      </c>
      <c r="M379" s="12">
        <v>1.1231248073787675E-2</v>
      </c>
      <c r="N379" s="12"/>
      <c r="O379" s="12"/>
    </row>
    <row r="380" spans="1:15" x14ac:dyDescent="0.35">
      <c r="A380" s="11" t="str">
        <f t="shared" si="5"/>
        <v>CONSUMO PER CAPITA (kg ó litros por individuo).Total Bebidas CalienteEstaciones de servicio</v>
      </c>
      <c r="B380" s="11" t="s">
        <v>121</v>
      </c>
      <c r="C380" s="11" t="s">
        <v>123</v>
      </c>
      <c r="D380" s="11" t="s">
        <v>30</v>
      </c>
      <c r="E380" s="12">
        <v>4.2319929498216259E-2</v>
      </c>
      <c r="F380" s="12">
        <v>6.887165474010537E-2</v>
      </c>
      <c r="G380" s="12">
        <v>3.8709549867506077E-2</v>
      </c>
      <c r="H380" s="12">
        <v>3.6419279983551239E-2</v>
      </c>
      <c r="I380" s="12">
        <v>4.1225496510211429E-2</v>
      </c>
      <c r="J380" s="12">
        <v>6.6035922521298571E-2</v>
      </c>
      <c r="K380" s="12">
        <v>3.8295982786030573E-2</v>
      </c>
      <c r="L380" s="12">
        <v>3.8729122181592544E-2</v>
      </c>
      <c r="M380" s="12">
        <v>4.2342895879940508E-2</v>
      </c>
      <c r="N380" s="12"/>
      <c r="O380" s="12"/>
    </row>
    <row r="381" spans="1:15" x14ac:dyDescent="0.35">
      <c r="A381" s="11" t="str">
        <f t="shared" si="5"/>
        <v>CONSUMO PER CAPITA (kg ó litros por individuo).Total Bebidas CalienteMaquinas dispensadoras</v>
      </c>
      <c r="B381" s="11" t="s">
        <v>121</v>
      </c>
      <c r="C381" s="11" t="s">
        <v>123</v>
      </c>
      <c r="D381" s="11" t="s">
        <v>31</v>
      </c>
      <c r="E381" s="12">
        <v>0.14170286504522139</v>
      </c>
      <c r="F381" s="12">
        <v>0.17210660955596913</v>
      </c>
      <c r="G381" s="12">
        <v>0.14656888536094229</v>
      </c>
      <c r="H381" s="12">
        <v>0.17040248607492803</v>
      </c>
      <c r="I381" s="12">
        <v>0.15735362956065616</v>
      </c>
      <c r="J381" s="12">
        <v>0.17197913106792481</v>
      </c>
      <c r="K381" s="12">
        <v>0.15024006586020891</v>
      </c>
      <c r="L381" s="12">
        <v>0.16455668126392647</v>
      </c>
      <c r="M381" s="12">
        <v>0.15036611882469128</v>
      </c>
      <c r="N381" s="12"/>
      <c r="O381" s="12"/>
    </row>
    <row r="382" spans="1:15" x14ac:dyDescent="0.35">
      <c r="A382" s="11" t="str">
        <f t="shared" si="5"/>
        <v>CONSUMO PER CAPITA (kg ó litros por individuo).Total Bebidas CalienteServicio en la empresa</v>
      </c>
      <c r="B382" s="11" t="s">
        <v>121</v>
      </c>
      <c r="C382" s="11" t="s">
        <v>123</v>
      </c>
      <c r="D382" s="11" t="s">
        <v>32</v>
      </c>
      <c r="E382" s="12">
        <v>6.004355875089315E-2</v>
      </c>
      <c r="F382" s="12">
        <v>6.1994791271092566E-2</v>
      </c>
      <c r="G382" s="12">
        <v>4.3661297422194371E-2</v>
      </c>
      <c r="H382" s="12">
        <v>5.2522136886275265E-2</v>
      </c>
      <c r="I382" s="12">
        <v>5.0309971226018345E-2</v>
      </c>
      <c r="J382" s="12">
        <v>5.8352084192107009E-2</v>
      </c>
      <c r="K382" s="12">
        <v>4.8945711059189025E-2</v>
      </c>
      <c r="L382" s="12">
        <v>6.2127507420785474E-2</v>
      </c>
      <c r="M382" s="12">
        <v>5.7186438732549028E-2</v>
      </c>
      <c r="N382" s="12"/>
      <c r="O382" s="12"/>
    </row>
    <row r="383" spans="1:15" x14ac:dyDescent="0.35">
      <c r="A383" s="11" t="str">
        <f t="shared" si="5"/>
        <v>CONSUMO PER CAPITA (kg ó litros por individuo).Total Bebidas CalienteResto de canales</v>
      </c>
      <c r="B383" s="11" t="s">
        <v>121</v>
      </c>
      <c r="C383" s="11" t="s">
        <v>123</v>
      </c>
      <c r="D383" s="11" t="s">
        <v>33</v>
      </c>
      <c r="E383" s="12">
        <v>3.690260859278157E-2</v>
      </c>
      <c r="F383" s="12">
        <v>6.0487820594902535E-2</v>
      </c>
      <c r="G383" s="12">
        <v>3.8459908731119992E-2</v>
      </c>
      <c r="H383" s="12">
        <v>3.9795302249278089E-2</v>
      </c>
      <c r="I383" s="12">
        <v>4.163296768963913E-2</v>
      </c>
      <c r="J383" s="12">
        <v>6.4218642791906005E-2</v>
      </c>
      <c r="K383" s="12">
        <v>4.127213198824059E-2</v>
      </c>
      <c r="L383" s="12">
        <v>4.4360374400376754E-2</v>
      </c>
      <c r="M383" s="12">
        <v>4.9958154920183462E-2</v>
      </c>
      <c r="N383" s="12"/>
      <c r="O383" s="12"/>
    </row>
    <row r="384" spans="1:15" x14ac:dyDescent="0.35">
      <c r="A384" s="11" t="str">
        <f t="shared" si="5"/>
        <v>CONSUMO PER CAPITA (kg ó litros por individuo).Total Bebidas CalienteEN LA CALLE</v>
      </c>
      <c r="B384" s="11" t="s">
        <v>121</v>
      </c>
      <c r="C384" s="11" t="s">
        <v>123</v>
      </c>
      <c r="D384" s="11" t="s">
        <v>220</v>
      </c>
      <c r="E384" s="12">
        <v>8.390967183551358E-2</v>
      </c>
      <c r="F384" s="12">
        <v>4.9447451603638379E-2</v>
      </c>
      <c r="G384" s="12">
        <v>3.0128814867262561E-2</v>
      </c>
      <c r="H384" s="12">
        <v>3.448256019522402E-2</v>
      </c>
      <c r="I384" s="12">
        <v>3.4732143222031622E-2</v>
      </c>
      <c r="J384" s="12">
        <v>4.2207902446518369E-2</v>
      </c>
      <c r="K384" s="12">
        <v>2.2031734156104339E-2</v>
      </c>
      <c r="L384" s="12">
        <v>2.4461263189576365E-2</v>
      </c>
      <c r="M384" s="12">
        <v>2.2815051652705209E-2</v>
      </c>
      <c r="N384" s="12"/>
      <c r="O384" s="12"/>
    </row>
    <row r="385" spans="1:15" x14ac:dyDescent="0.35">
      <c r="A385" s="11" t="str">
        <f t="shared" si="5"/>
        <v>CONSUMO PER CAPITA (kg ó litros por individuo).Total Bebidas CalienteEN CASA DE OTROS</v>
      </c>
      <c r="B385" s="11" t="s">
        <v>121</v>
      </c>
      <c r="C385" s="11" t="s">
        <v>123</v>
      </c>
      <c r="D385" s="11" t="s">
        <v>221</v>
      </c>
      <c r="E385" s="12">
        <v>8.6875767775539871E-3</v>
      </c>
      <c r="F385" s="12">
        <v>1.8476751137306169E-2</v>
      </c>
      <c r="G385" s="12">
        <v>1.7325051328426169E-2</v>
      </c>
      <c r="H385" s="12">
        <v>1.1391857017374978E-2</v>
      </c>
      <c r="I385" s="12">
        <v>1.0476977451860903E-2</v>
      </c>
      <c r="J385" s="12">
        <v>1.4766674485682901E-2</v>
      </c>
      <c r="K385" s="12">
        <v>1.3983313669780242E-2</v>
      </c>
      <c r="L385" s="12">
        <v>1.0735295147129557E-2</v>
      </c>
      <c r="M385" s="12">
        <v>8.7812626053443005E-3</v>
      </c>
      <c r="N385" s="12"/>
      <c r="O385" s="12"/>
    </row>
    <row r="386" spans="1:15" x14ac:dyDescent="0.35">
      <c r="A386" s="11" t="str">
        <f t="shared" si="5"/>
        <v>CONSUMO PER CAPITA (kg ó litros por individuo).Total Bebidas CalienteEN EL ESTABLECIMIENTO</v>
      </c>
      <c r="B386" s="11" t="s">
        <v>121</v>
      </c>
      <c r="C386" s="11" t="s">
        <v>123</v>
      </c>
      <c r="D386" s="11" t="s">
        <v>222</v>
      </c>
      <c r="E386" s="12">
        <v>1.4051235294456259</v>
      </c>
      <c r="F386" s="12">
        <v>1.99836531224169</v>
      </c>
      <c r="G386" s="12">
        <v>1.6714976953317913</v>
      </c>
      <c r="H386" s="12">
        <v>1.6584877416906245</v>
      </c>
      <c r="I386" s="12">
        <v>1.5483738655534103</v>
      </c>
      <c r="J386" s="12">
        <v>1.9311560116225055</v>
      </c>
      <c r="K386" s="12">
        <v>1.6592831459356858</v>
      </c>
      <c r="L386" s="12">
        <v>1.6586265627843588</v>
      </c>
      <c r="M386" s="12">
        <v>1.5696209026822885</v>
      </c>
      <c r="N386" s="12"/>
      <c r="O386" s="12"/>
    </row>
    <row r="387" spans="1:15" x14ac:dyDescent="0.35">
      <c r="A387" s="11" t="str">
        <f t="shared" si="5"/>
        <v>CONSUMO PER CAPITA (kg ó litros por individuo).Total Bebidas CalienteEN EL TRABAJO</v>
      </c>
      <c r="B387" s="11" t="s">
        <v>121</v>
      </c>
      <c r="C387" s="11" t="s">
        <v>123</v>
      </c>
      <c r="D387" s="11" t="s">
        <v>223</v>
      </c>
      <c r="E387" s="12">
        <v>0.27099648076830718</v>
      </c>
      <c r="F387" s="12">
        <v>0.30392647481134938</v>
      </c>
      <c r="G387" s="12">
        <v>0.2447224331337122</v>
      </c>
      <c r="H387" s="12">
        <v>0.28173886999603437</v>
      </c>
      <c r="I387" s="12">
        <v>0.25778618683642102</v>
      </c>
      <c r="J387" s="12">
        <v>0.30298000966734906</v>
      </c>
      <c r="K387" s="12">
        <v>0.25345353768655532</v>
      </c>
      <c r="L387" s="12">
        <v>0.28439194573473275</v>
      </c>
      <c r="M387" s="12">
        <v>0.24773095898354153</v>
      </c>
      <c r="N387" s="12"/>
      <c r="O387" s="12"/>
    </row>
    <row r="388" spans="1:15" x14ac:dyDescent="0.35">
      <c r="A388" s="11" t="str">
        <f t="shared" ref="A388:A416" si="6">B388&amp;C388&amp;D388</f>
        <v>CONSUMO PER CAPITA (kg ó litros por individuo).Total Bebidas CalienteEN COLEGIO/INSTITUTO/UNIV.</v>
      </c>
      <c r="B388" s="11" t="s">
        <v>121</v>
      </c>
      <c r="C388" s="11" t="s">
        <v>123</v>
      </c>
      <c r="D388" s="11" t="s">
        <v>224</v>
      </c>
      <c r="E388" s="12">
        <v>5.2277544908359112E-3</v>
      </c>
      <c r="F388" s="12">
        <v>4.3993217210626153E-3</v>
      </c>
      <c r="G388" s="12">
        <v>1.0966952304774539E-2</v>
      </c>
      <c r="H388" s="12">
        <v>9.8746063466377421E-3</v>
      </c>
      <c r="I388" s="12">
        <v>8.210076199130719E-3</v>
      </c>
      <c r="J388" s="12">
        <v>3.8801396659030049E-3</v>
      </c>
      <c r="K388" s="12">
        <v>6.5567769771369862E-3</v>
      </c>
      <c r="L388" s="12">
        <v>9.1774751619222873E-3</v>
      </c>
      <c r="M388" s="12">
        <v>6.8223137003951568E-3</v>
      </c>
      <c r="N388" s="12"/>
      <c r="O388" s="12"/>
    </row>
    <row r="389" spans="1:15" x14ac:dyDescent="0.35">
      <c r="A389" s="11" t="str">
        <f t="shared" si="6"/>
        <v>CONSUMO PER CAPITA (kg ó litros por individuo).Total Bebidas CalienteEN MI CASA</v>
      </c>
      <c r="B389" s="11" t="s">
        <v>121</v>
      </c>
      <c r="C389" s="11" t="s">
        <v>123</v>
      </c>
      <c r="D389" s="11" t="s">
        <v>225</v>
      </c>
      <c r="E389" s="12">
        <v>9.4562249414315708E-3</v>
      </c>
      <c r="F389" s="12">
        <v>9.2386735566649357E-3</v>
      </c>
      <c r="G389" s="12">
        <v>9.7022293140819581E-3</v>
      </c>
      <c r="H389" s="12">
        <v>9.6473851282317061E-3</v>
      </c>
      <c r="I389" s="12">
        <v>4.7166486504149245E-3</v>
      </c>
      <c r="J389" s="12">
        <v>5.2750983888600134E-3</v>
      </c>
      <c r="K389" s="12">
        <v>9.8094474163526613E-3</v>
      </c>
      <c r="L389" s="12">
        <v>8.3162430112793621E-3</v>
      </c>
      <c r="M389" s="12">
        <v>4.0871504362871448E-3</v>
      </c>
      <c r="N389" s="12"/>
      <c r="O389" s="12"/>
    </row>
    <row r="390" spans="1:15" x14ac:dyDescent="0.35">
      <c r="A390" s="11" t="str">
        <f t="shared" si="6"/>
        <v>CONSUMO PER CAPITA (kg ó litros por individuo).Total Bebidas CalienteEN M.TRANSP.(AVION,TREN,AUTOC,E</v>
      </c>
      <c r="B390" s="11" t="s">
        <v>121</v>
      </c>
      <c r="C390" s="11" t="s">
        <v>123</v>
      </c>
      <c r="D390" s="11" t="s">
        <v>226</v>
      </c>
      <c r="E390" s="12">
        <v>4.8139992110461842E-3</v>
      </c>
      <c r="F390" s="12">
        <v>7.7698474225281833E-3</v>
      </c>
      <c r="G390" s="12">
        <v>5.3824674189681563E-3</v>
      </c>
      <c r="H390" s="12">
        <v>4.2784755476014454E-3</v>
      </c>
      <c r="I390" s="12">
        <v>3.0182827452788718E-3</v>
      </c>
      <c r="J390" s="12">
        <v>7.1769397974827884E-3</v>
      </c>
      <c r="K390" s="12">
        <v>3.2959300508976796E-3</v>
      </c>
      <c r="L390" s="12">
        <v>2.2345702903810998E-3</v>
      </c>
      <c r="M390" s="12">
        <v>2.3505286313300839E-3</v>
      </c>
      <c r="N390" s="12"/>
      <c r="O390" s="12"/>
    </row>
    <row r="391" spans="1:15" x14ac:dyDescent="0.35">
      <c r="A391" s="11" t="str">
        <f t="shared" si="6"/>
        <v>CONSUMO PER CAPITA (kg ó litros por individuo).Total Bebidas CalienteEN OTRO LUGAR</v>
      </c>
      <c r="B391" s="11" t="s">
        <v>121</v>
      </c>
      <c r="C391" s="11" t="s">
        <v>123</v>
      </c>
      <c r="D391" s="11" t="s">
        <v>227</v>
      </c>
      <c r="E391" s="12">
        <v>1.2731001237205856E-2</v>
      </c>
      <c r="F391" s="12">
        <v>1.9113183557156566E-2</v>
      </c>
      <c r="G391" s="12">
        <v>1.5233471128910214E-2</v>
      </c>
      <c r="H391" s="12">
        <v>1.3763483923852118E-2</v>
      </c>
      <c r="I391" s="12">
        <v>1.5663391281437487E-2</v>
      </c>
      <c r="J391" s="12">
        <v>2.506954344863483E-2</v>
      </c>
      <c r="K391" s="12">
        <v>2.4792891216668975E-2</v>
      </c>
      <c r="L391" s="12">
        <v>2.3283169015565749E-2</v>
      </c>
      <c r="M391" s="12">
        <v>2.4285127083134218E-2</v>
      </c>
      <c r="N391" s="12"/>
      <c r="O391" s="12"/>
    </row>
    <row r="392" spans="1:15" x14ac:dyDescent="0.35">
      <c r="A392" s="11" t="str">
        <f t="shared" si="6"/>
        <v>CONSUMO PER CAPITA (kg ó litros por individuo).Total Bebidas CalienteDESAYUNO</v>
      </c>
      <c r="B392" s="11" t="s">
        <v>121</v>
      </c>
      <c r="C392" s="11" t="s">
        <v>123</v>
      </c>
      <c r="D392" s="11" t="s">
        <v>228</v>
      </c>
      <c r="E392" s="12">
        <v>1.1384871794790465</v>
      </c>
      <c r="F392" s="12">
        <v>1.5287459353217479</v>
      </c>
      <c r="G392" s="12">
        <v>1.218373376465584</v>
      </c>
      <c r="H392" s="12">
        <v>1.2128864179732086</v>
      </c>
      <c r="I392" s="12">
        <v>1.1558741451295969</v>
      </c>
      <c r="J392" s="12">
        <v>1.4892758522145584</v>
      </c>
      <c r="K392" s="12">
        <v>1.1932189348876283</v>
      </c>
      <c r="L392" s="12">
        <v>1.1816117373799055</v>
      </c>
      <c r="M392" s="12">
        <v>1.1722042471555638</v>
      </c>
      <c r="N392" s="12"/>
      <c r="O392" s="12"/>
    </row>
    <row r="393" spans="1:15" x14ac:dyDescent="0.35">
      <c r="A393" s="11" t="str">
        <f t="shared" si="6"/>
        <v>CONSUMO PER CAPITA (kg ó litros por individuo).Total Bebidas CalienteAPERITIVO/ANTES DE COMER</v>
      </c>
      <c r="B393" s="11" t="s">
        <v>121</v>
      </c>
      <c r="C393" s="11" t="s">
        <v>123</v>
      </c>
      <c r="D393" s="11" t="s">
        <v>229</v>
      </c>
      <c r="E393" s="12">
        <v>0.1733864552310323</v>
      </c>
      <c r="F393" s="12">
        <v>0.21935922824945092</v>
      </c>
      <c r="G393" s="12">
        <v>0.17742640291512923</v>
      </c>
      <c r="H393" s="12">
        <v>0.20283608978364334</v>
      </c>
      <c r="I393" s="12">
        <v>0.18433175804235649</v>
      </c>
      <c r="J393" s="12">
        <v>0.2153717255892999</v>
      </c>
      <c r="K393" s="12">
        <v>0.194862932474754</v>
      </c>
      <c r="L393" s="12">
        <v>0.20663462241866895</v>
      </c>
      <c r="M393" s="12">
        <v>0.1681557631223988</v>
      </c>
      <c r="N393" s="12"/>
      <c r="O393" s="12"/>
    </row>
    <row r="394" spans="1:15" x14ac:dyDescent="0.35">
      <c r="A394" s="11" t="str">
        <f t="shared" si="6"/>
        <v>CONSUMO PER CAPITA (kg ó litros por individuo).Total Bebidas CalienteCOMIDA</v>
      </c>
      <c r="B394" s="11" t="s">
        <v>121</v>
      </c>
      <c r="C394" s="11" t="s">
        <v>123</v>
      </c>
      <c r="D394" s="11" t="s">
        <v>230</v>
      </c>
      <c r="E394" s="12">
        <v>0.13834847295313624</v>
      </c>
      <c r="F394" s="12">
        <v>0.18872950418970269</v>
      </c>
      <c r="G394" s="12">
        <v>0.14931359774688302</v>
      </c>
      <c r="H394" s="12">
        <v>0.13718409786452904</v>
      </c>
      <c r="I394" s="12">
        <v>0.14452814856195759</v>
      </c>
      <c r="J394" s="12">
        <v>0.16536777120037741</v>
      </c>
      <c r="K394" s="12">
        <v>0.1382561772195541</v>
      </c>
      <c r="L394" s="12">
        <v>0.1407380854362642</v>
      </c>
      <c r="M394" s="12">
        <v>0.14265392259580587</v>
      </c>
      <c r="N394" s="12"/>
      <c r="O394" s="12"/>
    </row>
    <row r="395" spans="1:15" x14ac:dyDescent="0.35">
      <c r="A395" s="11" t="str">
        <f t="shared" si="6"/>
        <v>CONSUMO PER CAPITA (kg ó litros por individuo).Total Bebidas CalienteTARDE/MERIENDA</v>
      </c>
      <c r="B395" s="11" t="s">
        <v>121</v>
      </c>
      <c r="C395" s="11" t="s">
        <v>123</v>
      </c>
      <c r="D395" s="11" t="s">
        <v>231</v>
      </c>
      <c r="E395" s="12">
        <v>0.26251304196149711</v>
      </c>
      <c r="F395" s="12">
        <v>0.30207959728193773</v>
      </c>
      <c r="G395" s="12">
        <v>0.33399767081323822</v>
      </c>
      <c r="H395" s="12">
        <v>0.35286661748603609</v>
      </c>
      <c r="I395" s="12">
        <v>0.28763382368289026</v>
      </c>
      <c r="J395" s="12">
        <v>0.29202645885725603</v>
      </c>
      <c r="K395" s="12">
        <v>0.34031819003118585</v>
      </c>
      <c r="L395" s="12">
        <v>0.36750691961899129</v>
      </c>
      <c r="M395" s="12">
        <v>0.27853921915749902</v>
      </c>
      <c r="N395" s="12"/>
      <c r="O395" s="12"/>
    </row>
    <row r="396" spans="1:15" x14ac:dyDescent="0.35">
      <c r="A396" s="11" t="str">
        <f t="shared" si="6"/>
        <v>CONSUMO PER CAPITA (kg ó litros por individuo).Total Bebidas CalienteANTES DE CENAR</v>
      </c>
      <c r="B396" s="11" t="s">
        <v>121</v>
      </c>
      <c r="C396" s="11" t="s">
        <v>123</v>
      </c>
      <c r="D396" s="11" t="s">
        <v>232</v>
      </c>
      <c r="E396" s="12">
        <v>1.8943602403401802E-2</v>
      </c>
      <c r="F396" s="12">
        <v>3.2673740739422023E-2</v>
      </c>
      <c r="G396" s="12">
        <v>2.7778651966869766E-2</v>
      </c>
      <c r="H396" s="12">
        <v>2.7203642302557278E-2</v>
      </c>
      <c r="I396" s="12">
        <v>2.1929043388524267E-2</v>
      </c>
      <c r="J396" s="12">
        <v>2.9979020280190411E-2</v>
      </c>
      <c r="K396" s="12">
        <v>3.0676088196698696E-2</v>
      </c>
      <c r="L396" s="12">
        <v>2.7162058252469035E-2</v>
      </c>
      <c r="M396" s="12">
        <v>2.1538318737854861E-2</v>
      </c>
      <c r="N396" s="12"/>
      <c r="O396" s="12"/>
    </row>
    <row r="397" spans="1:15" x14ac:dyDescent="0.35">
      <c r="A397" s="11" t="str">
        <f t="shared" si="6"/>
        <v>CONSUMO PER CAPITA (kg ó litros por individuo).Total Bebidas CalienteCENA</v>
      </c>
      <c r="B397" s="11" t="s">
        <v>121</v>
      </c>
      <c r="C397" s="11" t="s">
        <v>123</v>
      </c>
      <c r="D397" s="11" t="s">
        <v>233</v>
      </c>
      <c r="E397" s="12">
        <v>1.7049129615279213E-2</v>
      </c>
      <c r="F397" s="12">
        <v>4.9125315581789945E-2</v>
      </c>
      <c r="G397" s="12">
        <v>3.4707765699527812E-2</v>
      </c>
      <c r="H397" s="12">
        <v>2.4820939017339713E-2</v>
      </c>
      <c r="I397" s="12">
        <v>2.5907865509604638E-2</v>
      </c>
      <c r="J397" s="12">
        <v>5.4207288465989281E-2</v>
      </c>
      <c r="K397" s="12">
        <v>3.2346087842290532E-2</v>
      </c>
      <c r="L397" s="12">
        <v>2.9997610394780497E-2</v>
      </c>
      <c r="M397" s="12">
        <v>2.5550542766513001E-2</v>
      </c>
      <c r="N397" s="12"/>
      <c r="O397" s="12"/>
    </row>
    <row r="398" spans="1:15" x14ac:dyDescent="0.35">
      <c r="A398" s="11" t="str">
        <f t="shared" si="6"/>
        <v>CONSUMO PER CAPITA (kg ó litros por individuo).Total Bebidas CalienteDESPUES DE LA CENA</v>
      </c>
      <c r="B398" s="11" t="s">
        <v>121</v>
      </c>
      <c r="C398" s="11" t="s">
        <v>123</v>
      </c>
      <c r="D398" s="11" t="s">
        <v>234</v>
      </c>
      <c r="E398" s="12">
        <v>1.3627643149566547E-2</v>
      </c>
      <c r="F398" s="12">
        <v>3.475071533292786E-2</v>
      </c>
      <c r="G398" s="12">
        <v>1.413849204815704E-2</v>
      </c>
      <c r="H398" s="12">
        <v>1.2599670566415316E-2</v>
      </c>
      <c r="I398" s="12">
        <v>1.8193768493483781E-2</v>
      </c>
      <c r="J398" s="12">
        <v>2.8487059923908091E-2</v>
      </c>
      <c r="K398" s="12">
        <v>1.5791367356644711E-2</v>
      </c>
      <c r="L398" s="12">
        <v>1.9623414917590301E-2</v>
      </c>
      <c r="M398" s="12">
        <v>1.9897431210839388E-2</v>
      </c>
      <c r="N398" s="12"/>
      <c r="O398" s="12"/>
    </row>
    <row r="399" spans="1:15" x14ac:dyDescent="0.35">
      <c r="A399" s="11" t="str">
        <f t="shared" si="6"/>
        <v>CONSUMO PER CAPITA (kg ó litros por individuo).Total Bebidas CalienteDURANTE EL DIA</v>
      </c>
      <c r="B399" s="11" t="s">
        <v>121</v>
      </c>
      <c r="C399" s="11" t="s">
        <v>123</v>
      </c>
      <c r="D399" s="11" t="s">
        <v>235</v>
      </c>
      <c r="E399" s="12">
        <v>3.8590928369960982E-2</v>
      </c>
      <c r="F399" s="12">
        <v>5.527265787633328E-2</v>
      </c>
      <c r="G399" s="12">
        <v>4.9222597805615484E-2</v>
      </c>
      <c r="H399" s="12">
        <v>5.3267461486230315E-2</v>
      </c>
      <c r="I399" s="12">
        <v>4.4579203766139032E-2</v>
      </c>
      <c r="J399" s="12">
        <v>5.7797626699399383E-2</v>
      </c>
      <c r="K399" s="12">
        <v>4.7736435878285154E-2</v>
      </c>
      <c r="L399" s="12">
        <v>4.7951918643815497E-2</v>
      </c>
      <c r="M399" s="12">
        <v>5.7954458335272414E-2</v>
      </c>
    </row>
    <row r="400" spans="1:15" x14ac:dyDescent="0.35">
      <c r="A400" s="11" t="str">
        <f t="shared" si="6"/>
        <v>CONSUMO PER CAPITA (kg ó litros por individuo).Total Bebidas CalienteCON AMIGOS</v>
      </c>
      <c r="B400" s="11" t="s">
        <v>121</v>
      </c>
      <c r="C400" s="11" t="s">
        <v>123</v>
      </c>
      <c r="D400" s="11" t="s">
        <v>236</v>
      </c>
      <c r="E400" s="12">
        <v>0.34045283025702189</v>
      </c>
      <c r="F400" s="12">
        <v>0.42673060460806683</v>
      </c>
      <c r="G400" s="12">
        <v>0.39690455175762945</v>
      </c>
      <c r="H400" s="12">
        <v>0.39195975074740935</v>
      </c>
      <c r="I400" s="12">
        <v>0.36312553094930827</v>
      </c>
      <c r="J400" s="12">
        <v>0.42536105655770168</v>
      </c>
      <c r="K400" s="12">
        <v>0.41734116331996574</v>
      </c>
      <c r="L400" s="12">
        <v>0.42478729427782952</v>
      </c>
      <c r="M400" s="12">
        <v>0.33879030577181762</v>
      </c>
    </row>
    <row r="401" spans="1:13" x14ac:dyDescent="0.35">
      <c r="A401" s="11" t="str">
        <f t="shared" si="6"/>
        <v>CONSUMO PER CAPITA (kg ó litros por individuo).Total Bebidas CalienteCON CLIENTES</v>
      </c>
      <c r="B401" s="11" t="s">
        <v>121</v>
      </c>
      <c r="C401" s="11" t="s">
        <v>123</v>
      </c>
      <c r="D401" s="11" t="s">
        <v>237</v>
      </c>
      <c r="E401" s="12">
        <v>2.3188508543818178E-2</v>
      </c>
      <c r="F401" s="12">
        <v>2.671769769777502E-2</v>
      </c>
      <c r="G401" s="12">
        <v>1.8978633497477783E-2</v>
      </c>
      <c r="H401" s="12">
        <v>2.1498614655549992E-2</v>
      </c>
      <c r="I401" s="12">
        <v>1.9193850702241597E-2</v>
      </c>
      <c r="J401" s="12">
        <v>2.1709116489764622E-2</v>
      </c>
      <c r="K401" s="12">
        <v>1.8423673062123738E-2</v>
      </c>
      <c r="L401" s="12">
        <v>1.763883233095194E-2</v>
      </c>
      <c r="M401" s="12">
        <v>1.7011158567847247E-2</v>
      </c>
    </row>
    <row r="402" spans="1:13" x14ac:dyDescent="0.35">
      <c r="A402" s="11" t="str">
        <f t="shared" si="6"/>
        <v>CONSUMO PER CAPITA (kg ó litros por individuo).Total Bebidas CalienteCON COMPAÑEROS DE TRABAJO</v>
      </c>
      <c r="B402" s="11" t="s">
        <v>121</v>
      </c>
      <c r="C402" s="11" t="s">
        <v>123</v>
      </c>
      <c r="D402" s="11" t="s">
        <v>238</v>
      </c>
      <c r="E402" s="12">
        <v>0.35976204745964407</v>
      </c>
      <c r="F402" s="12">
        <v>0.38648212062431364</v>
      </c>
      <c r="G402" s="12">
        <v>0.33721776434381184</v>
      </c>
      <c r="H402" s="12">
        <v>0.36650809540445967</v>
      </c>
      <c r="I402" s="12">
        <v>0.34978714862240656</v>
      </c>
      <c r="J402" s="12">
        <v>0.39443451448507955</v>
      </c>
      <c r="K402" s="12">
        <v>0.33971530387993359</v>
      </c>
      <c r="L402" s="12">
        <v>0.36605542327309309</v>
      </c>
      <c r="M402" s="12">
        <v>0.346452839261506</v>
      </c>
    </row>
    <row r="403" spans="1:13" x14ac:dyDescent="0.35">
      <c r="A403" s="11" t="str">
        <f t="shared" si="6"/>
        <v>CONSUMO PER CAPITA (kg ó litros por individuo).Total Bebidas CalienteCON COMPAÑEROS DE CLASE</v>
      </c>
      <c r="B403" s="11" t="s">
        <v>121</v>
      </c>
      <c r="C403" s="11" t="s">
        <v>123</v>
      </c>
      <c r="D403" s="11" t="s">
        <v>239</v>
      </c>
      <c r="E403" s="12">
        <v>6.2683641799730636E-3</v>
      </c>
      <c r="F403" s="12">
        <v>7.2934994782102936E-3</v>
      </c>
      <c r="G403" s="12">
        <v>1.2212438434506881E-2</v>
      </c>
      <c r="H403" s="12">
        <v>8.3482445595026815E-3</v>
      </c>
      <c r="I403" s="12">
        <v>7.4752296182274049E-3</v>
      </c>
      <c r="J403" s="12">
        <v>9.5445205348422268E-3</v>
      </c>
      <c r="K403" s="12">
        <v>9.7983182544893275E-3</v>
      </c>
      <c r="L403" s="12">
        <v>1.2006951412358226E-2</v>
      </c>
      <c r="M403" s="12">
        <v>8.8020208879614377E-3</v>
      </c>
    </row>
    <row r="404" spans="1:13" x14ac:dyDescent="0.35">
      <c r="A404" s="11" t="str">
        <f t="shared" si="6"/>
        <v>CONSUMO PER CAPITA (kg ó litros por individuo).Total Bebidas CalienteCON FAMILIA</v>
      </c>
      <c r="B404" s="11" t="s">
        <v>121</v>
      </c>
      <c r="C404" s="11" t="s">
        <v>123</v>
      </c>
      <c r="D404" s="11" t="s">
        <v>240</v>
      </c>
      <c r="E404" s="12">
        <v>0.27478602432709781</v>
      </c>
      <c r="F404" s="12">
        <v>0.47166162083562319</v>
      </c>
      <c r="G404" s="12">
        <v>0.36707474364967679</v>
      </c>
      <c r="H404" s="12">
        <v>0.34513301106871358</v>
      </c>
      <c r="I404" s="12">
        <v>0.30933155927278949</v>
      </c>
      <c r="J404" s="12">
        <v>0.46189878270743684</v>
      </c>
      <c r="K404" s="12">
        <v>0.36401850174170364</v>
      </c>
      <c r="L404" s="12">
        <v>0.32485483933482695</v>
      </c>
      <c r="M404" s="12">
        <v>0.31597338138860837</v>
      </c>
    </row>
    <row r="405" spans="1:13" x14ac:dyDescent="0.35">
      <c r="A405" s="11" t="str">
        <f t="shared" si="6"/>
        <v>CONSUMO PER CAPITA (kg ó litros por individuo).Total Bebidas CalienteCON LA PAREJA</v>
      </c>
      <c r="B405" s="11" t="s">
        <v>121</v>
      </c>
      <c r="C405" s="11" t="s">
        <v>123</v>
      </c>
      <c r="D405" s="11" t="s">
        <v>241</v>
      </c>
      <c r="E405" s="12">
        <v>0.24560287685268925</v>
      </c>
      <c r="F405" s="12">
        <v>0.38006365669678865</v>
      </c>
      <c r="G405" s="12">
        <v>0.31461155349822545</v>
      </c>
      <c r="H405" s="12">
        <v>0.30509003538107238</v>
      </c>
      <c r="I405" s="12">
        <v>0.29882507598836194</v>
      </c>
      <c r="J405" s="12">
        <v>0.36876897335089165</v>
      </c>
      <c r="K405" s="12">
        <v>0.30563027966555228</v>
      </c>
      <c r="L405" s="12">
        <v>0.31888996331912833</v>
      </c>
      <c r="M405" s="12">
        <v>0.32530002408776487</v>
      </c>
    </row>
    <row r="406" spans="1:13" x14ac:dyDescent="0.35">
      <c r="A406" s="11" t="str">
        <f t="shared" si="6"/>
        <v>CONSUMO PER CAPITA (kg ó litros por individuo).Total Bebidas CalienteESTABA SOLO/A</v>
      </c>
      <c r="B406" s="11" t="s">
        <v>121</v>
      </c>
      <c r="C406" s="11" t="s">
        <v>123</v>
      </c>
      <c r="D406" s="11" t="s">
        <v>242</v>
      </c>
      <c r="E406" s="12">
        <v>0.53856228122778471</v>
      </c>
      <c r="F406" s="12">
        <v>0.6958913964504464</v>
      </c>
      <c r="G406" s="12">
        <v>0.54928692582370153</v>
      </c>
      <c r="H406" s="12">
        <v>0.57663757437589502</v>
      </c>
      <c r="I406" s="12">
        <v>0.52592438192585167</v>
      </c>
      <c r="J406" s="12">
        <v>0.64066008388954743</v>
      </c>
      <c r="K406" s="12">
        <v>0.52854725657739932</v>
      </c>
      <c r="L406" s="12">
        <v>0.54757125003867213</v>
      </c>
      <c r="M406" s="12">
        <v>0.52587196458283592</v>
      </c>
    </row>
    <row r="407" spans="1:13" x14ac:dyDescent="0.35">
      <c r="A407" s="11" t="str">
        <f t="shared" si="6"/>
        <v>CONSUMO PER CAPITA (kg ó litros por individuo).Total Bebidas CalienteOTROS</v>
      </c>
      <c r="B407" s="11" t="s">
        <v>121</v>
      </c>
      <c r="C407" s="11" t="s">
        <v>123</v>
      </c>
      <c r="D407" s="11" t="s">
        <v>243</v>
      </c>
      <c r="E407" s="12">
        <v>1.2323143697725563E-2</v>
      </c>
      <c r="F407" s="12">
        <v>1.5896239244235423E-2</v>
      </c>
      <c r="G407" s="12">
        <v>8.6719944596309242E-3</v>
      </c>
      <c r="H407" s="12">
        <v>8.4892389553579452E-3</v>
      </c>
      <c r="I407" s="12">
        <v>9.3146611587028409E-3</v>
      </c>
      <c r="J407" s="12">
        <v>1.0134601768867282E-2</v>
      </c>
      <c r="K407" s="12">
        <v>9.731674338178363E-3</v>
      </c>
      <c r="L407" s="12">
        <v>9.4216522448333281E-3</v>
      </c>
      <c r="M407" s="12">
        <v>8.2919117114204147E-3</v>
      </c>
    </row>
    <row r="408" spans="1:13" x14ac:dyDescent="0.35">
      <c r="A408" s="11" t="str">
        <f t="shared" si="6"/>
        <v>CONSUMO PER CAPITA (kg ó litros por individuo).Total Bebidas CalienteESTAR TRABAJANDO</v>
      </c>
      <c r="B408" s="11" t="s">
        <v>121</v>
      </c>
      <c r="C408" s="11" t="s">
        <v>123</v>
      </c>
      <c r="D408" s="11" t="s">
        <v>244</v>
      </c>
      <c r="E408" s="12">
        <v>0.54894780027012291</v>
      </c>
      <c r="F408" s="12">
        <v>0.60068683331139472</v>
      </c>
      <c r="G408" s="12">
        <v>0.48065091319475439</v>
      </c>
      <c r="H408" s="12">
        <v>0.52832843648615624</v>
      </c>
      <c r="I408" s="12">
        <v>0.51799243922448679</v>
      </c>
      <c r="J408" s="12">
        <v>0.59292737179584887</v>
      </c>
      <c r="K408" s="12">
        <v>0.49218468256452924</v>
      </c>
      <c r="L408" s="12">
        <v>0.54196845093723567</v>
      </c>
      <c r="M408" s="12">
        <v>0.52626543854866481</v>
      </c>
    </row>
    <row r="409" spans="1:13" x14ac:dyDescent="0.35">
      <c r="A409" s="11" t="str">
        <f t="shared" si="6"/>
        <v>CONSUMO PER CAPITA (kg ó litros por individuo).Total Bebidas CalienteCOMIDA DE NEGOCIOS</v>
      </c>
      <c r="B409" s="11" t="s">
        <v>121</v>
      </c>
      <c r="C409" s="11" t="s">
        <v>123</v>
      </c>
      <c r="D409" s="11" t="s">
        <v>245</v>
      </c>
      <c r="E409" s="12">
        <v>3.4666560058296916E-3</v>
      </c>
      <c r="F409" s="12">
        <v>2.820025714338527E-3</v>
      </c>
      <c r="G409" s="12">
        <v>5.0152381359312194E-3</v>
      </c>
      <c r="H409" s="12">
        <v>3.0158618684595949E-3</v>
      </c>
      <c r="I409" s="12">
        <v>2.5001035447986628E-3</v>
      </c>
      <c r="J409" s="12">
        <v>3.2425252263397677E-3</v>
      </c>
      <c r="K409" s="12">
        <v>5.6983702785444153E-3</v>
      </c>
      <c r="L409" s="12">
        <v>4.0494218313833503E-3</v>
      </c>
      <c r="M409" s="12">
        <v>3.271489359829011E-3</v>
      </c>
    </row>
    <row r="410" spans="1:13" x14ac:dyDescent="0.35">
      <c r="A410" s="11" t="str">
        <f t="shared" si="6"/>
        <v>CONSUMO PER CAPITA (kg ó litros por individuo).Total Bebidas CalientePOR PLACER/RELAX</v>
      </c>
      <c r="B410" s="11" t="s">
        <v>121</v>
      </c>
      <c r="C410" s="11" t="s">
        <v>123</v>
      </c>
      <c r="D410" s="11" t="s">
        <v>246</v>
      </c>
      <c r="E410" s="12">
        <v>0.24695299262234591</v>
      </c>
      <c r="F410" s="12">
        <v>0.39217287343585167</v>
      </c>
      <c r="G410" s="12">
        <v>0.2960112097401405</v>
      </c>
      <c r="H410" s="12">
        <v>0.27852146249902604</v>
      </c>
      <c r="I410" s="12">
        <v>0.30034595258455854</v>
      </c>
      <c r="J410" s="12">
        <v>0.40171150727522714</v>
      </c>
      <c r="K410" s="12">
        <v>0.30208738708286026</v>
      </c>
      <c r="L410" s="12">
        <v>0.28242234398184501</v>
      </c>
      <c r="M410" s="12">
        <v>0.2849016717820424</v>
      </c>
    </row>
    <row r="411" spans="1:13" x14ac:dyDescent="0.35">
      <c r="A411" s="11" t="str">
        <f t="shared" si="6"/>
        <v>CONSUMO PER CAPITA (kg ó litros por individuo).Total Bebidas CalienteTENER HAMBRE/SIN PLANIFICAR</v>
      </c>
      <c r="B411" s="11" t="s">
        <v>121</v>
      </c>
      <c r="C411" s="11" t="s">
        <v>123</v>
      </c>
      <c r="D411" s="11" t="s">
        <v>247</v>
      </c>
      <c r="E411" s="12">
        <v>0.44280071000209359</v>
      </c>
      <c r="F411" s="12">
        <v>0.65738010929360247</v>
      </c>
      <c r="G411" s="12">
        <v>0.58236845394647407</v>
      </c>
      <c r="H411" s="12">
        <v>0.58251893832731838</v>
      </c>
      <c r="I411" s="12">
        <v>0.43702073197174057</v>
      </c>
      <c r="J411" s="12">
        <v>0.51840099487414593</v>
      </c>
      <c r="K411" s="12">
        <v>0.47160203846956755</v>
      </c>
      <c r="L411" s="12">
        <v>0.46977920070917301</v>
      </c>
      <c r="M411" s="12">
        <v>0.41764259108448293</v>
      </c>
    </row>
    <row r="412" spans="1:13" x14ac:dyDescent="0.35">
      <c r="A412" s="11" t="str">
        <f t="shared" si="6"/>
        <v>CONSUMO PER CAPITA (kg ó litros por individuo).Total Bebidas CalienteESTAR DE COMPRAS</v>
      </c>
      <c r="B412" s="11" t="s">
        <v>121</v>
      </c>
      <c r="C412" s="11" t="s">
        <v>123</v>
      </c>
      <c r="D412" s="11" t="s">
        <v>248</v>
      </c>
      <c r="E412" s="12">
        <v>5.7484254027178931E-2</v>
      </c>
      <c r="F412" s="12">
        <v>7.3675661993812161E-2</v>
      </c>
      <c r="G412" s="12">
        <v>6.6410576137795427E-2</v>
      </c>
      <c r="H412" s="12">
        <v>6.0041900296402002E-2</v>
      </c>
      <c r="I412" s="12">
        <v>4.9515818577547999E-2</v>
      </c>
      <c r="J412" s="12">
        <v>6.9253234668357047E-2</v>
      </c>
      <c r="K412" s="12">
        <v>6.1954904445480588E-2</v>
      </c>
      <c r="L412" s="12">
        <v>6.5412043665798364E-2</v>
      </c>
      <c r="M412" s="12">
        <v>5.5480247627960749E-2</v>
      </c>
    </row>
    <row r="413" spans="1:13" x14ac:dyDescent="0.35">
      <c r="A413" s="11" t="str">
        <f t="shared" si="6"/>
        <v>CONSUMO PER CAPITA (kg ó litros por individuo).Total Bebidas CalienteNO COCINAR EN CASA</v>
      </c>
      <c r="B413" s="11" t="s">
        <v>121</v>
      </c>
      <c r="C413" s="11" t="s">
        <v>123</v>
      </c>
      <c r="D413" s="11" t="s">
        <v>249</v>
      </c>
      <c r="E413" s="12">
        <v>3.3288660327403574E-2</v>
      </c>
      <c r="F413" s="12">
        <v>5.2656566680941257E-2</v>
      </c>
      <c r="G413" s="12">
        <v>4.1038051969286442E-2</v>
      </c>
      <c r="H413" s="12">
        <v>3.196559360858113E-2</v>
      </c>
      <c r="I413" s="12">
        <v>4.0883080499741847E-2</v>
      </c>
      <c r="J413" s="12">
        <v>5.3138004116226586E-2</v>
      </c>
      <c r="K413" s="12">
        <v>3.7123488241889185E-2</v>
      </c>
      <c r="L413" s="12">
        <v>3.5058851374604488E-2</v>
      </c>
      <c r="M413" s="12">
        <v>3.6410047377313168E-2</v>
      </c>
    </row>
    <row r="414" spans="1:13" x14ac:dyDescent="0.35">
      <c r="A414" s="11" t="str">
        <f t="shared" si="6"/>
        <v>CONSUMO PER CAPITA (kg ó litros por individuo).Total Bebidas CalienteCELEBRACION/FIESTA/SALIR TOMAR</v>
      </c>
      <c r="B414" s="11" t="s">
        <v>121</v>
      </c>
      <c r="C414" s="11" t="s">
        <v>123</v>
      </c>
      <c r="D414" s="11" t="s">
        <v>250</v>
      </c>
      <c r="E414" s="12">
        <v>0.35331750284362096</v>
      </c>
      <c r="F414" s="12">
        <v>0.464769101608561</v>
      </c>
      <c r="G414" s="12">
        <v>0.38484054856971028</v>
      </c>
      <c r="H414" s="12">
        <v>0.39846326760102257</v>
      </c>
      <c r="I414" s="12">
        <v>0.39785679299990723</v>
      </c>
      <c r="J414" s="12">
        <v>0.5210039279114721</v>
      </c>
      <c r="K414" s="12">
        <v>0.48205093759410578</v>
      </c>
      <c r="L414" s="12">
        <v>0.47485531014013732</v>
      </c>
      <c r="M414" s="12">
        <v>0.42464069265063853</v>
      </c>
    </row>
    <row r="415" spans="1:13" x14ac:dyDescent="0.35">
      <c r="A415" s="11" t="str">
        <f t="shared" si="6"/>
        <v>CONSUMO PER CAPITA (kg ó litros por individuo).Total Bebidas CalienteVIENDO DEPORTES</v>
      </c>
      <c r="B415" s="11" t="s">
        <v>121</v>
      </c>
      <c r="C415" s="11" t="s">
        <v>123</v>
      </c>
      <c r="D415" s="11" t="s">
        <v>251</v>
      </c>
      <c r="E415" s="12">
        <v>6.5875022384549323E-3</v>
      </c>
      <c r="F415" s="12">
        <v>5.2587237291528977E-3</v>
      </c>
      <c r="G415" s="12">
        <v>6.4076378422185274E-3</v>
      </c>
      <c r="H415" s="12">
        <v>9.7915963000835844E-3</v>
      </c>
      <c r="I415" s="12">
        <v>5.5883439408986966E-3</v>
      </c>
      <c r="J415" s="12">
        <v>7.6845829358687208E-3</v>
      </c>
      <c r="K415" s="12">
        <v>1.318699070979531E-2</v>
      </c>
      <c r="L415" s="12">
        <v>1.2347718283913206E-2</v>
      </c>
      <c r="M415" s="12">
        <v>6.412920806755428E-3</v>
      </c>
    </row>
    <row r="416" spans="1:13" x14ac:dyDescent="0.35">
      <c r="A416" s="11" t="str">
        <f t="shared" si="6"/>
        <v>CONSUMO PER CAPITA (kg ó litros por individuo).Total Bebidas CalienteOTROS MOTIVOS</v>
      </c>
      <c r="B416" s="11" t="s">
        <v>121</v>
      </c>
      <c r="C416" s="11" t="s">
        <v>123</v>
      </c>
      <c r="D416" s="11" t="s">
        <v>252</v>
      </c>
      <c r="E416" s="12">
        <v>0.10809992992951083</v>
      </c>
      <c r="F416" s="12">
        <v>0.16131716031960627</v>
      </c>
      <c r="G416" s="12">
        <v>0.14221606959884014</v>
      </c>
      <c r="H416" s="12">
        <v>0.13101799230681999</v>
      </c>
      <c r="I416" s="12">
        <v>0.1312740674312706</v>
      </c>
      <c r="J416" s="12">
        <v>0.1651502199903005</v>
      </c>
      <c r="K416" s="12">
        <v>0.12731751731250449</v>
      </c>
      <c r="L416" s="12">
        <v>0.135333002410464</v>
      </c>
      <c r="M416" s="12">
        <v>0.13146846308556329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N68"/>
  <sheetViews>
    <sheetView showGridLines="0" showRowColHeaders="0" zoomScale="70" zoomScaleNormal="70" workbookViewId="0">
      <selection activeCell="D5" sqref="D5"/>
    </sheetView>
  </sheetViews>
  <sheetFormatPr baseColWidth="10" defaultRowHeight="14.5" x14ac:dyDescent="0.35"/>
  <cols>
    <col min="1" max="1" width="36" style="14" customWidth="1"/>
    <col min="2" max="2" width="8" style="14" customWidth="1"/>
    <col min="3" max="10" width="18.54296875" style="14" customWidth="1"/>
    <col min="11" max="11" width="18.54296875" style="3" customWidth="1"/>
    <col min="12" max="12" width="3.7265625" style="3" customWidth="1"/>
    <col min="13" max="13" width="18.54296875" style="14" customWidth="1"/>
    <col min="14" max="14" width="1.26953125" style="14" customWidth="1"/>
    <col min="15" max="15" width="53.81640625" style="3" customWidth="1"/>
    <col min="16" max="16" width="21.7265625" style="3" bestFit="1" customWidth="1"/>
    <col min="17" max="17" width="25.7265625" style="3" customWidth="1"/>
    <col min="18" max="18" width="19.54296875" style="3" customWidth="1"/>
    <col min="19" max="16384" width="10.90625" style="3"/>
  </cols>
  <sheetData>
    <row r="1" spans="1:14" ht="48.75" customHeight="1" x14ac:dyDescent="0.6">
      <c r="A1" s="101" t="s">
        <v>111</v>
      </c>
      <c r="B1" s="101"/>
      <c r="C1" s="102"/>
      <c r="D1" s="102"/>
      <c r="E1" s="102"/>
      <c r="F1" s="102"/>
      <c r="G1" s="102"/>
      <c r="H1" s="102"/>
      <c r="I1" s="102"/>
      <c r="J1" s="102"/>
      <c r="K1" s="102"/>
      <c r="M1" s="36"/>
      <c r="N1" s="36"/>
    </row>
    <row r="2" spans="1:14" x14ac:dyDescent="0.35">
      <c r="A2" s="32"/>
      <c r="B2" s="32"/>
      <c r="C2" s="33"/>
      <c r="D2" s="33"/>
      <c r="E2" s="33"/>
      <c r="F2" s="33"/>
      <c r="G2" s="33"/>
      <c r="H2" s="33"/>
      <c r="I2" s="33"/>
      <c r="J2" s="33"/>
      <c r="K2" s="33"/>
      <c r="M2" s="33"/>
      <c r="N2" s="33"/>
    </row>
    <row r="3" spans="1:14" ht="21" customHeight="1" x14ac:dyDescent="0.35">
      <c r="A3" s="33"/>
      <c r="C3" s="33"/>
      <c r="D3" s="33"/>
      <c r="E3" s="33"/>
      <c r="F3" s="33"/>
      <c r="G3" s="33"/>
      <c r="H3" s="33"/>
      <c r="I3" s="33"/>
      <c r="J3" s="33"/>
      <c r="K3" s="33"/>
      <c r="M3" s="33"/>
      <c r="N3" s="33"/>
    </row>
    <row r="4" spans="1:14" ht="19" thickBot="1" x14ac:dyDescent="0.4">
      <c r="A4" s="34" t="s">
        <v>35</v>
      </c>
      <c r="B4" s="35"/>
      <c r="C4" s="33"/>
      <c r="D4" s="33"/>
      <c r="E4" s="33"/>
      <c r="F4" s="33"/>
      <c r="G4" s="33"/>
      <c r="H4" s="33"/>
      <c r="I4" s="33"/>
      <c r="J4" s="33"/>
      <c r="K4" s="33"/>
      <c r="M4" s="33"/>
      <c r="N4" s="33"/>
    </row>
    <row r="5" spans="1:14" ht="15" thickTop="1" x14ac:dyDescent="0.35">
      <c r="A5" s="37"/>
      <c r="B5" s="38"/>
      <c r="C5" s="33"/>
      <c r="D5" s="33"/>
      <c r="E5" s="33"/>
      <c r="F5" s="33"/>
      <c r="G5" s="33"/>
      <c r="H5" s="33"/>
      <c r="I5" s="33"/>
      <c r="J5" s="33"/>
      <c r="K5" s="33"/>
      <c r="M5" s="33"/>
      <c r="N5" s="33"/>
    </row>
    <row r="6" spans="1:14" ht="32.25" customHeight="1" x14ac:dyDescent="0.35">
      <c r="A6" s="32">
        <v>1</v>
      </c>
      <c r="B6" s="35" t="str">
        <f>VLOOKUP(A6,Desplegables!$A$2:$C$12,3,0)</f>
        <v>VOLUMEN (miles Consumiciones)</v>
      </c>
      <c r="C6" s="38">
        <v>4</v>
      </c>
      <c r="D6" s="38">
        <v>5</v>
      </c>
      <c r="E6" s="38">
        <v>6</v>
      </c>
      <c r="F6" s="38">
        <v>7</v>
      </c>
      <c r="G6" s="38">
        <v>8</v>
      </c>
      <c r="H6" s="38">
        <v>9</v>
      </c>
      <c r="I6" s="38">
        <v>10</v>
      </c>
      <c r="J6" s="38">
        <v>11</v>
      </c>
      <c r="K6" s="38">
        <v>12</v>
      </c>
      <c r="M6" s="37"/>
      <c r="N6" s="33"/>
    </row>
    <row r="7" spans="1:14" ht="25" customHeight="1" x14ac:dyDescent="0.35">
      <c r="A7" s="39"/>
      <c r="B7" s="40"/>
      <c r="C7" s="28" t="str">
        <f>KPI_DATOS!D2</f>
        <v>TRIM 2 21</v>
      </c>
      <c r="D7" s="28" t="str">
        <f>KPI_DATOS!E2</f>
        <v>TRIM 3 21</v>
      </c>
      <c r="E7" s="28" t="str">
        <f>KPI_DATOS!F2</f>
        <v>TRIM 4 21</v>
      </c>
      <c r="F7" s="28" t="str">
        <f>KPI_DATOS!G2</f>
        <v>TRIM 1 22</v>
      </c>
      <c r="G7" s="28" t="str">
        <f>KPI_DATOS!H2</f>
        <v>TRIM 2 22</v>
      </c>
      <c r="H7" s="28" t="str">
        <f>KPI_DATOS!I2</f>
        <v>TRIM 3 22</v>
      </c>
      <c r="I7" s="28" t="str">
        <f>KPI_DATOS!J2</f>
        <v>TRIM 4 22</v>
      </c>
      <c r="J7" s="28" t="str">
        <f>KPI_DATOS!K2</f>
        <v>TRIM 1 23</v>
      </c>
      <c r="K7" s="28" t="str">
        <f>KPI_DATOS!L2</f>
        <v>TRIM 2 23</v>
      </c>
      <c r="L7" s="10"/>
      <c r="M7" s="28" t="str">
        <f>"Evolucion "&amp;K7&amp;" vs "&amp;G7</f>
        <v>Evolucion TRIM 2 23 vs TRIM 2 22</v>
      </c>
      <c r="N7" s="33"/>
    </row>
    <row r="8" spans="1:14" ht="20.149999999999999" customHeight="1" x14ac:dyDescent="0.35">
      <c r="A8" s="41" t="str">
        <f>KPI_DATOS!C3</f>
        <v>TOTAL BEBIDAS</v>
      </c>
      <c r="B8" s="42"/>
      <c r="C8" s="49">
        <f>IF($A$6&lt;4,VLOOKUP($B$6&amp;$A8,KPI_DATOS!$A:$L,C$6,0)/1000,VLOOKUP($B$6&amp;$A8,KPI_DATOS!$A:$L,C$6,0))</f>
        <v>1562.2080000000001</v>
      </c>
      <c r="D8" s="49">
        <f>IF($A$6&lt;4,VLOOKUP($B$6&amp;$A8,KPI_DATOS!$A:$L,D$6,0)/1000,VLOOKUP($B$6&amp;$A8,KPI_DATOS!$A:$L,D$6,0))</f>
        <v>2449.2139999999999</v>
      </c>
      <c r="E8" s="49">
        <f>IF($A$6&lt;4,VLOOKUP($B$6&amp;$A8,KPI_DATOS!$A:$L,E$6,0)/1000,VLOOKUP($B$6&amp;$A8,KPI_DATOS!$A:$L,E$6,0))</f>
        <v>1643.097</v>
      </c>
      <c r="F8" s="49">
        <f>IF($A$6&lt;4,VLOOKUP($B$6&amp;$A8,KPI_DATOS!$A:$L,F$6,0)/1000,VLOOKUP($B$6&amp;$A8,KPI_DATOS!$A:$L,F$6,0))</f>
        <v>1549.806</v>
      </c>
      <c r="G8" s="49">
        <f>IF($A$6&lt;4,VLOOKUP($B$6&amp;$A8,KPI_DATOS!$A:$L,G$6,0)/1000,VLOOKUP($B$6&amp;$A8,KPI_DATOS!$A:$L,G$6,0))</f>
        <v>1724.7850000000001</v>
      </c>
      <c r="H8" s="49">
        <f>IF($A$6&lt;4,VLOOKUP($B$6&amp;$A8,KPI_DATOS!$A:$L,H$6,0)/1000,VLOOKUP($B$6&amp;$A8,KPI_DATOS!$A:$L,H$6,0))</f>
        <v>2428.6849999999999</v>
      </c>
      <c r="I8" s="49">
        <f>IF($A$6&lt;4,VLOOKUP($B$6&amp;$A8,KPI_DATOS!$A:$L,I$6,0)/1000,VLOOKUP($B$6&amp;$A8,KPI_DATOS!$A:$L,I$6,0))</f>
        <v>1637.289</v>
      </c>
      <c r="J8" s="49">
        <f>IF($A$6&lt;4,VLOOKUP($B$6&amp;$A8,KPI_DATOS!$A:$L,J$6,0)/1000,VLOOKUP($B$6&amp;$A8,KPI_DATOS!$A:$L,J$6,0))</f>
        <v>1574.289</v>
      </c>
      <c r="K8" s="49">
        <f>IF($A$6&lt;4,VLOOKUP($B$6&amp;$A8,KPI_DATOS!$A:$L,K$6,0)/1000,VLOOKUP($B$6&amp;$A8,KPI_DATOS!$A:$L,K$6,0))</f>
        <v>1665.3710000000001</v>
      </c>
      <c r="L8" s="10"/>
      <c r="M8" s="29">
        <f>IFERROR(IF(A6=4,(K8-G8),((K8/G8-1)*100)),"-")</f>
        <v>-3.4447191968854041</v>
      </c>
      <c r="N8" s="33"/>
    </row>
    <row r="9" spans="1:14" ht="20.149999999999999" customHeight="1" x14ac:dyDescent="0.35">
      <c r="A9" s="43" t="str">
        <f>KPI_DATOS!C4</f>
        <v>.Total Bebidas Caliente</v>
      </c>
      <c r="B9" s="42"/>
      <c r="C9" s="49">
        <f>IF($A$6&lt;4,VLOOKUP($B$6&amp;$A9,KPI_DATOS!$A:$L,C$6,0)/1000,VLOOKUP($B$6&amp;$A9,KPI_DATOS!$A:$L,C$6,0))</f>
        <v>616.71759999999995</v>
      </c>
      <c r="D9" s="49">
        <f>IF($A$6&lt;4,VLOOKUP($B$6&amp;$A9,KPI_DATOS!$A:$L,D$6,0)/1000,VLOOKUP($B$6&amp;$A9,KPI_DATOS!$A:$L,D$6,0))</f>
        <v>828.41800000000001</v>
      </c>
      <c r="E9" s="49">
        <f>IF($A$6&lt;4,VLOOKUP($B$6&amp;$A9,KPI_DATOS!$A:$L,E$6,0)/1000,VLOOKUP($B$6&amp;$A9,KPI_DATOS!$A:$L,E$6,0))</f>
        <v>673.63649999999996</v>
      </c>
      <c r="F9" s="49">
        <f>IF($A$6&lt;4,VLOOKUP($B$6&amp;$A9,KPI_DATOS!$A:$L,F$6,0)/1000,VLOOKUP($B$6&amp;$A9,KPI_DATOS!$A:$L,F$6,0))</f>
        <v>679.17869999999994</v>
      </c>
      <c r="G9" s="49">
        <f>IF($A$6&lt;4,VLOOKUP($B$6&amp;$A9,KPI_DATOS!$A:$L,G$6,0)/1000,VLOOKUP($B$6&amp;$A9,KPI_DATOS!$A:$L,G$6,0))</f>
        <v>647.88880000000006</v>
      </c>
      <c r="H9" s="49">
        <f>IF($A$6&lt;4,VLOOKUP($B$6&amp;$A9,KPI_DATOS!$A:$L,H$6,0)/1000,VLOOKUP($B$6&amp;$A9,KPI_DATOS!$A:$L,H$6,0))</f>
        <v>808.87440000000004</v>
      </c>
      <c r="I9" s="49">
        <f>IF($A$6&lt;4,VLOOKUP($B$6&amp;$A9,KPI_DATOS!$A:$L,I$6,0)/1000,VLOOKUP($B$6&amp;$A9,KPI_DATOS!$A:$L,I$6,0))</f>
        <v>675.75580000000002</v>
      </c>
      <c r="J9" s="49">
        <f>IF($A$6&lt;4,VLOOKUP($B$6&amp;$A9,KPI_DATOS!$A:$L,J$6,0)/1000,VLOOKUP($B$6&amp;$A9,KPI_DATOS!$A:$L,J$6,0))</f>
        <v>692.70409999999993</v>
      </c>
      <c r="K9" s="49">
        <f>IF($A$6&lt;4,VLOOKUP($B$6&amp;$A9,KPI_DATOS!$A:$L,K$6,0)/1000,VLOOKUP($B$6&amp;$A9,KPI_DATOS!$A:$L,K$6,0))</f>
        <v>649.15899999999999</v>
      </c>
      <c r="L9" s="10"/>
      <c r="M9" s="29">
        <f t="shared" ref="M9:M59" si="0">IFERROR(IF(A7=4,(K9-G9),((K9/G9-1)*100)),"-")</f>
        <v>0.19605216203766318</v>
      </c>
      <c r="N9" s="33"/>
    </row>
    <row r="10" spans="1:14" ht="20.149999999999999" customHeight="1" x14ac:dyDescent="0.35">
      <c r="A10" s="44" t="str">
        <f>KPI_DATOS!C5</f>
        <v>Cafe</v>
      </c>
      <c r="B10" s="42"/>
      <c r="C10" s="49">
        <f>IF($A$6&lt;4,VLOOKUP($B$6&amp;$A10,KPI_DATOS!$A:$L,C$6,0)/1000,VLOOKUP($B$6&amp;$A10,KPI_DATOS!$A:$L,C$6,0))</f>
        <v>257.45460000000003</v>
      </c>
      <c r="D10" s="49">
        <f>IF($A$6&lt;4,VLOOKUP($B$6&amp;$A10,KPI_DATOS!$A:$L,D$6,0)/1000,VLOOKUP($B$6&amp;$A10,KPI_DATOS!$A:$L,D$6,0))</f>
        <v>357.20009999999996</v>
      </c>
      <c r="E10" s="49">
        <f>IF($A$6&lt;4,VLOOKUP($B$6&amp;$A10,KPI_DATOS!$A:$L,E$6,0)/1000,VLOOKUP($B$6&amp;$A10,KPI_DATOS!$A:$L,E$6,0))</f>
        <v>270.3734</v>
      </c>
      <c r="F10" s="49">
        <f>IF($A$6&lt;4,VLOOKUP($B$6&amp;$A10,KPI_DATOS!$A:$L,F$6,0)/1000,VLOOKUP($B$6&amp;$A10,KPI_DATOS!$A:$L,F$6,0))</f>
        <v>272.10359999999997</v>
      </c>
      <c r="G10" s="49">
        <f>IF($A$6&lt;4,VLOOKUP($B$6&amp;$A10,KPI_DATOS!$A:$L,G$6,0)/1000,VLOOKUP($B$6&amp;$A10,KPI_DATOS!$A:$L,G$6,0))</f>
        <v>275.83340000000004</v>
      </c>
      <c r="H10" s="49">
        <f>IF($A$6&lt;4,VLOOKUP($B$6&amp;$A10,KPI_DATOS!$A:$L,H$6,0)/1000,VLOOKUP($B$6&amp;$A10,KPI_DATOS!$A:$L,H$6,0))</f>
        <v>357.81059999999997</v>
      </c>
      <c r="I10" s="49">
        <f>IF($A$6&lt;4,VLOOKUP($B$6&amp;$A10,KPI_DATOS!$A:$L,I$6,0)/1000,VLOOKUP($B$6&amp;$A10,KPI_DATOS!$A:$L,I$6,0))</f>
        <v>273.67090000000002</v>
      </c>
      <c r="J10" s="49">
        <f>IF($A$6&lt;4,VLOOKUP($B$6&amp;$A10,KPI_DATOS!$A:$L,J$6,0)/1000,VLOOKUP($B$6&amp;$A10,KPI_DATOS!$A:$L,J$6,0))</f>
        <v>279.58330000000001</v>
      </c>
      <c r="K10" s="49">
        <f>IF($A$6&lt;4,VLOOKUP($B$6&amp;$A10,KPI_DATOS!$A:$L,K$6,0)/1000,VLOOKUP($B$6&amp;$A10,KPI_DATOS!$A:$L,K$6,0))</f>
        <v>269.95640000000003</v>
      </c>
      <c r="L10" s="10"/>
      <c r="M10" s="29">
        <f t="shared" si="0"/>
        <v>-2.1306339261307761</v>
      </c>
      <c r="N10" s="33"/>
    </row>
    <row r="11" spans="1:14" ht="20.149999999999999" customHeight="1" x14ac:dyDescent="0.35">
      <c r="A11" s="44" t="str">
        <f>KPI_DATOS!C6</f>
        <v>Leche+bebidas vegetales</v>
      </c>
      <c r="B11" s="42"/>
      <c r="C11" s="49">
        <f>IF($A$6&lt;4,VLOOKUP($B$6&amp;$A11,KPI_DATOS!$A:$L,C$6,0)/1000,VLOOKUP($B$6&amp;$A11,KPI_DATOS!$A:$L,C$6,0))</f>
        <v>328.97040000000004</v>
      </c>
      <c r="D11" s="49">
        <f>IF($A$6&lt;4,VLOOKUP($B$6&amp;$A11,KPI_DATOS!$A:$L,D$6,0)/1000,VLOOKUP($B$6&amp;$A11,KPI_DATOS!$A:$L,D$6,0))</f>
        <v>428.54140000000001</v>
      </c>
      <c r="E11" s="49">
        <f>IF($A$6&lt;4,VLOOKUP($B$6&amp;$A11,KPI_DATOS!$A:$L,E$6,0)/1000,VLOOKUP($B$6&amp;$A11,KPI_DATOS!$A:$L,E$6,0))</f>
        <v>354.8383</v>
      </c>
      <c r="F11" s="49">
        <f>IF($A$6&lt;4,VLOOKUP($B$6&amp;$A11,KPI_DATOS!$A:$L,F$6,0)/1000,VLOOKUP($B$6&amp;$A11,KPI_DATOS!$A:$L,F$6,0))</f>
        <v>357.87309999999997</v>
      </c>
      <c r="G11" s="49">
        <f>IF($A$6&lt;4,VLOOKUP($B$6&amp;$A11,KPI_DATOS!$A:$L,G$6,0)/1000,VLOOKUP($B$6&amp;$A11,KPI_DATOS!$A:$L,G$6,0))</f>
        <v>333.51769999999999</v>
      </c>
      <c r="H11" s="49">
        <f>IF($A$6&lt;4,VLOOKUP($B$6&amp;$A11,KPI_DATOS!$A:$L,H$6,0)/1000,VLOOKUP($B$6&amp;$A11,KPI_DATOS!$A:$L,H$6,0))</f>
        <v>405.81490000000002</v>
      </c>
      <c r="I11" s="49">
        <f>IF($A$6&lt;4,VLOOKUP($B$6&amp;$A11,KPI_DATOS!$A:$L,I$6,0)/1000,VLOOKUP($B$6&amp;$A11,KPI_DATOS!$A:$L,I$6,0))</f>
        <v>348.64729999999997</v>
      </c>
      <c r="J11" s="49">
        <f>IF($A$6&lt;4,VLOOKUP($B$6&amp;$A11,KPI_DATOS!$A:$L,J$6,0)/1000,VLOOKUP($B$6&amp;$A11,KPI_DATOS!$A:$L,J$6,0))</f>
        <v>360.6823</v>
      </c>
      <c r="K11" s="49">
        <f>IF($A$6&lt;4,VLOOKUP($B$6&amp;$A11,KPI_DATOS!$A:$L,K$6,0)/1000,VLOOKUP($B$6&amp;$A11,KPI_DATOS!$A:$L,K$6,0))</f>
        <v>341.89979999999997</v>
      </c>
      <c r="L11" s="10"/>
      <c r="M11" s="29">
        <f t="shared" si="0"/>
        <v>2.513239926996369</v>
      </c>
      <c r="N11" s="33"/>
    </row>
    <row r="12" spans="1:14" ht="20.149999999999999" customHeight="1" x14ac:dyDescent="0.35">
      <c r="A12" s="45" t="str">
        <f>KPI_DATOS!C7</f>
        <v>Leche</v>
      </c>
      <c r="B12" s="42"/>
      <c r="C12" s="49">
        <f>IF($A$6&lt;4,VLOOKUP($B$6&amp;$A12,KPI_DATOS!$A:$L,C$6,0)/1000,VLOOKUP($B$6&amp;$A12,KPI_DATOS!$A:$L,C$6,0))</f>
        <v>321.48849999999999</v>
      </c>
      <c r="D12" s="49">
        <f>IF($A$6&lt;4,VLOOKUP($B$6&amp;$A12,KPI_DATOS!$A:$L,D$6,0)/1000,VLOOKUP($B$6&amp;$A12,KPI_DATOS!$A:$L,D$6,0))</f>
        <v>418.05779999999999</v>
      </c>
      <c r="E12" s="49">
        <f>IF($A$6&lt;4,VLOOKUP($B$6&amp;$A12,KPI_DATOS!$A:$L,E$6,0)/1000,VLOOKUP($B$6&amp;$A12,KPI_DATOS!$A:$L,E$6,0))</f>
        <v>344.06129999999996</v>
      </c>
      <c r="F12" s="49">
        <f>IF($A$6&lt;4,VLOOKUP($B$6&amp;$A12,KPI_DATOS!$A:$L,F$6,0)/1000,VLOOKUP($B$6&amp;$A12,KPI_DATOS!$A:$L,F$6,0))</f>
        <v>346.17190000000005</v>
      </c>
      <c r="G12" s="49">
        <f>IF($A$6&lt;4,VLOOKUP($B$6&amp;$A12,KPI_DATOS!$A:$L,G$6,0)/1000,VLOOKUP($B$6&amp;$A12,KPI_DATOS!$A:$L,G$6,0))</f>
        <v>323.0829</v>
      </c>
      <c r="H12" s="49">
        <f>IF($A$6&lt;4,VLOOKUP($B$6&amp;$A12,KPI_DATOS!$A:$L,H$6,0)/1000,VLOOKUP($B$6&amp;$A12,KPI_DATOS!$A:$L,H$6,0))</f>
        <v>392.94200000000001</v>
      </c>
      <c r="I12" s="49">
        <f>IF($A$6&lt;4,VLOOKUP($B$6&amp;$A12,KPI_DATOS!$A:$L,I$6,0)/1000,VLOOKUP($B$6&amp;$A12,KPI_DATOS!$A:$L,I$6,0))</f>
        <v>336.09620000000001</v>
      </c>
      <c r="J12" s="49">
        <f>IF($A$6&lt;4,VLOOKUP($B$6&amp;$A12,KPI_DATOS!$A:$L,J$6,0)/1000,VLOOKUP($B$6&amp;$A12,KPI_DATOS!$A:$L,J$6,0))</f>
        <v>344.75759999999997</v>
      </c>
      <c r="K12" s="49">
        <f>IF($A$6&lt;4,VLOOKUP($B$6&amp;$A12,KPI_DATOS!$A:$L,K$6,0)/1000,VLOOKUP($B$6&amp;$A12,KPI_DATOS!$A:$L,K$6,0))</f>
        <v>325.67599999999999</v>
      </c>
      <c r="L12" s="10"/>
      <c r="M12" s="29">
        <f t="shared" si="0"/>
        <v>0.80261134216634833</v>
      </c>
      <c r="N12" s="33"/>
    </row>
    <row r="13" spans="1:14" ht="20.149999999999999" customHeight="1" x14ac:dyDescent="0.35">
      <c r="A13" s="46" t="str">
        <f>KPI_DATOS!C8</f>
        <v>Leche Sola</v>
      </c>
      <c r="B13" s="42"/>
      <c r="C13" s="49">
        <f>IF($A$6&lt;4,VLOOKUP($B$6&amp;$A13,KPI_DATOS!$A:$L,C$6,0)/1000,VLOOKUP($B$6&amp;$A13,KPI_DATOS!$A:$L,C$6,0))</f>
        <v>2.6849289999999999</v>
      </c>
      <c r="D13" s="49">
        <f>IF($A$6&lt;4,VLOOKUP($B$6&amp;$A13,KPI_DATOS!$A:$L,D$6,0)/1000,VLOOKUP($B$6&amp;$A13,KPI_DATOS!$A:$L,D$6,0))</f>
        <v>6.7102709999999997</v>
      </c>
      <c r="E13" s="49">
        <f>IF($A$6&lt;4,VLOOKUP($B$6&amp;$A13,KPI_DATOS!$A:$L,E$6,0)/1000,VLOOKUP($B$6&amp;$A13,KPI_DATOS!$A:$L,E$6,0))</f>
        <v>7.4212749999999996</v>
      </c>
      <c r="F13" s="49">
        <f>IF($A$6&lt;4,VLOOKUP($B$6&amp;$A13,KPI_DATOS!$A:$L,F$6,0)/1000,VLOOKUP($B$6&amp;$A13,KPI_DATOS!$A:$L,F$6,0))</f>
        <v>8.2716510000000003</v>
      </c>
      <c r="G13" s="49">
        <f>IF($A$6&lt;4,VLOOKUP($B$6&amp;$A13,KPI_DATOS!$A:$L,G$6,0)/1000,VLOOKUP($B$6&amp;$A13,KPI_DATOS!$A:$L,G$6,0))</f>
        <v>3.181378</v>
      </c>
      <c r="H13" s="49">
        <f>IF($A$6&lt;4,VLOOKUP($B$6&amp;$A13,KPI_DATOS!$A:$L,H$6,0)/1000,VLOOKUP($B$6&amp;$A13,KPI_DATOS!$A:$L,H$6,0))</f>
        <v>3.3169560000000002</v>
      </c>
      <c r="I13" s="49">
        <f>IF($A$6&lt;4,VLOOKUP($B$6&amp;$A13,KPI_DATOS!$A:$L,I$6,0)/1000,VLOOKUP($B$6&amp;$A13,KPI_DATOS!$A:$L,I$6,0))</f>
        <v>3.6685050000000001</v>
      </c>
      <c r="J13" s="49">
        <f>IF($A$6&lt;4,VLOOKUP($B$6&amp;$A13,KPI_DATOS!$A:$L,J$6,0)/1000,VLOOKUP($B$6&amp;$A13,KPI_DATOS!$A:$L,J$6,0))</f>
        <v>2.8878090000000003</v>
      </c>
      <c r="K13" s="49">
        <f>IF($A$6&lt;4,VLOOKUP($B$6&amp;$A13,KPI_DATOS!$A:$L,K$6,0)/1000,VLOOKUP($B$6&amp;$A13,KPI_DATOS!$A:$L,K$6,0))</f>
        <v>2.2088679999999998</v>
      </c>
      <c r="L13" s="10"/>
      <c r="M13" s="29">
        <f t="shared" si="0"/>
        <v>-30.568828979140495</v>
      </c>
      <c r="N13" s="33"/>
    </row>
    <row r="14" spans="1:14" ht="20.149999999999999" customHeight="1" x14ac:dyDescent="0.35">
      <c r="A14" s="46" t="str">
        <f>KPI_DATOS!C9</f>
        <v>Leche Con Cacao</v>
      </c>
      <c r="B14" s="42"/>
      <c r="C14" s="49">
        <f>IF($A$6&lt;4,VLOOKUP($B$6&amp;$A14,KPI_DATOS!$A:$L,C$6,0)/1000,VLOOKUP($B$6&amp;$A14,KPI_DATOS!$A:$L,C$6,0))</f>
        <v>10.00216</v>
      </c>
      <c r="D14" s="49">
        <f>IF($A$6&lt;4,VLOOKUP($B$6&amp;$A14,KPI_DATOS!$A:$L,D$6,0)/1000,VLOOKUP($B$6&amp;$A14,KPI_DATOS!$A:$L,D$6,0))</f>
        <v>15.366110000000001</v>
      </c>
      <c r="E14" s="49">
        <f>IF($A$6&lt;4,VLOOKUP($B$6&amp;$A14,KPI_DATOS!$A:$L,E$6,0)/1000,VLOOKUP($B$6&amp;$A14,KPI_DATOS!$A:$L,E$6,0))</f>
        <v>12.789100000000001</v>
      </c>
      <c r="F14" s="49">
        <f>IF($A$6&lt;4,VLOOKUP($B$6&amp;$A14,KPI_DATOS!$A:$L,F$6,0)/1000,VLOOKUP($B$6&amp;$A14,KPI_DATOS!$A:$L,F$6,0))</f>
        <v>11.178040000000001</v>
      </c>
      <c r="G14" s="49">
        <f>IF($A$6&lt;4,VLOOKUP($B$6&amp;$A14,KPI_DATOS!$A:$L,G$6,0)/1000,VLOOKUP($B$6&amp;$A14,KPI_DATOS!$A:$L,G$6,0))</f>
        <v>9.9307440000000007</v>
      </c>
      <c r="H14" s="49">
        <f>IF($A$6&lt;4,VLOOKUP($B$6&amp;$A14,KPI_DATOS!$A:$L,H$6,0)/1000,VLOOKUP($B$6&amp;$A14,KPI_DATOS!$A:$L,H$6,0))</f>
        <v>13.96477</v>
      </c>
      <c r="I14" s="49">
        <f>IF($A$6&lt;4,VLOOKUP($B$6&amp;$A14,KPI_DATOS!$A:$L,I$6,0)/1000,VLOOKUP($B$6&amp;$A14,KPI_DATOS!$A:$L,I$6,0))</f>
        <v>11.1592</v>
      </c>
      <c r="J14" s="49">
        <f>IF($A$6&lt;4,VLOOKUP($B$6&amp;$A14,KPI_DATOS!$A:$L,J$6,0)/1000,VLOOKUP($B$6&amp;$A14,KPI_DATOS!$A:$L,J$6,0))</f>
        <v>11.05523</v>
      </c>
      <c r="K14" s="49">
        <f>IF($A$6&lt;4,VLOOKUP($B$6&amp;$A14,KPI_DATOS!$A:$L,K$6,0)/1000,VLOOKUP($B$6&amp;$A14,KPI_DATOS!$A:$L,K$6,0))</f>
        <v>9.5413479999999993</v>
      </c>
      <c r="L14" s="10"/>
      <c r="M14" s="29">
        <f t="shared" si="0"/>
        <v>-3.9211160815342927</v>
      </c>
      <c r="N14" s="33"/>
    </row>
    <row r="15" spans="1:14" ht="20.149999999999999" customHeight="1" x14ac:dyDescent="0.35">
      <c r="A15" s="46" t="str">
        <f>KPI_DATOS!C10</f>
        <v>Leche Con Cafe</v>
      </c>
      <c r="B15" s="42"/>
      <c r="C15" s="49">
        <f>IF($A$6&lt;4,VLOOKUP($B$6&amp;$A15,KPI_DATOS!$A:$L,C$6,0)/1000,VLOOKUP($B$6&amp;$A15,KPI_DATOS!$A:$L,C$6,0))</f>
        <v>308.8014</v>
      </c>
      <c r="D15" s="49">
        <f>IF($A$6&lt;4,VLOOKUP($B$6&amp;$A15,KPI_DATOS!$A:$L,D$6,0)/1000,VLOOKUP($B$6&amp;$A15,KPI_DATOS!$A:$L,D$6,0))</f>
        <v>395.98140000000001</v>
      </c>
      <c r="E15" s="49">
        <f>IF($A$6&lt;4,VLOOKUP($B$6&amp;$A15,KPI_DATOS!$A:$L,E$6,0)/1000,VLOOKUP($B$6&amp;$A15,KPI_DATOS!$A:$L,E$6,0))</f>
        <v>323.85090000000002</v>
      </c>
      <c r="F15" s="49">
        <f>IF($A$6&lt;4,VLOOKUP($B$6&amp;$A15,KPI_DATOS!$A:$L,F$6,0)/1000,VLOOKUP($B$6&amp;$A15,KPI_DATOS!$A:$L,F$6,0))</f>
        <v>326.72219999999999</v>
      </c>
      <c r="G15" s="49">
        <f>IF($A$6&lt;4,VLOOKUP($B$6&amp;$A15,KPI_DATOS!$A:$L,G$6,0)/1000,VLOOKUP($B$6&amp;$A15,KPI_DATOS!$A:$L,G$6,0))</f>
        <v>309.9708</v>
      </c>
      <c r="H15" s="49">
        <f>IF($A$6&lt;4,VLOOKUP($B$6&amp;$A15,KPI_DATOS!$A:$L,H$6,0)/1000,VLOOKUP($B$6&amp;$A15,KPI_DATOS!$A:$L,H$6,0))</f>
        <v>375.66030000000001</v>
      </c>
      <c r="I15" s="49">
        <f>IF($A$6&lt;4,VLOOKUP($B$6&amp;$A15,KPI_DATOS!$A:$L,I$6,0)/1000,VLOOKUP($B$6&amp;$A15,KPI_DATOS!$A:$L,I$6,0))</f>
        <v>321.26850000000002</v>
      </c>
      <c r="J15" s="49">
        <f>IF($A$6&lt;4,VLOOKUP($B$6&amp;$A15,KPI_DATOS!$A:$L,J$6,0)/1000,VLOOKUP($B$6&amp;$A15,KPI_DATOS!$A:$L,J$6,0))</f>
        <v>330.81459999999998</v>
      </c>
      <c r="K15" s="49">
        <f>IF($A$6&lt;4,VLOOKUP($B$6&amp;$A15,KPI_DATOS!$A:$L,K$6,0)/1000,VLOOKUP($B$6&amp;$A15,KPI_DATOS!$A:$L,K$6,0))</f>
        <v>313.92579999999998</v>
      </c>
      <c r="L15" s="10"/>
      <c r="M15" s="29">
        <f t="shared" si="0"/>
        <v>1.2759266356701993</v>
      </c>
      <c r="N15" s="33"/>
    </row>
    <row r="16" spans="1:14" ht="20.149999999999999" customHeight="1" x14ac:dyDescent="0.35">
      <c r="A16" s="45" t="str">
        <f>KPI_DATOS!C11</f>
        <v>Bebidas Vegetales</v>
      </c>
      <c r="B16" s="42"/>
      <c r="C16" s="49">
        <f>IF($A$6&lt;4,VLOOKUP($B$6&amp;$A16,KPI_DATOS!$A:$L,C$6,0)/1000,VLOOKUP($B$6&amp;$A16,KPI_DATOS!$A:$L,C$6,0))</f>
        <v>7.4819260000000005</v>
      </c>
      <c r="D16" s="49">
        <f>IF($A$6&lt;4,VLOOKUP($B$6&amp;$A16,KPI_DATOS!$A:$L,D$6,0)/1000,VLOOKUP($B$6&amp;$A16,KPI_DATOS!$A:$L,D$6,0))</f>
        <v>10.48367</v>
      </c>
      <c r="E16" s="49">
        <f>IF($A$6&lt;4,VLOOKUP($B$6&amp;$A16,KPI_DATOS!$A:$L,E$6,0)/1000,VLOOKUP($B$6&amp;$A16,KPI_DATOS!$A:$L,E$6,0))</f>
        <v>10.776999999999999</v>
      </c>
      <c r="F16" s="49">
        <f>IF($A$6&lt;4,VLOOKUP($B$6&amp;$A16,KPI_DATOS!$A:$L,F$6,0)/1000,VLOOKUP($B$6&amp;$A16,KPI_DATOS!$A:$L,F$6,0))</f>
        <v>11.701219999999999</v>
      </c>
      <c r="G16" s="49">
        <f>IF($A$6&lt;4,VLOOKUP($B$6&amp;$A16,KPI_DATOS!$A:$L,G$6,0)/1000,VLOOKUP($B$6&amp;$A16,KPI_DATOS!$A:$L,G$6,0))</f>
        <v>10.43482</v>
      </c>
      <c r="H16" s="49">
        <f>IF($A$6&lt;4,VLOOKUP($B$6&amp;$A16,KPI_DATOS!$A:$L,H$6,0)/1000,VLOOKUP($B$6&amp;$A16,KPI_DATOS!$A:$L,H$6,0))</f>
        <v>12.872870000000001</v>
      </c>
      <c r="I16" s="49">
        <f>IF($A$6&lt;4,VLOOKUP($B$6&amp;$A16,KPI_DATOS!$A:$L,I$6,0)/1000,VLOOKUP($B$6&amp;$A16,KPI_DATOS!$A:$L,I$6,0))</f>
        <v>12.5511</v>
      </c>
      <c r="J16" s="49">
        <f>IF($A$6&lt;4,VLOOKUP($B$6&amp;$A16,KPI_DATOS!$A:$L,J$6,0)/1000,VLOOKUP($B$6&amp;$A16,KPI_DATOS!$A:$L,J$6,0))</f>
        <v>15.92469</v>
      </c>
      <c r="K16" s="49">
        <f>IF($A$6&lt;4,VLOOKUP($B$6&amp;$A16,KPI_DATOS!$A:$L,K$6,0)/1000,VLOOKUP($B$6&amp;$A16,KPI_DATOS!$A:$L,K$6,0))</f>
        <v>16.223780000000001</v>
      </c>
      <c r="L16" s="10"/>
      <c r="M16" s="29">
        <f t="shared" si="0"/>
        <v>55.477334539551237</v>
      </c>
      <c r="N16" s="33"/>
    </row>
    <row r="17" spans="1:14" ht="20.149999999999999" customHeight="1" x14ac:dyDescent="0.35">
      <c r="A17" s="44" t="str">
        <f>KPI_DATOS!C12</f>
        <v>Infusiones</v>
      </c>
      <c r="B17" s="42"/>
      <c r="C17" s="49">
        <f>IF($A$6&lt;4,VLOOKUP($B$6&amp;$A17,KPI_DATOS!$A:$L,C$6,0)/1000,VLOOKUP($B$6&amp;$A17,KPI_DATOS!$A:$L,C$6,0))</f>
        <v>20.852799999999998</v>
      </c>
      <c r="D17" s="49">
        <f>IF($A$6&lt;4,VLOOKUP($B$6&amp;$A17,KPI_DATOS!$A:$L,D$6,0)/1000,VLOOKUP($B$6&amp;$A17,KPI_DATOS!$A:$L,D$6,0))</f>
        <v>29.377389999999998</v>
      </c>
      <c r="E17" s="49">
        <f>IF($A$6&lt;4,VLOOKUP($B$6&amp;$A17,KPI_DATOS!$A:$L,E$6,0)/1000,VLOOKUP($B$6&amp;$A17,KPI_DATOS!$A:$L,E$6,0))</f>
        <v>26.445979999999999</v>
      </c>
      <c r="F17" s="49">
        <f>IF($A$6&lt;4,VLOOKUP($B$6&amp;$A17,KPI_DATOS!$A:$L,F$6,0)/1000,VLOOKUP($B$6&amp;$A17,KPI_DATOS!$A:$L,F$6,0))</f>
        <v>26.25543</v>
      </c>
      <c r="G17" s="49">
        <f>IF($A$6&lt;4,VLOOKUP($B$6&amp;$A17,KPI_DATOS!$A:$L,G$6,0)/1000,VLOOKUP($B$6&amp;$A17,KPI_DATOS!$A:$L,G$6,0))</f>
        <v>25.645139999999998</v>
      </c>
      <c r="H17" s="49">
        <f>IF($A$6&lt;4,VLOOKUP($B$6&amp;$A17,KPI_DATOS!$A:$L,H$6,0)/1000,VLOOKUP($B$6&amp;$A17,KPI_DATOS!$A:$L,H$6,0))</f>
        <v>28.933</v>
      </c>
      <c r="I17" s="49">
        <f>IF($A$6&lt;4,VLOOKUP($B$6&amp;$A17,KPI_DATOS!$A:$L,I$6,0)/1000,VLOOKUP($B$6&amp;$A17,KPI_DATOS!$A:$L,I$6,0))</f>
        <v>26.916799999999999</v>
      </c>
      <c r="J17" s="49">
        <f>IF($A$6&lt;4,VLOOKUP($B$6&amp;$A17,KPI_DATOS!$A:$L,J$6,0)/1000,VLOOKUP($B$6&amp;$A17,KPI_DATOS!$A:$L,J$6,0))</f>
        <v>28.511939999999999</v>
      </c>
      <c r="K17" s="49">
        <f>IF($A$6&lt;4,VLOOKUP($B$6&amp;$A17,KPI_DATOS!$A:$L,K$6,0)/1000,VLOOKUP($B$6&amp;$A17,KPI_DATOS!$A:$L,K$6,0))</f>
        <v>23.280669999999997</v>
      </c>
      <c r="L17" s="10"/>
      <c r="M17" s="29">
        <f t="shared" si="0"/>
        <v>-9.2199535662507603</v>
      </c>
      <c r="N17" s="33"/>
    </row>
    <row r="18" spans="1:14" ht="20.149999999999999" customHeight="1" x14ac:dyDescent="0.35">
      <c r="A18" s="44" t="str">
        <f>KPI_DATOS!C13</f>
        <v>Resto Bebidas Caliente</v>
      </c>
      <c r="B18" s="42"/>
      <c r="C18" s="49">
        <f>IF($A$6&lt;4,VLOOKUP($B$6&amp;$A18,KPI_DATOS!$A:$L,C$6,0)/1000,VLOOKUP($B$6&amp;$A18,KPI_DATOS!$A:$L,C$6,0))</f>
        <v>9.4397469999999988</v>
      </c>
      <c r="D18" s="49">
        <f>IF($A$6&lt;4,VLOOKUP($B$6&amp;$A18,KPI_DATOS!$A:$L,D$6,0)/1000,VLOOKUP($B$6&amp;$A18,KPI_DATOS!$A:$L,D$6,0))</f>
        <v>13.299049999999999</v>
      </c>
      <c r="E18" s="49">
        <f>IF($A$6&lt;4,VLOOKUP($B$6&amp;$A18,KPI_DATOS!$A:$L,E$6,0)/1000,VLOOKUP($B$6&amp;$A18,KPI_DATOS!$A:$L,E$6,0))</f>
        <v>21.978759999999998</v>
      </c>
      <c r="F18" s="49">
        <f>IF($A$6&lt;4,VLOOKUP($B$6&amp;$A18,KPI_DATOS!$A:$L,F$6,0)/1000,VLOOKUP($B$6&amp;$A18,KPI_DATOS!$A:$L,F$6,0))</f>
        <v>22.946560000000002</v>
      </c>
      <c r="G18" s="49">
        <f>IF($A$6&lt;4,VLOOKUP($B$6&amp;$A18,KPI_DATOS!$A:$L,G$6,0)/1000,VLOOKUP($B$6&amp;$A18,KPI_DATOS!$A:$L,G$6,0))</f>
        <v>12.89249</v>
      </c>
      <c r="H18" s="49">
        <f>IF($A$6&lt;4,VLOOKUP($B$6&amp;$A18,KPI_DATOS!$A:$L,H$6,0)/1000,VLOOKUP($B$6&amp;$A18,KPI_DATOS!$A:$L,H$6,0))</f>
        <v>16.31598</v>
      </c>
      <c r="I18" s="49">
        <f>IF($A$6&lt;4,VLOOKUP($B$6&amp;$A18,KPI_DATOS!$A:$L,I$6,0)/1000,VLOOKUP($B$6&amp;$A18,KPI_DATOS!$A:$L,I$6,0))</f>
        <v>26.520849999999999</v>
      </c>
      <c r="J18" s="49">
        <f>IF($A$6&lt;4,VLOOKUP($B$6&amp;$A18,KPI_DATOS!$A:$L,J$6,0)/1000,VLOOKUP($B$6&amp;$A18,KPI_DATOS!$A:$L,J$6,0))</f>
        <v>23.926549999999999</v>
      </c>
      <c r="K18" s="49">
        <f>IF($A$6&lt;4,VLOOKUP($B$6&amp;$A18,KPI_DATOS!$A:$L,K$6,0)/1000,VLOOKUP($B$6&amp;$A18,KPI_DATOS!$A:$L,K$6,0))</f>
        <v>14.022110000000001</v>
      </c>
      <c r="L18" s="10"/>
      <c r="M18" s="29">
        <f t="shared" si="0"/>
        <v>8.7618450741478338</v>
      </c>
      <c r="N18" s="33"/>
    </row>
    <row r="19" spans="1:14" ht="20.149999999999999" customHeight="1" x14ac:dyDescent="0.35">
      <c r="A19" s="43" t="str">
        <f>KPI_DATOS!C14</f>
        <v>.Total Bebidas Frias</v>
      </c>
      <c r="B19" s="42"/>
      <c r="C19" s="49">
        <f>IF($A$6&lt;4,VLOOKUP($B$6&amp;$A19,KPI_DATOS!$A:$L,C$6,0)/1000,VLOOKUP($B$6&amp;$A19,KPI_DATOS!$A:$L,C$6,0))</f>
        <v>945.49069999999995</v>
      </c>
      <c r="D19" s="49">
        <f>IF($A$6&lt;4,VLOOKUP($B$6&amp;$A19,KPI_DATOS!$A:$L,D$6,0)/1000,VLOOKUP($B$6&amp;$A19,KPI_DATOS!$A:$L,D$6,0))</f>
        <v>1620.796</v>
      </c>
      <c r="E19" s="49">
        <f>IF($A$6&lt;4,VLOOKUP($B$6&amp;$A19,KPI_DATOS!$A:$L,E$6,0)/1000,VLOOKUP($B$6&amp;$A19,KPI_DATOS!$A:$L,E$6,0))</f>
        <v>969.46080000000006</v>
      </c>
      <c r="F19" s="49">
        <f>IF($A$6&lt;4,VLOOKUP($B$6&amp;$A19,KPI_DATOS!$A:$L,F$6,0)/1000,VLOOKUP($B$6&amp;$A19,KPI_DATOS!$A:$L,F$6,0))</f>
        <v>870.62750000000005</v>
      </c>
      <c r="G19" s="49">
        <f>IF($A$6&lt;4,VLOOKUP($B$6&amp;$A19,KPI_DATOS!$A:$L,G$6,0)/1000,VLOOKUP($B$6&amp;$A19,KPI_DATOS!$A:$L,G$6,0))</f>
        <v>1076.896</v>
      </c>
      <c r="H19" s="49">
        <f>IF($A$6&lt;4,VLOOKUP($B$6&amp;$A19,KPI_DATOS!$A:$L,H$6,0)/1000,VLOOKUP($B$6&amp;$A19,KPI_DATOS!$A:$L,H$6,0))</f>
        <v>1619.8109999999999</v>
      </c>
      <c r="I19" s="49">
        <f>IF($A$6&lt;4,VLOOKUP($B$6&amp;$A19,KPI_DATOS!$A:$L,I$6,0)/1000,VLOOKUP($B$6&amp;$A19,KPI_DATOS!$A:$L,I$6,0))</f>
        <v>961.53340000000003</v>
      </c>
      <c r="J19" s="49">
        <f>IF($A$6&lt;4,VLOOKUP($B$6&amp;$A19,KPI_DATOS!$A:$L,J$6,0)/1000,VLOOKUP($B$6&amp;$A19,KPI_DATOS!$A:$L,J$6,0))</f>
        <v>881.5847</v>
      </c>
      <c r="K19" s="49">
        <f>IF($A$6&lt;4,VLOOKUP($B$6&amp;$A19,KPI_DATOS!$A:$L,K$6,0)/1000,VLOOKUP($B$6&amp;$A19,KPI_DATOS!$A:$L,K$6,0))</f>
        <v>1016.212</v>
      </c>
      <c r="L19" s="10"/>
      <c r="M19" s="29">
        <f t="shared" si="0"/>
        <v>-5.6350845392684086</v>
      </c>
      <c r="N19" s="33"/>
    </row>
    <row r="20" spans="1:14" ht="20.149999999999999" customHeight="1" x14ac:dyDescent="0.35">
      <c r="A20" s="44" t="str">
        <f>KPI_DATOS!C15</f>
        <v>Total bebidas de vino</v>
      </c>
      <c r="B20" s="42"/>
      <c r="C20" s="49">
        <f>IF($A$6&lt;4,VLOOKUP($B$6&amp;$A20,KPI_DATOS!$A:$L,C$6,0)/1000,VLOOKUP($B$6&amp;$A20,KPI_DATOS!$A:$L,C$6,0))</f>
        <v>66.484809999999996</v>
      </c>
      <c r="D20" s="49">
        <f>IF($A$6&lt;4,VLOOKUP($B$6&amp;$A20,KPI_DATOS!$A:$L,D$6,0)/1000,VLOOKUP($B$6&amp;$A20,KPI_DATOS!$A:$L,D$6,0))</f>
        <v>105.2467</v>
      </c>
      <c r="E20" s="49">
        <f>IF($A$6&lt;4,VLOOKUP($B$6&amp;$A20,KPI_DATOS!$A:$L,E$6,0)/1000,VLOOKUP($B$6&amp;$A20,KPI_DATOS!$A:$L,E$6,0))</f>
        <v>81.213160000000002</v>
      </c>
      <c r="F20" s="49">
        <f>IF($A$6&lt;4,VLOOKUP($B$6&amp;$A20,KPI_DATOS!$A:$L,F$6,0)/1000,VLOOKUP($B$6&amp;$A20,KPI_DATOS!$A:$L,F$6,0))</f>
        <v>68.648560000000003</v>
      </c>
      <c r="G20" s="49">
        <f>IF($A$6&lt;4,VLOOKUP($B$6&amp;$A20,KPI_DATOS!$A:$L,G$6,0)/1000,VLOOKUP($B$6&amp;$A20,KPI_DATOS!$A:$L,G$6,0))</f>
        <v>77.389769999999999</v>
      </c>
      <c r="H20" s="49">
        <f>IF($A$6&lt;4,VLOOKUP($B$6&amp;$A20,KPI_DATOS!$A:$L,H$6,0)/1000,VLOOKUP($B$6&amp;$A20,KPI_DATOS!$A:$L,H$6,0))</f>
        <v>103.23569999999999</v>
      </c>
      <c r="I20" s="49">
        <f>IF($A$6&lt;4,VLOOKUP($B$6&amp;$A20,KPI_DATOS!$A:$L,I$6,0)/1000,VLOOKUP($B$6&amp;$A20,KPI_DATOS!$A:$L,I$6,0))</f>
        <v>80.57383999999999</v>
      </c>
      <c r="J20" s="49">
        <f>IF($A$6&lt;4,VLOOKUP($B$6&amp;$A20,KPI_DATOS!$A:$L,J$6,0)/1000,VLOOKUP($B$6&amp;$A20,KPI_DATOS!$A:$L,J$6,0))</f>
        <v>73.244219999999999</v>
      </c>
      <c r="K20" s="49">
        <f>IF($A$6&lt;4,VLOOKUP($B$6&amp;$A20,KPI_DATOS!$A:$L,K$6,0)/1000,VLOOKUP($B$6&amp;$A20,KPI_DATOS!$A:$L,K$6,0))</f>
        <v>72.645859999999999</v>
      </c>
      <c r="L20" s="10"/>
      <c r="M20" s="29">
        <f t="shared" si="0"/>
        <v>-6.1298928786065687</v>
      </c>
      <c r="N20" s="33"/>
    </row>
    <row r="21" spans="1:14" ht="20.149999999999999" customHeight="1" x14ac:dyDescent="0.35">
      <c r="A21" s="45" t="str">
        <f>KPI_DATOS!C16</f>
        <v>Vino</v>
      </c>
      <c r="B21" s="42"/>
      <c r="C21" s="49">
        <f>IF($A$6&lt;4,VLOOKUP($B$6&amp;$A21,KPI_DATOS!$A:$L,C$6,0)/1000,VLOOKUP($B$6&amp;$A21,KPI_DATOS!$A:$L,C$6,0))</f>
        <v>52.06776</v>
      </c>
      <c r="D21" s="49">
        <f>IF($A$6&lt;4,VLOOKUP($B$6&amp;$A21,KPI_DATOS!$A:$L,D$6,0)/1000,VLOOKUP($B$6&amp;$A21,KPI_DATOS!$A:$L,D$6,0))</f>
        <v>68.251339999999999</v>
      </c>
      <c r="E21" s="49">
        <f>IF($A$6&lt;4,VLOOKUP($B$6&amp;$A21,KPI_DATOS!$A:$L,E$6,0)/1000,VLOOKUP($B$6&amp;$A21,KPI_DATOS!$A:$L,E$6,0))</f>
        <v>66.607710000000012</v>
      </c>
      <c r="F21" s="49">
        <f>IF($A$6&lt;4,VLOOKUP($B$6&amp;$A21,KPI_DATOS!$A:$L,F$6,0)/1000,VLOOKUP($B$6&amp;$A21,KPI_DATOS!$A:$L,F$6,0))</f>
        <v>58.093269999999997</v>
      </c>
      <c r="G21" s="49">
        <f>IF($A$6&lt;4,VLOOKUP($B$6&amp;$A21,KPI_DATOS!$A:$L,G$6,0)/1000,VLOOKUP($B$6&amp;$A21,KPI_DATOS!$A:$L,G$6,0))</f>
        <v>57.281999999999996</v>
      </c>
      <c r="H21" s="49">
        <f>IF($A$6&lt;4,VLOOKUP($B$6&amp;$A21,KPI_DATOS!$A:$L,H$6,0)/1000,VLOOKUP($B$6&amp;$A21,KPI_DATOS!$A:$L,H$6,0))</f>
        <v>64.133740000000003</v>
      </c>
      <c r="I21" s="49">
        <f>IF($A$6&lt;4,VLOOKUP($B$6&amp;$A21,KPI_DATOS!$A:$L,I$6,0)/1000,VLOOKUP($B$6&amp;$A21,KPI_DATOS!$A:$L,I$6,0))</f>
        <v>65.560880000000012</v>
      </c>
      <c r="J21" s="49">
        <f>IF($A$6&lt;4,VLOOKUP($B$6&amp;$A21,KPI_DATOS!$A:$L,J$6,0)/1000,VLOOKUP($B$6&amp;$A21,KPI_DATOS!$A:$L,J$6,0))</f>
        <v>61.797080000000001</v>
      </c>
      <c r="K21" s="49">
        <f>IF($A$6&lt;4,VLOOKUP($B$6&amp;$A21,KPI_DATOS!$A:$L,K$6,0)/1000,VLOOKUP($B$6&amp;$A21,KPI_DATOS!$A:$L,K$6,0))</f>
        <v>54.965720000000005</v>
      </c>
      <c r="L21" s="10"/>
      <c r="M21" s="29">
        <f t="shared" si="0"/>
        <v>-4.043643727523472</v>
      </c>
      <c r="N21" s="33"/>
    </row>
    <row r="22" spans="1:14" ht="20.149999999999999" customHeight="1" x14ac:dyDescent="0.35">
      <c r="A22" s="46" t="str">
        <f>KPI_DATOS!C17</f>
        <v>Tinto</v>
      </c>
      <c r="B22" s="42"/>
      <c r="C22" s="49">
        <f>IF($A$6&lt;4,VLOOKUP($B$6&amp;$A22,KPI_DATOS!$A:$L,C$6,0)/1000,VLOOKUP($B$6&amp;$A22,KPI_DATOS!$A:$L,C$6,0))</f>
        <v>27.4619</v>
      </c>
      <c r="D22" s="49">
        <f>IF($A$6&lt;4,VLOOKUP($B$6&amp;$A22,KPI_DATOS!$A:$L,D$6,0)/1000,VLOOKUP($B$6&amp;$A22,KPI_DATOS!$A:$L,D$6,0))</f>
        <v>34.509500000000003</v>
      </c>
      <c r="E22" s="49">
        <f>IF($A$6&lt;4,VLOOKUP($B$6&amp;$A22,KPI_DATOS!$A:$L,E$6,0)/1000,VLOOKUP($B$6&amp;$A22,KPI_DATOS!$A:$L,E$6,0))</f>
        <v>39.875219999999999</v>
      </c>
      <c r="F22" s="49">
        <f>IF($A$6&lt;4,VLOOKUP($B$6&amp;$A22,KPI_DATOS!$A:$L,F$6,0)/1000,VLOOKUP($B$6&amp;$A22,KPI_DATOS!$A:$L,F$6,0))</f>
        <v>34.1614</v>
      </c>
      <c r="G22" s="49">
        <f>IF($A$6&lt;4,VLOOKUP($B$6&amp;$A22,KPI_DATOS!$A:$L,G$6,0)/1000,VLOOKUP($B$6&amp;$A22,KPI_DATOS!$A:$L,G$6,0))</f>
        <v>32.129899999999999</v>
      </c>
      <c r="H22" s="49">
        <f>IF($A$6&lt;4,VLOOKUP($B$6&amp;$A22,KPI_DATOS!$A:$L,H$6,0)/1000,VLOOKUP($B$6&amp;$A22,KPI_DATOS!$A:$L,H$6,0))</f>
        <v>30.322299999999998</v>
      </c>
      <c r="I22" s="49">
        <f>IF($A$6&lt;4,VLOOKUP($B$6&amp;$A22,KPI_DATOS!$A:$L,I$6,0)/1000,VLOOKUP($B$6&amp;$A22,KPI_DATOS!$A:$L,I$6,0))</f>
        <v>36.027929999999998</v>
      </c>
      <c r="J22" s="49">
        <f>IF($A$6&lt;4,VLOOKUP($B$6&amp;$A22,KPI_DATOS!$A:$L,J$6,0)/1000,VLOOKUP($B$6&amp;$A22,KPI_DATOS!$A:$L,J$6,0))</f>
        <v>35.264919999999996</v>
      </c>
      <c r="K22" s="49">
        <f>IF($A$6&lt;4,VLOOKUP($B$6&amp;$A22,KPI_DATOS!$A:$L,K$6,0)/1000,VLOOKUP($B$6&amp;$A22,KPI_DATOS!$A:$L,K$6,0))</f>
        <v>27.03078</v>
      </c>
      <c r="L22" s="10"/>
      <c r="M22" s="29">
        <f t="shared" si="0"/>
        <v>-15.870326393795187</v>
      </c>
      <c r="N22" s="33"/>
    </row>
    <row r="23" spans="1:14" ht="20.149999999999999" customHeight="1" x14ac:dyDescent="0.35">
      <c r="A23" s="46" t="str">
        <f>KPI_DATOS!C18</f>
        <v>Blanco</v>
      </c>
      <c r="B23" s="42"/>
      <c r="C23" s="49">
        <f>IF($A$6&lt;4,VLOOKUP($B$6&amp;$A23,KPI_DATOS!$A:$L,C$6,0)/1000,VLOOKUP($B$6&amp;$A23,KPI_DATOS!$A:$L,C$6,0))</f>
        <v>21.835369999999998</v>
      </c>
      <c r="D23" s="49">
        <f>IF($A$6&lt;4,VLOOKUP($B$6&amp;$A23,KPI_DATOS!$A:$L,D$6,0)/1000,VLOOKUP($B$6&amp;$A23,KPI_DATOS!$A:$L,D$6,0))</f>
        <v>29.471910000000001</v>
      </c>
      <c r="E23" s="49">
        <f>IF($A$6&lt;4,VLOOKUP($B$6&amp;$A23,KPI_DATOS!$A:$L,E$6,0)/1000,VLOOKUP($B$6&amp;$A23,KPI_DATOS!$A:$L,E$6,0))</f>
        <v>22.882099999999998</v>
      </c>
      <c r="F23" s="49">
        <f>IF($A$6&lt;4,VLOOKUP($B$6&amp;$A23,KPI_DATOS!$A:$L,F$6,0)/1000,VLOOKUP($B$6&amp;$A23,KPI_DATOS!$A:$L,F$6,0))</f>
        <v>20.493560000000002</v>
      </c>
      <c r="G23" s="49">
        <f>IF($A$6&lt;4,VLOOKUP($B$6&amp;$A23,KPI_DATOS!$A:$L,G$6,0)/1000,VLOOKUP($B$6&amp;$A23,KPI_DATOS!$A:$L,G$6,0))</f>
        <v>21.366810000000001</v>
      </c>
      <c r="H23" s="49">
        <f>IF($A$6&lt;4,VLOOKUP($B$6&amp;$A23,KPI_DATOS!$A:$L,H$6,0)/1000,VLOOKUP($B$6&amp;$A23,KPI_DATOS!$A:$L,H$6,0))</f>
        <v>29.47345</v>
      </c>
      <c r="I23" s="49">
        <f>IF($A$6&lt;4,VLOOKUP($B$6&amp;$A23,KPI_DATOS!$A:$L,I$6,0)/1000,VLOOKUP($B$6&amp;$A23,KPI_DATOS!$A:$L,I$6,0))</f>
        <v>25.762790000000003</v>
      </c>
      <c r="J23" s="49">
        <f>IF($A$6&lt;4,VLOOKUP($B$6&amp;$A23,KPI_DATOS!$A:$L,J$6,0)/1000,VLOOKUP($B$6&amp;$A23,KPI_DATOS!$A:$L,J$6,0))</f>
        <v>23.135060000000003</v>
      </c>
      <c r="K23" s="49">
        <f>IF($A$6&lt;4,VLOOKUP($B$6&amp;$A23,KPI_DATOS!$A:$L,K$6,0)/1000,VLOOKUP($B$6&amp;$A23,KPI_DATOS!$A:$L,K$6,0))</f>
        <v>24.818709999999999</v>
      </c>
      <c r="L23" s="10"/>
      <c r="M23" s="29">
        <f t="shared" si="0"/>
        <v>16.155429846570435</v>
      </c>
      <c r="N23" s="33"/>
    </row>
    <row r="24" spans="1:14" ht="20.149999999999999" customHeight="1" x14ac:dyDescent="0.35">
      <c r="A24" s="46" t="str">
        <f>KPI_DATOS!C19</f>
        <v>Rosado</v>
      </c>
      <c r="B24" s="42"/>
      <c r="C24" s="49">
        <f>IF($A$6&lt;4,VLOOKUP($B$6&amp;$A24,KPI_DATOS!$A:$L,C$6,0)/1000,VLOOKUP($B$6&amp;$A24,KPI_DATOS!$A:$L,C$6,0))</f>
        <v>2.3209070000000001</v>
      </c>
      <c r="D24" s="49">
        <f>IF($A$6&lt;4,VLOOKUP($B$6&amp;$A24,KPI_DATOS!$A:$L,D$6,0)/1000,VLOOKUP($B$6&amp;$A24,KPI_DATOS!$A:$L,D$6,0))</f>
        <v>3.712777</v>
      </c>
      <c r="E24" s="49">
        <f>IF($A$6&lt;4,VLOOKUP($B$6&amp;$A24,KPI_DATOS!$A:$L,E$6,0)/1000,VLOOKUP($B$6&amp;$A24,KPI_DATOS!$A:$L,E$6,0))</f>
        <v>2.772402</v>
      </c>
      <c r="F24" s="49">
        <f>IF($A$6&lt;4,VLOOKUP($B$6&amp;$A24,KPI_DATOS!$A:$L,F$6,0)/1000,VLOOKUP($B$6&amp;$A24,KPI_DATOS!$A:$L,F$6,0))</f>
        <v>2.3278110000000001</v>
      </c>
      <c r="G24" s="49">
        <f>IF($A$6&lt;4,VLOOKUP($B$6&amp;$A24,KPI_DATOS!$A:$L,G$6,0)/1000,VLOOKUP($B$6&amp;$A24,KPI_DATOS!$A:$L,G$6,0))</f>
        <v>2.5392860000000002</v>
      </c>
      <c r="H24" s="49">
        <f>IF($A$6&lt;4,VLOOKUP($B$6&amp;$A24,KPI_DATOS!$A:$L,H$6,0)/1000,VLOOKUP($B$6&amp;$A24,KPI_DATOS!$A:$L,H$6,0))</f>
        <v>3.2971790000000003</v>
      </c>
      <c r="I24" s="49">
        <f>IF($A$6&lt;4,VLOOKUP($B$6&amp;$A24,KPI_DATOS!$A:$L,I$6,0)/1000,VLOOKUP($B$6&amp;$A24,KPI_DATOS!$A:$L,I$6,0))</f>
        <v>2.7483499999999998</v>
      </c>
      <c r="J24" s="49">
        <f>IF($A$6&lt;4,VLOOKUP($B$6&amp;$A24,KPI_DATOS!$A:$L,J$6,0)/1000,VLOOKUP($B$6&amp;$A24,KPI_DATOS!$A:$L,J$6,0))</f>
        <v>2.4780630000000001</v>
      </c>
      <c r="K24" s="49">
        <f>IF($A$6&lt;4,VLOOKUP($B$6&amp;$A24,KPI_DATOS!$A:$L,K$6,0)/1000,VLOOKUP($B$6&amp;$A24,KPI_DATOS!$A:$L,K$6,0))</f>
        <v>2.4883709999999999</v>
      </c>
      <c r="L24" s="10"/>
      <c r="M24" s="29">
        <f t="shared" si="0"/>
        <v>-2.005091194926456</v>
      </c>
      <c r="N24" s="33"/>
    </row>
    <row r="25" spans="1:14" ht="20.149999999999999" customHeight="1" x14ac:dyDescent="0.35">
      <c r="A25" s="46" t="str">
        <f>KPI_DATOS!C20</f>
        <v>Resto vino</v>
      </c>
      <c r="B25" s="42"/>
      <c r="C25" s="49">
        <f>IF($A$6&lt;4,VLOOKUP($B$6&amp;$A25,KPI_DATOS!$A:$L,C$6,0)/1000,VLOOKUP($B$6&amp;$A25,KPI_DATOS!$A:$L,C$6,0))</f>
        <v>0.4495845</v>
      </c>
      <c r="D25" s="49">
        <f>IF($A$6&lt;4,VLOOKUP($B$6&amp;$A25,KPI_DATOS!$A:$L,D$6,0)/1000,VLOOKUP($B$6&amp;$A25,KPI_DATOS!$A:$L,D$6,0))</f>
        <v>0.55716230000000011</v>
      </c>
      <c r="E25" s="49">
        <f>IF($A$6&lt;4,VLOOKUP($B$6&amp;$A25,KPI_DATOS!$A:$L,E$6,0)/1000,VLOOKUP($B$6&amp;$A25,KPI_DATOS!$A:$L,E$6,0))</f>
        <v>1.0779829999999999</v>
      </c>
      <c r="F25" s="49">
        <f>IF($A$6&lt;4,VLOOKUP($B$6&amp;$A25,KPI_DATOS!$A:$L,F$6,0)/1000,VLOOKUP($B$6&amp;$A25,KPI_DATOS!$A:$L,F$6,0))</f>
        <v>1.110506</v>
      </c>
      <c r="G25" s="49">
        <f>IF($A$6&lt;4,VLOOKUP($B$6&amp;$A25,KPI_DATOS!$A:$L,G$6,0)/1000,VLOOKUP($B$6&amp;$A25,KPI_DATOS!$A:$L,G$6,0))</f>
        <v>1.246008</v>
      </c>
      <c r="H25" s="49">
        <f>IF($A$6&lt;4,VLOOKUP($B$6&amp;$A25,KPI_DATOS!$A:$L,H$6,0)/1000,VLOOKUP($B$6&amp;$A25,KPI_DATOS!$A:$L,H$6,0))</f>
        <v>1.0408219999999999</v>
      </c>
      <c r="I25" s="49">
        <f>IF($A$6&lt;4,VLOOKUP($B$6&amp;$A25,KPI_DATOS!$A:$L,I$6,0)/1000,VLOOKUP($B$6&amp;$A25,KPI_DATOS!$A:$L,I$6,0))</f>
        <v>1.021809</v>
      </c>
      <c r="J25" s="49">
        <f>IF($A$6&lt;4,VLOOKUP($B$6&amp;$A25,KPI_DATOS!$A:$L,J$6,0)/1000,VLOOKUP($B$6&amp;$A25,KPI_DATOS!$A:$L,J$6,0))</f>
        <v>0.91902589999999995</v>
      </c>
      <c r="K25" s="49">
        <f>IF($A$6&lt;4,VLOOKUP($B$6&amp;$A25,KPI_DATOS!$A:$L,K$6,0)/1000,VLOOKUP($B$6&amp;$A25,KPI_DATOS!$A:$L,K$6,0))</f>
        <v>0.62784890000000004</v>
      </c>
      <c r="L25" s="10"/>
      <c r="M25" s="29">
        <f t="shared" si="0"/>
        <v>-49.611166220441596</v>
      </c>
      <c r="N25" s="33"/>
    </row>
    <row r="26" spans="1:14" ht="20.149999999999999" customHeight="1" x14ac:dyDescent="0.35">
      <c r="A26" s="45" t="str">
        <f>KPI_DATOS!C21</f>
        <v>Cava</v>
      </c>
      <c r="B26" s="42"/>
      <c r="C26" s="49">
        <f>IF($A$6&lt;4,VLOOKUP($B$6&amp;$A26,KPI_DATOS!$A:$L,C$6,0)/1000,VLOOKUP($B$6&amp;$A26,KPI_DATOS!$A:$L,C$6,0))</f>
        <v>0.80935109999999999</v>
      </c>
      <c r="D26" s="49">
        <f>IF($A$6&lt;4,VLOOKUP($B$6&amp;$A26,KPI_DATOS!$A:$L,D$6,0)/1000,VLOOKUP($B$6&amp;$A26,KPI_DATOS!$A:$L,D$6,0))</f>
        <v>1.959622</v>
      </c>
      <c r="E26" s="49">
        <f>IF($A$6&lt;4,VLOOKUP($B$6&amp;$A26,KPI_DATOS!$A:$L,E$6,0)/1000,VLOOKUP($B$6&amp;$A26,KPI_DATOS!$A:$L,E$6,0))</f>
        <v>2.7459450000000003</v>
      </c>
      <c r="F26" s="49">
        <f>IF($A$6&lt;4,VLOOKUP($B$6&amp;$A26,KPI_DATOS!$A:$L,F$6,0)/1000,VLOOKUP($B$6&amp;$A26,KPI_DATOS!$A:$L,F$6,0))</f>
        <v>1.2059139999999999</v>
      </c>
      <c r="G26" s="49">
        <f>IF($A$6&lt;4,VLOOKUP($B$6&amp;$A26,KPI_DATOS!$A:$L,G$6,0)/1000,VLOOKUP($B$6&amp;$A26,KPI_DATOS!$A:$L,G$6,0))</f>
        <v>1.0555329999999998</v>
      </c>
      <c r="H26" s="49">
        <f>IF($A$6&lt;4,VLOOKUP($B$6&amp;$A26,KPI_DATOS!$A:$L,H$6,0)/1000,VLOOKUP($B$6&amp;$A26,KPI_DATOS!$A:$L,H$6,0))</f>
        <v>1.528494</v>
      </c>
      <c r="I26" s="49">
        <f>IF($A$6&lt;4,VLOOKUP($B$6&amp;$A26,KPI_DATOS!$A:$L,I$6,0)/1000,VLOOKUP($B$6&amp;$A26,KPI_DATOS!$A:$L,I$6,0))</f>
        <v>2.9074239999999998</v>
      </c>
      <c r="J26" s="49">
        <f>IF($A$6&lt;4,VLOOKUP($B$6&amp;$A26,KPI_DATOS!$A:$L,J$6,0)/1000,VLOOKUP($B$6&amp;$A26,KPI_DATOS!$A:$L,J$6,0))</f>
        <v>1.1323430000000001</v>
      </c>
      <c r="K26" s="49">
        <f>IF($A$6&lt;4,VLOOKUP($B$6&amp;$A26,KPI_DATOS!$A:$L,K$6,0)/1000,VLOOKUP($B$6&amp;$A26,KPI_DATOS!$A:$L,K$6,0))</f>
        <v>1.2168320000000001</v>
      </c>
      <c r="L26" s="10"/>
      <c r="M26" s="29">
        <f t="shared" si="0"/>
        <v>15.281284431656839</v>
      </c>
    </row>
    <row r="27" spans="1:14" ht="20.149999999999999" customHeight="1" x14ac:dyDescent="0.35">
      <c r="A27" s="45" t="str">
        <f>KPI_DATOS!C22</f>
        <v>Otr.Bebidas Deri.Vino</v>
      </c>
      <c r="B27" s="42"/>
      <c r="C27" s="49">
        <f>IF($A$6&lt;4,VLOOKUP($B$6&amp;$A27,KPI_DATOS!$A:$L,C$6,0)/1000,VLOOKUP($B$6&amp;$A27,KPI_DATOS!$A:$L,C$6,0))</f>
        <v>13.607700000000001</v>
      </c>
      <c r="D27" s="49">
        <f>IF($A$6&lt;4,VLOOKUP($B$6&amp;$A27,KPI_DATOS!$A:$L,D$6,0)/1000,VLOOKUP($B$6&amp;$A27,KPI_DATOS!$A:$L,D$6,0))</f>
        <v>35.035779999999995</v>
      </c>
      <c r="E27" s="49">
        <f>IF($A$6&lt;4,VLOOKUP($B$6&amp;$A27,KPI_DATOS!$A:$L,E$6,0)/1000,VLOOKUP($B$6&amp;$A27,KPI_DATOS!$A:$L,E$6,0))</f>
        <v>11.859500000000001</v>
      </c>
      <c r="F27" s="49">
        <f>IF($A$6&lt;4,VLOOKUP($B$6&amp;$A27,KPI_DATOS!$A:$L,F$6,0)/1000,VLOOKUP($B$6&amp;$A27,KPI_DATOS!$A:$L,F$6,0))</f>
        <v>9.34938</v>
      </c>
      <c r="G27" s="49">
        <f>IF($A$6&lt;4,VLOOKUP($B$6&amp;$A27,KPI_DATOS!$A:$L,G$6,0)/1000,VLOOKUP($B$6&amp;$A27,KPI_DATOS!$A:$L,G$6,0))</f>
        <v>19.052240000000001</v>
      </c>
      <c r="H27" s="49">
        <f>IF($A$6&lt;4,VLOOKUP($B$6&amp;$A27,KPI_DATOS!$A:$L,H$6,0)/1000,VLOOKUP($B$6&amp;$A27,KPI_DATOS!$A:$L,H$6,0))</f>
        <v>37.57349</v>
      </c>
      <c r="I27" s="49">
        <f>IF($A$6&lt;4,VLOOKUP($B$6&amp;$A27,KPI_DATOS!$A:$L,I$6,0)/1000,VLOOKUP($B$6&amp;$A27,KPI_DATOS!$A:$L,I$6,0))</f>
        <v>12.10553</v>
      </c>
      <c r="J27" s="49">
        <f>IF($A$6&lt;4,VLOOKUP($B$6&amp;$A27,KPI_DATOS!$A:$L,J$6,0)/1000,VLOOKUP($B$6&amp;$A27,KPI_DATOS!$A:$L,J$6,0))</f>
        <v>10.3148</v>
      </c>
      <c r="K27" s="49">
        <f>IF($A$6&lt;4,VLOOKUP($B$6&amp;$A27,KPI_DATOS!$A:$L,K$6,0)/1000,VLOOKUP($B$6&amp;$A27,KPI_DATOS!$A:$L,K$6,0))</f>
        <v>16.46332</v>
      </c>
      <c r="L27" s="10"/>
      <c r="M27" s="29">
        <f t="shared" si="0"/>
        <v>-13.588533421791881</v>
      </c>
    </row>
    <row r="28" spans="1:14" ht="20.149999999999999" customHeight="1" x14ac:dyDescent="0.35">
      <c r="A28" s="46" t="str">
        <f>KPI_DATOS!C23</f>
        <v>Tinto de Verano</v>
      </c>
      <c r="B28" s="42"/>
      <c r="C28" s="49">
        <f>IF($A$6&lt;4,VLOOKUP($B$6&amp;$A28,KPI_DATOS!$A:$L,C$6,0)/1000,VLOOKUP($B$6&amp;$A28,KPI_DATOS!$A:$L,C$6,0))</f>
        <v>10.272459999999999</v>
      </c>
      <c r="D28" s="49">
        <f>IF($A$6&lt;4,VLOOKUP($B$6&amp;$A28,KPI_DATOS!$A:$L,D$6,0)/1000,VLOOKUP($B$6&amp;$A28,KPI_DATOS!$A:$L,D$6,0))</f>
        <v>27.41292</v>
      </c>
      <c r="E28" s="49">
        <f>IF($A$6&lt;4,VLOOKUP($B$6&amp;$A28,KPI_DATOS!$A:$L,E$6,0)/1000,VLOOKUP($B$6&amp;$A28,KPI_DATOS!$A:$L,E$6,0))</f>
        <v>7.5555339999999998</v>
      </c>
      <c r="F28" s="49">
        <f>IF($A$6&lt;4,VLOOKUP($B$6&amp;$A28,KPI_DATOS!$A:$L,F$6,0)/1000,VLOOKUP($B$6&amp;$A28,KPI_DATOS!$A:$L,F$6,0))</f>
        <v>6.2831919999999997</v>
      </c>
      <c r="G28" s="49">
        <f>IF($A$6&lt;4,VLOOKUP($B$6&amp;$A28,KPI_DATOS!$A:$L,G$6,0)/1000,VLOOKUP($B$6&amp;$A28,KPI_DATOS!$A:$L,G$6,0))</f>
        <v>13.9137</v>
      </c>
      <c r="H28" s="49">
        <f>IF($A$6&lt;4,VLOOKUP($B$6&amp;$A28,KPI_DATOS!$A:$L,H$6,0)/1000,VLOOKUP($B$6&amp;$A28,KPI_DATOS!$A:$L,H$6,0))</f>
        <v>29.342689999999997</v>
      </c>
      <c r="I28" s="49">
        <f>IF($A$6&lt;4,VLOOKUP($B$6&amp;$A28,KPI_DATOS!$A:$L,I$6,0)/1000,VLOOKUP($B$6&amp;$A28,KPI_DATOS!$A:$L,I$6,0))</f>
        <v>7.9083909999999999</v>
      </c>
      <c r="J28" s="49">
        <f>IF($A$6&lt;4,VLOOKUP($B$6&amp;$A28,KPI_DATOS!$A:$L,J$6,0)/1000,VLOOKUP($B$6&amp;$A28,KPI_DATOS!$A:$L,J$6,0))</f>
        <v>6.4619520000000001</v>
      </c>
      <c r="K28" s="49">
        <f>IF($A$6&lt;4,VLOOKUP($B$6&amp;$A28,KPI_DATOS!$A:$L,K$6,0)/1000,VLOOKUP($B$6&amp;$A28,KPI_DATOS!$A:$L,K$6,0))</f>
        <v>11.963229999999999</v>
      </c>
      <c r="L28" s="10"/>
      <c r="M28" s="29">
        <f t="shared" si="0"/>
        <v>-14.018341634504129</v>
      </c>
    </row>
    <row r="29" spans="1:14" ht="20.149999999999999" customHeight="1" x14ac:dyDescent="0.35">
      <c r="A29" s="46" t="str">
        <f>KPI_DATOS!C24</f>
        <v>Sangria de Vino</v>
      </c>
      <c r="B29" s="42"/>
      <c r="C29" s="49">
        <f>IF($A$6&lt;4,VLOOKUP($B$6&amp;$A29,KPI_DATOS!$A:$L,C$6,0)/1000,VLOOKUP($B$6&amp;$A29,KPI_DATOS!$A:$L,C$6,0))</f>
        <v>0.70607960000000003</v>
      </c>
      <c r="D29" s="49">
        <f>IF($A$6&lt;4,VLOOKUP($B$6&amp;$A29,KPI_DATOS!$A:$L,D$6,0)/1000,VLOOKUP($B$6&amp;$A29,KPI_DATOS!$A:$L,D$6,0))</f>
        <v>2.361227</v>
      </c>
      <c r="E29" s="49">
        <f>IF($A$6&lt;4,VLOOKUP($B$6&amp;$A29,KPI_DATOS!$A:$L,E$6,0)/1000,VLOOKUP($B$6&amp;$A29,KPI_DATOS!$A:$L,E$6,0))</f>
        <v>0.75631080000000006</v>
      </c>
      <c r="F29" s="49">
        <f>IF($A$6&lt;4,VLOOKUP($B$6&amp;$A29,KPI_DATOS!$A:$L,F$6,0)/1000,VLOOKUP($B$6&amp;$A29,KPI_DATOS!$A:$L,F$6,0))</f>
        <v>0.70322050000000003</v>
      </c>
      <c r="G29" s="49">
        <f>IF($A$6&lt;4,VLOOKUP($B$6&amp;$A29,KPI_DATOS!$A:$L,G$6,0)/1000,VLOOKUP($B$6&amp;$A29,KPI_DATOS!$A:$L,G$6,0))</f>
        <v>1.5918760000000001</v>
      </c>
      <c r="H29" s="49">
        <f>IF($A$6&lt;4,VLOOKUP($B$6&amp;$A29,KPI_DATOS!$A:$L,H$6,0)/1000,VLOOKUP($B$6&amp;$A29,KPI_DATOS!$A:$L,H$6,0))</f>
        <v>3.2020740000000001</v>
      </c>
      <c r="I29" s="49">
        <f>IF($A$6&lt;4,VLOOKUP($B$6&amp;$A29,KPI_DATOS!$A:$L,I$6,0)/1000,VLOOKUP($B$6&amp;$A29,KPI_DATOS!$A:$L,I$6,0))</f>
        <v>0.62497209999999992</v>
      </c>
      <c r="J29" s="49">
        <f>IF($A$6&lt;4,VLOOKUP($B$6&amp;$A29,KPI_DATOS!$A:$L,J$6,0)/1000,VLOOKUP($B$6&amp;$A29,KPI_DATOS!$A:$L,J$6,0))</f>
        <v>0.56288509999999992</v>
      </c>
      <c r="K29" s="49">
        <f>IF($A$6&lt;4,VLOOKUP($B$6&amp;$A29,KPI_DATOS!$A:$L,K$6,0)/1000,VLOOKUP($B$6&amp;$A29,KPI_DATOS!$A:$L,K$6,0))</f>
        <v>1.002534</v>
      </c>
      <c r="L29" s="10"/>
      <c r="M29" s="29">
        <f t="shared" si="0"/>
        <v>-37.021853460947959</v>
      </c>
    </row>
    <row r="30" spans="1:14" ht="20.149999999999999" customHeight="1" x14ac:dyDescent="0.35">
      <c r="A30" s="46" t="str">
        <f>KPI_DATOS!C25</f>
        <v>Sangria de Cava</v>
      </c>
      <c r="B30" s="42"/>
      <c r="C30" s="49">
        <f>IF($A$6&lt;4,VLOOKUP($B$6&amp;$A30,KPI_DATOS!$A:$L,C$6,0)/1000,VLOOKUP($B$6&amp;$A30,KPI_DATOS!$A:$L,C$6,0))</f>
        <v>0.50604820000000006</v>
      </c>
      <c r="D30" s="49">
        <f>IF($A$6&lt;4,VLOOKUP($B$6&amp;$A30,KPI_DATOS!$A:$L,D$6,0)/1000,VLOOKUP($B$6&amp;$A30,KPI_DATOS!$A:$L,D$6,0))</f>
        <v>1.0440199999999999</v>
      </c>
      <c r="E30" s="49">
        <f>IF($A$6&lt;4,VLOOKUP($B$6&amp;$A30,KPI_DATOS!$A:$L,E$6,0)/1000,VLOOKUP($B$6&amp;$A30,KPI_DATOS!$A:$L,E$6,0))</f>
        <v>0.48338529999999996</v>
      </c>
      <c r="F30" s="49">
        <f>IF($A$6&lt;4,VLOOKUP($B$6&amp;$A30,KPI_DATOS!$A:$L,F$6,0)/1000,VLOOKUP($B$6&amp;$A30,KPI_DATOS!$A:$L,F$6,0))</f>
        <v>0.27429399999999998</v>
      </c>
      <c r="G30" s="49">
        <f>IF($A$6&lt;4,VLOOKUP($B$6&amp;$A30,KPI_DATOS!$A:$L,G$6,0)/1000,VLOOKUP($B$6&amp;$A30,KPI_DATOS!$A:$L,G$6,0))</f>
        <v>0.63101890000000005</v>
      </c>
      <c r="H30" s="49">
        <f>IF($A$6&lt;4,VLOOKUP($B$6&amp;$A30,KPI_DATOS!$A:$L,H$6,0)/1000,VLOOKUP($B$6&amp;$A30,KPI_DATOS!$A:$L,H$6,0))</f>
        <v>1.4258219999999999</v>
      </c>
      <c r="I30" s="49">
        <f>IF($A$6&lt;4,VLOOKUP($B$6&amp;$A30,KPI_DATOS!$A:$L,I$6,0)/1000,VLOOKUP($B$6&amp;$A30,KPI_DATOS!$A:$L,I$6,0))</f>
        <v>0.5201211</v>
      </c>
      <c r="J30" s="49">
        <f>IF($A$6&lt;4,VLOOKUP($B$6&amp;$A30,KPI_DATOS!$A:$L,J$6,0)/1000,VLOOKUP($B$6&amp;$A30,KPI_DATOS!$A:$L,J$6,0))</f>
        <v>0.28991030000000001</v>
      </c>
      <c r="K30" s="49">
        <f>IF($A$6&lt;4,VLOOKUP($B$6&amp;$A30,KPI_DATOS!$A:$L,K$6,0)/1000,VLOOKUP($B$6&amp;$A30,KPI_DATOS!$A:$L,K$6,0))</f>
        <v>0.39220379999999999</v>
      </c>
      <c r="L30" s="10"/>
      <c r="M30" s="29">
        <f t="shared" si="0"/>
        <v>-37.845950414480455</v>
      </c>
    </row>
    <row r="31" spans="1:14" ht="20.149999999999999" customHeight="1" x14ac:dyDescent="0.35">
      <c r="A31" s="46" t="str">
        <f>KPI_DATOS!C26</f>
        <v>Calimocho</v>
      </c>
      <c r="B31" s="42"/>
      <c r="C31" s="49">
        <f>IF($A$6&lt;4,VLOOKUP($B$6&amp;$A31,KPI_DATOS!$A:$L,C$6,0)/1000,VLOOKUP($B$6&amp;$A31,KPI_DATOS!$A:$L,C$6,0))</f>
        <v>0.92151899999999998</v>
      </c>
      <c r="D31" s="49">
        <f>IF($A$6&lt;4,VLOOKUP($B$6&amp;$A31,KPI_DATOS!$A:$L,D$6,0)/1000,VLOOKUP($B$6&amp;$A31,KPI_DATOS!$A:$L,D$6,0))</f>
        <v>1.527576</v>
      </c>
      <c r="E31" s="49">
        <f>IF($A$6&lt;4,VLOOKUP($B$6&amp;$A31,KPI_DATOS!$A:$L,E$6,0)/1000,VLOOKUP($B$6&amp;$A31,KPI_DATOS!$A:$L,E$6,0))</f>
        <v>0.76455080000000009</v>
      </c>
      <c r="F31" s="49">
        <f>IF($A$6&lt;4,VLOOKUP($B$6&amp;$A31,KPI_DATOS!$A:$L,F$6,0)/1000,VLOOKUP($B$6&amp;$A31,KPI_DATOS!$A:$L,F$6,0))</f>
        <v>0.57512189999999996</v>
      </c>
      <c r="G31" s="49">
        <f>IF($A$6&lt;4,VLOOKUP($B$6&amp;$A31,KPI_DATOS!$A:$L,G$6,0)/1000,VLOOKUP($B$6&amp;$A31,KPI_DATOS!$A:$L,G$6,0))</f>
        <v>1.012418</v>
      </c>
      <c r="H31" s="49">
        <f>IF($A$6&lt;4,VLOOKUP($B$6&amp;$A31,KPI_DATOS!$A:$L,H$6,0)/1000,VLOOKUP($B$6&amp;$A31,KPI_DATOS!$A:$L,H$6,0))</f>
        <v>1.7969680000000001</v>
      </c>
      <c r="I31" s="49">
        <f>IF($A$6&lt;4,VLOOKUP($B$6&amp;$A31,KPI_DATOS!$A:$L,I$6,0)/1000,VLOOKUP($B$6&amp;$A31,KPI_DATOS!$A:$L,I$6,0))</f>
        <v>1.089575</v>
      </c>
      <c r="J31" s="49">
        <f>IF($A$6&lt;4,VLOOKUP($B$6&amp;$A31,KPI_DATOS!$A:$L,J$6,0)/1000,VLOOKUP($B$6&amp;$A31,KPI_DATOS!$A:$L,J$6,0))</f>
        <v>1.4715799999999999</v>
      </c>
      <c r="K31" s="49">
        <f>IF($A$6&lt;4,VLOOKUP($B$6&amp;$A31,KPI_DATOS!$A:$L,K$6,0)/1000,VLOOKUP($B$6&amp;$A31,KPI_DATOS!$A:$L,K$6,0))</f>
        <v>0.94399080000000002</v>
      </c>
      <c r="L31" s="10"/>
      <c r="M31" s="29">
        <f t="shared" si="0"/>
        <v>-6.7587893538044614</v>
      </c>
    </row>
    <row r="32" spans="1:14" ht="20.149999999999999" customHeight="1" x14ac:dyDescent="0.35">
      <c r="A32" s="46" t="str">
        <f>KPI_DATOS!C27</f>
        <v>Rebujito</v>
      </c>
      <c r="B32" s="42"/>
      <c r="C32" s="49">
        <f>IF($A$6&lt;4,VLOOKUP($B$6&amp;$A32,KPI_DATOS!$A:$L,C$6,0)/1000,VLOOKUP($B$6&amp;$A32,KPI_DATOS!$A:$L,C$6,0))</f>
        <v>0.10388669999999998</v>
      </c>
      <c r="D32" s="49">
        <f>IF($A$6&lt;4,VLOOKUP($B$6&amp;$A32,KPI_DATOS!$A:$L,D$6,0)/1000,VLOOKUP($B$6&amp;$A32,KPI_DATOS!$A:$L,D$6,0))</f>
        <v>0.19727749999999999</v>
      </c>
      <c r="E32" s="49">
        <f>IF($A$6&lt;4,VLOOKUP($B$6&amp;$A32,KPI_DATOS!$A:$L,E$6,0)/1000,VLOOKUP($B$6&amp;$A32,KPI_DATOS!$A:$L,E$6,0))</f>
        <v>0.11683639999999999</v>
      </c>
      <c r="F32" s="49">
        <f>IF($A$6&lt;4,VLOOKUP($B$6&amp;$A32,KPI_DATOS!$A:$L,F$6,0)/1000,VLOOKUP($B$6&amp;$A32,KPI_DATOS!$A:$L,F$6,0))</f>
        <v>5.93406E-2</v>
      </c>
      <c r="G32" s="49">
        <f>IF($A$6&lt;4,VLOOKUP($B$6&amp;$A32,KPI_DATOS!$A:$L,G$6,0)/1000,VLOOKUP($B$6&amp;$A32,KPI_DATOS!$A:$L,G$6,0))</f>
        <v>0.61471209999999998</v>
      </c>
      <c r="H32" s="49">
        <f>IF($A$6&lt;4,VLOOKUP($B$6&amp;$A32,KPI_DATOS!$A:$L,H$6,0)/1000,VLOOKUP($B$6&amp;$A32,KPI_DATOS!$A:$L,H$6,0))</f>
        <v>0.2099211</v>
      </c>
      <c r="I32" s="49">
        <f>IF($A$6&lt;4,VLOOKUP($B$6&amp;$A32,KPI_DATOS!$A:$L,I$6,0)/1000,VLOOKUP($B$6&amp;$A32,KPI_DATOS!$A:$L,I$6,0))</f>
        <v>5.8011969999999996E-2</v>
      </c>
      <c r="J32" s="49">
        <f>IF($A$6&lt;4,VLOOKUP($B$6&amp;$A32,KPI_DATOS!$A:$L,J$6,0)/1000,VLOOKUP($B$6&amp;$A32,KPI_DATOS!$A:$L,J$6,0))</f>
        <v>4.5256199999999996E-2</v>
      </c>
      <c r="K32" s="49">
        <f>IF($A$6&lt;4,VLOOKUP($B$6&amp;$A32,KPI_DATOS!$A:$L,K$6,0)/1000,VLOOKUP($B$6&amp;$A32,KPI_DATOS!$A:$L,K$6,0))</f>
        <v>0.62893430000000006</v>
      </c>
      <c r="L32" s="10"/>
      <c r="M32" s="29">
        <f t="shared" si="0"/>
        <v>2.3136359281035856</v>
      </c>
    </row>
    <row r="33" spans="1:13" ht="20.149999999999999" customHeight="1" x14ac:dyDescent="0.35">
      <c r="A33" s="46" t="str">
        <f>KPI_DATOS!C28</f>
        <v>Espum/Lambrusc/Mosca</v>
      </c>
      <c r="B33" s="42"/>
      <c r="C33" s="49">
        <f>IF($A$6&lt;4,VLOOKUP($B$6&amp;$A33,KPI_DATOS!$A:$L,C$6,0)/1000,VLOOKUP($B$6&amp;$A33,KPI_DATOS!$A:$L,C$6,0))</f>
        <v>1.097704</v>
      </c>
      <c r="D33" s="49">
        <f>IF($A$6&lt;4,VLOOKUP($B$6&amp;$A33,KPI_DATOS!$A:$L,D$6,0)/1000,VLOOKUP($B$6&amp;$A33,KPI_DATOS!$A:$L,D$6,0))</f>
        <v>2.4927620000000004</v>
      </c>
      <c r="E33" s="49">
        <f>IF($A$6&lt;4,VLOOKUP($B$6&amp;$A33,KPI_DATOS!$A:$L,E$6,0)/1000,VLOOKUP($B$6&amp;$A33,KPI_DATOS!$A:$L,E$6,0))</f>
        <v>2.182887</v>
      </c>
      <c r="F33" s="49">
        <f>IF($A$6&lt;4,VLOOKUP($B$6&amp;$A33,KPI_DATOS!$A:$L,F$6,0)/1000,VLOOKUP($B$6&amp;$A33,KPI_DATOS!$A:$L,F$6,0))</f>
        <v>1.4542120000000001</v>
      </c>
      <c r="G33" s="49">
        <f>IF($A$6&lt;4,VLOOKUP($B$6&amp;$A33,KPI_DATOS!$A:$L,G$6,0)/1000,VLOOKUP($B$6&amp;$A33,KPI_DATOS!$A:$L,G$6,0))</f>
        <v>1.2885070000000001</v>
      </c>
      <c r="H33" s="49">
        <f>IF($A$6&lt;4,VLOOKUP($B$6&amp;$A33,KPI_DATOS!$A:$L,H$6,0)/1000,VLOOKUP($B$6&amp;$A33,KPI_DATOS!$A:$L,H$6,0))</f>
        <v>1.5960139999999998</v>
      </c>
      <c r="I33" s="49">
        <f>IF($A$6&lt;4,VLOOKUP($B$6&amp;$A33,KPI_DATOS!$A:$L,I$6,0)/1000,VLOOKUP($B$6&amp;$A33,KPI_DATOS!$A:$L,I$6,0))</f>
        <v>1.904461</v>
      </c>
      <c r="J33" s="49">
        <f>IF($A$6&lt;4,VLOOKUP($B$6&amp;$A33,KPI_DATOS!$A:$L,J$6,0)/1000,VLOOKUP($B$6&amp;$A33,KPI_DATOS!$A:$L,J$6,0))</f>
        <v>1.4832129999999999</v>
      </c>
      <c r="K33" s="49">
        <f>IF($A$6&lt;4,VLOOKUP($B$6&amp;$A33,KPI_DATOS!$A:$L,K$6,0)/1000,VLOOKUP($B$6&amp;$A33,KPI_DATOS!$A:$L,K$6,0))</f>
        <v>1.5324259999999998</v>
      </c>
      <c r="L33" s="10"/>
      <c r="M33" s="29">
        <f t="shared" si="0"/>
        <v>18.930358934798154</v>
      </c>
    </row>
    <row r="34" spans="1:13" ht="20.149999999999999" customHeight="1" x14ac:dyDescent="0.35">
      <c r="A34" s="44" t="str">
        <f>KPI_DATOS!C29</f>
        <v>Sidra</v>
      </c>
      <c r="B34" s="42"/>
      <c r="C34" s="49">
        <f>IF($A$6&lt;4,VLOOKUP($B$6&amp;$A34,KPI_DATOS!$A:$L,C$6,0)/1000,VLOOKUP($B$6&amp;$A34,KPI_DATOS!$A:$L,C$6,0))</f>
        <v>5.8985099999999999</v>
      </c>
      <c r="D34" s="49">
        <f>IF($A$6&lt;4,VLOOKUP($B$6&amp;$A34,KPI_DATOS!$A:$L,D$6,0)/1000,VLOOKUP($B$6&amp;$A34,KPI_DATOS!$A:$L,D$6,0))</f>
        <v>9.3699639999999995</v>
      </c>
      <c r="E34" s="49">
        <f>IF($A$6&lt;4,VLOOKUP($B$6&amp;$A34,KPI_DATOS!$A:$L,E$6,0)/1000,VLOOKUP($B$6&amp;$A34,KPI_DATOS!$A:$L,E$6,0))</f>
        <v>5.6049679999999995</v>
      </c>
      <c r="F34" s="49">
        <f>IF($A$6&lt;4,VLOOKUP($B$6&amp;$A34,KPI_DATOS!$A:$L,F$6,0)/1000,VLOOKUP($B$6&amp;$A34,KPI_DATOS!$A:$L,F$6,0))</f>
        <v>5.1678149999999992</v>
      </c>
      <c r="G34" s="49">
        <f>IF($A$6&lt;4,VLOOKUP($B$6&amp;$A34,KPI_DATOS!$A:$L,G$6,0)/1000,VLOOKUP($B$6&amp;$A34,KPI_DATOS!$A:$L,G$6,0))</f>
        <v>5.9304709999999998</v>
      </c>
      <c r="H34" s="49">
        <f>IF($A$6&lt;4,VLOOKUP($B$6&amp;$A34,KPI_DATOS!$A:$L,H$6,0)/1000,VLOOKUP($B$6&amp;$A34,KPI_DATOS!$A:$L,H$6,0))</f>
        <v>9.4831489999999992</v>
      </c>
      <c r="I34" s="49">
        <f>IF($A$6&lt;4,VLOOKUP($B$6&amp;$A34,KPI_DATOS!$A:$L,I$6,0)/1000,VLOOKUP($B$6&amp;$A34,KPI_DATOS!$A:$L,I$6,0))</f>
        <v>6.6788180000000006</v>
      </c>
      <c r="J34" s="49">
        <f>IF($A$6&lt;4,VLOOKUP($B$6&amp;$A34,KPI_DATOS!$A:$L,J$6,0)/1000,VLOOKUP($B$6&amp;$A34,KPI_DATOS!$A:$L,J$6,0))</f>
        <v>6.6081750000000001</v>
      </c>
      <c r="K34" s="49">
        <f>IF($A$6&lt;4,VLOOKUP($B$6&amp;$A34,KPI_DATOS!$A:$L,K$6,0)/1000,VLOOKUP($B$6&amp;$A34,KPI_DATOS!$A:$L,K$6,0))</f>
        <v>7.1639189999999999</v>
      </c>
      <c r="L34" s="10"/>
      <c r="M34" s="29">
        <f t="shared" si="0"/>
        <v>20.798482953546184</v>
      </c>
    </row>
    <row r="35" spans="1:13" ht="20.149999999999999" customHeight="1" x14ac:dyDescent="0.35">
      <c r="A35" s="44" t="str">
        <f>KPI_DATOS!C30</f>
        <v>Cerveza</v>
      </c>
      <c r="B35" s="42"/>
      <c r="C35" s="49">
        <f>IF($A$6&lt;4,VLOOKUP($B$6&amp;$A35,KPI_DATOS!$A:$L,C$6,0)/1000,VLOOKUP($B$6&amp;$A35,KPI_DATOS!$A:$L,C$6,0))</f>
        <v>447.80829999999997</v>
      </c>
      <c r="D35" s="49">
        <f>IF($A$6&lt;4,VLOOKUP($B$6&amp;$A35,KPI_DATOS!$A:$L,D$6,0)/1000,VLOOKUP($B$6&amp;$A35,KPI_DATOS!$A:$L,D$6,0))</f>
        <v>730.93409999999994</v>
      </c>
      <c r="E35" s="49">
        <f>IF($A$6&lt;4,VLOOKUP($B$6&amp;$A35,KPI_DATOS!$A:$L,E$6,0)/1000,VLOOKUP($B$6&amp;$A35,KPI_DATOS!$A:$L,E$6,0))</f>
        <v>437.89109999999999</v>
      </c>
      <c r="F35" s="49">
        <f>IF($A$6&lt;4,VLOOKUP($B$6&amp;$A35,KPI_DATOS!$A:$L,F$6,0)/1000,VLOOKUP($B$6&amp;$A35,KPI_DATOS!$A:$L,F$6,0))</f>
        <v>386.25559999999996</v>
      </c>
      <c r="G35" s="49">
        <f>IF($A$6&lt;4,VLOOKUP($B$6&amp;$A35,KPI_DATOS!$A:$L,G$6,0)/1000,VLOOKUP($B$6&amp;$A35,KPI_DATOS!$A:$L,G$6,0))</f>
        <v>486.66699999999997</v>
      </c>
      <c r="H35" s="49">
        <f>IF($A$6&lt;4,VLOOKUP($B$6&amp;$A35,KPI_DATOS!$A:$L,H$6,0)/1000,VLOOKUP($B$6&amp;$A35,KPI_DATOS!$A:$L,H$6,0))</f>
        <v>696.26609999999994</v>
      </c>
      <c r="I35" s="49">
        <f>IF($A$6&lt;4,VLOOKUP($B$6&amp;$A35,KPI_DATOS!$A:$L,I$6,0)/1000,VLOOKUP($B$6&amp;$A35,KPI_DATOS!$A:$L,I$6,0))</f>
        <v>414.87129999999996</v>
      </c>
      <c r="J35" s="49">
        <f>IF($A$6&lt;4,VLOOKUP($B$6&amp;$A35,KPI_DATOS!$A:$L,J$6,0)/1000,VLOOKUP($B$6&amp;$A35,KPI_DATOS!$A:$L,J$6,0))</f>
        <v>366.44509999999997</v>
      </c>
      <c r="K35" s="49">
        <f>IF($A$6&lt;4,VLOOKUP($B$6&amp;$A35,KPI_DATOS!$A:$L,K$6,0)/1000,VLOOKUP($B$6&amp;$A35,KPI_DATOS!$A:$L,K$6,0))</f>
        <v>446.4984</v>
      </c>
      <c r="L35" s="10"/>
      <c r="M35" s="29">
        <f t="shared" si="0"/>
        <v>-8.2538162645094069</v>
      </c>
    </row>
    <row r="36" spans="1:13" ht="20.149999999999999" customHeight="1" x14ac:dyDescent="0.35">
      <c r="A36" s="45" t="str">
        <f>KPI_DATOS!C31</f>
        <v>Con alcohol</v>
      </c>
      <c r="B36" s="42"/>
      <c r="C36" s="49">
        <f>IF($A$6&lt;4,VLOOKUP($B$6&amp;$A36,KPI_DATOS!$A:$L,C$6,0)/1000,VLOOKUP($B$6&amp;$A36,KPI_DATOS!$A:$L,C$6,0))</f>
        <v>404.05799999999999</v>
      </c>
      <c r="D36" s="49">
        <f>IF($A$6&lt;4,VLOOKUP($B$6&amp;$A36,KPI_DATOS!$A:$L,D$6,0)/1000,VLOOKUP($B$6&amp;$A36,KPI_DATOS!$A:$L,D$6,0))</f>
        <v>649.8918000000001</v>
      </c>
      <c r="E36" s="49">
        <f>IF($A$6&lt;4,VLOOKUP($B$6&amp;$A36,KPI_DATOS!$A:$L,E$6,0)/1000,VLOOKUP($B$6&amp;$A36,KPI_DATOS!$A:$L,E$6,0))</f>
        <v>396.07679999999999</v>
      </c>
      <c r="F36" s="49">
        <f>IF($A$6&lt;4,VLOOKUP($B$6&amp;$A36,KPI_DATOS!$A:$L,F$6,0)/1000,VLOOKUP($B$6&amp;$A36,KPI_DATOS!$A:$L,F$6,0))</f>
        <v>347.88690000000003</v>
      </c>
      <c r="G36" s="49">
        <f>IF($A$6&lt;4,VLOOKUP($B$6&amp;$A36,KPI_DATOS!$A:$L,G$6,0)/1000,VLOOKUP($B$6&amp;$A36,KPI_DATOS!$A:$L,G$6,0))</f>
        <v>435.86920000000003</v>
      </c>
      <c r="H36" s="49">
        <f>IF($A$6&lt;4,VLOOKUP($B$6&amp;$A36,KPI_DATOS!$A:$L,H$6,0)/1000,VLOOKUP($B$6&amp;$A36,KPI_DATOS!$A:$L,H$6,0))</f>
        <v>620.59199999999998</v>
      </c>
      <c r="I36" s="49">
        <f>IF($A$6&lt;4,VLOOKUP($B$6&amp;$A36,KPI_DATOS!$A:$L,I$6,0)/1000,VLOOKUP($B$6&amp;$A36,KPI_DATOS!$A:$L,I$6,0))</f>
        <v>369.45940000000002</v>
      </c>
      <c r="J36" s="49">
        <f>IF($A$6&lt;4,VLOOKUP($B$6&amp;$A36,KPI_DATOS!$A:$L,J$6,0)/1000,VLOOKUP($B$6&amp;$A36,KPI_DATOS!$A:$L,J$6,0))</f>
        <v>326.04649999999998</v>
      </c>
      <c r="K36" s="49">
        <f>IF($A$6&lt;4,VLOOKUP($B$6&amp;$A36,KPI_DATOS!$A:$L,K$6,0)/1000,VLOOKUP($B$6&amp;$A36,KPI_DATOS!$A:$L,K$6,0))</f>
        <v>389.72290000000004</v>
      </c>
      <c r="L36" s="10"/>
      <c r="M36" s="29">
        <f t="shared" si="0"/>
        <v>-10.587189918443418</v>
      </c>
    </row>
    <row r="37" spans="1:13" ht="20.149999999999999" customHeight="1" x14ac:dyDescent="0.35">
      <c r="A37" s="45" t="str">
        <f>KPI_DATOS!C32</f>
        <v>Sin alcohol</v>
      </c>
      <c r="B37" s="42"/>
      <c r="C37" s="49">
        <f>IF($A$6&lt;4,VLOOKUP($B$6&amp;$A37,KPI_DATOS!$A:$L,C$6,0)/1000,VLOOKUP($B$6&amp;$A37,KPI_DATOS!$A:$L,C$6,0))</f>
        <v>43.391150000000003</v>
      </c>
      <c r="D37" s="49">
        <f>IF($A$6&lt;4,VLOOKUP($B$6&amp;$A37,KPI_DATOS!$A:$L,D$6,0)/1000,VLOOKUP($B$6&amp;$A37,KPI_DATOS!$A:$L,D$6,0))</f>
        <v>80.353870000000001</v>
      </c>
      <c r="E37" s="49">
        <f>IF($A$6&lt;4,VLOOKUP($B$6&amp;$A37,KPI_DATOS!$A:$L,E$6,0)/1000,VLOOKUP($B$6&amp;$A37,KPI_DATOS!$A:$L,E$6,0))</f>
        <v>41.283139999999996</v>
      </c>
      <c r="F37" s="49">
        <f>IF($A$6&lt;4,VLOOKUP($B$6&amp;$A37,KPI_DATOS!$A:$L,F$6,0)/1000,VLOOKUP($B$6&amp;$A37,KPI_DATOS!$A:$L,F$6,0))</f>
        <v>38.0961</v>
      </c>
      <c r="G37" s="49">
        <f>IF($A$6&lt;4,VLOOKUP($B$6&amp;$A37,KPI_DATOS!$A:$L,G$6,0)/1000,VLOOKUP($B$6&amp;$A37,KPI_DATOS!$A:$L,G$6,0))</f>
        <v>50.01014</v>
      </c>
      <c r="H37" s="49">
        <f>IF($A$6&lt;4,VLOOKUP($B$6&amp;$A37,KPI_DATOS!$A:$L,H$6,0)/1000,VLOOKUP($B$6&amp;$A37,KPI_DATOS!$A:$L,H$6,0))</f>
        <v>74.697659999999999</v>
      </c>
      <c r="I37" s="49">
        <f>IF($A$6&lt;4,VLOOKUP($B$6&amp;$A37,KPI_DATOS!$A:$L,I$6,0)/1000,VLOOKUP($B$6&amp;$A37,KPI_DATOS!$A:$L,I$6,0))</f>
        <v>44.967460000000003</v>
      </c>
      <c r="J37" s="49">
        <f>IF($A$6&lt;4,VLOOKUP($B$6&amp;$A37,KPI_DATOS!$A:$L,J$6,0)/1000,VLOOKUP($B$6&amp;$A37,KPI_DATOS!$A:$L,J$6,0))</f>
        <v>39.985370000000003</v>
      </c>
      <c r="K37" s="49">
        <f>IF($A$6&lt;4,VLOOKUP($B$6&amp;$A37,KPI_DATOS!$A:$L,K$6,0)/1000,VLOOKUP($B$6&amp;$A37,KPI_DATOS!$A:$L,K$6,0))</f>
        <v>56.35286</v>
      </c>
      <c r="L37" s="10"/>
      <c r="M37" s="29">
        <f t="shared" si="0"/>
        <v>12.682867914386954</v>
      </c>
    </row>
    <row r="38" spans="1:13" ht="20.149999999999999" customHeight="1" x14ac:dyDescent="0.35">
      <c r="A38" s="45" t="str">
        <f>KPI_DATOS!C33</f>
        <v>Cerveza Envasada</v>
      </c>
      <c r="B38" s="42"/>
      <c r="C38" s="49">
        <f>IF($A$6&lt;4,VLOOKUP($B$6&amp;$A38,KPI_DATOS!$A:$L,C$6,0)/1000,VLOOKUP($B$6&amp;$A38,KPI_DATOS!$A:$L,C$6,0))</f>
        <v>246.24529999999999</v>
      </c>
      <c r="D38" s="49">
        <f>IF($A$6&lt;4,VLOOKUP($B$6&amp;$A38,KPI_DATOS!$A:$L,D$6,0)/1000,VLOOKUP($B$6&amp;$A38,KPI_DATOS!$A:$L,D$6,0))</f>
        <v>381.55770000000001</v>
      </c>
      <c r="E38" s="49">
        <f>IF($A$6&lt;4,VLOOKUP($B$6&amp;$A38,KPI_DATOS!$A:$L,E$6,0)/1000,VLOOKUP($B$6&amp;$A38,KPI_DATOS!$A:$L,E$6,0))</f>
        <v>230.3185</v>
      </c>
      <c r="F38" s="49">
        <f>IF($A$6&lt;4,VLOOKUP($B$6&amp;$A38,KPI_DATOS!$A:$L,F$6,0)/1000,VLOOKUP($B$6&amp;$A38,KPI_DATOS!$A:$L,F$6,0))</f>
        <v>201.923</v>
      </c>
      <c r="G38" s="49">
        <f>IF($A$6&lt;4,VLOOKUP($B$6&amp;$A38,KPI_DATOS!$A:$L,G$6,0)/1000,VLOOKUP($B$6&amp;$A38,KPI_DATOS!$A:$L,G$6,0))</f>
        <v>243.20060000000001</v>
      </c>
      <c r="H38" s="49">
        <f>IF($A$6&lt;4,VLOOKUP($B$6&amp;$A38,KPI_DATOS!$A:$L,H$6,0)/1000,VLOOKUP($B$6&amp;$A38,KPI_DATOS!$A:$L,H$6,0))</f>
        <v>346.99849999999998</v>
      </c>
      <c r="I38" s="49">
        <f>IF($A$6&lt;4,VLOOKUP($B$6&amp;$A38,KPI_DATOS!$A:$L,I$6,0)/1000,VLOOKUP($B$6&amp;$A38,KPI_DATOS!$A:$L,I$6,0))</f>
        <v>208.44029999999998</v>
      </c>
      <c r="J38" s="49">
        <f>IF($A$6&lt;4,VLOOKUP($B$6&amp;$A38,KPI_DATOS!$A:$L,J$6,0)/1000,VLOOKUP($B$6&amp;$A38,KPI_DATOS!$A:$L,J$6,0))</f>
        <v>189.16829999999999</v>
      </c>
      <c r="K38" s="49">
        <f>IF($A$6&lt;4,VLOOKUP($B$6&amp;$A38,KPI_DATOS!$A:$L,K$6,0)/1000,VLOOKUP($B$6&amp;$A38,KPI_DATOS!$A:$L,K$6,0))</f>
        <v>226.50910000000002</v>
      </c>
      <c r="L38" s="10"/>
      <c r="M38" s="29">
        <f t="shared" si="0"/>
        <v>-6.8632643176044787</v>
      </c>
    </row>
    <row r="39" spans="1:13" ht="20.149999999999999" customHeight="1" x14ac:dyDescent="0.35">
      <c r="A39" s="45" t="str">
        <f>KPI_DATOS!C34</f>
        <v>Cerveza Surtidor</v>
      </c>
      <c r="B39" s="42"/>
      <c r="C39" s="49">
        <f>IF($A$6&lt;4,VLOOKUP($B$6&amp;$A39,KPI_DATOS!$A:$L,C$6,0)/1000,VLOOKUP($B$6&amp;$A39,KPI_DATOS!$A:$L,C$6,0))</f>
        <v>201.56289999999998</v>
      </c>
      <c r="D39" s="49">
        <f>IF($A$6&lt;4,VLOOKUP($B$6&amp;$A39,KPI_DATOS!$A:$L,D$6,0)/1000,VLOOKUP($B$6&amp;$A39,KPI_DATOS!$A:$L,D$6,0))</f>
        <v>349.37650000000002</v>
      </c>
      <c r="E39" s="49">
        <f>IF($A$6&lt;4,VLOOKUP($B$6&amp;$A39,KPI_DATOS!$A:$L,E$6,0)/1000,VLOOKUP($B$6&amp;$A39,KPI_DATOS!$A:$L,E$6,0))</f>
        <v>207.57259999999999</v>
      </c>
      <c r="F39" s="49">
        <f>IF($A$6&lt;4,VLOOKUP($B$6&amp;$A39,KPI_DATOS!$A:$L,F$6,0)/1000,VLOOKUP($B$6&amp;$A39,KPI_DATOS!$A:$L,F$6,0))</f>
        <v>184.33260000000001</v>
      </c>
      <c r="G39" s="49">
        <f>IF($A$6&lt;4,VLOOKUP($B$6&amp;$A39,KPI_DATOS!$A:$L,G$6,0)/1000,VLOOKUP($B$6&amp;$A39,KPI_DATOS!$A:$L,G$6,0))</f>
        <v>243.46639999999999</v>
      </c>
      <c r="H39" s="49">
        <f>IF($A$6&lt;4,VLOOKUP($B$6&amp;$A39,KPI_DATOS!$A:$L,H$6,0)/1000,VLOOKUP($B$6&amp;$A39,KPI_DATOS!$A:$L,H$6,0))</f>
        <v>349.26759999999996</v>
      </c>
      <c r="I39" s="49">
        <f>IF($A$6&lt;4,VLOOKUP($B$6&amp;$A39,KPI_DATOS!$A:$L,I$6,0)/1000,VLOOKUP($B$6&amp;$A39,KPI_DATOS!$A:$L,I$6,0))</f>
        <v>206.43100000000001</v>
      </c>
      <c r="J39" s="49">
        <f>IF($A$6&lt;4,VLOOKUP($B$6&amp;$A39,KPI_DATOS!$A:$L,J$6,0)/1000,VLOOKUP($B$6&amp;$A39,KPI_DATOS!$A:$L,J$6,0))</f>
        <v>177.27679999999998</v>
      </c>
      <c r="K39" s="49">
        <f>IF($A$6&lt;4,VLOOKUP($B$6&amp;$A39,KPI_DATOS!$A:$L,K$6,0)/1000,VLOOKUP($B$6&amp;$A39,KPI_DATOS!$A:$L,K$6,0))</f>
        <v>219.98929999999999</v>
      </c>
      <c r="L39" s="10"/>
      <c r="M39" s="29">
        <f t="shared" si="0"/>
        <v>-9.6428501016978192</v>
      </c>
    </row>
    <row r="40" spans="1:13" ht="20.149999999999999" customHeight="1" x14ac:dyDescent="0.35">
      <c r="A40" s="45" t="str">
        <f>KPI_DATOS!C35</f>
        <v>Otras Cervezas</v>
      </c>
      <c r="B40" s="42"/>
      <c r="C40" s="49">
        <f>IF($A$6&lt;4,VLOOKUP($B$6&amp;$A40,KPI_DATOS!$A:$L,C$6,0)/1000,VLOOKUP($B$6&amp;$A40,KPI_DATOS!$A:$L,C$6,0))</f>
        <v>0.35908249999999997</v>
      </c>
      <c r="D40" s="49">
        <f>IF($A$6&lt;4,VLOOKUP($B$6&amp;$A40,KPI_DATOS!$A:$L,D$6,0)/1000,VLOOKUP($B$6&amp;$A40,KPI_DATOS!$A:$L,D$6,0))</f>
        <v>0.68842829999999999</v>
      </c>
      <c r="E40" s="49">
        <f>IF($A$6&lt;4,VLOOKUP($B$6&amp;$A40,KPI_DATOS!$A:$L,E$6,0)/1000,VLOOKUP($B$6&amp;$A40,KPI_DATOS!$A:$L,E$6,0))</f>
        <v>0.53112150000000002</v>
      </c>
      <c r="F40" s="49">
        <f>IF($A$6&lt;4,VLOOKUP($B$6&amp;$A40,KPI_DATOS!$A:$L,F$6,0)/1000,VLOOKUP($B$6&amp;$A40,KPI_DATOS!$A:$L,F$6,0))</f>
        <v>0.27255210000000002</v>
      </c>
      <c r="G40" s="49">
        <f>IF($A$6&lt;4,VLOOKUP($B$6&amp;$A40,KPI_DATOS!$A:$L,G$6,0)/1000,VLOOKUP($B$6&amp;$A40,KPI_DATOS!$A:$L,G$6,0))</f>
        <v>0.78762599999999994</v>
      </c>
      <c r="H40" s="49">
        <f>IF($A$6&lt;4,VLOOKUP($B$6&amp;$A40,KPI_DATOS!$A:$L,H$6,0)/1000,VLOOKUP($B$6&amp;$A40,KPI_DATOS!$A:$L,H$6,0))</f>
        <v>0.97643969999999991</v>
      </c>
      <c r="I40" s="49">
        <f>IF($A$6&lt;4,VLOOKUP($B$6&amp;$A40,KPI_DATOS!$A:$L,I$6,0)/1000,VLOOKUP($B$6&amp;$A40,KPI_DATOS!$A:$L,I$6,0))</f>
        <v>0.44443009999999999</v>
      </c>
      <c r="J40" s="49">
        <f>IF($A$6&lt;4,VLOOKUP($B$6&amp;$A40,KPI_DATOS!$A:$L,J$6,0)/1000,VLOOKUP($B$6&amp;$A40,KPI_DATOS!$A:$L,J$6,0))</f>
        <v>0.41325509999999999</v>
      </c>
      <c r="K40" s="49">
        <f>IF($A$6&lt;4,VLOOKUP($B$6&amp;$A40,KPI_DATOS!$A:$L,K$6,0)/1000,VLOOKUP($B$6&amp;$A40,KPI_DATOS!$A:$L,K$6,0))</f>
        <v>0.42262959999999999</v>
      </c>
      <c r="L40" s="10"/>
      <c r="M40" s="29">
        <f t="shared" si="0"/>
        <v>-46.341334592814356</v>
      </c>
    </row>
    <row r="41" spans="1:13" ht="20.149999999999999" customHeight="1" x14ac:dyDescent="0.35">
      <c r="A41" s="44" t="str">
        <f>KPI_DATOS!C36</f>
        <v>Espirituosas</v>
      </c>
      <c r="B41" s="42"/>
      <c r="C41" s="49">
        <f>IF($A$6&lt;4,VLOOKUP($B$6&amp;$A41,KPI_DATOS!$A:$L,C$6,0)/1000,VLOOKUP($B$6&amp;$A41,KPI_DATOS!$A:$L,C$6,0))</f>
        <v>59.228830000000002</v>
      </c>
      <c r="D41" s="49">
        <f>IF($A$6&lt;4,VLOOKUP($B$6&amp;$A41,KPI_DATOS!$A:$L,D$6,0)/1000,VLOOKUP($B$6&amp;$A41,KPI_DATOS!$A:$L,D$6,0))</f>
        <v>95.859769999999997</v>
      </c>
      <c r="E41" s="49">
        <f>IF($A$6&lt;4,VLOOKUP($B$6&amp;$A41,KPI_DATOS!$A:$L,E$6,0)/1000,VLOOKUP($B$6&amp;$A41,KPI_DATOS!$A:$L,E$6,0))</f>
        <v>74.780299999999997</v>
      </c>
      <c r="F41" s="49">
        <f>IF($A$6&lt;4,VLOOKUP($B$6&amp;$A41,KPI_DATOS!$A:$L,F$6,0)/1000,VLOOKUP($B$6&amp;$A41,KPI_DATOS!$A:$L,F$6,0))</f>
        <v>55.515329999999999</v>
      </c>
      <c r="G41" s="49">
        <f>IF($A$6&lt;4,VLOOKUP($B$6&amp;$A41,KPI_DATOS!$A:$L,G$6,0)/1000,VLOOKUP($B$6&amp;$A41,KPI_DATOS!$A:$L,G$6,0))</f>
        <v>64.176510000000007</v>
      </c>
      <c r="H41" s="49">
        <f>IF($A$6&lt;4,VLOOKUP($B$6&amp;$A41,KPI_DATOS!$A:$L,H$6,0)/1000,VLOOKUP($B$6&amp;$A41,KPI_DATOS!$A:$L,H$6,0))</f>
        <v>95.219979999999993</v>
      </c>
      <c r="I41" s="49">
        <f>IF($A$6&lt;4,VLOOKUP($B$6&amp;$A41,KPI_DATOS!$A:$L,I$6,0)/1000,VLOOKUP($B$6&amp;$A41,KPI_DATOS!$A:$L,I$6,0))</f>
        <v>67.891859999999994</v>
      </c>
      <c r="J41" s="49">
        <f>IF($A$6&lt;4,VLOOKUP($B$6&amp;$A41,KPI_DATOS!$A:$L,J$6,0)/1000,VLOOKUP($B$6&amp;$A41,KPI_DATOS!$A:$L,J$6,0))</f>
        <v>61.641760000000005</v>
      </c>
      <c r="K41" s="49">
        <f>IF($A$6&lt;4,VLOOKUP($B$6&amp;$A41,KPI_DATOS!$A:$L,K$6,0)/1000,VLOOKUP($B$6&amp;$A41,KPI_DATOS!$A:$L,K$6,0))</f>
        <v>60.393250000000002</v>
      </c>
      <c r="L41" s="10"/>
      <c r="M41" s="29">
        <f t="shared" si="0"/>
        <v>-5.8950852889943732</v>
      </c>
    </row>
    <row r="42" spans="1:13" ht="20.149999999999999" customHeight="1" x14ac:dyDescent="0.35">
      <c r="A42" s="45" t="str">
        <f>KPI_DATOS!C37</f>
        <v>Whisky</v>
      </c>
      <c r="B42" s="42"/>
      <c r="C42" s="49">
        <f>IF($A$6&lt;4,VLOOKUP($B$6&amp;$A42,KPI_DATOS!$A:$L,C$6,0)/1000,VLOOKUP($B$6&amp;$A42,KPI_DATOS!$A:$L,C$6,0))</f>
        <v>7.6489030000000007</v>
      </c>
      <c r="D42" s="49">
        <f>IF($A$6&lt;4,VLOOKUP($B$6&amp;$A42,KPI_DATOS!$A:$L,D$6,0)/1000,VLOOKUP($B$6&amp;$A42,KPI_DATOS!$A:$L,D$6,0))</f>
        <v>13.584620000000001</v>
      </c>
      <c r="E42" s="49">
        <f>IF($A$6&lt;4,VLOOKUP($B$6&amp;$A42,KPI_DATOS!$A:$L,E$6,0)/1000,VLOOKUP($B$6&amp;$A42,KPI_DATOS!$A:$L,E$6,0))</f>
        <v>12.988010000000001</v>
      </c>
      <c r="F42" s="49">
        <f>IF($A$6&lt;4,VLOOKUP($B$6&amp;$A42,KPI_DATOS!$A:$L,F$6,0)/1000,VLOOKUP($B$6&amp;$A42,KPI_DATOS!$A:$L,F$6,0))</f>
        <v>9.4307790000000011</v>
      </c>
      <c r="G42" s="49">
        <f>IF($A$6&lt;4,VLOOKUP($B$6&amp;$A42,KPI_DATOS!$A:$L,G$6,0)/1000,VLOOKUP($B$6&amp;$A42,KPI_DATOS!$A:$L,G$6,0))</f>
        <v>9.6154580000000003</v>
      </c>
      <c r="H42" s="49">
        <f>IF($A$6&lt;4,VLOOKUP($B$6&amp;$A42,KPI_DATOS!$A:$L,H$6,0)/1000,VLOOKUP($B$6&amp;$A42,KPI_DATOS!$A:$L,H$6,0))</f>
        <v>13.711399999999999</v>
      </c>
      <c r="I42" s="49">
        <f>IF($A$6&lt;4,VLOOKUP($B$6&amp;$A42,KPI_DATOS!$A:$L,I$6,0)/1000,VLOOKUP($B$6&amp;$A42,KPI_DATOS!$A:$L,I$6,0))</f>
        <v>11.766500000000001</v>
      </c>
      <c r="J42" s="49">
        <f>IF($A$6&lt;4,VLOOKUP($B$6&amp;$A42,KPI_DATOS!$A:$L,J$6,0)/1000,VLOOKUP($B$6&amp;$A42,KPI_DATOS!$A:$L,J$6,0))</f>
        <v>10.640549999999999</v>
      </c>
      <c r="K42" s="49">
        <f>IF($A$6&lt;4,VLOOKUP($B$6&amp;$A42,KPI_DATOS!$A:$L,K$6,0)/1000,VLOOKUP($B$6&amp;$A42,KPI_DATOS!$A:$L,K$6,0))</f>
        <v>8.3897440000000003</v>
      </c>
      <c r="L42" s="10"/>
      <c r="M42" s="29">
        <f t="shared" si="0"/>
        <v>-12.747328312390316</v>
      </c>
    </row>
    <row r="43" spans="1:13" ht="20.149999999999999" customHeight="1" x14ac:dyDescent="0.35">
      <c r="A43" s="45" t="str">
        <f>KPI_DATOS!C38</f>
        <v>Brandy</v>
      </c>
      <c r="B43" s="42"/>
      <c r="C43" s="49">
        <f>IF($A$6&lt;4,VLOOKUP($B$6&amp;$A43,KPI_DATOS!$A:$L,C$6,0)/1000,VLOOKUP($B$6&amp;$A43,KPI_DATOS!$A:$L,C$6,0))</f>
        <v>2.3383510000000003</v>
      </c>
      <c r="D43" s="49">
        <f>IF($A$6&lt;4,VLOOKUP($B$6&amp;$A43,KPI_DATOS!$A:$L,D$6,0)/1000,VLOOKUP($B$6&amp;$A43,KPI_DATOS!$A:$L,D$6,0))</f>
        <v>1.142665</v>
      </c>
      <c r="E43" s="49">
        <f>IF($A$6&lt;4,VLOOKUP($B$6&amp;$A43,KPI_DATOS!$A:$L,E$6,0)/1000,VLOOKUP($B$6&amp;$A43,KPI_DATOS!$A:$L,E$6,0))</f>
        <v>1.1645909999999999</v>
      </c>
      <c r="F43" s="49">
        <f>IF($A$6&lt;4,VLOOKUP($B$6&amp;$A43,KPI_DATOS!$A:$L,F$6,0)/1000,VLOOKUP($B$6&amp;$A43,KPI_DATOS!$A:$L,F$6,0))</f>
        <v>0.85868670000000002</v>
      </c>
      <c r="G43" s="49">
        <f>IF($A$6&lt;4,VLOOKUP($B$6&amp;$A43,KPI_DATOS!$A:$L,G$6,0)/1000,VLOOKUP($B$6&amp;$A43,KPI_DATOS!$A:$L,G$6,0))</f>
        <v>0.78692209999999996</v>
      </c>
      <c r="H43" s="49">
        <f>IF($A$6&lt;4,VLOOKUP($B$6&amp;$A43,KPI_DATOS!$A:$L,H$6,0)/1000,VLOOKUP($B$6&amp;$A43,KPI_DATOS!$A:$L,H$6,0))</f>
        <v>1.057731</v>
      </c>
      <c r="I43" s="49">
        <f>IF($A$6&lt;4,VLOOKUP($B$6&amp;$A43,KPI_DATOS!$A:$L,I$6,0)/1000,VLOOKUP($B$6&amp;$A43,KPI_DATOS!$A:$L,I$6,0))</f>
        <v>0.76529130000000012</v>
      </c>
      <c r="J43" s="49">
        <f>IF($A$6&lt;4,VLOOKUP($B$6&amp;$A43,KPI_DATOS!$A:$L,J$6,0)/1000,VLOOKUP($B$6&amp;$A43,KPI_DATOS!$A:$L,J$6,0))</f>
        <v>1.450644</v>
      </c>
      <c r="K43" s="49">
        <f>IF($A$6&lt;4,VLOOKUP($B$6&amp;$A43,KPI_DATOS!$A:$L,K$6,0)/1000,VLOOKUP($B$6&amp;$A43,KPI_DATOS!$A:$L,K$6,0))</f>
        <v>0.80347890000000011</v>
      </c>
      <c r="L43" s="10"/>
      <c r="M43" s="29">
        <f t="shared" si="0"/>
        <v>2.1039947918606083</v>
      </c>
    </row>
    <row r="44" spans="1:13" ht="20.149999999999999" customHeight="1" x14ac:dyDescent="0.35">
      <c r="A44" s="45" t="str">
        <f>KPI_DATOS!C39</f>
        <v>Ginebra</v>
      </c>
      <c r="B44" s="42"/>
      <c r="C44" s="49">
        <f>IF($A$6&lt;4,VLOOKUP($B$6&amp;$A44,KPI_DATOS!$A:$L,C$6,0)/1000,VLOOKUP($B$6&amp;$A44,KPI_DATOS!$A:$L,C$6,0))</f>
        <v>14.683159999999999</v>
      </c>
      <c r="D44" s="49">
        <f>IF($A$6&lt;4,VLOOKUP($B$6&amp;$A44,KPI_DATOS!$A:$L,D$6,0)/1000,VLOOKUP($B$6&amp;$A44,KPI_DATOS!$A:$L,D$6,0))</f>
        <v>22.567540000000001</v>
      </c>
      <c r="E44" s="49">
        <f>IF($A$6&lt;4,VLOOKUP($B$6&amp;$A44,KPI_DATOS!$A:$L,E$6,0)/1000,VLOOKUP($B$6&amp;$A44,KPI_DATOS!$A:$L,E$6,0))</f>
        <v>16.911729999999999</v>
      </c>
      <c r="F44" s="49">
        <f>IF($A$6&lt;4,VLOOKUP($B$6&amp;$A44,KPI_DATOS!$A:$L,F$6,0)/1000,VLOOKUP($B$6&amp;$A44,KPI_DATOS!$A:$L,F$6,0))</f>
        <v>12.95567</v>
      </c>
      <c r="G44" s="49">
        <f>IF($A$6&lt;4,VLOOKUP($B$6&amp;$A44,KPI_DATOS!$A:$L,G$6,0)/1000,VLOOKUP($B$6&amp;$A44,KPI_DATOS!$A:$L,G$6,0))</f>
        <v>15.112459999999999</v>
      </c>
      <c r="H44" s="49">
        <f>IF($A$6&lt;4,VLOOKUP($B$6&amp;$A44,KPI_DATOS!$A:$L,H$6,0)/1000,VLOOKUP($B$6&amp;$A44,KPI_DATOS!$A:$L,H$6,0))</f>
        <v>23.649810000000002</v>
      </c>
      <c r="I44" s="49">
        <f>IF($A$6&lt;4,VLOOKUP($B$6&amp;$A44,KPI_DATOS!$A:$L,I$6,0)/1000,VLOOKUP($B$6&amp;$A44,KPI_DATOS!$A:$L,I$6,0))</f>
        <v>15.690959999999999</v>
      </c>
      <c r="J44" s="49">
        <f>IF($A$6&lt;4,VLOOKUP($B$6&amp;$A44,KPI_DATOS!$A:$L,J$6,0)/1000,VLOOKUP($B$6&amp;$A44,KPI_DATOS!$A:$L,J$6,0))</f>
        <v>13.252079999999999</v>
      </c>
      <c r="K44" s="49">
        <f>IF($A$6&lt;4,VLOOKUP($B$6&amp;$A44,KPI_DATOS!$A:$L,K$6,0)/1000,VLOOKUP($B$6&amp;$A44,KPI_DATOS!$A:$L,K$6,0))</f>
        <v>14.94895</v>
      </c>
      <c r="L44" s="10"/>
      <c r="M44" s="29">
        <f t="shared" si="0"/>
        <v>-1.0819548902031739</v>
      </c>
    </row>
    <row r="45" spans="1:13" ht="20.149999999999999" customHeight="1" x14ac:dyDescent="0.35">
      <c r="A45" s="45" t="str">
        <f>KPI_DATOS!C40</f>
        <v>Ron</v>
      </c>
      <c r="B45" s="42"/>
      <c r="C45" s="49">
        <f>IF($A$6&lt;4,VLOOKUP($B$6&amp;$A45,KPI_DATOS!$A:$L,C$6,0)/1000,VLOOKUP($B$6&amp;$A45,KPI_DATOS!$A:$L,C$6,0))</f>
        <v>6.1679970000000006</v>
      </c>
      <c r="D45" s="49">
        <f>IF($A$6&lt;4,VLOOKUP($B$6&amp;$A45,KPI_DATOS!$A:$L,D$6,0)/1000,VLOOKUP($B$6&amp;$A45,KPI_DATOS!$A:$L,D$6,0))</f>
        <v>10.9689</v>
      </c>
      <c r="E45" s="49">
        <f>IF($A$6&lt;4,VLOOKUP($B$6&amp;$A45,KPI_DATOS!$A:$L,E$6,0)/1000,VLOOKUP($B$6&amp;$A45,KPI_DATOS!$A:$L,E$6,0))</f>
        <v>10.068049999999999</v>
      </c>
      <c r="F45" s="49">
        <f>IF($A$6&lt;4,VLOOKUP($B$6&amp;$A45,KPI_DATOS!$A:$L,F$6,0)/1000,VLOOKUP($B$6&amp;$A45,KPI_DATOS!$A:$L,F$6,0))</f>
        <v>6.1457230000000003</v>
      </c>
      <c r="G45" s="49">
        <f>IF($A$6&lt;4,VLOOKUP($B$6&amp;$A45,KPI_DATOS!$A:$L,G$6,0)/1000,VLOOKUP($B$6&amp;$A45,KPI_DATOS!$A:$L,G$6,0))</f>
        <v>6.2961859999999996</v>
      </c>
      <c r="H45" s="49">
        <f>IF($A$6&lt;4,VLOOKUP($B$6&amp;$A45,KPI_DATOS!$A:$L,H$6,0)/1000,VLOOKUP($B$6&amp;$A45,KPI_DATOS!$A:$L,H$6,0))</f>
        <v>11.47786</v>
      </c>
      <c r="I45" s="49">
        <f>IF($A$6&lt;4,VLOOKUP($B$6&amp;$A45,KPI_DATOS!$A:$L,I$6,0)/1000,VLOOKUP($B$6&amp;$A45,KPI_DATOS!$A:$L,I$6,0))</f>
        <v>8.1106199999999991</v>
      </c>
      <c r="J45" s="49">
        <f>IF($A$6&lt;4,VLOOKUP($B$6&amp;$A45,KPI_DATOS!$A:$L,J$6,0)/1000,VLOOKUP($B$6&amp;$A45,KPI_DATOS!$A:$L,J$6,0))</f>
        <v>6.6640159999999993</v>
      </c>
      <c r="K45" s="49">
        <f>IF($A$6&lt;4,VLOOKUP($B$6&amp;$A45,KPI_DATOS!$A:$L,K$6,0)/1000,VLOOKUP($B$6&amp;$A45,KPI_DATOS!$A:$L,K$6,0))</f>
        <v>5.5901360000000002</v>
      </c>
      <c r="L45" s="10"/>
      <c r="M45" s="29">
        <f t="shared" si="0"/>
        <v>-11.21393173581593</v>
      </c>
    </row>
    <row r="46" spans="1:13" ht="20.149999999999999" customHeight="1" x14ac:dyDescent="0.35">
      <c r="A46" s="45" t="str">
        <f>KPI_DATOS!C41</f>
        <v>Anis</v>
      </c>
      <c r="B46" s="42"/>
      <c r="C46" s="49">
        <f>IF($A$6&lt;4,VLOOKUP($B$6&amp;$A46,KPI_DATOS!$A:$L,C$6,0)/1000,VLOOKUP($B$6&amp;$A46,KPI_DATOS!$A:$L,C$6,0))</f>
        <v>0.40409320000000004</v>
      </c>
      <c r="D46" s="49">
        <f>IF($A$6&lt;4,VLOOKUP($B$6&amp;$A46,KPI_DATOS!$A:$L,D$6,0)/1000,VLOOKUP($B$6&amp;$A46,KPI_DATOS!$A:$L,D$6,0))</f>
        <v>0.49031409999999997</v>
      </c>
      <c r="E46" s="49">
        <f>IF($A$6&lt;4,VLOOKUP($B$6&amp;$A46,KPI_DATOS!$A:$L,E$6,0)/1000,VLOOKUP($B$6&amp;$A46,KPI_DATOS!$A:$L,E$6,0))</f>
        <v>0.62692159999999997</v>
      </c>
      <c r="F46" s="49">
        <f>IF($A$6&lt;4,VLOOKUP($B$6&amp;$A46,KPI_DATOS!$A:$L,F$6,0)/1000,VLOOKUP($B$6&amp;$A46,KPI_DATOS!$A:$L,F$6,0))</f>
        <v>0.49349309999999996</v>
      </c>
      <c r="G46" s="49">
        <f>IF($A$6&lt;4,VLOOKUP($B$6&amp;$A46,KPI_DATOS!$A:$L,G$6,0)/1000,VLOOKUP($B$6&amp;$A46,KPI_DATOS!$A:$L,G$6,0))</f>
        <v>0.70157690000000006</v>
      </c>
      <c r="H46" s="49">
        <f>IF($A$6&lt;4,VLOOKUP($B$6&amp;$A46,KPI_DATOS!$A:$L,H$6,0)/1000,VLOOKUP($B$6&amp;$A46,KPI_DATOS!$A:$L,H$6,0))</f>
        <v>0.91920800000000003</v>
      </c>
      <c r="I46" s="49">
        <f>IF($A$6&lt;4,VLOOKUP($B$6&amp;$A46,KPI_DATOS!$A:$L,I$6,0)/1000,VLOOKUP($B$6&amp;$A46,KPI_DATOS!$A:$L,I$6,0))</f>
        <v>1.039733</v>
      </c>
      <c r="J46" s="49">
        <f>IF($A$6&lt;4,VLOOKUP($B$6&amp;$A46,KPI_DATOS!$A:$L,J$6,0)/1000,VLOOKUP($B$6&amp;$A46,KPI_DATOS!$A:$L,J$6,0))</f>
        <v>0.93826189999999998</v>
      </c>
      <c r="K46" s="49">
        <f>IF($A$6&lt;4,VLOOKUP($B$6&amp;$A46,KPI_DATOS!$A:$L,K$6,0)/1000,VLOOKUP($B$6&amp;$A46,KPI_DATOS!$A:$L,K$6,0))</f>
        <v>0.59095960000000003</v>
      </c>
      <c r="L46" s="10"/>
      <c r="M46" s="29">
        <f t="shared" si="0"/>
        <v>-15.766952988332427</v>
      </c>
    </row>
    <row r="47" spans="1:13" ht="20.149999999999999" customHeight="1" x14ac:dyDescent="0.35">
      <c r="A47" s="45" t="str">
        <f>KPI_DATOS!C42</f>
        <v>Otras Espirituosas</v>
      </c>
      <c r="B47" s="42"/>
      <c r="C47" s="49">
        <f>IF($A$6&lt;4,VLOOKUP($B$6&amp;$A47,KPI_DATOS!$A:$L,C$6,0)/1000,VLOOKUP($B$6&amp;$A47,KPI_DATOS!$A:$L,C$6,0))</f>
        <v>27.986330000000002</v>
      </c>
      <c r="D47" s="49">
        <f>IF($A$6&lt;4,VLOOKUP($B$6&amp;$A47,KPI_DATOS!$A:$L,D$6,0)/1000,VLOOKUP($B$6&amp;$A47,KPI_DATOS!$A:$L,D$6,0))</f>
        <v>47.105719999999998</v>
      </c>
      <c r="E47" s="49">
        <f>IF($A$6&lt;4,VLOOKUP($B$6&amp;$A47,KPI_DATOS!$A:$L,E$6,0)/1000,VLOOKUP($B$6&amp;$A47,KPI_DATOS!$A:$L,E$6,0))</f>
        <v>33.021000000000001</v>
      </c>
      <c r="F47" s="49">
        <f>IF($A$6&lt;4,VLOOKUP($B$6&amp;$A47,KPI_DATOS!$A:$L,F$6,0)/1000,VLOOKUP($B$6&amp;$A47,KPI_DATOS!$A:$L,F$6,0))</f>
        <v>25.630980000000001</v>
      </c>
      <c r="G47" s="49">
        <f>IF($A$6&lt;4,VLOOKUP($B$6&amp;$A47,KPI_DATOS!$A:$L,G$6,0)/1000,VLOOKUP($B$6&amp;$A47,KPI_DATOS!$A:$L,G$6,0))</f>
        <v>31.663910000000001</v>
      </c>
      <c r="H47" s="49">
        <f>IF($A$6&lt;4,VLOOKUP($B$6&amp;$A47,KPI_DATOS!$A:$L,H$6,0)/1000,VLOOKUP($B$6&amp;$A47,KPI_DATOS!$A:$L,H$6,0))</f>
        <v>44.403970000000001</v>
      </c>
      <c r="I47" s="49">
        <f>IF($A$6&lt;4,VLOOKUP($B$6&amp;$A47,KPI_DATOS!$A:$L,I$6,0)/1000,VLOOKUP($B$6&amp;$A47,KPI_DATOS!$A:$L,I$6,0))</f>
        <v>30.518750000000001</v>
      </c>
      <c r="J47" s="49">
        <f>IF($A$6&lt;4,VLOOKUP($B$6&amp;$A47,KPI_DATOS!$A:$L,J$6,0)/1000,VLOOKUP($B$6&amp;$A47,KPI_DATOS!$A:$L,J$6,0))</f>
        <v>28.696210000000001</v>
      </c>
      <c r="K47" s="49">
        <f>IF($A$6&lt;4,VLOOKUP($B$6&amp;$A47,KPI_DATOS!$A:$L,K$6,0)/1000,VLOOKUP($B$6&amp;$A47,KPI_DATOS!$A:$L,K$6,0))</f>
        <v>30.069980000000001</v>
      </c>
      <c r="L47" s="10"/>
      <c r="M47" s="29">
        <f t="shared" si="0"/>
        <v>-5.0339013722562997</v>
      </c>
    </row>
    <row r="48" spans="1:13" ht="20.149999999999999" customHeight="1" x14ac:dyDescent="0.35">
      <c r="A48" s="44" t="str">
        <f>KPI_DATOS!C43</f>
        <v>T.Zumo+Horchata+Mosto</v>
      </c>
      <c r="B48" s="42"/>
      <c r="C48" s="49">
        <f>IF($A$6&lt;4,VLOOKUP($B$6&amp;$A48,KPI_DATOS!$A:$L,C$6,0)/1000,VLOOKUP($B$6&amp;$A48,KPI_DATOS!$A:$L,C$6,0))</f>
        <v>27.194269999999999</v>
      </c>
      <c r="D48" s="49">
        <f>IF($A$6&lt;4,VLOOKUP($B$6&amp;$A48,KPI_DATOS!$A:$L,D$6,0)/1000,VLOOKUP($B$6&amp;$A48,KPI_DATOS!$A:$L,D$6,0))</f>
        <v>48.603079999999999</v>
      </c>
      <c r="E48" s="49">
        <f>IF($A$6&lt;4,VLOOKUP($B$6&amp;$A48,KPI_DATOS!$A:$L,E$6,0)/1000,VLOOKUP($B$6&amp;$A48,KPI_DATOS!$A:$L,E$6,0))</f>
        <v>26.619709999999998</v>
      </c>
      <c r="F48" s="49">
        <f>IF($A$6&lt;4,VLOOKUP($B$6&amp;$A48,KPI_DATOS!$A:$L,F$6,0)/1000,VLOOKUP($B$6&amp;$A48,KPI_DATOS!$A:$L,F$6,0))</f>
        <v>25.479340000000001</v>
      </c>
      <c r="G48" s="49">
        <f>IF($A$6&lt;4,VLOOKUP($B$6&amp;$A48,KPI_DATOS!$A:$L,G$6,0)/1000,VLOOKUP($B$6&amp;$A48,KPI_DATOS!$A:$L,G$6,0))</f>
        <v>29.65728</v>
      </c>
      <c r="H48" s="49">
        <f>IF($A$6&lt;4,VLOOKUP($B$6&amp;$A48,KPI_DATOS!$A:$L,H$6,0)/1000,VLOOKUP($B$6&amp;$A48,KPI_DATOS!$A:$L,H$6,0))</f>
        <v>49.125440000000005</v>
      </c>
      <c r="I48" s="49">
        <f>IF($A$6&lt;4,VLOOKUP($B$6&amp;$A48,KPI_DATOS!$A:$L,I$6,0)/1000,VLOOKUP($B$6&amp;$A48,KPI_DATOS!$A:$L,I$6,0))</f>
        <v>29.022560000000002</v>
      </c>
      <c r="J48" s="49">
        <f>IF($A$6&lt;4,VLOOKUP($B$6&amp;$A48,KPI_DATOS!$A:$L,J$6,0)/1000,VLOOKUP($B$6&amp;$A48,KPI_DATOS!$A:$L,J$6,0))</f>
        <v>27.21782</v>
      </c>
      <c r="K48" s="49">
        <f>IF($A$6&lt;4,VLOOKUP($B$6&amp;$A48,KPI_DATOS!$A:$L,K$6,0)/1000,VLOOKUP($B$6&amp;$A48,KPI_DATOS!$A:$L,K$6,0))</f>
        <v>30.918080000000003</v>
      </c>
      <c r="L48" s="10"/>
      <c r="M48" s="29">
        <f t="shared" si="0"/>
        <v>4.2512327495980884</v>
      </c>
    </row>
    <row r="49" spans="1:13" ht="20.149999999999999" customHeight="1" x14ac:dyDescent="0.35">
      <c r="A49" s="44" t="str">
        <f>KPI_DATOS!C44</f>
        <v>Agua Envasada</v>
      </c>
      <c r="B49" s="42"/>
      <c r="C49" s="49">
        <f>IF($A$6&lt;4,VLOOKUP($B$6&amp;$A49,KPI_DATOS!$A:$L,C$6,0)/1000,VLOOKUP($B$6&amp;$A49,KPI_DATOS!$A:$L,C$6,0))</f>
        <v>118.72210000000001</v>
      </c>
      <c r="D49" s="49">
        <f>IF($A$6&lt;4,VLOOKUP($B$6&amp;$A49,KPI_DATOS!$A:$L,D$6,0)/1000,VLOOKUP($B$6&amp;$A49,KPI_DATOS!$A:$L,D$6,0))</f>
        <v>242.23949999999999</v>
      </c>
      <c r="E49" s="49">
        <f>IF($A$6&lt;4,VLOOKUP($B$6&amp;$A49,KPI_DATOS!$A:$L,E$6,0)/1000,VLOOKUP($B$6&amp;$A49,KPI_DATOS!$A:$L,E$6,0))</f>
        <v>126.1555</v>
      </c>
      <c r="F49" s="49">
        <f>IF($A$6&lt;4,VLOOKUP($B$6&amp;$A49,KPI_DATOS!$A:$L,F$6,0)/1000,VLOOKUP($B$6&amp;$A49,KPI_DATOS!$A:$L,F$6,0))</f>
        <v>125.7333</v>
      </c>
      <c r="G49" s="49">
        <f>IF($A$6&lt;4,VLOOKUP($B$6&amp;$A49,KPI_DATOS!$A:$L,G$6,0)/1000,VLOOKUP($B$6&amp;$A49,KPI_DATOS!$A:$L,G$6,0))</f>
        <v>153.07739999999998</v>
      </c>
      <c r="H49" s="49">
        <f>IF($A$6&lt;4,VLOOKUP($B$6&amp;$A49,KPI_DATOS!$A:$L,H$6,0)/1000,VLOOKUP($B$6&amp;$A49,KPI_DATOS!$A:$L,H$6,0))</f>
        <v>258.5247</v>
      </c>
      <c r="I49" s="49">
        <f>IF($A$6&lt;4,VLOOKUP($B$6&amp;$A49,KPI_DATOS!$A:$L,I$6,0)/1000,VLOOKUP($B$6&amp;$A49,KPI_DATOS!$A:$L,I$6,0))</f>
        <v>135.7544</v>
      </c>
      <c r="J49" s="49">
        <f>IF($A$6&lt;4,VLOOKUP($B$6&amp;$A49,KPI_DATOS!$A:$L,J$6,0)/1000,VLOOKUP($B$6&amp;$A49,KPI_DATOS!$A:$L,J$6,0))</f>
        <v>131.05439999999999</v>
      </c>
      <c r="K49" s="49">
        <f>IF($A$6&lt;4,VLOOKUP($B$6&amp;$A49,KPI_DATOS!$A:$L,K$6,0)/1000,VLOOKUP($B$6&amp;$A49,KPI_DATOS!$A:$L,K$6,0))</f>
        <v>151.08699999999999</v>
      </c>
      <c r="L49" s="10"/>
      <c r="M49" s="29">
        <f t="shared" si="0"/>
        <v>-1.3002572554799086</v>
      </c>
    </row>
    <row r="50" spans="1:13" ht="20.149999999999999" customHeight="1" x14ac:dyDescent="0.35">
      <c r="A50" s="44" t="str">
        <f>KPI_DATOS!C45</f>
        <v>Bebidas Refrescantes</v>
      </c>
      <c r="B50" s="42"/>
      <c r="C50" s="49">
        <f>IF($A$6&lt;4,VLOOKUP($B$6&amp;$A50,KPI_DATOS!$A:$L,C$6,0)/1000,VLOOKUP($B$6&amp;$A50,KPI_DATOS!$A:$L,C$6,0))</f>
        <v>220.154</v>
      </c>
      <c r="D50" s="49">
        <f>IF($A$6&lt;4,VLOOKUP($B$6&amp;$A50,KPI_DATOS!$A:$L,D$6,0)/1000,VLOOKUP($B$6&amp;$A50,KPI_DATOS!$A:$L,D$6,0))</f>
        <v>388.54250000000002</v>
      </c>
      <c r="E50" s="49">
        <f>IF($A$6&lt;4,VLOOKUP($B$6&amp;$A50,KPI_DATOS!$A:$L,E$6,0)/1000,VLOOKUP($B$6&amp;$A50,KPI_DATOS!$A:$L,E$6,0))</f>
        <v>217.1961</v>
      </c>
      <c r="F50" s="49">
        <f>IF($A$6&lt;4,VLOOKUP($B$6&amp;$A50,KPI_DATOS!$A:$L,F$6,0)/1000,VLOOKUP($B$6&amp;$A50,KPI_DATOS!$A:$L,F$6,0))</f>
        <v>203.82760000000002</v>
      </c>
      <c r="G50" s="49">
        <f>IF($A$6&lt;4,VLOOKUP($B$6&amp;$A50,KPI_DATOS!$A:$L,G$6,0)/1000,VLOOKUP($B$6&amp;$A50,KPI_DATOS!$A:$L,G$6,0))</f>
        <v>259.99779999999998</v>
      </c>
      <c r="H50" s="49">
        <f>IF($A$6&lt;4,VLOOKUP($B$6&amp;$A50,KPI_DATOS!$A:$L,H$6,0)/1000,VLOOKUP($B$6&amp;$A50,KPI_DATOS!$A:$L,H$6,0))</f>
        <v>407.95570000000004</v>
      </c>
      <c r="I50" s="49">
        <f>IF($A$6&lt;4,VLOOKUP($B$6&amp;$A50,KPI_DATOS!$A:$L,I$6,0)/1000,VLOOKUP($B$6&amp;$A50,KPI_DATOS!$A:$L,I$6,0))</f>
        <v>226.7405</v>
      </c>
      <c r="J50" s="49">
        <f>IF($A$6&lt;4,VLOOKUP($B$6&amp;$A50,KPI_DATOS!$A:$L,J$6,0)/1000,VLOOKUP($B$6&amp;$A50,KPI_DATOS!$A:$L,J$6,0))</f>
        <v>215.37320000000003</v>
      </c>
      <c r="K50" s="49">
        <f>IF($A$6&lt;4,VLOOKUP($B$6&amp;$A50,KPI_DATOS!$A:$L,K$6,0)/1000,VLOOKUP($B$6&amp;$A50,KPI_DATOS!$A:$L,K$6,0))</f>
        <v>247.50550000000001</v>
      </c>
      <c r="L50" s="10"/>
      <c r="M50" s="29">
        <f t="shared" si="0"/>
        <v>-4.8047714249889744</v>
      </c>
    </row>
    <row r="51" spans="1:13" ht="20.149999999999999" customHeight="1" x14ac:dyDescent="0.35">
      <c r="A51" s="45" t="str">
        <f>KPI_DATOS!C46</f>
        <v>Colas</v>
      </c>
      <c r="B51" s="42"/>
      <c r="C51" s="49">
        <f>IF($A$6&lt;4,VLOOKUP($B$6&amp;$A51,KPI_DATOS!$A:$L,C$6,0)/1000,VLOOKUP($B$6&amp;$A51,KPI_DATOS!$A:$L,C$6,0))</f>
        <v>135.99100000000001</v>
      </c>
      <c r="D51" s="49">
        <f>IF($A$6&lt;4,VLOOKUP($B$6&amp;$A51,KPI_DATOS!$A:$L,D$6,0)/1000,VLOOKUP($B$6&amp;$A51,KPI_DATOS!$A:$L,D$6,0))</f>
        <v>232.1651</v>
      </c>
      <c r="E51" s="49">
        <f>IF($A$6&lt;4,VLOOKUP($B$6&amp;$A51,KPI_DATOS!$A:$L,E$6,0)/1000,VLOOKUP($B$6&amp;$A51,KPI_DATOS!$A:$L,E$6,0))</f>
        <v>134.17060000000001</v>
      </c>
      <c r="F51" s="49">
        <f>IF($A$6&lt;4,VLOOKUP($B$6&amp;$A51,KPI_DATOS!$A:$L,F$6,0)/1000,VLOOKUP($B$6&amp;$A51,KPI_DATOS!$A:$L,F$6,0))</f>
        <v>129.1491</v>
      </c>
      <c r="G51" s="49">
        <f>IF($A$6&lt;4,VLOOKUP($B$6&amp;$A51,KPI_DATOS!$A:$L,G$6,0)/1000,VLOOKUP($B$6&amp;$A51,KPI_DATOS!$A:$L,G$6,0))</f>
        <v>161.4529</v>
      </c>
      <c r="H51" s="49">
        <f>IF($A$6&lt;4,VLOOKUP($B$6&amp;$A51,KPI_DATOS!$A:$L,H$6,0)/1000,VLOOKUP($B$6&amp;$A51,KPI_DATOS!$A:$L,H$6,0))</f>
        <v>238.6326</v>
      </c>
      <c r="I51" s="49">
        <f>IF($A$6&lt;4,VLOOKUP($B$6&amp;$A51,KPI_DATOS!$A:$L,I$6,0)/1000,VLOOKUP($B$6&amp;$A51,KPI_DATOS!$A:$L,I$6,0))</f>
        <v>141.5564</v>
      </c>
      <c r="J51" s="49">
        <f>IF($A$6&lt;4,VLOOKUP($B$6&amp;$A51,KPI_DATOS!$A:$L,J$6,0)/1000,VLOOKUP($B$6&amp;$A51,KPI_DATOS!$A:$L,J$6,0))</f>
        <v>138.78570000000002</v>
      </c>
      <c r="K51" s="49">
        <f>IF($A$6&lt;4,VLOOKUP($B$6&amp;$A51,KPI_DATOS!$A:$L,K$6,0)/1000,VLOOKUP($B$6&amp;$A51,KPI_DATOS!$A:$L,K$6,0))</f>
        <v>150.1216</v>
      </c>
      <c r="L51" s="10"/>
      <c r="M51" s="29">
        <f t="shared" si="0"/>
        <v>-7.0183316620512803</v>
      </c>
    </row>
    <row r="52" spans="1:13" ht="20.149999999999999" customHeight="1" x14ac:dyDescent="0.35">
      <c r="A52" s="45" t="str">
        <f>KPI_DATOS!C47</f>
        <v>Cola Regular</v>
      </c>
      <c r="B52" s="42"/>
      <c r="C52" s="49">
        <f>IF($A$6&lt;4,VLOOKUP($B$6&amp;$A52,KPI_DATOS!$A:$L,C$6,0)/1000,VLOOKUP($B$6&amp;$A52,KPI_DATOS!$A:$L,C$6,0))</f>
        <v>66.432210000000012</v>
      </c>
      <c r="D52" s="49">
        <f>IF($A$6&lt;4,VLOOKUP($B$6&amp;$A52,KPI_DATOS!$A:$L,D$6,0)/1000,VLOOKUP($B$6&amp;$A52,KPI_DATOS!$A:$L,D$6,0))</f>
        <v>112.7043</v>
      </c>
      <c r="E52" s="49">
        <f>IF($A$6&lt;4,VLOOKUP($B$6&amp;$A52,KPI_DATOS!$A:$L,E$6,0)/1000,VLOOKUP($B$6&amp;$A52,KPI_DATOS!$A:$L,E$6,0))</f>
        <v>66.0047</v>
      </c>
      <c r="F52" s="49">
        <f>IF($A$6&lt;4,VLOOKUP($B$6&amp;$A52,KPI_DATOS!$A:$L,F$6,0)/1000,VLOOKUP($B$6&amp;$A52,KPI_DATOS!$A:$L,F$6,0))</f>
        <v>64.250749999999996</v>
      </c>
      <c r="G52" s="49">
        <f>IF($A$6&lt;4,VLOOKUP($B$6&amp;$A52,KPI_DATOS!$A:$L,G$6,0)/1000,VLOOKUP($B$6&amp;$A52,KPI_DATOS!$A:$L,G$6,0))</f>
        <v>79.399470000000008</v>
      </c>
      <c r="H52" s="49">
        <f>IF($A$6&lt;4,VLOOKUP($B$6&amp;$A52,KPI_DATOS!$A:$L,H$6,0)/1000,VLOOKUP($B$6&amp;$A52,KPI_DATOS!$A:$L,H$6,0))</f>
        <v>120.60080000000001</v>
      </c>
      <c r="I52" s="49">
        <f>IF($A$6&lt;4,VLOOKUP($B$6&amp;$A52,KPI_DATOS!$A:$L,I$6,0)/1000,VLOOKUP($B$6&amp;$A52,KPI_DATOS!$A:$L,I$6,0))</f>
        <v>66.482380000000006</v>
      </c>
      <c r="J52" s="49">
        <f>IF($A$6&lt;4,VLOOKUP($B$6&amp;$A52,KPI_DATOS!$A:$L,J$6,0)/1000,VLOOKUP($B$6&amp;$A52,KPI_DATOS!$A:$L,J$6,0))</f>
        <v>66.647449999999992</v>
      </c>
      <c r="K52" s="49">
        <f>IF($A$6&lt;4,VLOOKUP($B$6&amp;$A52,KPI_DATOS!$A:$L,K$6,0)/1000,VLOOKUP($B$6&amp;$A52,KPI_DATOS!$A:$L,K$6,0))</f>
        <v>71.247509999999991</v>
      </c>
      <c r="L52" s="10"/>
      <c r="M52" s="29">
        <f t="shared" si="0"/>
        <v>-10.267020674067496</v>
      </c>
    </row>
    <row r="53" spans="1:13" ht="20.149999999999999" customHeight="1" x14ac:dyDescent="0.35">
      <c r="A53" s="45" t="str">
        <f>KPI_DATOS!C48</f>
        <v>Light/Zero</v>
      </c>
      <c r="B53" s="42"/>
      <c r="C53" s="49">
        <f>IF($A$6&lt;4,VLOOKUP($B$6&amp;$A53,KPI_DATOS!$A:$L,C$6,0)/1000,VLOOKUP($B$6&amp;$A53,KPI_DATOS!$A:$L,C$6,0))</f>
        <v>69.558820000000011</v>
      </c>
      <c r="D53" s="49">
        <f>IF($A$6&lt;4,VLOOKUP($B$6&amp;$A53,KPI_DATOS!$A:$L,D$6,0)/1000,VLOOKUP($B$6&amp;$A53,KPI_DATOS!$A:$L,D$6,0))</f>
        <v>119.4607</v>
      </c>
      <c r="E53" s="49">
        <f>IF($A$6&lt;4,VLOOKUP($B$6&amp;$A53,KPI_DATOS!$A:$L,E$6,0)/1000,VLOOKUP($B$6&amp;$A53,KPI_DATOS!$A:$L,E$6,0))</f>
        <v>68.16592</v>
      </c>
      <c r="F53" s="49">
        <f>IF($A$6&lt;4,VLOOKUP($B$6&amp;$A53,KPI_DATOS!$A:$L,F$6,0)/1000,VLOOKUP($B$6&amp;$A53,KPI_DATOS!$A:$L,F$6,0))</f>
        <v>64.898349999999994</v>
      </c>
      <c r="G53" s="49">
        <f>IF($A$6&lt;4,VLOOKUP($B$6&amp;$A53,KPI_DATOS!$A:$L,G$6,0)/1000,VLOOKUP($B$6&amp;$A53,KPI_DATOS!$A:$L,G$6,0))</f>
        <v>82.053380000000004</v>
      </c>
      <c r="H53" s="49">
        <f>IF($A$6&lt;4,VLOOKUP($B$6&amp;$A53,KPI_DATOS!$A:$L,H$6,0)/1000,VLOOKUP($B$6&amp;$A53,KPI_DATOS!$A:$L,H$6,0))</f>
        <v>118.0318</v>
      </c>
      <c r="I53" s="49">
        <f>IF($A$6&lt;4,VLOOKUP($B$6&amp;$A53,KPI_DATOS!$A:$L,I$6,0)/1000,VLOOKUP($B$6&amp;$A53,KPI_DATOS!$A:$L,I$6,0))</f>
        <v>75.074020000000004</v>
      </c>
      <c r="J53" s="49">
        <f>IF($A$6&lt;4,VLOOKUP($B$6&amp;$A53,KPI_DATOS!$A:$L,J$6,0)/1000,VLOOKUP($B$6&amp;$A53,KPI_DATOS!$A:$L,J$6,0))</f>
        <v>72.138259999999988</v>
      </c>
      <c r="K53" s="49">
        <f>IF($A$6&lt;4,VLOOKUP($B$6&amp;$A53,KPI_DATOS!$A:$L,K$6,0)/1000,VLOOKUP($B$6&amp;$A53,KPI_DATOS!$A:$L,K$6,0))</f>
        <v>78.87406</v>
      </c>
      <c r="L53" s="10"/>
      <c r="M53" s="29">
        <f t="shared" si="0"/>
        <v>-3.874697178836517</v>
      </c>
    </row>
    <row r="54" spans="1:13" ht="20.149999999999999" customHeight="1" x14ac:dyDescent="0.35">
      <c r="A54" s="45" t="str">
        <f>KPI_DATOS!C49</f>
        <v>Otra Variedad Cola</v>
      </c>
      <c r="B54" s="42"/>
      <c r="C54" s="49" t="e">
        <f>IF($A$6&lt;4,VLOOKUP($B$6&amp;$A54,KPI_DATOS!$A:$L,C$6,0)/1000,VLOOKUP($B$6&amp;$A54,KPI_DATOS!$A:$L,C$6,0))</f>
        <v>#VALUE!</v>
      </c>
      <c r="D54" s="49" t="e">
        <f>IF($A$6&lt;4,VLOOKUP($B$6&amp;$A54,KPI_DATOS!$A:$L,D$6,0)/1000,VLOOKUP($B$6&amp;$A54,KPI_DATOS!$A:$L,D$6,0))</f>
        <v>#VALUE!</v>
      </c>
      <c r="E54" s="49" t="e">
        <f>IF($A$6&lt;4,VLOOKUP($B$6&amp;$A54,KPI_DATOS!$A:$L,E$6,0)/1000,VLOOKUP($B$6&amp;$A54,KPI_DATOS!$A:$L,E$6,0))</f>
        <v>#VALUE!</v>
      </c>
      <c r="F54" s="49" t="e">
        <f>IF($A$6&lt;4,VLOOKUP($B$6&amp;$A54,KPI_DATOS!$A:$L,F$6,0)/1000,VLOOKUP($B$6&amp;$A54,KPI_DATOS!$A:$L,F$6,0))</f>
        <v>#VALUE!</v>
      </c>
      <c r="G54" s="49" t="e">
        <f>IF($A$6&lt;4,VLOOKUP($B$6&amp;$A54,KPI_DATOS!$A:$L,G$6,0)/1000,VLOOKUP($B$6&amp;$A54,KPI_DATOS!$A:$L,G$6,0))</f>
        <v>#VALUE!</v>
      </c>
      <c r="H54" s="49" t="e">
        <f>IF($A$6&lt;4,VLOOKUP($B$6&amp;$A54,KPI_DATOS!$A:$L,H$6,0)/1000,VLOOKUP($B$6&amp;$A54,KPI_DATOS!$A:$L,H$6,0))</f>
        <v>#VALUE!</v>
      </c>
      <c r="I54" s="49" t="e">
        <f>IF($A$6&lt;4,VLOOKUP($B$6&amp;$A54,KPI_DATOS!$A:$L,I$6,0)/1000,VLOOKUP($B$6&amp;$A54,KPI_DATOS!$A:$L,I$6,0))</f>
        <v>#VALUE!</v>
      </c>
      <c r="J54" s="49" t="e">
        <f>IF($A$6&lt;4,VLOOKUP($B$6&amp;$A54,KPI_DATOS!$A:$L,J$6,0)/1000,VLOOKUP($B$6&amp;$A54,KPI_DATOS!$A:$L,J$6,0))</f>
        <v>#VALUE!</v>
      </c>
      <c r="K54" s="49" t="e">
        <f>IF($A$6&lt;4,VLOOKUP($B$6&amp;$A54,KPI_DATOS!$A:$L,K$6,0)/1000,VLOOKUP($B$6&amp;$A54,KPI_DATOS!$A:$L,K$6,0))</f>
        <v>#VALUE!</v>
      </c>
      <c r="L54" s="10"/>
      <c r="M54" s="29" t="str">
        <f t="shared" si="0"/>
        <v>-</v>
      </c>
    </row>
    <row r="55" spans="1:13" ht="20.149999999999999" customHeight="1" x14ac:dyDescent="0.35">
      <c r="A55" s="45" t="str">
        <f>KPI_DATOS!C50</f>
        <v>Con Cafeina</v>
      </c>
      <c r="B55" s="42"/>
      <c r="C55" s="49">
        <f>IF($A$6&lt;4,VLOOKUP($B$6&amp;$A55,KPI_DATOS!$A:$L,C$6,0)/1000,VLOOKUP($B$6&amp;$A55,KPI_DATOS!$A:$L,C$6,0))</f>
        <v>111.1082</v>
      </c>
      <c r="D55" s="49">
        <f>IF($A$6&lt;4,VLOOKUP($B$6&amp;$A55,KPI_DATOS!$A:$L,D$6,0)/1000,VLOOKUP($B$6&amp;$A55,KPI_DATOS!$A:$L,D$6,0))</f>
        <v>193.94</v>
      </c>
      <c r="E55" s="49">
        <f>IF($A$6&lt;4,VLOOKUP($B$6&amp;$A55,KPI_DATOS!$A:$L,E$6,0)/1000,VLOOKUP($B$6&amp;$A55,KPI_DATOS!$A:$L,E$6,0))</f>
        <v>111.4278</v>
      </c>
      <c r="F55" s="49">
        <f>IF($A$6&lt;4,VLOOKUP($B$6&amp;$A55,KPI_DATOS!$A:$L,F$6,0)/1000,VLOOKUP($B$6&amp;$A55,KPI_DATOS!$A:$L,F$6,0))</f>
        <v>102.5351</v>
      </c>
      <c r="G55" s="49">
        <f>IF($A$6&lt;4,VLOOKUP($B$6&amp;$A55,KPI_DATOS!$A:$L,G$6,0)/1000,VLOOKUP($B$6&amp;$A55,KPI_DATOS!$A:$L,G$6,0))</f>
        <v>128.48650000000001</v>
      </c>
      <c r="H55" s="49">
        <f>IF($A$6&lt;4,VLOOKUP($B$6&amp;$A55,KPI_DATOS!$A:$L,H$6,0)/1000,VLOOKUP($B$6&amp;$A55,KPI_DATOS!$A:$L,H$6,0))</f>
        <v>194.0035</v>
      </c>
      <c r="I55" s="49">
        <f>IF($A$6&lt;4,VLOOKUP($B$6&amp;$A55,KPI_DATOS!$A:$L,I$6,0)/1000,VLOOKUP($B$6&amp;$A55,KPI_DATOS!$A:$L,I$6,0))</f>
        <v>112.55119999999999</v>
      </c>
      <c r="J55" s="49">
        <f>IF($A$6&lt;4,VLOOKUP($B$6&amp;$A55,KPI_DATOS!$A:$L,J$6,0)/1000,VLOOKUP($B$6&amp;$A55,KPI_DATOS!$A:$L,J$6,0))</f>
        <v>109.42569999999999</v>
      </c>
      <c r="K55" s="49">
        <f>IF($A$6&lt;4,VLOOKUP($B$6&amp;$A55,KPI_DATOS!$A:$L,K$6,0)/1000,VLOOKUP($B$6&amp;$A55,KPI_DATOS!$A:$L,K$6,0))</f>
        <v>119.2411</v>
      </c>
      <c r="L55" s="10"/>
      <c r="M55" s="29">
        <f t="shared" si="0"/>
        <v>-7.1956197732835792</v>
      </c>
    </row>
    <row r="56" spans="1:13" ht="20.149999999999999" customHeight="1" x14ac:dyDescent="0.35">
      <c r="A56" s="45" t="str">
        <f>KPI_DATOS!C51</f>
        <v>Sin Cafeina</v>
      </c>
      <c r="B56" s="42"/>
      <c r="C56" s="49">
        <f>IF($A$6&lt;4,VLOOKUP($B$6&amp;$A56,KPI_DATOS!$A:$L,C$6,0)/1000,VLOOKUP($B$6&amp;$A56,KPI_DATOS!$A:$L,C$6,0))</f>
        <v>20.763240000000003</v>
      </c>
      <c r="D56" s="49">
        <f>IF($A$6&lt;4,VLOOKUP($B$6&amp;$A56,KPI_DATOS!$A:$L,D$6,0)/1000,VLOOKUP($B$6&amp;$A56,KPI_DATOS!$A:$L,D$6,0))</f>
        <v>31.791229999999999</v>
      </c>
      <c r="E56" s="49">
        <f>IF($A$6&lt;4,VLOOKUP($B$6&amp;$A56,KPI_DATOS!$A:$L,E$6,0)/1000,VLOOKUP($B$6&amp;$A56,KPI_DATOS!$A:$L,E$6,0))</f>
        <v>20.295680000000001</v>
      </c>
      <c r="F56" s="49">
        <f>IF($A$6&lt;4,VLOOKUP($B$6&amp;$A56,KPI_DATOS!$A:$L,F$6,0)/1000,VLOOKUP($B$6&amp;$A56,KPI_DATOS!$A:$L,F$6,0))</f>
        <v>22.828400000000002</v>
      </c>
      <c r="G56" s="49">
        <f>IF($A$6&lt;4,VLOOKUP($B$6&amp;$A56,KPI_DATOS!$A:$L,G$6,0)/1000,VLOOKUP($B$6&amp;$A56,KPI_DATOS!$A:$L,G$6,0))</f>
        <v>28.412029999999998</v>
      </c>
      <c r="H56" s="49">
        <f>IF($A$6&lt;4,VLOOKUP($B$6&amp;$A56,KPI_DATOS!$A:$L,H$6,0)/1000,VLOOKUP($B$6&amp;$A56,KPI_DATOS!$A:$L,H$6,0))</f>
        <v>37.167879999999997</v>
      </c>
      <c r="I56" s="49">
        <f>IF($A$6&lt;4,VLOOKUP($B$6&amp;$A56,KPI_DATOS!$A:$L,I$6,0)/1000,VLOOKUP($B$6&amp;$A56,KPI_DATOS!$A:$L,I$6,0))</f>
        <v>22.946459999999998</v>
      </c>
      <c r="J56" s="49">
        <f>IF($A$6&lt;4,VLOOKUP($B$6&amp;$A56,KPI_DATOS!$A:$L,J$6,0)/1000,VLOOKUP($B$6&amp;$A56,KPI_DATOS!$A:$L,J$6,0))</f>
        <v>25.567049999999998</v>
      </c>
      <c r="K56" s="49">
        <f>IF($A$6&lt;4,VLOOKUP($B$6&amp;$A56,KPI_DATOS!$A:$L,K$6,0)/1000,VLOOKUP($B$6&amp;$A56,KPI_DATOS!$A:$L,K$6,0))</f>
        <v>26.984310000000001</v>
      </c>
      <c r="L56" s="10"/>
      <c r="M56" s="29">
        <f t="shared" si="0"/>
        <v>-5.0250545279587495</v>
      </c>
    </row>
    <row r="57" spans="1:13" ht="20.149999999999999" customHeight="1" x14ac:dyDescent="0.35">
      <c r="A57" s="45" t="str">
        <f>KPI_DATOS!C52</f>
        <v>Frutas con gas</v>
      </c>
      <c r="B57" s="42"/>
      <c r="C57" s="49">
        <f>IF($A$6&lt;4,VLOOKUP($B$6&amp;$A57,KPI_DATOS!$A:$L,C$6,0)/1000,VLOOKUP($B$6&amp;$A57,KPI_DATOS!$A:$L,C$6,0))</f>
        <v>21.543490000000002</v>
      </c>
      <c r="D57" s="49">
        <f>IF($A$6&lt;4,VLOOKUP($B$6&amp;$A57,KPI_DATOS!$A:$L,D$6,0)/1000,VLOOKUP($B$6&amp;$A57,KPI_DATOS!$A:$L,D$6,0))</f>
        <v>42.028469999999999</v>
      </c>
      <c r="E57" s="49">
        <f>IF($A$6&lt;4,VLOOKUP($B$6&amp;$A57,KPI_DATOS!$A:$L,E$6,0)/1000,VLOOKUP($B$6&amp;$A57,KPI_DATOS!$A:$L,E$6,0))</f>
        <v>22.289349999999999</v>
      </c>
      <c r="F57" s="49">
        <f>IF($A$6&lt;4,VLOOKUP($B$6&amp;$A57,KPI_DATOS!$A:$L,F$6,0)/1000,VLOOKUP($B$6&amp;$A57,KPI_DATOS!$A:$L,F$6,0))</f>
        <v>23.017580000000002</v>
      </c>
      <c r="G57" s="49">
        <f>IF($A$6&lt;4,VLOOKUP($B$6&amp;$A57,KPI_DATOS!$A:$L,G$6,0)/1000,VLOOKUP($B$6&amp;$A57,KPI_DATOS!$A:$L,G$6,0))</f>
        <v>29.289660000000001</v>
      </c>
      <c r="H57" s="49">
        <f>IF($A$6&lt;4,VLOOKUP($B$6&amp;$A57,KPI_DATOS!$A:$L,H$6,0)/1000,VLOOKUP($B$6&amp;$A57,KPI_DATOS!$A:$L,H$6,0))</f>
        <v>52.131769999999996</v>
      </c>
      <c r="I57" s="49">
        <f>IF($A$6&lt;4,VLOOKUP($B$6&amp;$A57,KPI_DATOS!$A:$L,I$6,0)/1000,VLOOKUP($B$6&amp;$A57,KPI_DATOS!$A:$L,I$6,0))</f>
        <v>24.938089999999999</v>
      </c>
      <c r="J57" s="49">
        <f>IF($A$6&lt;4,VLOOKUP($B$6&amp;$A57,KPI_DATOS!$A:$L,J$6,0)/1000,VLOOKUP($B$6&amp;$A57,KPI_DATOS!$A:$L,J$6,0))</f>
        <v>21.98639</v>
      </c>
      <c r="K57" s="49">
        <f>IF($A$6&lt;4,VLOOKUP($B$6&amp;$A57,KPI_DATOS!$A:$L,K$6,0)/1000,VLOOKUP($B$6&amp;$A57,KPI_DATOS!$A:$L,K$6,0))</f>
        <v>28.47897</v>
      </c>
      <c r="L57" s="10"/>
      <c r="M57" s="29">
        <f t="shared" si="0"/>
        <v>-2.7678368407144438</v>
      </c>
    </row>
    <row r="58" spans="1:13" ht="20.149999999999999" customHeight="1" x14ac:dyDescent="0.35">
      <c r="A58" s="45" t="str">
        <f>KPI_DATOS!C53</f>
        <v>Frutas sin gas</v>
      </c>
      <c r="B58" s="42"/>
      <c r="C58" s="49">
        <f>IF($A$6&lt;4,VLOOKUP($B$6&amp;$A58,KPI_DATOS!$A:$L,C$6,0)/1000,VLOOKUP($B$6&amp;$A58,KPI_DATOS!$A:$L,C$6,0))</f>
        <v>7.6786300000000001</v>
      </c>
      <c r="D58" s="49">
        <f>IF($A$6&lt;4,VLOOKUP($B$6&amp;$A58,KPI_DATOS!$A:$L,D$6,0)/1000,VLOOKUP($B$6&amp;$A58,KPI_DATOS!$A:$L,D$6,0))</f>
        <v>15.6111</v>
      </c>
      <c r="E58" s="49">
        <f>IF($A$6&lt;4,VLOOKUP($B$6&amp;$A58,KPI_DATOS!$A:$L,E$6,0)/1000,VLOOKUP($B$6&amp;$A58,KPI_DATOS!$A:$L,E$6,0))</f>
        <v>6.2413680000000005</v>
      </c>
      <c r="F58" s="49">
        <f>IF($A$6&lt;4,VLOOKUP($B$6&amp;$A58,KPI_DATOS!$A:$L,F$6,0)/1000,VLOOKUP($B$6&amp;$A58,KPI_DATOS!$A:$L,F$6,0))</f>
        <v>5.1566879999999999</v>
      </c>
      <c r="G58" s="49">
        <f>IF($A$6&lt;4,VLOOKUP($B$6&amp;$A58,KPI_DATOS!$A:$L,G$6,0)/1000,VLOOKUP($B$6&amp;$A58,KPI_DATOS!$A:$L,G$6,0))</f>
        <v>6.7696839999999998</v>
      </c>
      <c r="H58" s="49">
        <f>IF($A$6&lt;4,VLOOKUP($B$6&amp;$A58,KPI_DATOS!$A:$L,H$6,0)/1000,VLOOKUP($B$6&amp;$A58,KPI_DATOS!$A:$L,H$6,0))</f>
        <v>12.13156</v>
      </c>
      <c r="I58" s="49">
        <f>IF($A$6&lt;4,VLOOKUP($B$6&amp;$A58,KPI_DATOS!$A:$L,I$6,0)/1000,VLOOKUP($B$6&amp;$A58,KPI_DATOS!$A:$L,I$6,0))</f>
        <v>5.102093</v>
      </c>
      <c r="J58" s="49">
        <f>IF($A$6&lt;4,VLOOKUP($B$6&amp;$A58,KPI_DATOS!$A:$L,J$6,0)/1000,VLOOKUP($B$6&amp;$A58,KPI_DATOS!$A:$L,J$6,0))</f>
        <v>4.6010400000000002</v>
      </c>
      <c r="K58" s="49">
        <f>IF($A$6&lt;4,VLOOKUP($B$6&amp;$A58,KPI_DATOS!$A:$L,K$6,0)/1000,VLOOKUP($B$6&amp;$A58,KPI_DATOS!$A:$L,K$6,0))</f>
        <v>6.4613649999999998</v>
      </c>
      <c r="L58" s="10"/>
      <c r="M58" s="29">
        <f t="shared" si="0"/>
        <v>-4.5544075617118924</v>
      </c>
    </row>
    <row r="59" spans="1:13" ht="20.149999999999999" customHeight="1" x14ac:dyDescent="0.35">
      <c r="A59" s="45" t="s">
        <v>167</v>
      </c>
      <c r="B59" s="42"/>
      <c r="C59" s="49">
        <f>IF($A$6&lt;4,VLOOKUP($B$6&amp;$A59,KPI_DATOS!$A:$L,C$6,0)/1000,VLOOKUP($B$6&amp;$A59,KPI_DATOS!$A:$L,C$6,0))</f>
        <v>2.483819</v>
      </c>
      <c r="D59" s="49">
        <f>IF($A$6&lt;4,VLOOKUP($B$6&amp;$A59,KPI_DATOS!$A:$L,D$6,0)/1000,VLOOKUP($B$6&amp;$A59,KPI_DATOS!$A:$L,D$6,0))</f>
        <v>7.232831</v>
      </c>
      <c r="E59" s="49">
        <f>IF($A$6&lt;4,VLOOKUP($B$6&amp;$A59,KPI_DATOS!$A:$L,E$6,0)/1000,VLOOKUP($B$6&amp;$A59,KPI_DATOS!$A:$L,E$6,0))</f>
        <v>3.292897</v>
      </c>
      <c r="F59" s="49">
        <f>IF($A$6&lt;4,VLOOKUP($B$6&amp;$A59,KPI_DATOS!$A:$L,F$6,0)/1000,VLOOKUP($B$6&amp;$A59,KPI_DATOS!$A:$L,F$6,0))</f>
        <v>1.876274</v>
      </c>
      <c r="G59" s="49">
        <f>IF($A$6&lt;4,VLOOKUP($B$6&amp;$A59,KPI_DATOS!$A:$L,G$6,0)/1000,VLOOKUP($B$6&amp;$A59,KPI_DATOS!$A:$L,G$6,0))</f>
        <v>3.8457189999999999</v>
      </c>
      <c r="H59" s="49">
        <f>IF($A$6&lt;4,VLOOKUP($B$6&amp;$A59,KPI_DATOS!$A:$L,H$6,0)/1000,VLOOKUP($B$6&amp;$A59,KPI_DATOS!$A:$L,H$6,0))</f>
        <v>6.5046899999999992</v>
      </c>
      <c r="I59" s="49">
        <f>IF($A$6&lt;4,VLOOKUP($B$6&amp;$A59,KPI_DATOS!$A:$L,I$6,0)/1000,VLOOKUP($B$6&amp;$A59,KPI_DATOS!$A:$L,I$6,0))</f>
        <v>2.6679219999999999</v>
      </c>
      <c r="J59" s="49">
        <f>IF($A$6&lt;4,VLOOKUP($B$6&amp;$A59,KPI_DATOS!$A:$L,J$6,0)/1000,VLOOKUP($B$6&amp;$A59,KPI_DATOS!$A:$L,J$6,0))</f>
        <v>2.2937800000000004</v>
      </c>
      <c r="K59" s="49">
        <f>IF($A$6&lt;4,VLOOKUP($B$6&amp;$A59,KPI_DATOS!$A:$L,K$6,0)/1000,VLOOKUP($B$6&amp;$A59,KPI_DATOS!$A:$L,K$6,0))</f>
        <v>4.3652839999999999</v>
      </c>
      <c r="L59" s="10"/>
      <c r="M59" s="29">
        <f t="shared" si="0"/>
        <v>13.510217465186614</v>
      </c>
    </row>
    <row r="60" spans="1:13" ht="20.5" customHeight="1" x14ac:dyDescent="0.35">
      <c r="A60" s="45" t="s">
        <v>181</v>
      </c>
      <c r="B60" s="42"/>
      <c r="C60" s="49">
        <f>IF($A$6&lt;4,VLOOKUP($B$6&amp;$A60,KPI_DATOS!$A:$L,C$6,0)/1000,VLOOKUP($B$6&amp;$A60,KPI_DATOS!$A:$L,C$6,0))</f>
        <v>22.63514</v>
      </c>
      <c r="D60" s="49">
        <f>IF($A$6&lt;4,VLOOKUP($B$6&amp;$A60,KPI_DATOS!$A:$L,D$6,0)/1000,VLOOKUP($B$6&amp;$A60,KPI_DATOS!$A:$L,D$6,0))</f>
        <v>41.652980000000007</v>
      </c>
      <c r="E60" s="49">
        <f>IF($A$6&lt;4,VLOOKUP($B$6&amp;$A60,KPI_DATOS!$A:$L,E$6,0)/1000,VLOOKUP($B$6&amp;$A60,KPI_DATOS!$A:$L,E$6,0))</f>
        <v>22.4191</v>
      </c>
      <c r="F60" s="49">
        <f>IF($A$6&lt;4,VLOOKUP($B$6&amp;$A60,KPI_DATOS!$A:$L,F$6,0)/1000,VLOOKUP($B$6&amp;$A60,KPI_DATOS!$A:$L,F$6,0))</f>
        <v>19.028599999999997</v>
      </c>
      <c r="G60" s="49">
        <f>IF($A$6&lt;4,VLOOKUP($B$6&amp;$A60,KPI_DATOS!$A:$L,G$6,0)/1000,VLOOKUP($B$6&amp;$A60,KPI_DATOS!$A:$L,G$6,0))</f>
        <v>26.160599999999999</v>
      </c>
      <c r="H60" s="49">
        <f>IF($A$6&lt;4,VLOOKUP($B$6&amp;$A60,KPI_DATOS!$A:$L,H$6,0)/1000,VLOOKUP($B$6&amp;$A60,KPI_DATOS!$A:$L,H$6,0))</f>
        <v>46.783259999999999</v>
      </c>
      <c r="I60" s="49">
        <f>IF($A$6&lt;4,VLOOKUP($B$6&amp;$A60,KPI_DATOS!$A:$L,I$6,0)/1000,VLOOKUP($B$6&amp;$A60,KPI_DATOS!$A:$L,I$6,0))</f>
        <v>22.481290000000001</v>
      </c>
      <c r="J60" s="49">
        <f>IF($A$6&lt;4,VLOOKUP($B$6&amp;$A60,KPI_DATOS!$A:$L,J$6,0)/1000,VLOOKUP($B$6&amp;$A60,KPI_DATOS!$A:$L,J$6,0))</f>
        <v>20.797009999999997</v>
      </c>
      <c r="K60" s="49">
        <f>IF($A$6&lt;4,VLOOKUP($B$6&amp;$A60,KPI_DATOS!$A:$L,K$6,0)/1000,VLOOKUP($B$6&amp;$A60,KPI_DATOS!$A:$L,K$6,0))</f>
        <v>27.257000000000001</v>
      </c>
      <c r="L60" s="10"/>
      <c r="M60" s="29">
        <f t="shared" ref="M60:M61" si="1">IFERROR(IF(A58=4,(K60-G60),((K60/G60-1)*100)),"-")</f>
        <v>4.1910353738064288</v>
      </c>
    </row>
    <row r="61" spans="1:13" ht="20.5" customHeight="1" x14ac:dyDescent="0.35">
      <c r="A61" s="45" t="s">
        <v>182</v>
      </c>
      <c r="B61" s="42"/>
      <c r="C61" s="49">
        <f>IF($A$6&lt;4,VLOOKUP($B$6&amp;$A61,KPI_DATOS!$A:$L,C$6,0)/1000,VLOOKUP($B$6&amp;$A61,KPI_DATOS!$A:$L,C$6,0))</f>
        <v>9.1952680000000004</v>
      </c>
      <c r="D61" s="49">
        <f>IF($A$6&lt;4,VLOOKUP($B$6&amp;$A61,KPI_DATOS!$A:$L,D$6,0)/1000,VLOOKUP($B$6&amp;$A61,KPI_DATOS!$A:$L,D$6,0))</f>
        <v>12.95401</v>
      </c>
      <c r="E61" s="49">
        <f>IF($A$6&lt;4,VLOOKUP($B$6&amp;$A61,KPI_DATOS!$A:$L,E$6,0)/1000,VLOOKUP($B$6&amp;$A61,KPI_DATOS!$A:$L,E$6,0))</f>
        <v>8.5716140000000003</v>
      </c>
      <c r="F61" s="49">
        <f>IF($A$6&lt;4,VLOOKUP($B$6&amp;$A61,KPI_DATOS!$A:$L,F$6,0)/1000,VLOOKUP($B$6&amp;$A61,KPI_DATOS!$A:$L,F$6,0))</f>
        <v>6.7563440000000003</v>
      </c>
      <c r="G61" s="49">
        <f>IF($A$6&lt;4,VLOOKUP($B$6&amp;$A61,KPI_DATOS!$A:$L,G$6,0)/1000,VLOOKUP($B$6&amp;$A61,KPI_DATOS!$A:$L,G$6,0))</f>
        <v>8.1324889999999996</v>
      </c>
      <c r="H61" s="49">
        <f>IF($A$6&lt;4,VLOOKUP($B$6&amp;$A61,KPI_DATOS!$A:$L,H$6,0)/1000,VLOOKUP($B$6&amp;$A61,KPI_DATOS!$A:$L,H$6,0))</f>
        <v>11.995940000000001</v>
      </c>
      <c r="I61" s="49">
        <f>IF($A$6&lt;4,VLOOKUP($B$6&amp;$A61,KPI_DATOS!$A:$L,I$6,0)/1000,VLOOKUP($B$6&amp;$A61,KPI_DATOS!$A:$L,I$6,0))</f>
        <v>8.6669419999999988</v>
      </c>
      <c r="J61" s="49">
        <f>IF($A$6&lt;4,VLOOKUP($B$6&amp;$A61,KPI_DATOS!$A:$L,J$6,0)/1000,VLOOKUP($B$6&amp;$A61,KPI_DATOS!$A:$L,J$6,0))</f>
        <v>8.859273</v>
      </c>
      <c r="K61" s="49">
        <f>IF($A$6&lt;4,VLOOKUP($B$6&amp;$A61,KPI_DATOS!$A:$L,K$6,0)/1000,VLOOKUP($B$6&amp;$A61,KPI_DATOS!$A:$L,K$6,0))</f>
        <v>9.6574810000000006</v>
      </c>
      <c r="L61" s="10"/>
      <c r="M61" s="29">
        <f t="shared" si="1"/>
        <v>18.75184829638259</v>
      </c>
    </row>
    <row r="62" spans="1:13" ht="20.5" customHeight="1" x14ac:dyDescent="0.35">
      <c r="A62" s="45" t="s">
        <v>168</v>
      </c>
      <c r="B62" s="42"/>
      <c r="C62" s="49">
        <f>IF($A$6&lt;4,VLOOKUP($B$6&amp;$A62,KPI_DATOS!$A:$L,C$6,0)/1000,VLOOKUP($B$6&amp;$A62,KPI_DATOS!$A:$L,C$6,0))</f>
        <v>4.2859560000000005</v>
      </c>
      <c r="D62" s="49">
        <f>IF($A$6&lt;4,VLOOKUP($B$6&amp;$A62,KPI_DATOS!$A:$L,D$6,0)/1000,VLOOKUP($B$6&amp;$A62,KPI_DATOS!$A:$L,D$6,0))</f>
        <v>7.6719880000000007</v>
      </c>
      <c r="E62" s="49">
        <f>IF($A$6&lt;4,VLOOKUP($B$6&amp;$A62,KPI_DATOS!$A:$L,E$6,0)/1000,VLOOKUP($B$6&amp;$A62,KPI_DATOS!$A:$L,E$6,0))</f>
        <v>4.5665910000000007</v>
      </c>
      <c r="F62" s="49">
        <f>IF($A$6&lt;4,VLOOKUP($B$6&amp;$A62,KPI_DATOS!$A:$L,F$6,0)/1000,VLOOKUP($B$6&amp;$A62,KPI_DATOS!$A:$L,F$6,0))</f>
        <v>3.6359400000000002</v>
      </c>
      <c r="G62" s="49">
        <f>IF($A$6&lt;4,VLOOKUP($B$6&amp;$A62,KPI_DATOS!$A:$L,G$6,0)/1000,VLOOKUP($B$6&amp;$A62,KPI_DATOS!$A:$L,G$6,0))</f>
        <v>4.8997979999999997</v>
      </c>
      <c r="H62" s="49">
        <f>IF($A$6&lt;4,VLOOKUP($B$6&amp;$A62,KPI_DATOS!$A:$L,H$6,0)/1000,VLOOKUP($B$6&amp;$A62,KPI_DATOS!$A:$L,H$6,0))</f>
        <v>7.2489239999999997</v>
      </c>
      <c r="I62" s="49">
        <f>IF($A$6&lt;4,VLOOKUP($B$6&amp;$A62,KPI_DATOS!$A:$L,I$6,0)/1000,VLOOKUP($B$6&amp;$A62,KPI_DATOS!$A:$L,I$6,0))</f>
        <v>4.3629499999999997</v>
      </c>
      <c r="J62" s="49">
        <f>IF($A$6&lt;4,VLOOKUP($B$6&amp;$A62,KPI_DATOS!$A:$L,J$6,0)/1000,VLOOKUP($B$6&amp;$A62,KPI_DATOS!$A:$L,J$6,0))</f>
        <v>3.45329</v>
      </c>
      <c r="K62" s="49">
        <f>IF($A$6&lt;4,VLOOKUP($B$6&amp;$A62,KPI_DATOS!$A:$L,K$6,0)/1000,VLOOKUP($B$6&amp;$A62,KPI_DATOS!$A:$L,K$6,0))</f>
        <v>3.9337610000000001</v>
      </c>
      <c r="L62" s="10"/>
      <c r="M62" s="29">
        <f t="shared" ref="M62:M64" si="2">IFERROR(IF(A60=4,(K62-G62),((K62/G62-1)*100)),"-")</f>
        <v>-19.715853592331754</v>
      </c>
    </row>
    <row r="63" spans="1:13" ht="20.5" customHeight="1" x14ac:dyDescent="0.35">
      <c r="A63" s="45" t="s">
        <v>169</v>
      </c>
      <c r="B63" s="42"/>
      <c r="C63" s="49">
        <f>IF($A$6&lt;4,VLOOKUP($B$6&amp;$A63,KPI_DATOS!$A:$L,C$6,0)/1000,VLOOKUP($B$6&amp;$A63,KPI_DATOS!$A:$L,C$6,0))</f>
        <v>1.9337789999999999</v>
      </c>
      <c r="D63" s="49">
        <f>IF($A$6&lt;4,VLOOKUP($B$6&amp;$A63,KPI_DATOS!$A:$L,D$6,0)/1000,VLOOKUP($B$6&amp;$A63,KPI_DATOS!$A:$L,D$6,0))</f>
        <v>2.311706</v>
      </c>
      <c r="E63" s="49">
        <f>IF($A$6&lt;4,VLOOKUP($B$6&amp;$A63,KPI_DATOS!$A:$L,E$6,0)/1000,VLOOKUP($B$6&amp;$A63,KPI_DATOS!$A:$L,E$6,0))</f>
        <v>1.6804749999999999</v>
      </c>
      <c r="F63" s="49">
        <f>IF($A$6&lt;4,VLOOKUP($B$6&amp;$A63,KPI_DATOS!$A:$L,F$6,0)/1000,VLOOKUP($B$6&amp;$A63,KPI_DATOS!$A:$L,F$6,0))</f>
        <v>1.7051149999999999</v>
      </c>
      <c r="G63" s="49">
        <f>IF($A$6&lt;4,VLOOKUP($B$6&amp;$A63,KPI_DATOS!$A:$L,G$6,0)/1000,VLOOKUP($B$6&amp;$A63,KPI_DATOS!$A:$L,G$6,0))</f>
        <v>1.941087</v>
      </c>
      <c r="H63" s="49">
        <f>IF($A$6&lt;4,VLOOKUP($B$6&amp;$A63,KPI_DATOS!$A:$L,H$6,0)/1000,VLOOKUP($B$6&amp;$A63,KPI_DATOS!$A:$L,H$6,0))</f>
        <v>3.2921970000000003</v>
      </c>
      <c r="I63" s="49">
        <f>IF($A$6&lt;4,VLOOKUP($B$6&amp;$A63,KPI_DATOS!$A:$L,I$6,0)/1000,VLOOKUP($B$6&amp;$A63,KPI_DATOS!$A:$L,I$6,0))</f>
        <v>1.8177190000000001</v>
      </c>
      <c r="J63" s="49">
        <f>IF($A$6&lt;4,VLOOKUP($B$6&amp;$A63,KPI_DATOS!$A:$L,J$6,0)/1000,VLOOKUP($B$6&amp;$A63,KPI_DATOS!$A:$L,J$6,0))</f>
        <v>1.836538</v>
      </c>
      <c r="K63" s="49">
        <f>IF($A$6&lt;4,VLOOKUP($B$6&amp;$A63,KPI_DATOS!$A:$L,K$6,0)/1000,VLOOKUP($B$6&amp;$A63,KPI_DATOS!$A:$L,K$6,0))</f>
        <v>1.4682809999999999</v>
      </c>
      <c r="L63" s="10"/>
      <c r="M63" s="29">
        <f t="shared" si="2"/>
        <v>-24.357795400206172</v>
      </c>
    </row>
    <row r="64" spans="1:13" ht="20.5" customHeight="1" x14ac:dyDescent="0.35">
      <c r="A64" s="45" t="s">
        <v>78</v>
      </c>
      <c r="B64" s="42"/>
      <c r="C64" s="49">
        <f>IF($A$6&lt;4,VLOOKUP($B$6&amp;$A64,KPI_DATOS!$A:$L,C$6,0)/1000,VLOOKUP($B$6&amp;$A64,KPI_DATOS!$A:$L,C$6,0))</f>
        <v>14.40686</v>
      </c>
      <c r="D64" s="49">
        <f>IF($A$6&lt;4,VLOOKUP($B$6&amp;$A64,KPI_DATOS!$A:$L,D$6,0)/1000,VLOOKUP($B$6&amp;$A64,KPI_DATOS!$A:$L,D$6,0))</f>
        <v>26.914390000000001</v>
      </c>
      <c r="E64" s="49">
        <f>IF($A$6&lt;4,VLOOKUP($B$6&amp;$A64,KPI_DATOS!$A:$L,E$6,0)/1000,VLOOKUP($B$6&amp;$A64,KPI_DATOS!$A:$L,E$6,0))</f>
        <v>13.96407</v>
      </c>
      <c r="F64" s="49">
        <f>IF($A$6&lt;4,VLOOKUP($B$6&amp;$A64,KPI_DATOS!$A:$L,F$6,0)/1000,VLOOKUP($B$6&amp;$A64,KPI_DATOS!$A:$L,F$6,0))</f>
        <v>13.501950000000001</v>
      </c>
      <c r="G64" s="49">
        <f>IF($A$6&lt;4,VLOOKUP($B$6&amp;$A64,KPI_DATOS!$A:$L,G$6,0)/1000,VLOOKUP($B$6&amp;$A64,KPI_DATOS!$A:$L,G$6,0))</f>
        <v>17.505939999999999</v>
      </c>
      <c r="H64" s="49">
        <f>IF($A$6&lt;4,VLOOKUP($B$6&amp;$A64,KPI_DATOS!$A:$L,H$6,0)/1000,VLOOKUP($B$6&amp;$A64,KPI_DATOS!$A:$L,H$6,0))</f>
        <v>29.234759999999998</v>
      </c>
      <c r="I64" s="49">
        <f>IF($A$6&lt;4,VLOOKUP($B$6&amp;$A64,KPI_DATOS!$A:$L,I$6,0)/1000,VLOOKUP($B$6&amp;$A64,KPI_DATOS!$A:$L,I$6,0))</f>
        <v>15.147120000000001</v>
      </c>
      <c r="J64" s="49">
        <f>IF($A$6&lt;4,VLOOKUP($B$6&amp;$A64,KPI_DATOS!$A:$L,J$6,0)/1000,VLOOKUP($B$6&amp;$A64,KPI_DATOS!$A:$L,J$6,0))</f>
        <v>12.76019</v>
      </c>
      <c r="K64" s="49">
        <f>IF($A$6&lt;4,VLOOKUP($B$6&amp;$A64,KPI_DATOS!$A:$L,K$6,0)/1000,VLOOKUP($B$6&amp;$A64,KPI_DATOS!$A:$L,K$6,0))</f>
        <v>15.76178</v>
      </c>
      <c r="L64" s="10"/>
      <c r="M64" s="29">
        <f t="shared" si="2"/>
        <v>-9.9632467608137496</v>
      </c>
    </row>
    <row r="67" spans="1:1" x14ac:dyDescent="0.35">
      <c r="A67" s="47" t="s">
        <v>116</v>
      </c>
    </row>
    <row r="68" spans="1:1" x14ac:dyDescent="0.35">
      <c r="A68" s="48" t="s">
        <v>117</v>
      </c>
    </row>
  </sheetData>
  <sheetProtection sheet="1" objects="1" scenarios="1"/>
  <mergeCells count="1">
    <mergeCell ref="A1:K1"/>
  </mergeCells>
  <conditionalFormatting sqref="C8:K64">
    <cfRule type="containsErrors" dxfId="1" priority="2">
      <formula>ISERROR(C8)</formula>
    </cfRule>
  </conditionalFormatting>
  <conditionalFormatting sqref="M8:M64">
    <cfRule type="containsErrors" dxfId="0" priority="1">
      <formula>ISERROR(M8)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11" max="1048575" man="1"/>
  </colBreaks>
  <ignoredErrors>
    <ignoredError sqref="C11:J11 C16:J16 C32:I33 J33 C38:J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95250</xdr:rowOff>
                  </from>
                  <to>
                    <xdr:col>2</xdr:col>
                    <xdr:colOff>184150</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E34D26-C99C-45F1-ABDD-DC4214FC0822}">
  <ds:schemaRef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http://purl.org/dc/term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C7111197-C4BA-491E-B42F-C8D5970CB2AE}">
  <ds:schemaRefs>
    <ds:schemaRef ds:uri="http://schemas.microsoft.com/sharepoint/v3/contenttype/forms"/>
  </ds:schemaRefs>
</ds:datastoreItem>
</file>

<file path=customXml/itemProps3.xml><?xml version="1.0" encoding="utf-8"?>
<ds:datastoreItem xmlns:ds="http://schemas.openxmlformats.org/officeDocument/2006/customXml" ds:itemID="{C7F9638D-0272-436D-B215-3E757251AD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Desplegables</vt:lpstr>
      <vt:lpstr>PERFIL_DATOS</vt:lpstr>
      <vt:lpstr>MOTIVOS_DATOS</vt:lpstr>
      <vt:lpstr>KPI</vt:lpstr>
      <vt:lpstr>PERFIL</vt:lpstr>
      <vt:lpstr>MOTIVOS</vt:lpstr>
      <vt:lpstr>MOTIVOS!_GoBack</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Tamara Sanchez Gamarra</cp:lastModifiedBy>
  <cp:lastPrinted>2020-05-21T07:58:10Z</cp:lastPrinted>
  <dcterms:created xsi:type="dcterms:W3CDTF">2019-04-04T11:02:49Z</dcterms:created>
  <dcterms:modified xsi:type="dcterms:W3CDTF">2023-08-22T07:28:33Z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2023-02-16T09:55:13Z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c45a2994-0ff3-445e-9b14-ecfac3315585</vt:lpwstr>
  </property>
  <property fmtid="{D5CDD505-2E9C-101B-9397-08002B2CF9AE}" pid="10" name="MSIP_Label_3741da7a-79c1-417c-b408-16c0bfe99fca_ContentBits">
    <vt:lpwstr>0</vt:lpwstr>
  </property>
</Properties>
</file>