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trlProps/ctrlProp1.xml" ContentType="application/vnd.ms-excel.controlproperties+xml"/>
  <Override PartName="/xl/comments1.xml" ContentType="application/vnd.openxmlformats-officedocument.spreadsheetml.comments+xml"/>
  <Override PartName="/xl/threadedComments/threadedComment1.xml" ContentType="application/vnd.ms-excel.threadedcomments+xml"/>
  <Override PartName="/xl/drawings/drawing6.xml" ContentType="application/vnd.openxmlformats-officedocument.drawing+xml"/>
  <Override PartName="/xl/ctrlProps/ctrlProp2.xml" ContentType="application/vnd.ms-excel.controlproperties+xml"/>
  <Override PartName="/xl/ctrlProps/ctrlProp3.xml" ContentType="application/vnd.ms-excel.controlproperties+xml"/>
  <Override PartName="/xl/drawings/drawing7.xml" ContentType="application/vnd.openxmlformats-officedocument.drawing+xml"/>
  <Override PartName="/xl/ctrlProps/ctrlProp4.xml" ContentType="application/vnd.ms-excel.controlpropertie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324"/>
  <workbookPr codeName="ThisWorkbook" defaultThemeVersion="166925"/>
  <mc:AlternateContent xmlns:mc="http://schemas.openxmlformats.org/markup-compatibility/2006">
    <mc:Choice Requires="x15">
      <x15ac:absPath xmlns:x15ac="http://schemas.microsoft.com/office/spreadsheetml/2010/11/ac" url="https://ktglbuc.sharepoint.com/sites/TeamClientService/Documentos compartidos/Institucionales/Clientes/MAGRAMA/3. EXTRA DOMESTICO/1.-Informes Regulares/1 - INFORMES/2024/Trimestre 4/"/>
    </mc:Choice>
  </mc:AlternateContent>
  <xr:revisionPtr revIDLastSave="37" documentId="8_{EEBEAB2B-DA84-4779-A78D-71BEE475FE91}" xr6:coauthVersionLast="47" xr6:coauthVersionMax="47" xr10:uidLastSave="{1F8DF0F1-4097-4952-9239-E619F0A39F71}"/>
  <bookViews>
    <workbookView showSheetTabs="0" xWindow="-110" yWindow="-110" windowWidth="22780" windowHeight="14540" tabRatio="887" xr2:uid="{00000000-000D-0000-FFFF-FFFF00000000}"/>
  </bookViews>
  <sheets>
    <sheet name="PORTADA" sheetId="15" r:id="rId1"/>
    <sheet name="Conclusiones" sheetId="19" r:id="rId2"/>
    <sheet name="VARIABLES" sheetId="16" r:id="rId3"/>
    <sheet name="METODOLOGÍA" sheetId="17" r:id="rId4"/>
    <sheet name="KPI_DATOS" sheetId="3" state="hidden" r:id="rId5"/>
    <sheet name="PERFIL_DATOS" sheetId="7" state="hidden" r:id="rId6"/>
    <sheet name="MOTIVOS_DATOS" sheetId="10" state="hidden" r:id="rId7"/>
    <sheet name="DESPLEGABLES" sheetId="18" state="hidden" r:id="rId8"/>
    <sheet name="KPI" sheetId="5" r:id="rId9"/>
    <sheet name="PERFIL" sheetId="8" r:id="rId10"/>
    <sheet name="MOTIVOS" sheetId="9" r:id="rId11"/>
  </sheets>
  <definedNames>
    <definedName name="_xlnm.Print_Area" localSheetId="8">KPI!$A$1:$N$16</definedName>
    <definedName name="_xlnm.Print_Area" localSheetId="3">METODOLOGÍA!$A$1:$J$27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7" i="5" l="1"/>
  <c r="A7" i="9" l="1"/>
  <c r="E7" i="8" l="1"/>
  <c r="C7" i="8"/>
  <c r="H7" i="5" l="1"/>
  <c r="J7" i="5"/>
  <c r="G7" i="5"/>
  <c r="I7" i="5"/>
  <c r="A783" i="7"/>
  <c r="F7" i="5"/>
  <c r="E7" i="5"/>
  <c r="C7" i="5"/>
  <c r="D7" i="5"/>
  <c r="A97" i="3"/>
  <c r="N29" i="8"/>
  <c r="N36" i="8"/>
  <c r="K7" i="5"/>
  <c r="A64" i="3"/>
  <c r="N31" i="8"/>
  <c r="N32" i="8"/>
  <c r="N15" i="8"/>
  <c r="N23" i="8"/>
  <c r="N10" i="8"/>
  <c r="N13" i="8"/>
  <c r="N14" i="8"/>
  <c r="N30" i="8"/>
  <c r="N27" i="8"/>
  <c r="N37" i="8"/>
  <c r="N22" i="8"/>
  <c r="N17" i="8"/>
  <c r="N11" i="8"/>
  <c r="N33" i="8"/>
  <c r="N26" i="8"/>
  <c r="A55" i="10"/>
  <c r="N21" i="8"/>
  <c r="N24" i="8"/>
  <c r="N25" i="8"/>
  <c r="N19" i="8"/>
  <c r="N28" i="8"/>
  <c r="N35" i="8"/>
  <c r="N18" i="8"/>
  <c r="N20" i="8"/>
  <c r="N16" i="8"/>
  <c r="N38" i="8"/>
  <c r="N12" i="8"/>
  <c r="N34" i="8"/>
  <c r="A405" i="7" l="1"/>
  <c r="A65" i="10"/>
  <c r="A303" i="7"/>
  <c r="A330" i="7"/>
  <c r="A290" i="7"/>
  <c r="A21" i="3"/>
  <c r="A50" i="3"/>
  <c r="A487" i="7"/>
  <c r="A473" i="7"/>
  <c r="A470" i="7"/>
  <c r="A484" i="7"/>
  <c r="A471" i="7"/>
  <c r="A78" i="10"/>
  <c r="A69" i="10"/>
  <c r="A93" i="10"/>
  <c r="A61" i="10"/>
  <c r="A47" i="3"/>
  <c r="A89" i="10"/>
  <c r="A494" i="7"/>
  <c r="A477" i="7"/>
  <c r="A70" i="3"/>
  <c r="A63" i="10"/>
  <c r="A73" i="10"/>
  <c r="A60" i="10"/>
  <c r="A25" i="10"/>
  <c r="A4" i="10"/>
  <c r="A32" i="10"/>
  <c r="A28" i="10"/>
  <c r="A34" i="10"/>
  <c r="A101" i="10"/>
  <c r="A119" i="10"/>
  <c r="A99" i="10"/>
  <c r="A102" i="10"/>
  <c r="A118" i="10"/>
  <c r="A51" i="10"/>
  <c r="A70" i="10"/>
  <c r="A7" i="10"/>
  <c r="A90" i="10"/>
  <c r="A82" i="10"/>
  <c r="A49" i="10"/>
  <c r="A37" i="10"/>
  <c r="A3" i="10"/>
  <c r="A45" i="10"/>
  <c r="A20" i="10"/>
  <c r="A10" i="10"/>
  <c r="A31" i="10"/>
  <c r="A98" i="10"/>
  <c r="A132" i="10"/>
  <c r="A117" i="10"/>
  <c r="A124" i="10"/>
  <c r="A135" i="10"/>
  <c r="A23" i="3"/>
  <c r="A28" i="3"/>
  <c r="H7" i="9"/>
  <c r="H9" i="8"/>
  <c r="A83" i="10"/>
  <c r="A76" i="10"/>
  <c r="A67" i="10"/>
  <c r="A92" i="10"/>
  <c r="A80" i="10"/>
  <c r="A68" i="10"/>
  <c r="A38" i="10"/>
  <c r="A29" i="10"/>
  <c r="A35" i="10"/>
  <c r="A41" i="10"/>
  <c r="A15" i="10"/>
  <c r="A21" i="10"/>
  <c r="A100" i="10"/>
  <c r="A95" i="10"/>
  <c r="A112" i="10"/>
  <c r="A122" i="10"/>
  <c r="A108" i="10"/>
  <c r="A115" i="10"/>
  <c r="F7" i="9"/>
  <c r="F9" i="8"/>
  <c r="A80" i="3"/>
  <c r="A76" i="3"/>
  <c r="A82" i="3"/>
  <c r="A75" i="3"/>
  <c r="A78" i="3"/>
  <c r="A81" i="3"/>
  <c r="A77" i="3"/>
  <c r="A79" i="3"/>
  <c r="A83" i="3"/>
  <c r="A101" i="3"/>
  <c r="A95" i="3"/>
  <c r="A93" i="3"/>
  <c r="A96" i="3"/>
  <c r="A100" i="3"/>
  <c r="A98" i="3"/>
  <c r="A94" i="3"/>
  <c r="A99" i="3"/>
  <c r="A769" i="7"/>
  <c r="A785" i="7"/>
  <c r="A599" i="7"/>
  <c r="A759" i="7"/>
  <c r="A604" i="7"/>
  <c r="A573" i="7"/>
  <c r="A615" i="7"/>
  <c r="A639" i="7"/>
  <c r="A753" i="7"/>
  <c r="A743" i="7"/>
  <c r="A641" i="7"/>
  <c r="A688" i="7"/>
  <c r="A589" i="7"/>
  <c r="A733" i="7"/>
  <c r="A720" i="7"/>
  <c r="A697" i="7"/>
  <c r="A761" i="7"/>
  <c r="A752" i="7"/>
  <c r="A534" i="7"/>
  <c r="A683" i="7"/>
  <c r="A693" i="7"/>
  <c r="A664" i="7"/>
  <c r="A563" i="7"/>
  <c r="A648" i="7"/>
  <c r="A682" i="7"/>
  <c r="A659" i="7"/>
  <c r="A680" i="7"/>
  <c r="A533" i="7"/>
  <c r="A526" i="7"/>
  <c r="A561" i="7"/>
  <c r="A637" i="7"/>
  <c r="A760" i="7"/>
  <c r="A651" i="7"/>
  <c r="A574" i="7"/>
  <c r="A527" i="7"/>
  <c r="A728" i="7"/>
  <c r="A713" i="7"/>
  <c r="A560" i="7"/>
  <c r="A540" i="7"/>
  <c r="A617" i="7"/>
  <c r="A762" i="7"/>
  <c r="A595" i="7"/>
  <c r="A603" i="7"/>
  <c r="A747" i="7"/>
  <c r="A543" i="7"/>
  <c r="A630" i="7"/>
  <c r="A605" i="7"/>
  <c r="A767" i="7"/>
  <c r="A652" i="7"/>
  <c r="A662" i="7"/>
  <c r="A634" i="7"/>
  <c r="A632" i="7"/>
  <c r="A602" i="7"/>
  <c r="A567" i="7"/>
  <c r="A541" i="7"/>
  <c r="A530" i="7"/>
  <c r="A780" i="7"/>
  <c r="A669" i="7"/>
  <c r="A538" i="7"/>
  <c r="A687" i="7"/>
  <c r="A536" i="7"/>
  <c r="A781" i="7"/>
  <c r="A559" i="7"/>
  <c r="A768" i="7"/>
  <c r="A735" i="7"/>
  <c r="A779" i="7"/>
  <c r="A782" i="7"/>
  <c r="A650" i="7"/>
  <c r="A719" i="7"/>
  <c r="A553" i="7"/>
  <c r="A528" i="7"/>
  <c r="A551" i="7"/>
  <c r="A772" i="7"/>
  <c r="A701" i="7"/>
  <c r="A739" i="7"/>
  <c r="A705" i="7"/>
  <c r="A756" i="7"/>
  <c r="A692" i="7"/>
  <c r="A564" i="7"/>
  <c r="A539" i="7"/>
  <c r="A531" i="7"/>
  <c r="A750" i="7"/>
  <c r="A640" i="7"/>
  <c r="A711" i="7"/>
  <c r="A766" i="7"/>
  <c r="A537" i="7"/>
  <c r="A763" i="7"/>
  <c r="A592" i="7"/>
  <c r="A614" i="7"/>
  <c r="A685" i="7"/>
  <c r="A714" i="7"/>
  <c r="A625" i="7"/>
  <c r="A654" i="7"/>
  <c r="A730" i="7"/>
  <c r="A576" i="7"/>
  <c r="A724" i="7"/>
  <c r="A626" i="7"/>
  <c r="A734" i="7"/>
  <c r="A627" i="7"/>
  <c r="A777" i="7"/>
  <c r="A731" i="7"/>
  <c r="A746" i="7"/>
  <c r="A770" i="7"/>
  <c r="A577" i="7"/>
  <c r="A621" i="7"/>
  <c r="A542" i="7"/>
  <c r="A745" i="7"/>
  <c r="A624" i="7"/>
  <c r="A643" i="7"/>
  <c r="A679" i="7"/>
  <c r="A672" i="7"/>
  <c r="A544" i="7"/>
  <c r="A636" i="7"/>
  <c r="A649" i="7"/>
  <c r="A580" i="7"/>
  <c r="A583" i="7"/>
  <c r="A665" i="7"/>
  <c r="A704" i="7"/>
  <c r="A778" i="7"/>
  <c r="A585" i="7"/>
  <c r="A582" i="7"/>
  <c r="A633" i="7"/>
  <c r="A674" i="7"/>
  <c r="A744" i="7"/>
  <c r="A677" i="7"/>
  <c r="A565" i="7"/>
  <c r="A646" i="7"/>
  <c r="A690" i="7"/>
  <c r="A774" i="7"/>
  <c r="A708" i="7"/>
  <c r="A647" i="7"/>
  <c r="A700" i="7"/>
  <c r="A635" i="7"/>
  <c r="A749" i="7"/>
  <c r="A738" i="7"/>
  <c r="A736" i="7"/>
  <c r="A532" i="7"/>
  <c r="A571" i="7"/>
  <c r="A619" i="7"/>
  <c r="A581" i="7"/>
  <c r="A529" i="7"/>
  <c r="A709" i="7"/>
  <c r="A596" i="7"/>
  <c r="A660" i="7"/>
  <c r="A613" i="7"/>
  <c r="A671" i="7"/>
  <c r="A546" i="7"/>
  <c r="A628" i="7"/>
  <c r="A784" i="7"/>
  <c r="A773" i="7"/>
  <c r="A695" i="7"/>
  <c r="A568" i="7"/>
  <c r="A696" i="7"/>
  <c r="A681" i="7"/>
  <c r="A771" i="7"/>
  <c r="A587" i="7"/>
  <c r="A601" i="7"/>
  <c r="A670" i="7"/>
  <c r="A703" i="7"/>
  <c r="A575" i="7"/>
  <c r="A755" i="7"/>
  <c r="A732" i="7"/>
  <c r="A702" i="7"/>
  <c r="A579" i="7"/>
  <c r="A550" i="7"/>
  <c r="A578" i="7"/>
  <c r="A764" i="7"/>
  <c r="A658" i="7"/>
  <c r="A566" i="7"/>
  <c r="A570" i="7"/>
  <c r="A721" i="7"/>
  <c r="A775" i="7"/>
  <c r="A667" i="7"/>
  <c r="A706" i="7"/>
  <c r="A712" i="7"/>
  <c r="A618" i="7"/>
  <c r="A684" i="7"/>
  <c r="A525" i="7"/>
  <c r="A718" i="7"/>
  <c r="A555" i="7"/>
  <c r="A610" i="7"/>
  <c r="A675" i="7"/>
  <c r="A548" i="7"/>
  <c r="A620" i="7"/>
  <c r="A656" i="7"/>
  <c r="A631" i="7"/>
  <c r="A535" i="7"/>
  <c r="A717" i="7"/>
  <c r="A557" i="7"/>
  <c r="A638" i="7"/>
  <c r="A698" i="7"/>
  <c r="A691" i="7"/>
  <c r="A562" i="7"/>
  <c r="A629" i="7"/>
  <c r="A726" i="7"/>
  <c r="A722" i="7"/>
  <c r="A740" i="7"/>
  <c r="A590" i="7"/>
  <c r="A552" i="7"/>
  <c r="A606" i="7"/>
  <c r="A715" i="7"/>
  <c r="A572" i="7"/>
  <c r="A727" i="7"/>
  <c r="A645" i="7"/>
  <c r="A608" i="7"/>
  <c r="A758" i="7"/>
  <c r="A612" i="7"/>
  <c r="A644" i="7"/>
  <c r="A741" i="7"/>
  <c r="A663" i="7"/>
  <c r="A598" i="7"/>
  <c r="A686" i="7"/>
  <c r="A751" i="7"/>
  <c r="A594" i="7"/>
  <c r="A547" i="7"/>
  <c r="A593" i="7"/>
  <c r="A661" i="7"/>
  <c r="A569" i="7"/>
  <c r="A716" i="7"/>
  <c r="A707" i="7"/>
  <c r="A765" i="7"/>
  <c r="A600" i="7"/>
  <c r="A597" i="7"/>
  <c r="A655" i="7"/>
  <c r="A622" i="7"/>
  <c r="A676" i="7"/>
  <c r="A725" i="7"/>
  <c r="A558" i="7"/>
  <c r="A748" i="7"/>
  <c r="A657" i="7"/>
  <c r="A554" i="7"/>
  <c r="A666" i="7"/>
  <c r="A710" i="7"/>
  <c r="A545" i="7"/>
  <c r="A742" i="7"/>
  <c r="A776" i="7"/>
  <c r="A623" i="7"/>
  <c r="A586" i="7"/>
  <c r="A723" i="7"/>
  <c r="A607" i="7"/>
  <c r="A729" i="7"/>
  <c r="A588" i="7"/>
  <c r="A699" i="7"/>
  <c r="A694" i="7"/>
  <c r="A653" i="7"/>
  <c r="A591" i="7"/>
  <c r="A642" i="7"/>
  <c r="A737" i="7"/>
  <c r="A549" i="7"/>
  <c r="A754" i="7"/>
  <c r="A609" i="7"/>
  <c r="A616" i="7"/>
  <c r="A757" i="7"/>
  <c r="A668" i="7"/>
  <c r="A673" i="7"/>
  <c r="A611" i="7"/>
  <c r="A678" i="7"/>
  <c r="A689" i="7"/>
  <c r="A556" i="7"/>
  <c r="A57" i="10"/>
  <c r="A50" i="10"/>
  <c r="A66" i="10"/>
  <c r="A94" i="10"/>
  <c r="A58" i="10"/>
  <c r="A13" i="10"/>
  <c r="A16" i="10"/>
  <c r="A22" i="10"/>
  <c r="A12" i="10"/>
  <c r="A18" i="10"/>
  <c r="A8" i="10"/>
  <c r="A136" i="10"/>
  <c r="A128" i="10"/>
  <c r="A110" i="10"/>
  <c r="A106" i="10"/>
  <c r="A137" i="10"/>
  <c r="A109" i="10"/>
  <c r="A90" i="3"/>
  <c r="A89" i="3"/>
  <c r="A86" i="3"/>
  <c r="A84" i="3"/>
  <c r="A91" i="3"/>
  <c r="A85" i="3"/>
  <c r="A92" i="3"/>
  <c r="A87" i="3"/>
  <c r="A88" i="3"/>
  <c r="C7" i="9"/>
  <c r="C9" i="8"/>
  <c r="A282" i="7"/>
  <c r="A491" i="7"/>
  <c r="A472" i="7"/>
  <c r="A489" i="7"/>
  <c r="A474" i="7"/>
  <c r="A358" i="7"/>
  <c r="A493" i="7"/>
  <c r="A482" i="7"/>
  <c r="A337" i="7"/>
  <c r="A481" i="7"/>
  <c r="A305" i="7"/>
  <c r="A488" i="7"/>
  <c r="A364" i="7"/>
  <c r="A370" i="7"/>
  <c r="A359" i="7"/>
  <c r="A269" i="7"/>
  <c r="A309" i="7"/>
  <c r="A304" i="7"/>
  <c r="A386" i="7"/>
  <c r="A467" i="7"/>
  <c r="A510" i="7"/>
  <c r="A397" i="7"/>
  <c r="A523" i="7"/>
  <c r="A346" i="7"/>
  <c r="A433" i="7"/>
  <c r="A413" i="7"/>
  <c r="A349" i="7"/>
  <c r="A410" i="7"/>
  <c r="A335" i="7"/>
  <c r="A350" i="7"/>
  <c r="A389" i="7"/>
  <c r="A457" i="7"/>
  <c r="A446" i="7"/>
  <c r="A463" i="7"/>
  <c r="A266" i="7"/>
  <c r="A311" i="7"/>
  <c r="A418" i="7"/>
  <c r="A479" i="7"/>
  <c r="A368" i="7"/>
  <c r="A505" i="7"/>
  <c r="A498" i="7"/>
  <c r="A462" i="7"/>
  <c r="A438" i="7"/>
  <c r="A272" i="7"/>
  <c r="A292" i="7"/>
  <c r="A404" i="7"/>
  <c r="A390" i="7"/>
  <c r="A406" i="7"/>
  <c r="A369" i="7"/>
  <c r="A400" i="7"/>
  <c r="A265" i="7"/>
  <c r="A281" i="7"/>
  <c r="A297" i="7"/>
  <c r="A310" i="7"/>
  <c r="A414" i="7"/>
  <c r="A399" i="7"/>
  <c r="A314" i="7"/>
  <c r="A437" i="7"/>
  <c r="A513" i="7"/>
  <c r="A500" i="7"/>
  <c r="A317" i="7"/>
  <c r="A312" i="7"/>
  <c r="A436" i="7"/>
  <c r="A345" i="7"/>
  <c r="A340" i="7"/>
  <c r="A426" i="7"/>
  <c r="A296" i="7"/>
  <c r="A329" i="7"/>
  <c r="A294" i="7"/>
  <c r="A419" i="7"/>
  <c r="A393" i="7"/>
  <c r="A447" i="7"/>
  <c r="A480" i="7"/>
  <c r="A332" i="7"/>
  <c r="A343" i="7"/>
  <c r="A458" i="7"/>
  <c r="A445" i="7"/>
  <c r="A270" i="7"/>
  <c r="A295" i="7"/>
  <c r="A286" i="7"/>
  <c r="A432" i="7"/>
  <c r="A428" i="7"/>
  <c r="A365" i="7"/>
  <c r="A392" i="7"/>
  <c r="A504" i="7"/>
  <c r="A519" i="7"/>
  <c r="A321" i="7"/>
  <c r="A334" i="7"/>
  <c r="A420" i="7"/>
  <c r="A460" i="7"/>
  <c r="A459" i="7"/>
  <c r="A274" i="7"/>
  <c r="A372" i="7"/>
  <c r="A396" i="7"/>
  <c r="A395" i="7"/>
  <c r="A367" i="7"/>
  <c r="A360" i="7"/>
  <c r="A402" i="7"/>
  <c r="A375" i="7"/>
  <c r="A362" i="7"/>
  <c r="A276" i="7"/>
  <c r="A319" i="7"/>
  <c r="A268" i="7"/>
  <c r="A478" i="7"/>
  <c r="A391" i="7"/>
  <c r="A496" i="7"/>
  <c r="A520" i="7"/>
  <c r="A502" i="7"/>
  <c r="A497" i="7"/>
  <c r="A280" i="7"/>
  <c r="A517" i="7"/>
  <c r="A348" i="7"/>
  <c r="A333" i="7"/>
  <c r="A342" i="7"/>
  <c r="A341" i="7"/>
  <c r="A475" i="7"/>
  <c r="A435" i="7"/>
  <c r="A374" i="7"/>
  <c r="A417" i="7"/>
  <c r="A339" i="7"/>
  <c r="A451" i="7"/>
  <c r="A444" i="7"/>
  <c r="A279" i="7"/>
  <c r="A273" i="7"/>
  <c r="A298" i="7"/>
  <c r="A267" i="7"/>
  <c r="A422" i="7"/>
  <c r="A423" i="7"/>
  <c r="A351" i="7"/>
  <c r="A301" i="7"/>
  <c r="A495" i="7"/>
  <c r="A508" i="7"/>
  <c r="A455" i="7"/>
  <c r="A461" i="7"/>
  <c r="A287" i="7"/>
  <c r="A425" i="7"/>
  <c r="A357" i="7"/>
  <c r="A366" i="7"/>
  <c r="A377" i="7"/>
  <c r="A398" i="7"/>
  <c r="A380" i="7"/>
  <c r="A376" i="7"/>
  <c r="A383" i="7"/>
  <c r="A379" i="7"/>
  <c r="A307" i="7"/>
  <c r="A476" i="7"/>
  <c r="A354" i="7"/>
  <c r="A503" i="7"/>
  <c r="A524" i="7"/>
  <c r="A516" i="7"/>
  <c r="A322" i="7"/>
  <c r="A324" i="7"/>
  <c r="A483" i="7"/>
  <c r="A509" i="7"/>
  <c r="A424" i="7"/>
  <c r="A507" i="7"/>
  <c r="A464" i="7"/>
  <c r="A328" i="7"/>
  <c r="A449" i="7"/>
  <c r="A454" i="7"/>
  <c r="A275" i="7"/>
  <c r="A289" i="7"/>
  <c r="A293" i="7"/>
  <c r="A411" i="7"/>
  <c r="A415" i="7"/>
  <c r="A501" i="7"/>
  <c r="A486" i="7"/>
  <c r="A356" i="7"/>
  <c r="A318" i="7"/>
  <c r="A412" i="7"/>
  <c r="A431" i="7"/>
  <c r="A384" i="7"/>
  <c r="A373" i="7"/>
  <c r="A388" i="7"/>
  <c r="A352" i="7"/>
  <c r="A394" i="7"/>
  <c r="A363" i="7"/>
  <c r="A271" i="7"/>
  <c r="A306" i="7"/>
  <c r="A511" i="7"/>
  <c r="A506" i="7"/>
  <c r="A521" i="7"/>
  <c r="A468" i="7"/>
  <c r="A408" i="7"/>
  <c r="A336" i="7"/>
  <c r="A326" i="7"/>
  <c r="A323" i="7"/>
  <c r="A344" i="7"/>
  <c r="A514" i="7"/>
  <c r="A355" i="7"/>
  <c r="A382" i="7"/>
  <c r="A442" i="7"/>
  <c r="A456" i="7"/>
  <c r="A448" i="7"/>
  <c r="A277" i="7"/>
  <c r="A283" i="7"/>
  <c r="A302" i="7"/>
  <c r="A443" i="7"/>
  <c r="A427" i="7"/>
  <c r="A361" i="7"/>
  <c r="A401" i="7"/>
  <c r="A429" i="7"/>
  <c r="A308" i="7"/>
  <c r="A278" i="7"/>
  <c r="A381" i="7"/>
  <c r="A518" i="7"/>
  <c r="A515" i="7"/>
  <c r="A378" i="7"/>
  <c r="A327" i="7"/>
  <c r="A416" i="7"/>
  <c r="A421" i="7"/>
  <c r="A347" i="7"/>
  <c r="A450" i="7"/>
  <c r="A452" i="7"/>
  <c r="A284" i="7"/>
  <c r="A320" i="7"/>
  <c r="A407" i="7"/>
  <c r="A403" i="7"/>
  <c r="A385" i="7"/>
  <c r="A353" i="7"/>
  <c r="A300" i="7"/>
  <c r="A313" i="7"/>
  <c r="A430" i="7"/>
  <c r="A316" i="7"/>
  <c r="A469" i="7"/>
  <c r="A512" i="7"/>
  <c r="A485" i="7"/>
  <c r="A264" i="7"/>
  <c r="A499" i="7"/>
  <c r="A285" i="7"/>
  <c r="A325" i="7"/>
  <c r="A291" i="7"/>
  <c r="A434" i="7"/>
  <c r="A522" i="7"/>
  <c r="A331" i="7"/>
  <c r="A387" i="7"/>
  <c r="A439" i="7"/>
  <c r="A453" i="7"/>
  <c r="A465" i="7"/>
  <c r="A288" i="7"/>
  <c r="A315" i="7"/>
  <c r="A466" i="7"/>
  <c r="A409" i="7"/>
  <c r="A492" i="7"/>
  <c r="A440" i="7"/>
  <c r="A299" i="7"/>
  <c r="A338" i="7"/>
  <c r="A371" i="7"/>
  <c r="A490" i="7"/>
  <c r="A441" i="7"/>
  <c r="A84" i="10"/>
  <c r="A56" i="10"/>
  <c r="A87" i="10"/>
  <c r="A77" i="10"/>
  <c r="A24" i="10"/>
  <c r="A19" i="10"/>
  <c r="A9" i="10"/>
  <c r="A46" i="10"/>
  <c r="A5" i="10"/>
  <c r="A42" i="10"/>
  <c r="A138" i="10"/>
  <c r="A131" i="10"/>
  <c r="A105" i="10"/>
  <c r="A130" i="10"/>
  <c r="A125" i="10"/>
  <c r="A113" i="10"/>
  <c r="A11" i="3"/>
  <c r="A7" i="3"/>
  <c r="A4" i="3"/>
  <c r="A3" i="3"/>
  <c r="A10" i="3"/>
  <c r="A5" i="3"/>
  <c r="A9" i="3"/>
  <c r="A8" i="3"/>
  <c r="A6" i="3"/>
  <c r="A41" i="3"/>
  <c r="A43" i="3"/>
  <c r="A42" i="3"/>
  <c r="A39" i="3"/>
  <c r="A40" i="3"/>
  <c r="A44" i="3"/>
  <c r="A45" i="3"/>
  <c r="A72" i="10"/>
  <c r="A91" i="10"/>
  <c r="A75" i="10"/>
  <c r="A52" i="10"/>
  <c r="A86" i="10"/>
  <c r="A62" i="10"/>
  <c r="A47" i="10"/>
  <c r="A6" i="10"/>
  <c r="A43" i="10"/>
  <c r="A33" i="10"/>
  <c r="A39" i="10"/>
  <c r="A97" i="10"/>
  <c r="A96" i="10"/>
  <c r="A111" i="10"/>
  <c r="A133" i="10"/>
  <c r="A127" i="10"/>
  <c r="A134" i="10"/>
  <c r="M7" i="5"/>
  <c r="K9" i="8"/>
  <c r="K7" i="9"/>
  <c r="A38" i="3"/>
  <c r="A35" i="3"/>
  <c r="A32" i="3"/>
  <c r="A30" i="3"/>
  <c r="A37" i="3"/>
  <c r="A36" i="3"/>
  <c r="A33" i="3"/>
  <c r="A31" i="3"/>
  <c r="A34" i="3"/>
  <c r="I9" i="8"/>
  <c r="I7" i="9"/>
  <c r="G9" i="8"/>
  <c r="G7" i="9"/>
  <c r="J9" i="8"/>
  <c r="J7" i="9"/>
  <c r="A68" i="3"/>
  <c r="A85" i="10"/>
  <c r="A88" i="10"/>
  <c r="A74" i="10"/>
  <c r="A71" i="10"/>
  <c r="A59" i="10"/>
  <c r="A11" i="10"/>
  <c r="A40" i="10"/>
  <c r="A30" i="10"/>
  <c r="A36" i="10"/>
  <c r="A26" i="10"/>
  <c r="A126" i="10"/>
  <c r="A116" i="10"/>
  <c r="A140" i="10"/>
  <c r="A121" i="10"/>
  <c r="A107" i="10"/>
  <c r="A103" i="10"/>
  <c r="A207" i="7"/>
  <c r="A39" i="7"/>
  <c r="A237" i="7"/>
  <c r="A213" i="7"/>
  <c r="A202" i="7"/>
  <c r="A22" i="7"/>
  <c r="A107" i="7"/>
  <c r="A9" i="7"/>
  <c r="A195" i="7"/>
  <c r="A157" i="7"/>
  <c r="A117" i="7"/>
  <c r="A60" i="7"/>
  <c r="A166" i="7"/>
  <c r="A95" i="7"/>
  <c r="A191" i="7"/>
  <c r="A108" i="7"/>
  <c r="A205" i="7"/>
  <c r="A6" i="7"/>
  <c r="A43" i="7"/>
  <c r="A88" i="7"/>
  <c r="A175" i="7"/>
  <c r="A36" i="7"/>
  <c r="A256" i="7"/>
  <c r="A103" i="7"/>
  <c r="A262" i="7"/>
  <c r="A130" i="7"/>
  <c r="A196" i="7"/>
  <c r="A133" i="7"/>
  <c r="A206" i="7"/>
  <c r="A65" i="7"/>
  <c r="A168" i="7"/>
  <c r="A144" i="7"/>
  <c r="A220" i="7"/>
  <c r="A234" i="7"/>
  <c r="A155" i="7"/>
  <c r="A170" i="7"/>
  <c r="A94" i="7"/>
  <c r="A90" i="7"/>
  <c r="A182" i="7"/>
  <c r="A14" i="7"/>
  <c r="A20" i="7"/>
  <c r="A86" i="7"/>
  <c r="A55" i="7"/>
  <c r="A59" i="7"/>
  <c r="A251" i="7"/>
  <c r="A160" i="7"/>
  <c r="A28" i="7"/>
  <c r="A200" i="7"/>
  <c r="A167" i="7"/>
  <c r="A245" i="7"/>
  <c r="A102" i="7"/>
  <c r="A146" i="7"/>
  <c r="A145" i="7"/>
  <c r="A16" i="7"/>
  <c r="A47" i="7"/>
  <c r="A227" i="7"/>
  <c r="A26" i="7"/>
  <c r="A71" i="7"/>
  <c r="A221" i="7"/>
  <c r="A156" i="7"/>
  <c r="A131" i="7"/>
  <c r="A69" i="7"/>
  <c r="A121" i="7"/>
  <c r="A116" i="7"/>
  <c r="A215" i="7"/>
  <c r="A11" i="7"/>
  <c r="A45" i="7"/>
  <c r="A30" i="7"/>
  <c r="A127" i="7"/>
  <c r="A263" i="7"/>
  <c r="A110" i="7"/>
  <c r="A57" i="7"/>
  <c r="A190" i="7"/>
  <c r="A143" i="7"/>
  <c r="A171" i="7"/>
  <c r="A23" i="7"/>
  <c r="A82" i="7"/>
  <c r="A186" i="7"/>
  <c r="A151" i="7"/>
  <c r="A109" i="7"/>
  <c r="A230" i="7"/>
  <c r="A17" i="7"/>
  <c r="A241" i="7"/>
  <c r="A24" i="7"/>
  <c r="A10" i="7"/>
  <c r="A231" i="7"/>
  <c r="A92" i="7"/>
  <c r="A115" i="7"/>
  <c r="A250" i="7"/>
  <c r="A214" i="7"/>
  <c r="A169" i="7"/>
  <c r="A27" i="7"/>
  <c r="A124" i="7"/>
  <c r="A120" i="7"/>
  <c r="A183" i="7"/>
  <c r="A67" i="7"/>
  <c r="A212" i="7"/>
  <c r="A141" i="7"/>
  <c r="A58" i="7"/>
  <c r="A54" i="7"/>
  <c r="A105" i="7"/>
  <c r="A174" i="7"/>
  <c r="A38" i="7"/>
  <c r="A203" i="7"/>
  <c r="A111" i="7"/>
  <c r="A87" i="7"/>
  <c r="A80" i="7"/>
  <c r="A7" i="7"/>
  <c r="A64" i="7"/>
  <c r="A31" i="7"/>
  <c r="A180" i="7"/>
  <c r="A158" i="7"/>
  <c r="A12" i="7"/>
  <c r="A246" i="7"/>
  <c r="A21" i="7"/>
  <c r="A261" i="7"/>
  <c r="A188" i="7"/>
  <c r="A229" i="7"/>
  <c r="A15" i="7"/>
  <c r="A164" i="7"/>
  <c r="A199" i="7"/>
  <c r="A91" i="7"/>
  <c r="A210" i="7"/>
  <c r="A49" i="7"/>
  <c r="A173" i="7"/>
  <c r="A134" i="7"/>
  <c r="A89" i="7"/>
  <c r="A233" i="7"/>
  <c r="A248" i="7"/>
  <c r="A216" i="7"/>
  <c r="A56" i="7"/>
  <c r="A29" i="7"/>
  <c r="A37" i="7"/>
  <c r="A8" i="7"/>
  <c r="A178" i="7"/>
  <c r="A73" i="7"/>
  <c r="A197" i="7"/>
  <c r="A129" i="7"/>
  <c r="A176" i="7"/>
  <c r="A224" i="7"/>
  <c r="A242" i="7"/>
  <c r="A44" i="7"/>
  <c r="A41" i="7"/>
  <c r="A226" i="7"/>
  <c r="A53" i="7"/>
  <c r="A152" i="7"/>
  <c r="A223" i="7"/>
  <c r="A72" i="7"/>
  <c r="A217" i="7"/>
  <c r="A51" i="7"/>
  <c r="A25" i="7"/>
  <c r="A100" i="7"/>
  <c r="A159" i="7"/>
  <c r="A247" i="7"/>
  <c r="A126" i="7"/>
  <c r="A259" i="7"/>
  <c r="A5" i="7"/>
  <c r="A75" i="7"/>
  <c r="A135" i="7"/>
  <c r="A219" i="7"/>
  <c r="A93" i="7"/>
  <c r="A249" i="7"/>
  <c r="A98" i="7"/>
  <c r="A61" i="7"/>
  <c r="A238" i="7"/>
  <c r="A161" i="7"/>
  <c r="A50" i="7"/>
  <c r="A235" i="7"/>
  <c r="A138" i="7"/>
  <c r="A68" i="7"/>
  <c r="A62" i="7"/>
  <c r="A179" i="7"/>
  <c r="A40" i="7"/>
  <c r="A253" i="7"/>
  <c r="A244" i="7"/>
  <c r="A243" i="7"/>
  <c r="A18" i="7"/>
  <c r="A208" i="7"/>
  <c r="A252" i="7"/>
  <c r="A185" i="7"/>
  <c r="A154" i="7"/>
  <c r="A99" i="7"/>
  <c r="A232" i="7"/>
  <c r="A63" i="7"/>
  <c r="A132" i="7"/>
  <c r="A204" i="7"/>
  <c r="A181" i="7"/>
  <c r="A142" i="7"/>
  <c r="A83" i="7"/>
  <c r="A240" i="7"/>
  <c r="A66" i="7"/>
  <c r="A46" i="7"/>
  <c r="A78" i="7"/>
  <c r="A255" i="7"/>
  <c r="A125" i="7"/>
  <c r="A77" i="7"/>
  <c r="A3" i="7"/>
  <c r="A184" i="7"/>
  <c r="A163" i="7"/>
  <c r="A85" i="7"/>
  <c r="A260" i="7"/>
  <c r="A211" i="7"/>
  <c r="A193" i="7"/>
  <c r="A149" i="7"/>
  <c r="A198" i="7"/>
  <c r="A32" i="7"/>
  <c r="A112" i="7"/>
  <c r="A97" i="7"/>
  <c r="A34" i="7"/>
  <c r="A192" i="7"/>
  <c r="A254" i="7"/>
  <c r="A228" i="7"/>
  <c r="A13" i="7"/>
  <c r="A123" i="7"/>
  <c r="A165" i="7"/>
  <c r="A52" i="7"/>
  <c r="A148" i="7"/>
  <c r="A218" i="7"/>
  <c r="A162" i="7"/>
  <c r="A48" i="7"/>
  <c r="A239" i="7"/>
  <c r="A128" i="7"/>
  <c r="A19" i="7"/>
  <c r="A74" i="7"/>
  <c r="A70" i="7"/>
  <c r="A209" i="7"/>
  <c r="A122" i="7"/>
  <c r="A150" i="7"/>
  <c r="A189" i="7"/>
  <c r="A101" i="7"/>
  <c r="A4" i="7"/>
  <c r="A35" i="7"/>
  <c r="A118" i="7"/>
  <c r="A140" i="7"/>
  <c r="A81" i="7"/>
  <c r="A225" i="7"/>
  <c r="A147" i="7"/>
  <c r="A177" i="7"/>
  <c r="A258" i="7"/>
  <c r="A139" i="7"/>
  <c r="A33" i="7"/>
  <c r="A79" i="7"/>
  <c r="A113" i="7"/>
  <c r="A136" i="7"/>
  <c r="A84" i="7"/>
  <c r="A172" i="7"/>
  <c r="A137" i="7"/>
  <c r="A114" i="7"/>
  <c r="A257" i="7"/>
  <c r="A119" i="7"/>
  <c r="A104" i="7"/>
  <c r="A42" i="7"/>
  <c r="A106" i="7"/>
  <c r="A194" i="7"/>
  <c r="A76" i="7"/>
  <c r="A96" i="7"/>
  <c r="A153" i="7"/>
  <c r="A222" i="7"/>
  <c r="A236" i="7"/>
  <c r="A201" i="7"/>
  <c r="A187" i="7"/>
  <c r="A66" i="3"/>
  <c r="A74" i="3"/>
  <c r="A71" i="3"/>
  <c r="A73" i="3"/>
  <c r="A69" i="3"/>
  <c r="A72" i="3"/>
  <c r="E9" i="8"/>
  <c r="E7" i="9"/>
  <c r="A46" i="3"/>
  <c r="A584" i="7"/>
  <c r="A53" i="10"/>
  <c r="A54" i="10"/>
  <c r="A64" i="10"/>
  <c r="A79" i="10"/>
  <c r="A81" i="10"/>
  <c r="A14" i="10"/>
  <c r="A48" i="10"/>
  <c r="A27" i="10"/>
  <c r="A17" i="10"/>
  <c r="A23" i="10"/>
  <c r="A44" i="10"/>
  <c r="A139" i="10"/>
  <c r="A104" i="10"/>
  <c r="A129" i="10"/>
  <c r="A120" i="10"/>
  <c r="A114" i="10"/>
  <c r="A123" i="10"/>
  <c r="A27" i="3"/>
  <c r="A26" i="3"/>
  <c r="A24" i="3"/>
  <c r="A22" i="3"/>
  <c r="A29" i="3"/>
  <c r="A25" i="3"/>
  <c r="A55" i="3"/>
  <c r="A48" i="3"/>
  <c r="A54" i="3"/>
  <c r="A56" i="3"/>
  <c r="A53" i="3"/>
  <c r="A52" i="3"/>
  <c r="A49" i="3"/>
  <c r="A51" i="3"/>
  <c r="A67" i="3"/>
  <c r="D7" i="9"/>
  <c r="D9" i="8"/>
  <c r="A19" i="3"/>
  <c r="A20" i="3"/>
  <c r="A17" i="3"/>
  <c r="A12" i="3"/>
  <c r="A14" i="3"/>
  <c r="A15" i="3"/>
  <c r="A13" i="3"/>
  <c r="A16" i="3"/>
  <c r="A18" i="3"/>
  <c r="A62" i="3"/>
  <c r="A61" i="3"/>
  <c r="A65" i="3"/>
  <c r="A60" i="3"/>
  <c r="A58" i="3"/>
  <c r="A57" i="3"/>
  <c r="A59" i="3"/>
  <c r="A63" i="3"/>
  <c r="K10" i="9" l="1"/>
  <c r="H40" i="9"/>
  <c r="D13" i="9"/>
  <c r="F45" i="9"/>
  <c r="I10" i="9"/>
  <c r="K30" i="9"/>
  <c r="J51" i="9"/>
  <c r="F50" i="9"/>
  <c r="I36" i="9"/>
  <c r="F22" i="9"/>
  <c r="H12" i="9"/>
  <c r="F42" i="9"/>
  <c r="G20" i="9"/>
  <c r="J14" i="9"/>
  <c r="K28" i="9"/>
  <c r="C8" i="9"/>
  <c r="D25" i="9"/>
  <c r="K47" i="9"/>
  <c r="K53" i="9"/>
  <c r="J34" i="9"/>
  <c r="C16" i="9"/>
  <c r="I46" i="9"/>
  <c r="J40" i="9"/>
  <c r="E36" i="9"/>
  <c r="I48" i="9"/>
  <c r="F19" i="9"/>
  <c r="I53" i="9"/>
  <c r="I43" i="9"/>
  <c r="G32" i="9"/>
  <c r="H46" i="9"/>
  <c r="K18" i="9"/>
  <c r="F33" i="9"/>
  <c r="C22" i="9"/>
  <c r="D27" i="9"/>
  <c r="E11" i="9"/>
  <c r="G53" i="9"/>
  <c r="J39" i="9"/>
  <c r="G25" i="9"/>
  <c r="D53" i="9"/>
  <c r="H10" i="9"/>
  <c r="E34" i="9"/>
  <c r="I26" i="9"/>
  <c r="E46" i="9"/>
  <c r="D40" i="9"/>
  <c r="C24" i="9"/>
  <c r="C15" i="9"/>
  <c r="H26" i="9"/>
  <c r="I35" i="9"/>
  <c r="K27" i="9"/>
  <c r="D15" i="9"/>
  <c r="K43" i="9"/>
  <c r="K45" i="9"/>
  <c r="G14" i="9"/>
  <c r="G16" i="9"/>
  <c r="H31" i="9"/>
  <c r="D24" i="9"/>
  <c r="C28" i="9"/>
  <c r="E16" i="9"/>
  <c r="I13" i="9"/>
  <c r="F24" i="9"/>
  <c r="E14" i="9"/>
  <c r="J48" i="9"/>
  <c r="K32" i="9"/>
  <c r="C26" i="9"/>
  <c r="J37" i="9"/>
  <c r="K46" i="9"/>
  <c r="F11" i="9"/>
  <c r="G23" i="9"/>
  <c r="G28" i="9"/>
  <c r="F28" i="9"/>
  <c r="H24" i="9"/>
  <c r="C33" i="9"/>
  <c r="K9" i="9"/>
  <c r="H28" i="9"/>
  <c r="K33" i="9"/>
  <c r="H48" i="9"/>
  <c r="G37" i="9"/>
  <c r="F9" i="9"/>
  <c r="D37" i="9"/>
  <c r="D21" i="9"/>
  <c r="F31" i="9"/>
  <c r="I16" i="9"/>
  <c r="D14" i="9"/>
  <c r="K25" i="9"/>
  <c r="C23" i="9"/>
  <c r="C31" i="9"/>
  <c r="J44" i="9"/>
  <c r="I12" i="9"/>
  <c r="F15" i="9"/>
  <c r="I30" i="9"/>
  <c r="I9" i="9"/>
  <c r="I25" i="9"/>
  <c r="E19" i="9"/>
  <c r="D8" i="9"/>
  <c r="J16" i="9"/>
  <c r="D33" i="9"/>
  <c r="D47" i="9"/>
  <c r="C50" i="9"/>
  <c r="I34" i="9"/>
  <c r="E29" i="9"/>
  <c r="E45" i="9"/>
  <c r="G49" i="9"/>
  <c r="I49" i="9"/>
  <c r="D49" i="9"/>
  <c r="J12" i="9"/>
  <c r="C39" i="9"/>
  <c r="C37" i="9"/>
  <c r="K14" i="9"/>
  <c r="F47" i="9"/>
  <c r="H33" i="9"/>
  <c r="C11" i="9"/>
  <c r="J38" i="9"/>
  <c r="G34" i="9"/>
  <c r="G24" i="9"/>
  <c r="G9" i="9"/>
  <c r="K23" i="9"/>
  <c r="J23" i="9"/>
  <c r="F26" i="9"/>
  <c r="F10" i="9"/>
  <c r="C51" i="9"/>
  <c r="J25" i="9"/>
  <c r="E47" i="9"/>
  <c r="G12" i="9"/>
  <c r="H53" i="9"/>
  <c r="I39" i="9"/>
  <c r="E52" i="9"/>
  <c r="F48" i="9"/>
  <c r="D51" i="9"/>
  <c r="E21" i="9"/>
  <c r="K26" i="9"/>
  <c r="J52" i="9"/>
  <c r="H30" i="9"/>
  <c r="E43" i="9"/>
  <c r="H42" i="9"/>
  <c r="J10" i="9"/>
  <c r="H37" i="9"/>
  <c r="G29" i="9"/>
  <c r="E24" i="9"/>
  <c r="C35" i="9"/>
  <c r="D36" i="9"/>
  <c r="E53" i="9"/>
  <c r="G45" i="9"/>
  <c r="I38" i="9"/>
  <c r="J17" i="9"/>
  <c r="C18" i="9"/>
  <c r="J47" i="9"/>
  <c r="K50" i="9"/>
  <c r="C9" i="9"/>
  <c r="F23" i="9"/>
  <c r="D35" i="9"/>
  <c r="K44" i="9"/>
  <c r="C30" i="9"/>
  <c r="E25" i="9"/>
  <c r="H32" i="9"/>
  <c r="D10" i="9"/>
  <c r="H50" i="9"/>
  <c r="G31" i="9"/>
  <c r="C42" i="9"/>
  <c r="G50" i="9"/>
  <c r="H43" i="9"/>
  <c r="F8" i="9"/>
  <c r="G48" i="9"/>
  <c r="H36" i="9"/>
  <c r="D42" i="9"/>
  <c r="I23" i="9"/>
  <c r="J9" i="9"/>
  <c r="I45" i="9"/>
  <c r="C13" i="9"/>
  <c r="H19" i="9"/>
  <c r="I44" i="9"/>
  <c r="E38" i="9"/>
  <c r="C49" i="9"/>
  <c r="J20" i="9"/>
  <c r="H23" i="9"/>
  <c r="C29" i="9"/>
  <c r="F37" i="9"/>
  <c r="I24" i="9"/>
  <c r="G11" i="9"/>
  <c r="J21" i="9"/>
  <c r="E18" i="9"/>
  <c r="H25" i="9"/>
  <c r="I8" i="9"/>
  <c r="C12" i="9"/>
  <c r="D19" i="9"/>
  <c r="D43" i="9"/>
  <c r="G17" i="9"/>
  <c r="F20" i="9"/>
  <c r="F41" i="9"/>
  <c r="G43" i="9"/>
  <c r="K21" i="9"/>
  <c r="E33" i="9"/>
  <c r="F14" i="9"/>
  <c r="H49" i="9"/>
  <c r="F35" i="9"/>
  <c r="H27" i="9"/>
  <c r="K12" i="9"/>
  <c r="E26" i="9"/>
  <c r="D39" i="9"/>
  <c r="K37" i="9"/>
  <c r="E15" i="9"/>
  <c r="D50" i="9"/>
  <c r="G21" i="9"/>
  <c r="F52" i="9"/>
  <c r="C27" i="9"/>
  <c r="J8" i="9"/>
  <c r="K42" i="9"/>
  <c r="I41" i="9"/>
  <c r="I17" i="9"/>
  <c r="E23" i="9"/>
  <c r="H16" i="9"/>
  <c r="K29" i="9"/>
  <c r="G30" i="9"/>
  <c r="H34" i="9"/>
  <c r="J45" i="9"/>
  <c r="D46" i="9"/>
  <c r="D41" i="9"/>
  <c r="C47" i="9"/>
  <c r="G42" i="9"/>
  <c r="K8" i="9"/>
  <c r="D48" i="9"/>
  <c r="G41" i="9"/>
  <c r="F36" i="9"/>
  <c r="E37" i="9"/>
  <c r="C46" i="9"/>
  <c r="G27" i="9"/>
  <c r="F30" i="9"/>
  <c r="F21" i="9"/>
  <c r="F32" i="9"/>
  <c r="H44" i="9"/>
  <c r="J32" i="9"/>
  <c r="K49" i="9"/>
  <c r="J36" i="9"/>
  <c r="I47" i="9"/>
  <c r="H18" i="9"/>
  <c r="E27" i="9"/>
  <c r="H47" i="9"/>
  <c r="H20" i="9"/>
  <c r="I52" i="9"/>
  <c r="C52" i="9"/>
  <c r="F44" i="9"/>
  <c r="I11" i="9"/>
  <c r="K38" i="9"/>
  <c r="G52" i="9"/>
  <c r="F51" i="9"/>
  <c r="H52" i="9"/>
  <c r="F16" i="9"/>
  <c r="I21" i="9"/>
  <c r="F34" i="9"/>
  <c r="K31" i="9"/>
  <c r="C43" i="9"/>
  <c r="G40" i="9"/>
  <c r="G15" i="9"/>
  <c r="K24" i="9"/>
  <c r="E9" i="9"/>
  <c r="J24" i="9"/>
  <c r="C40" i="9"/>
  <c r="G19" i="9"/>
  <c r="G22" i="9"/>
  <c r="H21" i="9"/>
  <c r="G44" i="9"/>
  <c r="E10" i="9"/>
  <c r="C21" i="9"/>
  <c r="I51" i="9"/>
  <c r="F18" i="9"/>
  <c r="J33" i="9"/>
  <c r="I18" i="9"/>
  <c r="K34" i="9"/>
  <c r="G36" i="9"/>
  <c r="F43" i="9"/>
  <c r="D18" i="9"/>
  <c r="E20" i="9"/>
  <c r="K22" i="9"/>
  <c r="E28" i="9"/>
  <c r="H11" i="9"/>
  <c r="I28" i="9"/>
  <c r="E48" i="9"/>
  <c r="E42" i="9"/>
  <c r="H29" i="9"/>
  <c r="G10" i="9"/>
  <c r="K11" i="9"/>
  <c r="D32" i="9"/>
  <c r="K16" i="9"/>
  <c r="H15" i="9"/>
  <c r="D38" i="9"/>
  <c r="E30" i="9"/>
  <c r="K39" i="9"/>
  <c r="D23" i="9"/>
  <c r="C17" i="9"/>
  <c r="H38" i="9"/>
  <c r="I40" i="9"/>
  <c r="H39" i="9"/>
  <c r="F25" i="9"/>
  <c r="F12" i="9"/>
  <c r="C36" i="9"/>
  <c r="C44" i="9"/>
  <c r="K20" i="9"/>
  <c r="G46" i="9"/>
  <c r="I33" i="9"/>
  <c r="F13" i="9"/>
  <c r="J53" i="9"/>
  <c r="J26" i="9"/>
  <c r="E22" i="9"/>
  <c r="G18" i="9"/>
  <c r="D17" i="9"/>
  <c r="J27" i="9"/>
  <c r="I37" i="9"/>
  <c r="K41" i="9"/>
  <c r="D29" i="9"/>
  <c r="D34" i="9"/>
  <c r="E51" i="9"/>
  <c r="F46" i="9"/>
  <c r="H35" i="9"/>
  <c r="I27" i="9"/>
  <c r="I14" i="9"/>
  <c r="G8" i="9"/>
  <c r="K35" i="9"/>
  <c r="H41" i="9"/>
  <c r="H8" i="9"/>
  <c r="J50" i="9"/>
  <c r="E44" i="9"/>
  <c r="H22" i="9"/>
  <c r="C34" i="9"/>
  <c r="J11" i="9"/>
  <c r="D28" i="9"/>
  <c r="J35" i="9"/>
  <c r="G39" i="9"/>
  <c r="J19" i="9"/>
  <c r="G38" i="9"/>
  <c r="D26" i="9"/>
  <c r="J41" i="9"/>
  <c r="E8" i="9"/>
  <c r="J15" i="9"/>
  <c r="D11" i="9"/>
  <c r="H9" i="9"/>
  <c r="K13" i="9"/>
  <c r="E40" i="9"/>
  <c r="K52" i="9"/>
  <c r="E41" i="9"/>
  <c r="F27" i="9"/>
  <c r="F38" i="9"/>
  <c r="J13" i="9"/>
  <c r="C19" i="9"/>
  <c r="G33" i="9"/>
  <c r="J22" i="9"/>
  <c r="F39" i="9"/>
  <c r="C53" i="9"/>
  <c r="J28" i="9"/>
  <c r="C45" i="9"/>
  <c r="J49" i="9"/>
  <c r="G47" i="9"/>
  <c r="C41" i="9"/>
  <c r="J30" i="9"/>
  <c r="J42" i="9"/>
  <c r="D9" i="9"/>
  <c r="D52" i="9"/>
  <c r="J29" i="9"/>
  <c r="I22" i="9"/>
  <c r="H14" i="9"/>
  <c r="I20" i="9"/>
  <c r="F53" i="9"/>
  <c r="I42" i="9"/>
  <c r="E31" i="9"/>
  <c r="E17" i="9"/>
  <c r="C48" i="9"/>
  <c r="J43" i="9"/>
  <c r="D45" i="9"/>
  <c r="F49" i="9"/>
  <c r="D12" i="9"/>
  <c r="H51" i="9"/>
  <c r="I15" i="9"/>
  <c r="K15" i="9"/>
  <c r="G35" i="9"/>
  <c r="J46" i="9"/>
  <c r="I32" i="9"/>
  <c r="I31" i="9"/>
  <c r="F40" i="9"/>
  <c r="I50" i="9"/>
  <c r="K19" i="9"/>
  <c r="I29" i="9"/>
  <c r="H13" i="9"/>
  <c r="D16" i="9"/>
  <c r="K36" i="9"/>
  <c r="E13" i="9"/>
  <c r="F17" i="9"/>
  <c r="K51" i="9"/>
  <c r="H45" i="9"/>
  <c r="E39" i="9"/>
  <c r="K48" i="9"/>
  <c r="C14" i="9"/>
  <c r="E32" i="9"/>
  <c r="G51" i="9"/>
  <c r="C32" i="9"/>
  <c r="D44" i="9"/>
  <c r="E50" i="9"/>
  <c r="C25" i="9"/>
  <c r="D22" i="9"/>
  <c r="I19" i="9"/>
  <c r="K40" i="9"/>
  <c r="D20" i="9"/>
  <c r="G26" i="9"/>
  <c r="C10" i="9"/>
  <c r="J31" i="9"/>
  <c r="K17" i="9"/>
  <c r="C20" i="9"/>
  <c r="J18" i="9"/>
  <c r="E49" i="9"/>
  <c r="D30" i="9"/>
  <c r="H17" i="9"/>
  <c r="C38" i="9"/>
  <c r="G13" i="9"/>
  <c r="E12" i="9"/>
  <c r="E35" i="9"/>
  <c r="F29" i="9"/>
  <c r="D31" i="9"/>
  <c r="G9" i="5"/>
  <c r="I8" i="5"/>
  <c r="G10" i="5"/>
  <c r="E9" i="5"/>
  <c r="J16" i="5"/>
  <c r="E15" i="5"/>
  <c r="D9" i="5"/>
  <c r="J15" i="5"/>
  <c r="D14" i="5"/>
  <c r="C12" i="5"/>
  <c r="C10" i="5"/>
  <c r="G11" i="5"/>
  <c r="G15" i="5"/>
  <c r="G12" i="5"/>
  <c r="I10" i="5"/>
  <c r="C11" i="5"/>
  <c r="I15" i="5"/>
  <c r="K16" i="5"/>
  <c r="F13" i="5"/>
  <c r="D10" i="5"/>
  <c r="K15" i="5"/>
  <c r="K14" i="5"/>
  <c r="F16" i="5"/>
  <c r="C13" i="5"/>
  <c r="J14" i="5"/>
  <c r="E12" i="5"/>
  <c r="F11" i="5"/>
  <c r="F8" i="5"/>
  <c r="E16" i="5"/>
  <c r="C16" i="5"/>
  <c r="D12" i="5"/>
  <c r="G8" i="5"/>
  <c r="F10" i="5"/>
  <c r="C8" i="5"/>
  <c r="H12" i="5"/>
  <c r="H10" i="5"/>
  <c r="K13" i="5"/>
  <c r="H9" i="5"/>
  <c r="K12" i="5"/>
  <c r="I13" i="5"/>
  <c r="E14" i="5"/>
  <c r="I14" i="5"/>
  <c r="G16" i="5"/>
  <c r="D11" i="5"/>
  <c r="J9" i="5"/>
  <c r="G14" i="5"/>
  <c r="D13" i="5"/>
  <c r="I12" i="5"/>
  <c r="J12" i="5"/>
  <c r="K10" i="5"/>
  <c r="F12" i="5"/>
  <c r="I9" i="5"/>
  <c r="F9" i="5"/>
  <c r="J11" i="5"/>
  <c r="H13" i="5"/>
  <c r="D8" i="5"/>
  <c r="J8" i="5"/>
  <c r="G13" i="5"/>
  <c r="J10" i="5"/>
  <c r="K8" i="5"/>
  <c r="H15" i="5"/>
  <c r="H16" i="5"/>
  <c r="E11" i="5"/>
  <c r="C9" i="5"/>
  <c r="F15" i="5"/>
  <c r="K11" i="5"/>
  <c r="J13" i="5"/>
  <c r="I16" i="5"/>
  <c r="C15" i="5"/>
  <c r="F14" i="5"/>
  <c r="E8" i="5"/>
  <c r="H14" i="5"/>
  <c r="D16" i="5"/>
  <c r="H8" i="5"/>
  <c r="K9" i="5"/>
  <c r="D15" i="5"/>
  <c r="E13" i="5"/>
  <c r="H11" i="5"/>
  <c r="I11" i="5"/>
  <c r="C14" i="5"/>
  <c r="E10" i="5"/>
  <c r="H30" i="8"/>
  <c r="J13" i="8"/>
  <c r="G27" i="8"/>
  <c r="H34" i="8"/>
  <c r="F36" i="8"/>
  <c r="E35" i="8"/>
  <c r="K14" i="8"/>
  <c r="D33" i="8"/>
  <c r="K31" i="8"/>
  <c r="K21" i="8"/>
  <c r="F27" i="8"/>
  <c r="C37" i="8"/>
  <c r="I35" i="8"/>
  <c r="C33" i="8"/>
  <c r="J32" i="8"/>
  <c r="F32" i="8"/>
  <c r="J26" i="8"/>
  <c r="C18" i="8"/>
  <c r="K13" i="8"/>
  <c r="G38" i="8"/>
  <c r="C30" i="8"/>
  <c r="H20" i="8"/>
  <c r="H38" i="8"/>
  <c r="H13" i="8"/>
  <c r="E20" i="8"/>
  <c r="E14" i="8"/>
  <c r="E37" i="8"/>
  <c r="K20" i="8"/>
  <c r="H33" i="8"/>
  <c r="H27" i="8"/>
  <c r="C34" i="8"/>
  <c r="E34" i="8"/>
  <c r="F30" i="8"/>
  <c r="E30" i="8"/>
  <c r="I10" i="8"/>
  <c r="F22" i="8"/>
  <c r="I15" i="8"/>
  <c r="E36" i="8"/>
  <c r="H37" i="8"/>
  <c r="D10" i="8"/>
  <c r="I19" i="8"/>
  <c r="D37" i="8"/>
  <c r="E19" i="8"/>
  <c r="I38" i="8"/>
  <c r="H12" i="8"/>
  <c r="C26" i="8"/>
  <c r="H31" i="8"/>
  <c r="F16" i="8"/>
  <c r="J34" i="8"/>
  <c r="G12" i="8"/>
  <c r="F35" i="8"/>
  <c r="J36" i="8"/>
  <c r="H24" i="8"/>
  <c r="K16" i="8"/>
  <c r="J11" i="8"/>
  <c r="C20" i="8"/>
  <c r="I24" i="8"/>
  <c r="E16" i="8"/>
  <c r="K15" i="8"/>
  <c r="C10" i="8"/>
  <c r="G20" i="8"/>
  <c r="F18" i="8"/>
  <c r="G22" i="8"/>
  <c r="K18" i="8"/>
  <c r="J10" i="8"/>
  <c r="H35" i="8"/>
  <c r="F33" i="8"/>
  <c r="I36" i="8"/>
  <c r="K17" i="8"/>
  <c r="D38" i="8"/>
  <c r="C36" i="8"/>
  <c r="G35" i="8"/>
  <c r="I26" i="8"/>
  <c r="I21" i="8"/>
  <c r="E21" i="8"/>
  <c r="D26" i="8"/>
  <c r="I34" i="8"/>
  <c r="D32" i="8"/>
  <c r="E25" i="8"/>
  <c r="D24" i="8"/>
  <c r="K28" i="8"/>
  <c r="J31" i="8"/>
  <c r="K33" i="8"/>
  <c r="F15" i="8"/>
  <c r="I32" i="8"/>
  <c r="F20" i="8"/>
  <c r="G11" i="8"/>
  <c r="C22" i="8"/>
  <c r="I18" i="8"/>
  <c r="D22" i="8"/>
  <c r="D30" i="8"/>
  <c r="C29" i="8"/>
  <c r="I17" i="8"/>
  <c r="I27" i="8"/>
  <c r="D12" i="8"/>
  <c r="K24" i="8"/>
  <c r="J15" i="8"/>
  <c r="H16" i="8"/>
  <c r="H32" i="8"/>
  <c r="C25" i="8"/>
  <c r="G13" i="8"/>
  <c r="K37" i="8"/>
  <c r="F19" i="8"/>
  <c r="F14" i="8"/>
  <c r="F10" i="8"/>
  <c r="J25" i="8"/>
  <c r="E29" i="8"/>
  <c r="K32" i="8"/>
  <c r="H22" i="8"/>
  <c r="H19" i="8"/>
  <c r="D18" i="8"/>
  <c r="H29" i="8"/>
  <c r="E15" i="8"/>
  <c r="D11" i="8"/>
  <c r="K10" i="8"/>
  <c r="I11" i="8"/>
  <c r="D35" i="8"/>
  <c r="I25" i="8"/>
  <c r="F17" i="8"/>
  <c r="I33" i="8"/>
  <c r="G18" i="8"/>
  <c r="C32" i="8"/>
  <c r="F34" i="8"/>
  <c r="K38" i="8"/>
  <c r="E17" i="8"/>
  <c r="K25" i="8"/>
  <c r="G36" i="8"/>
  <c r="I37" i="8"/>
  <c r="E22" i="8"/>
  <c r="K19" i="8"/>
  <c r="J29" i="8"/>
  <c r="E18" i="8"/>
  <c r="J28" i="8"/>
  <c r="E31" i="8"/>
  <c r="I31" i="8"/>
  <c r="H26" i="8"/>
  <c r="E26" i="8"/>
  <c r="E28" i="8"/>
  <c r="H18" i="8"/>
  <c r="D17" i="8"/>
  <c r="J20" i="8"/>
  <c r="G21" i="8"/>
  <c r="J16" i="8"/>
  <c r="J23" i="8"/>
  <c r="C31" i="8"/>
  <c r="G14" i="8"/>
  <c r="K35" i="8"/>
  <c r="D29" i="8"/>
  <c r="I29" i="8"/>
  <c r="J17" i="8"/>
  <c r="J14" i="8"/>
  <c r="E38" i="8"/>
  <c r="D31" i="8"/>
  <c r="D36" i="8"/>
  <c r="E11" i="8"/>
  <c r="D14" i="8"/>
  <c r="G10" i="8"/>
  <c r="K30" i="8"/>
  <c r="G16" i="8"/>
  <c r="H25" i="8"/>
  <c r="K34" i="8"/>
  <c r="H15" i="8"/>
  <c r="C24" i="8"/>
  <c r="F21" i="8"/>
  <c r="I12" i="8"/>
  <c r="C35" i="8"/>
  <c r="F12" i="8"/>
  <c r="G31" i="8"/>
  <c r="D16" i="8"/>
  <c r="K29" i="8"/>
  <c r="K11" i="8"/>
  <c r="F13" i="8"/>
  <c r="J37" i="8"/>
  <c r="C15" i="8"/>
  <c r="H23" i="8"/>
  <c r="F37" i="8"/>
  <c r="J19" i="8"/>
  <c r="I16" i="8"/>
  <c r="H21" i="8"/>
  <c r="K22" i="8"/>
  <c r="J12" i="8"/>
  <c r="C19" i="8"/>
  <c r="D19" i="8"/>
  <c r="C23" i="8"/>
  <c r="E12" i="8"/>
  <c r="F25" i="8"/>
  <c r="D20" i="8"/>
  <c r="C38" i="8"/>
  <c r="H36" i="8"/>
  <c r="J33" i="8"/>
  <c r="J35" i="8"/>
  <c r="C12" i="8"/>
  <c r="G19" i="8"/>
  <c r="G28" i="8"/>
  <c r="K12" i="8"/>
  <c r="G32" i="8"/>
  <c r="G33" i="8"/>
  <c r="I23" i="8"/>
  <c r="F29" i="8"/>
  <c r="J38" i="8"/>
  <c r="E23" i="8"/>
  <c r="G17" i="8"/>
  <c r="K36" i="8"/>
  <c r="I22" i="8"/>
  <c r="G25" i="8"/>
  <c r="I20" i="8"/>
  <c r="I30" i="8"/>
  <c r="F28" i="8"/>
  <c r="D15" i="8"/>
  <c r="E33" i="8"/>
  <c r="G24" i="8"/>
  <c r="D21" i="8"/>
  <c r="C11" i="8"/>
  <c r="G30" i="8"/>
  <c r="C17" i="8"/>
  <c r="F11" i="8"/>
  <c r="H17" i="8"/>
  <c r="I14" i="8"/>
  <c r="C16" i="8"/>
  <c r="H28" i="8"/>
  <c r="H14" i="8"/>
  <c r="F24" i="8"/>
  <c r="J21" i="8"/>
  <c r="D25" i="8"/>
  <c r="J22" i="8"/>
  <c r="K26" i="8"/>
  <c r="D13" i="8"/>
  <c r="D27" i="8"/>
  <c r="F31" i="8"/>
  <c r="C28" i="8"/>
  <c r="C14" i="8"/>
  <c r="D34" i="8"/>
  <c r="K27" i="8"/>
  <c r="C27" i="8"/>
  <c r="E13" i="8"/>
  <c r="H10" i="8"/>
  <c r="J24" i="8"/>
  <c r="E32" i="8"/>
  <c r="F26" i="8"/>
  <c r="G23" i="8"/>
  <c r="E10" i="8"/>
  <c r="J30" i="8"/>
  <c r="I13" i="8"/>
  <c r="G34" i="8"/>
  <c r="K23" i="8"/>
  <c r="J27" i="8"/>
  <c r="E24" i="8"/>
  <c r="G26" i="8"/>
  <c r="D23" i="8"/>
  <c r="I28" i="8"/>
  <c r="C13" i="8"/>
  <c r="C21" i="8"/>
  <c r="G37" i="8"/>
  <c r="G29" i="8"/>
  <c r="H11" i="8"/>
  <c r="E27" i="8"/>
  <c r="D28" i="8"/>
  <c r="F23" i="8"/>
  <c r="F38" i="8"/>
  <c r="J18" i="8"/>
  <c r="M10" i="5" l="1"/>
  <c r="M8" i="5"/>
  <c r="M15" i="5"/>
  <c r="M12" i="5"/>
  <c r="M11" i="5"/>
  <c r="M16" i="5"/>
  <c r="M14" i="5"/>
  <c r="M13" i="5"/>
  <c r="M9"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tc={FEB69596-88EA-4D55-A9CF-558EAE56A09D}</author>
  </authors>
  <commentList>
    <comment ref="M7" authorId="0" shapeId="0" xr:uid="{FEB69596-88EA-4D55-A9CF-558EAE56A09D}">
      <text>
        <t>[Comentario encadenado]
Su versión de Excel le permite leer este comentario encadenado; sin embargo, las ediciones que se apliquen se quitarán si el archivo se abre en una versión más reciente de Excel. Más información: https://go.microsoft.com/fwlink/?linkid=870924
Comentario:
    Dato expresado en % a excepción de cuando se selecciona la variable penetracion que está expresado en puntos.</t>
      </text>
    </comment>
  </commentList>
</comments>
</file>

<file path=xl/sharedStrings.xml><?xml version="1.0" encoding="utf-8"?>
<sst xmlns="http://schemas.openxmlformats.org/spreadsheetml/2006/main" count="1667" uniqueCount="212">
  <si>
    <t>Informe consumo de aperitivos fuera del hogar</t>
  </si>
  <si>
    <t>Principales variables</t>
  </si>
  <si>
    <t>Perfil sociodemografico</t>
  </si>
  <si>
    <t>Lugares y motivos de consumo</t>
  </si>
  <si>
    <t>Metodología</t>
  </si>
  <si>
    <t>Glosario Variables</t>
  </si>
  <si>
    <t>Conclusiones</t>
  </si>
  <si>
    <t>Informe consumo de aperitivos
fuera del hogar</t>
  </si>
  <si>
    <t>Variables utilizadas en el informe</t>
  </si>
  <si>
    <t>Periodicidad</t>
  </si>
  <si>
    <t>Trim 1: de Enero a Marzo</t>
  </si>
  <si>
    <t>Trim 2: de Abril a Junio</t>
  </si>
  <si>
    <t>Trim 3: de Julio a Septiembre</t>
  </si>
  <si>
    <t>Trim 4: de Octubre a Diciembre</t>
  </si>
  <si>
    <t>TAM : Ultimos 12 meses</t>
  </si>
  <si>
    <t>Variables</t>
  </si>
  <si>
    <r>
      <rPr>
        <b/>
        <sz val="11"/>
        <color theme="1"/>
        <rFont val="Calibri"/>
        <family val="2"/>
        <scheme val="minor"/>
      </rPr>
      <t xml:space="preserve">Volumen (millones de consumiciones): </t>
    </r>
    <r>
      <rPr>
        <sz val="11"/>
        <color theme="1"/>
        <rFont val="Calibri"/>
        <family val="2"/>
        <scheme val="minor"/>
      </rPr>
      <t>Volumen total en consumiciones realizado por los individuos residentes en España.</t>
    </r>
  </si>
  <si>
    <r>
      <rPr>
        <b/>
        <sz val="11"/>
        <color theme="1"/>
        <rFont val="Calibri"/>
        <family val="2"/>
        <scheme val="minor"/>
      </rPr>
      <t>Volumen (millones de kilos consumidos):</t>
    </r>
    <r>
      <rPr>
        <sz val="11"/>
        <color theme="1"/>
        <rFont val="Calibri"/>
        <family val="2"/>
        <scheme val="minor"/>
      </rPr>
      <t xml:space="preserve"> Volumen total de kilos consumidos por los individuos residentes en España.</t>
    </r>
  </si>
  <si>
    <r>
      <rPr>
        <b/>
        <sz val="11"/>
        <color theme="1"/>
        <rFont val="Calibri"/>
        <family val="2"/>
        <scheme val="minor"/>
      </rPr>
      <t>Valor (euros):</t>
    </r>
    <r>
      <rPr>
        <sz val="11"/>
        <color theme="1"/>
        <rFont val="Calibri"/>
        <family val="2"/>
        <scheme val="minor"/>
      </rPr>
      <t xml:space="preserve"> Gasto total realizado por los individuos residentes en España.</t>
    </r>
  </si>
  <si>
    <r>
      <rPr>
        <b/>
        <sz val="11"/>
        <color theme="1"/>
        <rFont val="Calibri"/>
        <family val="2"/>
        <scheme val="minor"/>
      </rPr>
      <t>Penetración (%):</t>
    </r>
    <r>
      <rPr>
        <sz val="11"/>
        <color theme="1"/>
        <rFont val="Calibri"/>
        <family val="2"/>
        <scheme val="minor"/>
      </rPr>
      <t xml:space="preserve"> Porcentaje de Individuos que han consumido el producto/categoria a lo largo del periodo de estudio.</t>
    </r>
  </si>
  <si>
    <r>
      <rPr>
        <b/>
        <sz val="11"/>
        <color theme="1"/>
        <rFont val="Calibri"/>
        <family val="2"/>
        <scheme val="minor"/>
      </rPr>
      <t>Frecuencia:</t>
    </r>
    <r>
      <rPr>
        <sz val="11"/>
        <color theme="1"/>
        <rFont val="Calibri"/>
        <family val="2"/>
        <scheme val="minor"/>
      </rPr>
      <t xml:space="preserve"> Actos de consumo.</t>
    </r>
  </si>
  <si>
    <r>
      <rPr>
        <b/>
        <sz val="11"/>
        <color theme="1"/>
        <rFont val="Calibri"/>
        <family val="2"/>
        <scheme val="minor"/>
      </rPr>
      <t xml:space="preserve">Consumo medio (consumiciones medias porconsumidor): </t>
    </r>
    <r>
      <rPr>
        <sz val="11"/>
        <color theme="1"/>
        <rFont val="Calibri"/>
        <family val="2"/>
        <scheme val="minor"/>
      </rPr>
      <t>Promedio de consumiciones por consumidor en el periodo de estudio.</t>
    </r>
  </si>
  <si>
    <r>
      <rPr>
        <b/>
        <sz val="11"/>
        <color theme="1"/>
        <rFont val="Calibri"/>
        <family val="2"/>
        <scheme val="minor"/>
      </rPr>
      <t>Consumo medio (kilos por consumidor):</t>
    </r>
    <r>
      <rPr>
        <sz val="11"/>
        <color theme="1"/>
        <rFont val="Calibri"/>
        <family val="2"/>
        <scheme val="minor"/>
      </rPr>
      <t xml:space="preserve"> Promedio de kilos consumidos por consumidor en el periodo de estudio.</t>
    </r>
  </si>
  <si>
    <r>
      <rPr>
        <b/>
        <sz val="11"/>
        <color theme="1"/>
        <rFont val="Calibri"/>
        <family val="2"/>
        <scheme val="minor"/>
      </rPr>
      <t>Consumo por acto (consumiciones):</t>
    </r>
    <r>
      <rPr>
        <sz val="11"/>
        <color theme="1"/>
        <rFont val="Calibri"/>
        <family val="2"/>
        <scheme val="minor"/>
      </rPr>
      <t xml:space="preserve"> Número de consumiciones por acto de consumo de fuera de casa</t>
    </r>
  </si>
  <si>
    <r>
      <rPr>
        <b/>
        <sz val="11"/>
        <color theme="1"/>
        <rFont val="Calibri"/>
        <family val="2"/>
        <scheme val="minor"/>
      </rPr>
      <t>Consumo per cápita (Kilos o litros por individuo):</t>
    </r>
    <r>
      <rPr>
        <sz val="11"/>
        <color theme="1"/>
        <rFont val="Calibri"/>
        <family val="2"/>
        <scheme val="minor"/>
      </rPr>
      <t xml:space="preserve"> Ratio entre volumen total y total individuos.</t>
    </r>
  </si>
  <si>
    <r>
      <rPr>
        <b/>
        <sz val="11"/>
        <color theme="1"/>
        <rFont val="Calibri"/>
        <family val="2"/>
        <scheme val="minor"/>
      </rPr>
      <t xml:space="preserve">Gasto per cápita (euros por individuo): </t>
    </r>
    <r>
      <rPr>
        <sz val="11"/>
        <color theme="1"/>
        <rFont val="Calibri"/>
        <family val="2"/>
        <scheme val="minor"/>
      </rPr>
      <t>Ratio entre gasto total y total individuos.</t>
    </r>
  </si>
  <si>
    <r>
      <rPr>
        <b/>
        <sz val="11"/>
        <color theme="1"/>
        <rFont val="Calibri"/>
        <family val="2"/>
        <scheme val="minor"/>
      </rPr>
      <t>Precio medio (€/kg o €/l):</t>
    </r>
    <r>
      <rPr>
        <sz val="11"/>
        <color theme="1"/>
        <rFont val="Calibri"/>
        <family val="2"/>
        <scheme val="minor"/>
      </rPr>
      <t xml:space="preserve"> Precio medio pagado por kilo o litro.</t>
    </r>
  </si>
  <si>
    <t>Regiones</t>
  </si>
  <si>
    <r>
      <rPr>
        <b/>
        <sz val="11"/>
        <color theme="1"/>
        <rFont val="Calibri"/>
        <family val="2"/>
        <scheme val="minor"/>
      </rPr>
      <t>AMB:</t>
    </r>
    <r>
      <rPr>
        <sz val="11"/>
        <color theme="1"/>
        <rFont val="Calibri"/>
        <family val="2"/>
        <scheme val="minor"/>
      </rPr>
      <t xml:space="preserve"> Área metropolitana de Barcelona.</t>
    </r>
  </si>
  <si>
    <r>
      <rPr>
        <b/>
        <sz val="11"/>
        <color theme="1"/>
        <rFont val="Calibri"/>
        <family val="2"/>
        <scheme val="minor"/>
      </rPr>
      <t>Levante:</t>
    </r>
    <r>
      <rPr>
        <sz val="11"/>
        <color theme="1"/>
        <rFont val="Calibri"/>
        <family val="2"/>
        <scheme val="minor"/>
      </rPr>
      <t xml:space="preserve"> Castellón, Valencia, Alicante, Murcia y Albacete.</t>
    </r>
  </si>
  <si>
    <r>
      <rPr>
        <b/>
        <sz val="11"/>
        <color theme="1"/>
        <rFont val="Calibri"/>
        <family val="2"/>
        <scheme val="minor"/>
      </rPr>
      <t xml:space="preserve">Andalucia: </t>
    </r>
    <r>
      <rPr>
        <sz val="11"/>
        <color theme="1"/>
        <rFont val="Calibri"/>
        <family val="2"/>
        <scheme val="minor"/>
      </rPr>
      <t>Cádiz, Málaga, Granada, Almería, Jaén, Córdoba, Sevilla, Huelva y Badajoz.</t>
    </r>
  </si>
  <si>
    <r>
      <rPr>
        <b/>
        <sz val="11"/>
        <color theme="1"/>
        <rFont val="Calibri"/>
        <family val="2"/>
        <scheme val="minor"/>
      </rPr>
      <t>AMM:</t>
    </r>
    <r>
      <rPr>
        <sz val="11"/>
        <color theme="1"/>
        <rFont val="Calibri"/>
        <family val="2"/>
        <scheme val="minor"/>
      </rPr>
      <t xml:space="preserve"> Área metropolitana de Madrid.</t>
    </r>
  </si>
  <si>
    <r>
      <rPr>
        <b/>
        <sz val="11"/>
        <color theme="1"/>
        <rFont val="Calibri"/>
        <family val="2"/>
        <scheme val="minor"/>
      </rPr>
      <t xml:space="preserve">Resto Centro: </t>
    </r>
    <r>
      <rPr>
        <sz val="11"/>
        <color theme="1"/>
        <rFont val="Calibri"/>
        <family val="2"/>
        <scheme val="minor"/>
      </rPr>
      <t>Zamora, Valladolid, Soria, Segovia, Salamanca, Ávila, Guadalajara, Teruel, Cuenca, Ciudad Real, Toledo y Cáceres.</t>
    </r>
  </si>
  <si>
    <r>
      <rPr>
        <b/>
        <sz val="11"/>
        <color theme="1"/>
        <rFont val="Calibri"/>
        <family val="2"/>
        <scheme val="minor"/>
      </rPr>
      <t xml:space="preserve">Norte Centro: </t>
    </r>
    <r>
      <rPr>
        <sz val="11"/>
        <color theme="1"/>
        <rFont val="Calibri"/>
        <family val="2"/>
        <scheme val="minor"/>
      </rPr>
      <t>Cantabria, Palencia, Burgos, La Rioja, Álava, Navarra, Vizcaya y Guipúzcoa.</t>
    </r>
  </si>
  <si>
    <t>* No se incluye Canarias</t>
  </si>
  <si>
    <t>Informe consumo aperitivos
fuera del hogar</t>
  </si>
  <si>
    <t>Metodología del panel de consumo alimentario fuera de hogares: APERITIVOS</t>
  </si>
  <si>
    <t>KPI</t>
  </si>
  <si>
    <t>PERFIL - NOMECLATURA</t>
  </si>
  <si>
    <t>Motivos</t>
  </si>
  <si>
    <t>Volumen (Millones de consumiciones)</t>
  </si>
  <si>
    <t>VOLUMEN (miles Consumiciones)</t>
  </si>
  <si>
    <t>Total Aperitivos</t>
  </si>
  <si>
    <t>DISTRIBUCION VOLUMEN X CRITERIO (Consumiciones)</t>
  </si>
  <si>
    <t>Volumen (Millones de kilos/litros)</t>
  </si>
  <si>
    <t>VOLUMEN (Miles kg ó litros)</t>
  </si>
  <si>
    <t>Patatas Fritas + Otros Aperitivos Salados</t>
  </si>
  <si>
    <t>DISTRIBUCION VOLUMEN X CRITERIO (kg ó litros)</t>
  </si>
  <si>
    <t>Valor (Millones de euros)</t>
  </si>
  <si>
    <t>VALOR (Miles Euros)</t>
  </si>
  <si>
    <t>Patatas Fritas</t>
  </si>
  <si>
    <t>CONSUMO PER CAPITA (kg ó litros por individuo)</t>
  </si>
  <si>
    <t>% Penetración (población 15-75 años)</t>
  </si>
  <si>
    <t>PENETRACION (%)</t>
  </si>
  <si>
    <t>Otros Snacks Salados</t>
  </si>
  <si>
    <t>Frecuencia (actos de consumo)</t>
  </si>
  <si>
    <t>FRECUENCIA COMPRA (Actos)</t>
  </si>
  <si>
    <t>Frutos Secos</t>
  </si>
  <si>
    <t>Consumo medio (consumiciones por consumidor)</t>
  </si>
  <si>
    <t>COMPRA MEDIA (Consumiciones)</t>
  </si>
  <si>
    <t>Chocolatinas/Chocolate/Bombones</t>
  </si>
  <si>
    <t>Consumo medio (kilos/litros por consumidor)</t>
  </si>
  <si>
    <t>CONSUMO MEDIO (kg ó litros por consumidor)</t>
  </si>
  <si>
    <t>Chicles</t>
  </si>
  <si>
    <t>Consumo por acto (consumiciones)</t>
  </si>
  <si>
    <t>VOLUMEN POR ACTO (consumiciones)</t>
  </si>
  <si>
    <t>Caramelos</t>
  </si>
  <si>
    <t>Consumo per cápita (kilos/litros por individuo)</t>
  </si>
  <si>
    <t>Golosinas</t>
  </si>
  <si>
    <t>Gasto per cápita (euros por individuo)</t>
  </si>
  <si>
    <t>GASTO PER CAPITA (€ por individuo)</t>
  </si>
  <si>
    <t>Precio medio (€/kg o €/l)</t>
  </si>
  <si>
    <t>PRECIO MEDIO (kg ó litros)</t>
  </si>
  <si>
    <t>Dimensión</t>
  </si>
  <si>
    <r>
      <t xml:space="preserve">Datos en color </t>
    </r>
    <r>
      <rPr>
        <sz val="11"/>
        <color theme="2" tint="-0.499984740745262"/>
        <rFont val="Calibri"/>
        <family val="2"/>
        <scheme val="minor"/>
      </rPr>
      <t>gris</t>
    </r>
    <r>
      <rPr>
        <sz val="11"/>
        <rFont val="Calibri"/>
        <family val="2"/>
        <scheme val="minor"/>
      </rPr>
      <t xml:space="preserve"> no tienen suficiente base muestral</t>
    </r>
  </si>
  <si>
    <t>- dato No disponible</t>
  </si>
  <si>
    <t>Perfil Sociodemografico</t>
  </si>
  <si>
    <t>Perfil de la categoría</t>
  </si>
  <si>
    <t xml:space="preserve">% Poblacion </t>
  </si>
  <si>
    <t>T.ESPAÑA</t>
  </si>
  <si>
    <t>T.ESPAñA</t>
  </si>
  <si>
    <t>BCN AM</t>
  </si>
  <si>
    <t>REST.CAT ARAGON</t>
  </si>
  <si>
    <t>LEVANTE</t>
  </si>
  <si>
    <t>ANDALUCIA</t>
  </si>
  <si>
    <t>MDD AM</t>
  </si>
  <si>
    <t>RTO CENTRO</t>
  </si>
  <si>
    <t>NORTE-CENTRO</t>
  </si>
  <si>
    <t>NOROESTE</t>
  </si>
  <si>
    <t>&lt;2MIL</t>
  </si>
  <si>
    <t>2-5MIL</t>
  </si>
  <si>
    <t>5-10MIL</t>
  </si>
  <si>
    <t>10-30MIL</t>
  </si>
  <si>
    <t>30-100MIL</t>
  </si>
  <si>
    <t>100-200MIL</t>
  </si>
  <si>
    <t>200-500MIL</t>
  </si>
  <si>
    <t>&gt;500MIL</t>
  </si>
  <si>
    <t>DE 15 A 19 AÑOS</t>
  </si>
  <si>
    <t>DE 20 A 24 AÑOS</t>
  </si>
  <si>
    <t>DE 25 A 34 AÑOS</t>
  </si>
  <si>
    <t>DE 35 A 49 AÑOS</t>
  </si>
  <si>
    <t>DE 50 A 59 AÑOS</t>
  </si>
  <si>
    <t>DE 60 A 75 AÑOS</t>
  </si>
  <si>
    <t>ALTA Y MEDIA ALTA</t>
  </si>
  <si>
    <t>MEDIA</t>
  </si>
  <si>
    <t>MEDIA BAJA</t>
  </si>
  <si>
    <t>BAJA</t>
  </si>
  <si>
    <t>HOMBRE</t>
  </si>
  <si>
    <t>MUJER</t>
  </si>
  <si>
    <t>Motivos y Lugares de Consumo</t>
  </si>
  <si>
    <t>Hiper+Super+Discount+G.A</t>
  </si>
  <si>
    <t>Restaurantes</t>
  </si>
  <si>
    <t>Restaurantes Fast Food</t>
  </si>
  <si>
    <t>Bares/Cafeterias/Cervecerias</t>
  </si>
  <si>
    <t>Panaderias/Pastelerias</t>
  </si>
  <si>
    <t>Tda.Alimentacion/Delicatesen</t>
  </si>
  <si>
    <t>Tda.Alimentacion/24 horas</t>
  </si>
  <si>
    <t>Canal Conveniencia/24h</t>
  </si>
  <si>
    <t>Hoteles</t>
  </si>
  <si>
    <t>Estaciones de servicio</t>
  </si>
  <si>
    <t>Maquinas dispensadoras</t>
  </si>
  <si>
    <t>Servicio en la empresa</t>
  </si>
  <si>
    <t>Resto de canales</t>
  </si>
  <si>
    <t>En la calle</t>
  </si>
  <si>
    <t>En casa de otros</t>
  </si>
  <si>
    <t>En el establecimiento</t>
  </si>
  <si>
    <t>En el trabajo</t>
  </si>
  <si>
    <t>En colegio/instituto/univ.</t>
  </si>
  <si>
    <t>En mi casa</t>
  </si>
  <si>
    <t>En otro lugar</t>
  </si>
  <si>
    <t>En m.transp.(avion,tren,autoc,e</t>
  </si>
  <si>
    <t>Desayuno</t>
  </si>
  <si>
    <t>Aperitivo/Antes de comer</t>
  </si>
  <si>
    <t>Comida</t>
  </si>
  <si>
    <t>Aperitivo/antes de comer</t>
  </si>
  <si>
    <t>Tarde/Merienda</t>
  </si>
  <si>
    <t>Antes de cenar</t>
  </si>
  <si>
    <t>Tarde/merienda</t>
  </si>
  <si>
    <t>Cena</t>
  </si>
  <si>
    <t>Despues de la cena</t>
  </si>
  <si>
    <t>Durante el dia</t>
  </si>
  <si>
    <t>Con amigos</t>
  </si>
  <si>
    <t>Con clientes</t>
  </si>
  <si>
    <t>Con compañeros de trabajo</t>
  </si>
  <si>
    <t>Con compañeros de clase</t>
  </si>
  <si>
    <t>Con familia</t>
  </si>
  <si>
    <t>Con la pareja</t>
  </si>
  <si>
    <t>Estaba solo/a</t>
  </si>
  <si>
    <t>Otros</t>
  </si>
  <si>
    <t>Estar trabajando</t>
  </si>
  <si>
    <t>Comida de negocios</t>
  </si>
  <si>
    <t>Por placer/relax</t>
  </si>
  <si>
    <t>Tener hambre/sin planificar</t>
  </si>
  <si>
    <t>Estar de compras</t>
  </si>
  <si>
    <t>No cocinar en casa</t>
  </si>
  <si>
    <t>Celebracion/fiesta/salir tomar</t>
  </si>
  <si>
    <t>Viendo deportes</t>
  </si>
  <si>
    <t>Otros motivos</t>
  </si>
  <si>
    <t>NIVEL ALTO</t>
  </si>
  <si>
    <t>NIVEL MEDIO ALTO</t>
  </si>
  <si>
    <t>NIVEL MEDIO</t>
  </si>
  <si>
    <t>NIVEL MEDIO BAJO</t>
  </si>
  <si>
    <t>El panel de consumo alimentario fuera de los hogares, estudio elaborado por el Ministerio de Agricultura, Pesca y Alimentación, tiene por objeto conocer la demanda total de alimentos y bebidas en el sector extradoméstico desde el punto de vista del consumidor final residente en España peninsular y Baleares, identificando los principales factores que caracterizan los hábitos alimentarios de los españoles fuera de su hogar y conociendo la importancia de los distintos tipos de establecimientos donde el consumidor compra los productos para su consumo extradoméstico. 
En particular, este informe se centra en la demanda total de alimentación en el sector extradoméstico.
Para ello se aplica la siguiente metodología:
Universo: Los individuos residentes en España peninsular e Islas Baleares de edades comprendidas entre 15-75 años (&gt;18 años para la declaración de vino y derivados, cerveza, sidra y bebidas espirituosas). El estudio no recoge el consumo realizado por el turismo, permitiendo así cuantificar el consumo per cápita real de los españoles. Asimismo, no recoge el consumo realizado en las Islas Canarias ni en las ciudades autónomas de Ceuta y Melilla.
Muestra*: 10.500 panelistas al año (8.500 individuos al trimestre) de entre 15 y 75 años. De ellos, 3.000 individuos declaran el consumo detallado de alimentos. La información se recoge mediante una aplicación de smartphone, con lectura de códigos EAN para aquellos productos que los tengan, y declaración manual guiada por categorías en el resto.
La recogida de información se realiza en el momento de consumo, para lo cual los formularios están diseñados para una rápida declaración. Las posibilidades de respuesta están adaptadas a la realidad de las diferentes opciones de restauración al componerse de diferentes productos, así como de las recetas que hay disponibles, según elección del panelista.
La asignación del precio no se hace por tipo de receta o plato de forma independiente, si no por menú u opción elegida, es decir por el precio total pagado por ticket. De ahí que no se pueda asignar un valor por tipo de producto de forma concreta en el caso de algunas categorías de productos de consumo extradoméstico, sino que se obtiene un dato global de facturación del grupo. En el caso de productos que se adquieren por unidades, como pueden ser las bebidas o los aperitivos, sí es posible asignar un valor de adquisición.
* Desde T2  de 2018
**Los informes desde T1 2024 están elaborados con el Panel ya adaptado al nuevo censo de población publicado por el INE (censo 2021). Por ello, los datos pueden sufrir alguna ligera variación respecto a informes de meses anteriores. En todo caso, la tendencia en el consumo alimentario fuera del hogar no se ha visto afectada. Para más información consultar el apartado de Metodología de la web.</t>
  </si>
  <si>
    <r>
      <rPr>
        <b/>
        <sz val="11"/>
        <color theme="1"/>
        <rFont val="Calibri"/>
        <family val="2"/>
        <scheme val="minor"/>
      </rPr>
      <t xml:space="preserve">Noroeste: </t>
    </r>
    <r>
      <rPr>
        <sz val="11"/>
        <color theme="1"/>
        <rFont val="Calibri"/>
        <family val="2"/>
        <scheme val="minor"/>
      </rPr>
      <t>A Coruña, Pontevedra, Ourense, Lugo, Asturias y León.</t>
    </r>
  </si>
  <si>
    <r>
      <rPr>
        <b/>
        <sz val="11"/>
        <color theme="1"/>
        <rFont val="Calibri"/>
        <family val="2"/>
        <scheme val="minor"/>
      </rPr>
      <t xml:space="preserve">Rto Cat Aragón: </t>
    </r>
    <r>
      <rPr>
        <sz val="11"/>
        <color theme="1"/>
        <rFont val="Calibri"/>
        <family val="2"/>
        <scheme val="minor"/>
      </rPr>
      <t>Zaragoza, Huesca, Islas Baleares, Tarragona, Lleida y Girona.</t>
    </r>
  </si>
  <si>
    <t>TRIM 4 22</t>
  </si>
  <si>
    <t>TRIM 1 23</t>
  </si>
  <si>
    <t>TRIM 2 23</t>
  </si>
  <si>
    <t>TRIM 3 23</t>
  </si>
  <si>
    <t>TRIM 4 23</t>
  </si>
  <si>
    <t>TRIM 1 24</t>
  </si>
  <si>
    <t>TRIM 2 24</t>
  </si>
  <si>
    <t>TRIM 3 24</t>
  </si>
  <si>
    <t>TRIM 4 24</t>
  </si>
  <si>
    <t/>
  </si>
  <si>
    <t>EN LA CALLE</t>
  </si>
  <si>
    <t>EN CASA DE OTROS</t>
  </si>
  <si>
    <t>EN EL ESTABLECIMIENTO</t>
  </si>
  <si>
    <t>EN EL TRABAJO</t>
  </si>
  <si>
    <t>EN COLEGIO/INSTITUTO/UNIV.</t>
  </si>
  <si>
    <t>EN MI CASA</t>
  </si>
  <si>
    <t>EN M.TRANSP.(AVION,TREN,AUTOC,E</t>
  </si>
  <si>
    <t>EN OTRO LUGAR</t>
  </si>
  <si>
    <t>DESAYUNO</t>
  </si>
  <si>
    <t>APERITIVO/ANTES DE COMER</t>
  </si>
  <si>
    <t>COMIDA</t>
  </si>
  <si>
    <t>TARDE/MERIENDA</t>
  </si>
  <si>
    <t>ANTES DE CENAR</t>
  </si>
  <si>
    <t>CENA</t>
  </si>
  <si>
    <t>DESPUES DE LA CENA</t>
  </si>
  <si>
    <t>DURANTE EL DIA</t>
  </si>
  <si>
    <t>CON AMIGOS</t>
  </si>
  <si>
    <t>CON CLIENTES</t>
  </si>
  <si>
    <t>CON COMPAÑEROS DE TRABAJO</t>
  </si>
  <si>
    <t>CON COMPAÑEROS DE CLASE</t>
  </si>
  <si>
    <t>CON FAMILIA</t>
  </si>
  <si>
    <t>CON LA PAREJA</t>
  </si>
  <si>
    <t>ESTABA SOLO/A</t>
  </si>
  <si>
    <t>OTROS</t>
  </si>
  <si>
    <t>ESTAR TRABAJANDO</t>
  </si>
  <si>
    <t>COMIDA DE NEGOCIOS</t>
  </si>
  <si>
    <t>POR PLACER/RELAX</t>
  </si>
  <si>
    <t>TENER HAMBRE/SIN PLANIFICAR</t>
  </si>
  <si>
    <t>ESTAR DE COMPRAS</t>
  </si>
  <si>
    <t>NO COCINAR EN CASA</t>
  </si>
  <si>
    <t>CELEBRACION/FIESTA/SALIR TOMAR</t>
  </si>
  <si>
    <t>VIENDO DEPORTES</t>
  </si>
  <si>
    <t>OTROS MOTIVOS</t>
  </si>
  <si>
    <t>%POBLACION</t>
  </si>
  <si>
    <t>SEXO COMPRADOR</t>
  </si>
  <si>
    <t>El cuarto trimestre de 2024 cierra con un aumento del 3,6 % en el volumen  de aperitivos consumidos fuera de casa. La reducción del precio medio (11,7 %) conlleva una facturación menor del 8,5 %.</t>
  </si>
  <si>
    <t>El  30,8 % de los españoles ha consumido aperitivos fuera de casa, cifra estable con respecto al mismo período del año anterior. En promedio, se consumen aperitivos unas 4,7 veces por trimestre, lo que supone una reducción del 7,1 % con respecto a lo registrado en el mismo período de 2023 (5,1). En cuanto al número de consumiciones realizadas, este se reduce en un 7,1 %, por lo que podemos concluir que los individuos españoles salen menos veces a consumir, pero realiza consumiciones de mayor volumen.
El crecimiento en el consumo de aperitivos se explica tanto por un incremento en el consumo de patatas fritas y otros aperitivos salados (2,4 %), que suponen un 53,6 % del volumen total, como de frutos secos y chocolatinas, bombones y chocolates, con incrementos del 5,3 % y 12,9 %, respectivamente. En contraste, se observa una caída en el consumo de chicles (19,3 %) y caramelos (12,0 %). 
Se compran aperitivos en el canal dinámico ya que concentra mas del 50 % de los aperitivos consumidos fuera de casa (54,5 %) y crece un 6,5 %. Acaparan más volumen los restaurantes y en canal conveniencia/24h, mientras que las tiendas de alimentación y las máquinas dispensadoras pierden relevancia. A diferencia de otros sectores de consumo extradoméstico, la mayor parte del consumo de aperitivos no ocurre en el establecimiento, sino en la calle, con una cuota de casi un tercio del total (30,8 %), no obstante, pierde un 2,1 % con respecto al mismo periodo un año antes. Se reduce el consumo en la casa de otros (4,5 %), mientras que el consumo en la propia casa crece un 48,2 %, con una participación del 8,1 % sobre el total. El consumo de aperitivos fuera de casa es social, con el 37,1 % de las ingestas realizadas en familia y el 24,0 % con amigos. Sin embargo, los actos en familias muestran una tendencia negativa al cierre del trimestre, con una reducción del 1,5 %, tambien cae con compañeros de trabajo y con la pareja (7,7 % y 5,8 % respectivamente). 
El consumo de aperitivos está relacionado con momentos de impulso y no planificados, ajenos a las comidas principales, como la tarde/merienda y el aperitivo/antes de comer, con participaciones del 30,4 % y 23,8 %, respectivamente. Además, el último crece un 26,0 % en volumen. Hay que destacar, que, aunque el momento de la comida es menos significativo (12,6 %) logra un aumento de 45,0 %. El motivo más frecuente para consumir aperitivos (42,7 % del volumen) es el hambre o la falta de planificación y que sigue incorporando más volumen (17,2 %).
Los mayores de 60 años son los que más consumen aperitivos fuera del hogar, con una proporción del volumen del 41,8 %, donde ademas aumentan su consumo un 50,0 % en el último trimestre de 2024. También hay que destacar a los jóvenes de 15 a 19 años por su evolución positiva (21,2 %). En contraste, la mayor caída en volumen se produce en el grupo de 35 a 49 años, que pasan del 28,4 % al 17,3 % del volumen total.
A nivel regional, caída  en las regiones de Noroeste (21,9 %) y Barcelona Metropolitana  (18,6 %), mientras que Madrid Metropolitana y Levante experimentan una disminución menos intensa. La reducción de las regiones mencionadas se compensa con el Resto de Cataluña y Aragón y con Resto Centro, que crecen a través de un mayor consumo de frutos secos entre otros.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</si>
</sst>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_-* #,##0.00\ _€_-;\-* #,##0.00\ _€_-;_-* &quot;-&quot;??\ _€_-;_-@_-"/>
    <numFmt numFmtId="165" formatCode="_-* #,##0.0\ _€_-;\-* #,##0.0\ _€_-;_-* &quot;-&quot;??\ _€_-;_-@_-"/>
    <numFmt numFmtId="166" formatCode="_-* #,##0.0\ _€_-;\-* #,##0.0\ _€_-;_-* &quot;-&quot;?\ _€_-;_-@_-"/>
    <numFmt numFmtId="167" formatCode="0.0"/>
  </numFmts>
  <fonts count="34" x14ac:knownFonts="1">
    <font>
      <sz val="11"/>
      <color theme="1"/>
      <name val="Calibri"/>
      <family val="2"/>
      <scheme val="minor"/>
    </font>
    <font>
      <sz val="11"/>
      <color theme="1"/>
      <name val="Calibri"/>
      <family val="2"/>
      <scheme val="minor"/>
    </font>
    <font>
      <b/>
      <sz val="11"/>
      <color rgb="FFFF0000"/>
      <name val="Calibri"/>
      <family val="2"/>
      <scheme val="minor"/>
    </font>
    <font>
      <b/>
      <sz val="11"/>
      <color theme="0"/>
      <name val="Calibri"/>
      <family val="2"/>
      <scheme val="minor"/>
    </font>
    <font>
      <sz val="11"/>
      <color rgb="FFFF0000"/>
      <name val="Calibri"/>
      <family val="2"/>
      <scheme val="minor"/>
    </font>
    <font>
      <sz val="11"/>
      <color theme="0"/>
      <name val="Calibri"/>
      <family val="2"/>
      <scheme val="minor"/>
    </font>
    <font>
      <sz val="20"/>
      <color rgb="FF92D400"/>
      <name val="Calibri"/>
      <family val="2"/>
      <scheme val="minor"/>
    </font>
    <font>
      <sz val="14"/>
      <name val="Calibri"/>
      <family val="2"/>
    </font>
    <font>
      <sz val="10"/>
      <color theme="0"/>
      <name val="Calibri"/>
      <family val="2"/>
      <scheme val="minor"/>
    </font>
    <font>
      <b/>
      <sz val="10"/>
      <color theme="1"/>
      <name val="Calibri"/>
      <family val="2"/>
      <scheme val="minor"/>
    </font>
    <font>
      <sz val="10"/>
      <color theme="1"/>
      <name val="Calibri"/>
      <family val="2"/>
      <scheme val="minor"/>
    </font>
    <font>
      <b/>
      <sz val="18"/>
      <color theme="0"/>
      <name val="Calibri"/>
      <family val="2"/>
      <scheme val="minor"/>
    </font>
    <font>
      <b/>
      <sz val="10"/>
      <color theme="0"/>
      <name val="Calibri"/>
      <family val="2"/>
      <scheme val="minor"/>
    </font>
    <font>
      <vertAlign val="superscript"/>
      <sz val="8"/>
      <color theme="1" tint="0.34998626667073579"/>
      <name val="Calibri"/>
      <family val="2"/>
      <scheme val="minor"/>
    </font>
    <font>
      <sz val="12"/>
      <color theme="1"/>
      <name val="Calibri"/>
      <family val="2"/>
      <scheme val="minor"/>
    </font>
    <font>
      <sz val="8"/>
      <color theme="0" tint="-0.249977111117893"/>
      <name val="Calibri"/>
      <family val="2"/>
      <scheme val="minor"/>
    </font>
    <font>
      <b/>
      <sz val="20"/>
      <color theme="1"/>
      <name val="Calibri"/>
      <family val="2"/>
      <scheme val="minor"/>
    </font>
    <font>
      <b/>
      <sz val="11"/>
      <color theme="1"/>
      <name val="Calibri"/>
      <family val="2"/>
      <scheme val="minor"/>
    </font>
    <font>
      <sz val="11"/>
      <name val="Calibri"/>
      <family val="2"/>
      <scheme val="minor"/>
    </font>
    <font>
      <sz val="11"/>
      <color theme="0" tint="-0.499984740745262"/>
      <name val="Calibri"/>
      <family val="2"/>
      <scheme val="minor"/>
    </font>
    <font>
      <sz val="14"/>
      <color theme="0"/>
      <name val="Calibri"/>
      <family val="2"/>
    </font>
    <font>
      <b/>
      <sz val="10"/>
      <name val="Calibri"/>
      <family val="2"/>
      <scheme val="minor"/>
    </font>
    <font>
      <vertAlign val="superscript"/>
      <sz val="8"/>
      <color theme="0"/>
      <name val="Calibri"/>
      <family val="2"/>
      <scheme val="minor"/>
    </font>
    <font>
      <b/>
      <sz val="11"/>
      <name val="Calibri"/>
      <family val="2"/>
      <scheme val="minor"/>
    </font>
    <font>
      <u/>
      <sz val="11"/>
      <color theme="10"/>
      <name val="Calibri"/>
      <family val="2"/>
      <scheme val="minor"/>
    </font>
    <font>
      <b/>
      <sz val="14"/>
      <color theme="1"/>
      <name val="Calibri"/>
      <family val="2"/>
    </font>
    <font>
      <b/>
      <sz val="14"/>
      <name val="Calibri"/>
      <family val="2"/>
      <scheme val="minor"/>
    </font>
    <font>
      <sz val="11"/>
      <color theme="1"/>
      <name val="Arial"/>
      <family val="2"/>
    </font>
    <font>
      <sz val="12"/>
      <name val="Arial"/>
      <family val="2"/>
    </font>
    <font>
      <sz val="11"/>
      <color theme="2" tint="-0.499984740745262"/>
      <name val="Calibri"/>
      <family val="2"/>
      <scheme val="minor"/>
    </font>
    <font>
      <b/>
      <sz val="9"/>
      <color theme="0"/>
      <name val="Calibri"/>
      <family val="2"/>
      <scheme val="minor"/>
    </font>
    <font>
      <sz val="9"/>
      <color theme="0"/>
      <name val="Calibri"/>
      <family val="2"/>
      <scheme val="minor"/>
    </font>
    <font>
      <b/>
      <sz val="20"/>
      <color theme="2" tint="-0.749992370372631"/>
      <name val="Calibri"/>
      <family val="2"/>
      <scheme val="minor"/>
    </font>
    <font>
      <sz val="20"/>
      <color theme="2" tint="-0.749992370372631"/>
      <name val="Calibri"/>
      <family val="2"/>
      <scheme val="minor"/>
    </font>
  </fonts>
  <fills count="5">
    <fill>
      <patternFill patternType="none"/>
    </fill>
    <fill>
      <patternFill patternType="gray125"/>
    </fill>
    <fill>
      <patternFill patternType="solid">
        <fgColor rgb="FFFFFF00"/>
        <bgColor indexed="64"/>
      </patternFill>
    </fill>
    <fill>
      <patternFill patternType="solid">
        <fgColor theme="0" tint="-4.9989318521683403E-2"/>
        <bgColor indexed="64"/>
      </patternFill>
    </fill>
    <fill>
      <patternFill patternType="solid">
        <fgColor theme="0" tint="-0.34998626667073579"/>
        <bgColor indexed="64"/>
      </patternFill>
    </fill>
  </fills>
  <borders count="23">
    <border>
      <left/>
      <right/>
      <top/>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hair">
        <color theme="0" tint="-0.24994659260841701"/>
      </left>
      <right style="hair">
        <color theme="0" tint="-0.24994659260841701"/>
      </right>
      <top style="hair">
        <color theme="0" tint="-0.24994659260841701"/>
      </top>
      <bottom style="hair">
        <color theme="0" tint="-0.24994659260841701"/>
      </bottom>
      <diagonal/>
    </border>
    <border>
      <left style="thin">
        <color indexed="64"/>
      </left>
      <right/>
      <top style="thin">
        <color indexed="64"/>
      </top>
      <bottom/>
      <diagonal/>
    </border>
    <border>
      <left/>
      <right/>
      <top style="thin">
        <color indexed="64"/>
      </top>
      <bottom/>
      <diagonal/>
    </border>
    <border>
      <left style="hair">
        <color theme="0" tint="-0.24994659260841701"/>
      </left>
      <right style="hair">
        <color theme="0" tint="-0.24994659260841701"/>
      </right>
      <top style="thin">
        <color indexed="64"/>
      </top>
      <bottom style="hair">
        <color theme="0" tint="-0.24994659260841701"/>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style="hair">
        <color theme="0" tint="-0.24994659260841701"/>
      </left>
      <right style="hair">
        <color theme="0" tint="-0.24994659260841701"/>
      </right>
      <top style="hair">
        <color theme="0" tint="-0.24994659260841701"/>
      </top>
      <bottom style="thin">
        <color indexed="64"/>
      </bottom>
      <diagonal/>
    </border>
    <border>
      <left style="thin">
        <color theme="0" tint="-0.24994659260841701"/>
      </left>
      <right style="thin">
        <color theme="0" tint="-0.24994659260841701"/>
      </right>
      <top style="thin">
        <color theme="0" tint="-0.24994659260841701"/>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hair">
        <color theme="0" tint="-0.24994659260841701"/>
      </left>
      <right style="hair">
        <color theme="0" tint="-0.24994659260841701"/>
      </right>
      <top style="thin">
        <color indexed="64"/>
      </top>
      <bottom style="thin">
        <color indexed="64"/>
      </bottom>
      <diagonal/>
    </border>
    <border>
      <left style="thin">
        <color auto="1"/>
      </left>
      <right style="thin">
        <color indexed="64"/>
      </right>
      <top style="thin">
        <color indexed="64"/>
      </top>
      <bottom style="thin">
        <color indexed="64"/>
      </bottom>
      <diagonal/>
    </border>
    <border>
      <left style="thin">
        <color auto="1"/>
      </left>
      <right style="thin">
        <color indexed="64"/>
      </right>
      <top style="thin">
        <color indexed="64"/>
      </top>
      <bottom style="hair">
        <color theme="0" tint="-0.24994659260841701"/>
      </bottom>
      <diagonal/>
    </border>
    <border>
      <left style="thin">
        <color auto="1"/>
      </left>
      <right style="thin">
        <color indexed="64"/>
      </right>
      <top style="hair">
        <color theme="0" tint="-0.24994659260841701"/>
      </top>
      <bottom style="hair">
        <color theme="0" tint="-0.24994659260841701"/>
      </bottom>
      <diagonal/>
    </border>
    <border>
      <left style="thin">
        <color auto="1"/>
      </left>
      <right style="thin">
        <color indexed="64"/>
      </right>
      <top style="hair">
        <color theme="0" tint="-0.24994659260841701"/>
      </top>
      <bottom style="thin">
        <color indexed="64"/>
      </bottom>
      <diagonal/>
    </border>
    <border>
      <left/>
      <right/>
      <top/>
      <bottom style="thin">
        <color theme="0" tint="-0.24994659260841701"/>
      </bottom>
      <diagonal/>
    </border>
    <border>
      <left style="thick">
        <color theme="2" tint="-0.499984740745262"/>
      </left>
      <right/>
      <top style="thick">
        <color theme="2" tint="-0.499984740745262"/>
      </top>
      <bottom style="thick">
        <color theme="2" tint="-0.499984740745262"/>
      </bottom>
      <diagonal/>
    </border>
    <border>
      <left/>
      <right/>
      <top style="thick">
        <color theme="2" tint="-0.499984740745262"/>
      </top>
      <bottom style="thick">
        <color theme="2" tint="-0.499984740745262"/>
      </bottom>
      <diagonal/>
    </border>
    <border>
      <left/>
      <right/>
      <top/>
      <bottom style="double">
        <color theme="2" tint="-0.749961851863155"/>
      </bottom>
      <diagonal/>
    </border>
    <border>
      <left/>
      <right/>
      <top/>
      <bottom style="double">
        <color theme="1" tint="0.499984740745262"/>
      </bottom>
      <diagonal/>
    </border>
  </borders>
  <cellStyleXfs count="11">
    <xf numFmtId="0" fontId="0" fillId="0" borderId="0"/>
    <xf numFmtId="164" fontId="1" fillId="0" borderId="0" applyFont="0" applyFill="0" applyBorder="0" applyAlignment="0" applyProtection="0"/>
    <xf numFmtId="0" fontId="24" fillId="0" borderId="0" applyNumberFormat="0" applyFill="0" applyBorder="0" applyAlignment="0" applyProtection="0"/>
    <xf numFmtId="0" fontId="27"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cellStyleXfs>
  <cellXfs count="103">
    <xf numFmtId="0" fontId="0" fillId="0" borderId="0" xfId="0"/>
    <xf numFmtId="164" fontId="0" fillId="0" borderId="0" xfId="1" applyFont="1" applyFill="1"/>
    <xf numFmtId="164" fontId="0" fillId="0" borderId="0" xfId="1" applyFont="1"/>
    <xf numFmtId="0" fontId="0" fillId="0" borderId="0" xfId="0" applyAlignment="1" applyProtection="1">
      <alignment horizontal="left" indent="2"/>
      <protection locked="0"/>
    </xf>
    <xf numFmtId="0" fontId="0" fillId="0" borderId="0" xfId="0" applyProtection="1">
      <protection locked="0"/>
    </xf>
    <xf numFmtId="0" fontId="2" fillId="0" borderId="0" xfId="0" applyFont="1" applyAlignment="1" applyProtection="1">
      <alignment vertical="top"/>
      <protection locked="0"/>
    </xf>
    <xf numFmtId="0" fontId="4" fillId="0" borderId="0" xfId="0" applyFont="1" applyProtection="1">
      <protection locked="0"/>
    </xf>
    <xf numFmtId="0" fontId="4" fillId="0" borderId="0" xfId="0" applyFont="1"/>
    <xf numFmtId="0" fontId="12" fillId="0" borderId="0" xfId="0" applyFont="1" applyAlignment="1" applyProtection="1">
      <alignment horizontal="center" vertical="center"/>
      <protection locked="0"/>
    </xf>
    <xf numFmtId="165" fontId="14" fillId="0" borderId="0" xfId="1" applyNumberFormat="1" applyFont="1" applyBorder="1" applyAlignment="1">
      <alignment horizontal="right"/>
    </xf>
    <xf numFmtId="0" fontId="15" fillId="0" borderId="0" xfId="0" applyFont="1" applyAlignment="1">
      <alignment horizontal="right"/>
    </xf>
    <xf numFmtId="49" fontId="13" fillId="0" borderId="0" xfId="0" applyNumberFormat="1" applyFont="1" applyAlignment="1">
      <alignment horizontal="left"/>
    </xf>
    <xf numFmtId="0" fontId="0" fillId="0" borderId="0" xfId="0" applyAlignment="1">
      <alignment horizontal="center"/>
    </xf>
    <xf numFmtId="166" fontId="0" fillId="0" borderId="0" xfId="0" applyNumberFormat="1"/>
    <xf numFmtId="164" fontId="4" fillId="0" borderId="0" xfId="1" applyFont="1"/>
    <xf numFmtId="0" fontId="5" fillId="0" borderId="0" xfId="0" applyFont="1"/>
    <xf numFmtId="0" fontId="10" fillId="0" borderId="3" xfId="0" applyFont="1" applyBorder="1" applyAlignment="1" applyProtection="1">
      <alignment horizontal="left" vertical="center" indent="2"/>
      <protection hidden="1"/>
    </xf>
    <xf numFmtId="0" fontId="10" fillId="0" borderId="6" xfId="0" applyFont="1" applyBorder="1" applyAlignment="1" applyProtection="1">
      <alignment horizontal="left" vertical="center" indent="2"/>
      <protection hidden="1"/>
    </xf>
    <xf numFmtId="0" fontId="10" fillId="0" borderId="7" xfId="0" applyFont="1" applyBorder="1" applyAlignment="1" applyProtection="1">
      <alignment horizontal="left" vertical="center" indent="2"/>
      <protection hidden="1"/>
    </xf>
    <xf numFmtId="0" fontId="9" fillId="0" borderId="11" xfId="0" applyFont="1" applyBorder="1" applyAlignment="1" applyProtection="1">
      <alignment vertical="center"/>
      <protection hidden="1"/>
    </xf>
    <xf numFmtId="0" fontId="18" fillId="0" borderId="0" xfId="0" applyFont="1"/>
    <xf numFmtId="164" fontId="18" fillId="0" borderId="0" xfId="1" applyFont="1" applyFill="1" applyBorder="1"/>
    <xf numFmtId="164" fontId="19" fillId="0" borderId="0" xfId="1" applyFont="1" applyFill="1" applyBorder="1"/>
    <xf numFmtId="0" fontId="6" fillId="0" borderId="0" xfId="0" applyFont="1" applyAlignment="1">
      <alignment vertical="center" wrapText="1"/>
    </xf>
    <xf numFmtId="0" fontId="25" fillId="0" borderId="0" xfId="0" applyFont="1" applyAlignment="1">
      <alignment vertical="center" wrapText="1"/>
    </xf>
    <xf numFmtId="0" fontId="25" fillId="0" borderId="0" xfId="0" applyFont="1" applyAlignment="1">
      <alignment vertical="center"/>
    </xf>
    <xf numFmtId="0" fontId="26" fillId="0" borderId="0" xfId="0" applyFont="1" applyAlignment="1">
      <alignment horizontal="center" vertical="center"/>
    </xf>
    <xf numFmtId="0" fontId="0" fillId="0" borderId="0" xfId="0" applyAlignment="1">
      <alignment wrapText="1"/>
    </xf>
    <xf numFmtId="0" fontId="0" fillId="0" borderId="0" xfId="0" applyAlignment="1">
      <alignment vertical="center" wrapText="1"/>
    </xf>
    <xf numFmtId="0" fontId="0" fillId="0" borderId="0" xfId="0" applyAlignment="1">
      <alignment horizontal="left" wrapText="1"/>
    </xf>
    <xf numFmtId="0" fontId="10" fillId="0" borderId="0" xfId="0" applyFont="1"/>
    <xf numFmtId="0" fontId="3" fillId="0" borderId="0" xfId="0" applyFont="1" applyAlignment="1" applyProtection="1">
      <alignment vertical="top"/>
      <protection locked="0"/>
    </xf>
    <xf numFmtId="0" fontId="5" fillId="0" borderId="12" xfId="0" applyFont="1" applyBorder="1"/>
    <xf numFmtId="0" fontId="5" fillId="0" borderId="4" xfId="0" applyFont="1" applyBorder="1"/>
    <xf numFmtId="0" fontId="5" fillId="0" borderId="8" xfId="0" applyFont="1" applyBorder="1"/>
    <xf numFmtId="0" fontId="5" fillId="0" borderId="0" xfId="0" applyFont="1" applyAlignment="1" applyProtection="1">
      <alignment horizontal="left" indent="2"/>
      <protection locked="0"/>
    </xf>
    <xf numFmtId="0" fontId="5" fillId="0" borderId="0" xfId="0" applyFont="1" applyProtection="1">
      <protection locked="0"/>
    </xf>
    <xf numFmtId="0" fontId="22" fillId="0" borderId="0" xfId="0" applyFont="1" applyAlignment="1">
      <alignment horizontal="left"/>
    </xf>
    <xf numFmtId="49" fontId="22" fillId="0" borderId="0" xfId="0" applyNumberFormat="1" applyFont="1" applyAlignment="1">
      <alignment horizontal="left"/>
    </xf>
    <xf numFmtId="0" fontId="18" fillId="0" borderId="0" xfId="0" applyFont="1" applyAlignment="1">
      <alignment horizontal="left" indent="3"/>
    </xf>
    <xf numFmtId="0" fontId="18" fillId="0" borderId="0" xfId="0" quotePrefix="1" applyFont="1" applyAlignment="1">
      <alignment horizontal="left" indent="3"/>
    </xf>
    <xf numFmtId="164" fontId="0" fillId="0" borderId="0" xfId="1" applyFont="1" applyBorder="1"/>
    <xf numFmtId="0" fontId="18" fillId="0" borderId="0" xfId="0" applyFont="1" applyProtection="1">
      <protection locked="0"/>
    </xf>
    <xf numFmtId="0" fontId="30" fillId="0" borderId="0" xfId="0" applyFont="1" applyProtection="1">
      <protection locked="0"/>
    </xf>
    <xf numFmtId="0" fontId="31" fillId="0" borderId="0" xfId="0" applyFont="1" applyProtection="1">
      <protection locked="0"/>
    </xf>
    <xf numFmtId="0" fontId="17" fillId="0" borderId="0" xfId="0" applyFont="1" applyAlignment="1">
      <alignment horizontal="left"/>
    </xf>
    <xf numFmtId="0" fontId="33" fillId="0" borderId="0" xfId="2" applyFont="1" applyAlignment="1">
      <alignment horizontal="left" vertical="center"/>
    </xf>
    <xf numFmtId="0" fontId="33" fillId="0" borderId="0" xfId="0" applyFont="1"/>
    <xf numFmtId="0" fontId="0" fillId="0" borderId="0" xfId="0" applyAlignment="1">
      <alignment vertical="center"/>
    </xf>
    <xf numFmtId="0" fontId="7" fillId="0" borderId="21" xfId="0" applyFont="1" applyBorder="1" applyAlignment="1">
      <alignment vertical="center" wrapText="1"/>
    </xf>
    <xf numFmtId="0" fontId="0" fillId="0" borderId="0" xfId="0" applyAlignment="1">
      <alignment horizontal="left" vertical="center" wrapText="1"/>
    </xf>
    <xf numFmtId="0" fontId="5" fillId="0" borderId="0" xfId="0" applyFont="1" applyAlignment="1" applyProtection="1">
      <alignment horizontal="left"/>
      <protection locked="0"/>
    </xf>
    <xf numFmtId="0" fontId="7" fillId="0" borderId="22" xfId="0" applyFont="1" applyBorder="1" applyAlignment="1" applyProtection="1">
      <alignment vertical="center" wrapText="1"/>
      <protection locked="0"/>
    </xf>
    <xf numFmtId="0" fontId="20" fillId="0" borderId="0" xfId="0" applyFont="1" applyAlignment="1" applyProtection="1">
      <alignment vertical="center" wrapText="1"/>
      <protection locked="0"/>
    </xf>
    <xf numFmtId="0" fontId="11" fillId="0" borderId="0" xfId="0" applyFont="1" applyProtection="1">
      <protection locked="0"/>
    </xf>
    <xf numFmtId="0" fontId="17" fillId="0" borderId="0" xfId="0" applyFont="1" applyAlignment="1">
      <alignment horizontal="left" wrapText="1"/>
    </xf>
    <xf numFmtId="164" fontId="21" fillId="3" borderId="10" xfId="0" applyNumberFormat="1" applyFont="1" applyFill="1" applyBorder="1" applyAlignment="1" applyProtection="1">
      <alignment horizontal="center" vertical="center" wrapText="1"/>
      <protection locked="0" hidden="1"/>
    </xf>
    <xf numFmtId="164" fontId="21" fillId="3" borderId="1" xfId="0" applyNumberFormat="1" applyFont="1" applyFill="1" applyBorder="1" applyAlignment="1" applyProtection="1">
      <alignment horizontal="center" vertical="center" wrapText="1"/>
      <protection locked="0" hidden="1"/>
    </xf>
    <xf numFmtId="0" fontId="0" fillId="0" borderId="0" xfId="0" applyProtection="1">
      <protection locked="0" hidden="1"/>
    </xf>
    <xf numFmtId="0" fontId="21" fillId="3" borderId="1" xfId="0" applyFont="1" applyFill="1" applyBorder="1" applyAlignment="1" applyProtection="1">
      <alignment horizontal="center" vertical="center" wrapText="1"/>
      <protection locked="0" hidden="1"/>
    </xf>
    <xf numFmtId="164" fontId="18" fillId="0" borderId="2" xfId="1" applyFont="1" applyFill="1" applyBorder="1" applyProtection="1">
      <protection locked="0" hidden="1"/>
    </xf>
    <xf numFmtId="167" fontId="18" fillId="0" borderId="2" xfId="1" applyNumberFormat="1" applyFont="1" applyFill="1" applyBorder="1" applyAlignment="1" applyProtection="1">
      <alignment horizontal="center"/>
      <protection locked="0" hidden="1"/>
    </xf>
    <xf numFmtId="164" fontId="9" fillId="3" borderId="10" xfId="0" applyNumberFormat="1" applyFont="1" applyFill="1" applyBorder="1" applyAlignment="1" applyProtection="1">
      <alignment horizontal="center" vertical="center" wrapText="1"/>
      <protection locked="0" hidden="1"/>
    </xf>
    <xf numFmtId="0" fontId="21" fillId="4" borderId="1" xfId="0" applyFont="1" applyFill="1" applyBorder="1" applyAlignment="1" applyProtection="1">
      <alignment horizontal="center" vertical="center" wrapText="1"/>
      <protection locked="0" hidden="1"/>
    </xf>
    <xf numFmtId="165" fontId="18" fillId="0" borderId="13" xfId="1" applyNumberFormat="1" applyFont="1" applyFill="1" applyBorder="1" applyProtection="1">
      <protection locked="0" hidden="1"/>
    </xf>
    <xf numFmtId="165" fontId="18" fillId="0" borderId="14" xfId="1" applyNumberFormat="1" applyFont="1" applyFill="1" applyBorder="1" applyProtection="1">
      <protection locked="0" hidden="1"/>
    </xf>
    <xf numFmtId="165" fontId="18" fillId="0" borderId="5" xfId="1" applyNumberFormat="1" applyFont="1" applyFill="1" applyBorder="1" applyProtection="1">
      <protection locked="0" hidden="1"/>
    </xf>
    <xf numFmtId="165" fontId="18" fillId="0" borderId="15" xfId="1" applyNumberFormat="1" applyFont="1" applyFill="1" applyBorder="1" applyProtection="1">
      <protection locked="0" hidden="1"/>
    </xf>
    <xf numFmtId="165" fontId="18" fillId="0" borderId="2" xfId="1" applyNumberFormat="1" applyFont="1" applyFill="1" applyBorder="1" applyProtection="1">
      <protection locked="0" hidden="1"/>
    </xf>
    <xf numFmtId="165" fontId="18" fillId="0" borderId="16" xfId="1" applyNumberFormat="1" applyFont="1" applyFill="1" applyBorder="1" applyProtection="1">
      <protection locked="0" hidden="1"/>
    </xf>
    <xf numFmtId="165" fontId="18" fillId="0" borderId="9" xfId="1" applyNumberFormat="1" applyFont="1" applyFill="1" applyBorder="1" applyProtection="1">
      <protection locked="0" hidden="1"/>
    </xf>
    <xf numFmtId="165" fontId="18" fillId="0" borderId="17" xfId="1" applyNumberFormat="1" applyFont="1" applyFill="1" applyBorder="1" applyProtection="1">
      <protection locked="0" hidden="1"/>
    </xf>
    <xf numFmtId="165" fontId="19" fillId="0" borderId="5" xfId="1" applyNumberFormat="1" applyFont="1" applyFill="1" applyBorder="1" applyProtection="1">
      <protection locked="0" hidden="1"/>
    </xf>
    <xf numFmtId="164" fontId="0" fillId="0" borderId="0" xfId="0" applyNumberFormat="1" applyProtection="1">
      <protection locked="0" hidden="1"/>
    </xf>
    <xf numFmtId="164" fontId="18" fillId="0" borderId="13" xfId="1" applyFont="1" applyFill="1" applyBorder="1" applyProtection="1">
      <protection locked="0" hidden="1"/>
    </xf>
    <xf numFmtId="164" fontId="18" fillId="0" borderId="5" xfId="1" applyFont="1" applyFill="1" applyBorder="1" applyProtection="1">
      <protection locked="0" hidden="1"/>
    </xf>
    <xf numFmtId="164" fontId="18" fillId="0" borderId="9" xfId="1" applyFont="1" applyFill="1" applyBorder="1" applyProtection="1">
      <protection locked="0" hidden="1"/>
    </xf>
    <xf numFmtId="0" fontId="18" fillId="0" borderId="0" xfId="0" applyFont="1" applyAlignment="1" applyProtection="1">
      <alignment horizontal="center" vertical="center" wrapText="1"/>
      <protection locked="0"/>
    </xf>
    <xf numFmtId="0" fontId="5" fillId="0" borderId="0" xfId="0" applyFont="1" applyAlignment="1" applyProtection="1">
      <alignment horizontal="center" vertical="center" wrapText="1"/>
      <protection locked="0"/>
    </xf>
    <xf numFmtId="0" fontId="8" fillId="0" borderId="0" xfId="0" applyFont="1" applyAlignment="1" applyProtection="1">
      <alignment horizontal="center" vertical="center"/>
      <protection locked="0"/>
    </xf>
    <xf numFmtId="0" fontId="23" fillId="0" borderId="0" xfId="0" applyFont="1" applyAlignment="1" applyProtection="1">
      <alignment horizontal="left" indent="4"/>
      <protection locked="0"/>
    </xf>
    <xf numFmtId="0" fontId="18" fillId="0" borderId="0" xfId="0" applyFont="1" applyAlignment="1" applyProtection="1">
      <alignment horizontal="left" indent="8"/>
      <protection locked="0"/>
    </xf>
    <xf numFmtId="0" fontId="18" fillId="0" borderId="0" xfId="0" applyFont="1" applyAlignment="1" applyProtection="1">
      <alignment horizontal="left" indent="10"/>
      <protection locked="0"/>
    </xf>
    <xf numFmtId="0" fontId="18" fillId="0" borderId="0" xfId="0" applyFont="1" applyAlignment="1" applyProtection="1">
      <alignment horizontal="left" indent="3"/>
      <protection locked="0"/>
    </xf>
    <xf numFmtId="0" fontId="18" fillId="0" borderId="0" xfId="0" quotePrefix="1" applyFont="1" applyAlignment="1" applyProtection="1">
      <alignment horizontal="left" indent="3"/>
      <protection locked="0"/>
    </xf>
    <xf numFmtId="0" fontId="16" fillId="0" borderId="0" xfId="0" applyFont="1" applyAlignment="1" applyProtection="1">
      <alignment vertical="center"/>
      <protection locked="0"/>
    </xf>
    <xf numFmtId="0" fontId="18" fillId="0" borderId="11" xfId="0" applyFont="1" applyBorder="1" applyAlignment="1" applyProtection="1">
      <alignment horizontal="left" indent="3"/>
      <protection locked="0"/>
    </xf>
    <xf numFmtId="0" fontId="5" fillId="0" borderId="12" xfId="0" applyFont="1" applyBorder="1" applyProtection="1">
      <protection locked="0"/>
    </xf>
    <xf numFmtId="0" fontId="18" fillId="0" borderId="3" xfId="0" applyFont="1" applyBorder="1" applyAlignment="1" applyProtection="1">
      <alignment horizontal="left" indent="5"/>
      <protection locked="0"/>
    </xf>
    <xf numFmtId="0" fontId="5" fillId="0" borderId="4" xfId="0" applyFont="1" applyBorder="1" applyProtection="1">
      <protection locked="0"/>
    </xf>
    <xf numFmtId="0" fontId="18" fillId="0" borderId="6" xfId="0" applyFont="1" applyBorder="1" applyAlignment="1" applyProtection="1">
      <alignment horizontal="left" indent="5"/>
      <protection locked="0"/>
    </xf>
    <xf numFmtId="0" fontId="18" fillId="0" borderId="7" xfId="0" applyFont="1" applyBorder="1" applyAlignment="1" applyProtection="1">
      <alignment horizontal="left" indent="5"/>
      <protection locked="0"/>
    </xf>
    <xf numFmtId="0" fontId="5" fillId="0" borderId="8" xfId="0" applyFont="1" applyBorder="1" applyProtection="1">
      <protection locked="0"/>
    </xf>
    <xf numFmtId="0" fontId="32" fillId="0" borderId="0" xfId="0" applyFont="1" applyAlignment="1">
      <alignment horizontal="center" vertical="center" wrapText="1"/>
    </xf>
    <xf numFmtId="164" fontId="33" fillId="0" borderId="0" xfId="4" applyFont="1" applyFill="1" applyAlignment="1">
      <alignment horizontal="center" vertical="center" wrapText="1"/>
    </xf>
    <xf numFmtId="0" fontId="25" fillId="0" borderId="19" xfId="0" applyFont="1" applyBorder="1" applyAlignment="1">
      <alignment horizontal="center" vertical="center"/>
    </xf>
    <xf numFmtId="0" fontId="25" fillId="0" borderId="20" xfId="0" applyFont="1" applyBorder="1" applyAlignment="1">
      <alignment horizontal="center" vertical="center"/>
    </xf>
    <xf numFmtId="0" fontId="0" fillId="0" borderId="0" xfId="0" applyAlignment="1">
      <alignment horizontal="left" vertical="top" wrapText="1"/>
    </xf>
    <xf numFmtId="0" fontId="28" fillId="0" borderId="0" xfId="3" applyFont="1" applyAlignment="1">
      <alignment horizontal="left" vertical="center" wrapText="1"/>
    </xf>
    <xf numFmtId="0" fontId="0" fillId="2" borderId="0" xfId="0" applyFill="1" applyAlignment="1">
      <alignment horizontal="center"/>
    </xf>
    <xf numFmtId="0" fontId="32" fillId="0" borderId="0" xfId="0" applyFont="1" applyAlignment="1" applyProtection="1">
      <alignment horizontal="center" vertical="center" wrapText="1"/>
      <protection locked="0"/>
    </xf>
    <xf numFmtId="0" fontId="32" fillId="0" borderId="0" xfId="0" applyFont="1" applyAlignment="1" applyProtection="1">
      <alignment horizontal="center" vertical="center"/>
      <protection locked="0"/>
    </xf>
    <xf numFmtId="0" fontId="16" fillId="0" borderId="18" xfId="0" applyFont="1" applyBorder="1" applyAlignment="1" applyProtection="1">
      <alignment horizontal="center" vertical="center"/>
      <protection locked="0"/>
    </xf>
  </cellXfs>
  <cellStyles count="11">
    <cellStyle name="Hipervínculo" xfId="2" builtinId="8"/>
    <cellStyle name="Millares" xfId="1" builtinId="3"/>
    <cellStyle name="Millares 2" xfId="4" xr:uid="{00000000-0005-0000-0000-000032000000}"/>
    <cellStyle name="Millares 2 2" xfId="6" xr:uid="{00000000-0005-0000-0000-000001000000}"/>
    <cellStyle name="Millares 2 2 2" xfId="10" xr:uid="{00000000-0005-0000-0000-000003000000}"/>
    <cellStyle name="Millares 2 3" xfId="8" xr:uid="{00000000-0005-0000-0000-000002000000}"/>
    <cellStyle name="Millares 3" xfId="5" xr:uid="{00000000-0005-0000-0000-000002000000}"/>
    <cellStyle name="Millares 3 2" xfId="9" xr:uid="{00000000-0005-0000-0000-000004000000}"/>
    <cellStyle name="Millares 4" xfId="7" xr:uid="{00000000-0005-0000-0000-000035000000}"/>
    <cellStyle name="Normal" xfId="0" builtinId="0"/>
    <cellStyle name="Normal 2 2" xfId="3" xr:uid="{2053DB67-3F42-4BA4-ACD8-764ED0D7768D}"/>
  </cellStyles>
  <dxfs count="1">
    <dxf>
      <font>
        <color theme="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microsoft.com/office/2017/10/relationships/person" Target="persons/person.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trlProps/ctrlProp1.xml><?xml version="1.0" encoding="utf-8"?>
<formControlPr xmlns="http://schemas.microsoft.com/office/spreadsheetml/2009/9/main" objectType="Drop" dropLines="11" dropStyle="combo" dx="22" fmlaLink="A6" fmlaRange="DESPLEGABLES!$D$3:$D$13" noThreeD="1" sel="1" val="0"/>
</file>

<file path=xl/ctrlProps/ctrlProp2.xml><?xml version="1.0" encoding="utf-8"?>
<formControlPr xmlns="http://schemas.microsoft.com/office/spreadsheetml/2009/9/main" objectType="Drop" dropStyle="combo" dx="22" fmlaLink="A7" fmlaRange="DESPLEGABLES!$M$3:$M$5" noThreeD="1" sel="1" val="0"/>
</file>

<file path=xl/ctrlProps/ctrlProp3.xml><?xml version="1.0" encoding="utf-8"?>
<formControlPr xmlns="http://schemas.microsoft.com/office/spreadsheetml/2009/9/main" objectType="Drop" dropStyle="combo" dx="22" fmlaLink="D7" fmlaRange="DESPLEGABLES!$H$3:$H$11" noThreeD="1" sel="2"/>
</file>

<file path=xl/ctrlProps/ctrlProp4.xml><?xml version="1.0" encoding="utf-8"?>
<formControlPr xmlns="http://schemas.microsoft.com/office/spreadsheetml/2009/9/main" objectType="Drop" dropStyle="combo" dx="22" fmlaLink="$A$6" fmlaRange="DESPLEGABLES!$M$3:$M$5" noThreeD="1" sel="2" val="0"/>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PORTADA!A1"/><Relationship Id="rId1" Type="http://schemas.openxmlformats.org/officeDocument/2006/relationships/image" Target="../media/image2.png"/><Relationship Id="rId5" Type="http://schemas.openxmlformats.org/officeDocument/2006/relationships/image" Target="../media/image3.png"/><Relationship Id="rId4" Type="http://schemas.microsoft.com/office/2007/relationships/hdphoto" Target="../media/hdphoto1.wdp"/></Relationships>
</file>

<file path=xl/drawings/_rels/drawing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PORTADA!A1"/><Relationship Id="rId1" Type="http://schemas.openxmlformats.org/officeDocument/2006/relationships/image" Target="../media/image3.png"/><Relationship Id="rId5" Type="http://schemas.openxmlformats.org/officeDocument/2006/relationships/image" Target="../media/image2.png"/><Relationship Id="rId4" Type="http://schemas.microsoft.com/office/2007/relationships/hdphoto" Target="../media/hdphoto1.wdp"/></Relationships>
</file>

<file path=xl/drawings/_rels/drawing4.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4.png"/><Relationship Id="rId1" Type="http://schemas.openxmlformats.org/officeDocument/2006/relationships/hyperlink" Target="#PORTADA!A1"/><Relationship Id="rId5" Type="http://schemas.openxmlformats.org/officeDocument/2006/relationships/image" Target="../media/image3.png"/><Relationship Id="rId4" Type="http://schemas.openxmlformats.org/officeDocument/2006/relationships/image" Target="../media/image2.png"/></Relationships>
</file>

<file path=xl/drawings/_rels/drawing5.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4.png"/><Relationship Id="rId1" Type="http://schemas.openxmlformats.org/officeDocument/2006/relationships/hyperlink" Target="#PORTADA!A1"/><Relationship Id="rId5" Type="http://schemas.openxmlformats.org/officeDocument/2006/relationships/image" Target="../media/image3.png"/><Relationship Id="rId4" Type="http://schemas.openxmlformats.org/officeDocument/2006/relationships/image" Target="../media/image2.png"/></Relationships>
</file>

<file path=xl/drawings/_rels/drawing6.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4.png"/><Relationship Id="rId1" Type="http://schemas.openxmlformats.org/officeDocument/2006/relationships/hyperlink" Target="#PORTADA!A1"/><Relationship Id="rId5" Type="http://schemas.openxmlformats.org/officeDocument/2006/relationships/image" Target="../media/image3.png"/><Relationship Id="rId4" Type="http://schemas.openxmlformats.org/officeDocument/2006/relationships/image" Target="../media/image2.png"/></Relationships>
</file>

<file path=xl/drawings/_rels/drawing7.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4.png"/><Relationship Id="rId1" Type="http://schemas.openxmlformats.org/officeDocument/2006/relationships/hyperlink" Target="#PORTADA!A1"/><Relationship Id="rId5" Type="http://schemas.openxmlformats.org/officeDocument/2006/relationships/image" Target="../media/image3.png"/><Relationship Id="rId4"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7</xdr:col>
      <xdr:colOff>498209</xdr:colOff>
      <xdr:row>3</xdr:row>
      <xdr:rowOff>127480</xdr:rowOff>
    </xdr:from>
    <xdr:to>
      <xdr:col>15</xdr:col>
      <xdr:colOff>219340</xdr:colOff>
      <xdr:row>10</xdr:row>
      <xdr:rowOff>209226</xdr:rowOff>
    </xdr:to>
    <xdr:pic>
      <xdr:nvPicPr>
        <xdr:cNvPr id="3" name="Imagen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5832209" y="1214918"/>
          <a:ext cx="5817131" cy="3883808"/>
        </a:xfrm>
        <a:prstGeom prst="rect">
          <a:avLst/>
        </a:prstGeom>
      </xdr:spPr>
    </xdr:pic>
    <xdr:clientData/>
  </xdr:twoCellAnchor>
  <xdr:twoCellAnchor editAs="oneCell">
    <xdr:from>
      <xdr:col>0</xdr:col>
      <xdr:colOff>0</xdr:colOff>
      <xdr:row>0</xdr:row>
      <xdr:rowOff>12699</xdr:rowOff>
    </xdr:from>
    <xdr:to>
      <xdr:col>2</xdr:col>
      <xdr:colOff>345413</xdr:colOff>
      <xdr:row>0</xdr:row>
      <xdr:rowOff>525990</xdr:rowOff>
    </xdr:to>
    <xdr:pic>
      <xdr:nvPicPr>
        <xdr:cNvPr id="5" name="Imagen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2"/>
        <a:stretch>
          <a:fillRect/>
        </a:stretch>
      </xdr:blipFill>
      <xdr:spPr>
        <a:xfrm>
          <a:off x="0" y="12699"/>
          <a:ext cx="1869413" cy="513291"/>
        </a:xfrm>
        <a:prstGeom prst="rect">
          <a:avLst/>
        </a:prstGeom>
      </xdr:spPr>
    </xdr:pic>
    <xdr:clientData/>
  </xdr:twoCellAnchor>
  <xdr:twoCellAnchor editAs="oneCell">
    <xdr:from>
      <xdr:col>12</xdr:col>
      <xdr:colOff>245869</xdr:colOff>
      <xdr:row>0</xdr:row>
      <xdr:rowOff>0</xdr:rowOff>
    </xdr:from>
    <xdr:to>
      <xdr:col>15</xdr:col>
      <xdr:colOff>183970</xdr:colOff>
      <xdr:row>0</xdr:row>
      <xdr:rowOff>497416</xdr:rowOff>
    </xdr:to>
    <xdr:pic>
      <xdr:nvPicPr>
        <xdr:cNvPr id="6" name="Imagen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3"/>
        <a:stretch>
          <a:fillRect/>
        </a:stretch>
      </xdr:blipFill>
      <xdr:spPr>
        <a:xfrm>
          <a:off x="9389869" y="0"/>
          <a:ext cx="2224101" cy="49741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6126070</xdr:colOff>
      <xdr:row>0</xdr:row>
      <xdr:rowOff>0</xdr:rowOff>
    </xdr:from>
    <xdr:to>
      <xdr:col>2</xdr:col>
      <xdr:colOff>907</xdr:colOff>
      <xdr:row>0</xdr:row>
      <xdr:rowOff>426316</xdr:rowOff>
    </xdr:to>
    <xdr:pic>
      <xdr:nvPicPr>
        <xdr:cNvPr id="5" name="Imagen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1"/>
        <a:stretch>
          <a:fillRect/>
        </a:stretch>
      </xdr:blipFill>
      <xdr:spPr>
        <a:xfrm>
          <a:off x="6215717" y="0"/>
          <a:ext cx="1809162" cy="429491"/>
        </a:xfrm>
        <a:prstGeom prst="rect">
          <a:avLst/>
        </a:prstGeom>
      </xdr:spPr>
    </xdr:pic>
    <xdr:clientData/>
  </xdr:twoCellAnchor>
  <xdr:twoCellAnchor editAs="oneCell">
    <xdr:from>
      <xdr:col>0</xdr:col>
      <xdr:colOff>0</xdr:colOff>
      <xdr:row>0</xdr:row>
      <xdr:rowOff>32096</xdr:rowOff>
    </xdr:from>
    <xdr:to>
      <xdr:col>1</xdr:col>
      <xdr:colOff>444688</xdr:colOff>
      <xdr:row>0</xdr:row>
      <xdr:rowOff>388644</xdr:rowOff>
    </xdr:to>
    <xdr:pic>
      <xdr:nvPicPr>
        <xdr:cNvPr id="6" name="Imagen 5">
          <a:hlinkClick xmlns:r="http://schemas.openxmlformats.org/officeDocument/2006/relationships" r:id="rId2"/>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3">
          <a:extLst>
            <a:ext uri="{BEBA8EAE-BF5A-486C-A8C5-ECC9F3942E4B}">
              <a14:imgProps xmlns:a14="http://schemas.microsoft.com/office/drawing/2010/main">
                <a14:imgLayer r:embed="rId4">
                  <a14:imgEffect>
                    <a14:saturation sat="0"/>
                  </a14:imgEffect>
                </a14:imgLayer>
              </a14:imgProps>
            </a:ext>
          </a:extLst>
        </a:blip>
        <a:stretch>
          <a:fillRect/>
        </a:stretch>
      </xdr:blipFill>
      <xdr:spPr>
        <a:xfrm flipH="1">
          <a:off x="0" y="32096"/>
          <a:ext cx="531160" cy="353373"/>
        </a:xfrm>
        <a:prstGeom prst="rect">
          <a:avLst/>
        </a:prstGeom>
      </xdr:spPr>
    </xdr:pic>
    <xdr:clientData/>
  </xdr:twoCellAnchor>
  <xdr:twoCellAnchor editAs="oneCell">
    <xdr:from>
      <xdr:col>1</xdr:col>
      <xdr:colOff>576862</xdr:colOff>
      <xdr:row>0</xdr:row>
      <xdr:rowOff>71516</xdr:rowOff>
    </xdr:from>
    <xdr:to>
      <xdr:col>1</xdr:col>
      <xdr:colOff>2293488</xdr:colOff>
      <xdr:row>0</xdr:row>
      <xdr:rowOff>464283</xdr:rowOff>
    </xdr:to>
    <xdr:pic>
      <xdr:nvPicPr>
        <xdr:cNvPr id="7" name="Imagen 6">
          <a:extLst>
            <a:ext uri="{FF2B5EF4-FFF2-40B4-BE49-F238E27FC236}">
              <a16:creationId xmlns:a16="http://schemas.microsoft.com/office/drawing/2014/main" id="{00000000-0008-0000-0100-000007000000}"/>
            </a:ext>
          </a:extLst>
        </xdr:cNvPr>
        <xdr:cNvPicPr>
          <a:picLocks noChangeAspect="1"/>
        </xdr:cNvPicPr>
      </xdr:nvPicPr>
      <xdr:blipFill>
        <a:blip xmlns:r="http://schemas.openxmlformats.org/officeDocument/2006/relationships" r:embed="rId5"/>
        <a:stretch>
          <a:fillRect/>
        </a:stretch>
      </xdr:blipFill>
      <xdr:spPr>
        <a:xfrm>
          <a:off x="666509" y="71516"/>
          <a:ext cx="1713451" cy="39594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1504950</xdr:colOff>
      <xdr:row>36</xdr:row>
      <xdr:rowOff>129953</xdr:rowOff>
    </xdr:from>
    <xdr:to>
      <xdr:col>1</xdr:col>
      <xdr:colOff>5743575</xdr:colOff>
      <xdr:row>53</xdr:row>
      <xdr:rowOff>57150</xdr:rowOff>
    </xdr:to>
    <xdr:grpSp>
      <xdr:nvGrpSpPr>
        <xdr:cNvPr id="2" name="5 Grupo">
          <a:extLst>
            <a:ext uri="{FF2B5EF4-FFF2-40B4-BE49-F238E27FC236}">
              <a16:creationId xmlns:a16="http://schemas.microsoft.com/office/drawing/2014/main" id="{00000000-0008-0000-0200-000002000000}"/>
            </a:ext>
          </a:extLst>
        </xdr:cNvPr>
        <xdr:cNvGrpSpPr/>
      </xdr:nvGrpSpPr>
      <xdr:grpSpPr>
        <a:xfrm>
          <a:off x="1597314" y="10624771"/>
          <a:ext cx="4238625" cy="3067561"/>
          <a:chOff x="2450483" y="941737"/>
          <a:chExt cx="6608172" cy="4643216"/>
        </a:xfrm>
        <a:noFill/>
      </xdr:grpSpPr>
      <xdr:grpSp>
        <xdr:nvGrpSpPr>
          <xdr:cNvPr id="3" name="Group 248">
            <a:extLst>
              <a:ext uri="{FF2B5EF4-FFF2-40B4-BE49-F238E27FC236}">
                <a16:creationId xmlns:a16="http://schemas.microsoft.com/office/drawing/2014/main" id="{00000000-0008-0000-0200-000003000000}"/>
              </a:ext>
            </a:extLst>
          </xdr:cNvPr>
          <xdr:cNvGrpSpPr>
            <a:grpSpLocks/>
          </xdr:cNvGrpSpPr>
        </xdr:nvGrpSpPr>
        <xdr:grpSpPr bwMode="auto">
          <a:xfrm>
            <a:off x="2450483" y="941737"/>
            <a:ext cx="6608172" cy="4643216"/>
            <a:chOff x="879" y="510"/>
            <a:chExt cx="3995" cy="3041"/>
          </a:xfrm>
          <a:grpFill/>
        </xdr:grpSpPr>
        <xdr:grpSp>
          <xdr:nvGrpSpPr>
            <xdr:cNvPr id="17" name="Group 19">
              <a:extLst>
                <a:ext uri="{FF2B5EF4-FFF2-40B4-BE49-F238E27FC236}">
                  <a16:creationId xmlns:a16="http://schemas.microsoft.com/office/drawing/2014/main" id="{00000000-0008-0000-0200-000011000000}"/>
                </a:ext>
              </a:extLst>
            </xdr:cNvPr>
            <xdr:cNvGrpSpPr>
              <a:grpSpLocks/>
            </xdr:cNvGrpSpPr>
          </xdr:nvGrpSpPr>
          <xdr:grpSpPr bwMode="auto">
            <a:xfrm>
              <a:off x="3915" y="1898"/>
              <a:ext cx="959" cy="497"/>
              <a:chOff x="3915" y="1898"/>
              <a:chExt cx="959" cy="497"/>
            </a:xfrm>
            <a:grpFill/>
          </xdr:grpSpPr>
          <xdr:sp macro="" textlink="">
            <xdr:nvSpPr>
              <xdr:cNvPr id="79" name="Freeform 20">
                <a:extLst>
                  <a:ext uri="{FF2B5EF4-FFF2-40B4-BE49-F238E27FC236}">
                    <a16:creationId xmlns:a16="http://schemas.microsoft.com/office/drawing/2014/main" id="{00000000-0008-0000-0200-00004F000000}"/>
                  </a:ext>
                </a:extLst>
              </xdr:cNvPr>
              <xdr:cNvSpPr>
                <a:spLocks/>
              </xdr:cNvSpPr>
            </xdr:nvSpPr>
            <xdr:spPr bwMode="auto">
              <a:xfrm>
                <a:off x="3915" y="2292"/>
                <a:ext cx="151" cy="103"/>
              </a:xfrm>
              <a:custGeom>
                <a:avLst/>
                <a:gdLst>
                  <a:gd name="T0" fmla="*/ 30 w 151"/>
                  <a:gd name="T1" fmla="*/ 24 h 103"/>
                  <a:gd name="T2" fmla="*/ 99 w 151"/>
                  <a:gd name="T3" fmla="*/ 4 h 103"/>
                  <a:gd name="T4" fmla="*/ 144 w 151"/>
                  <a:gd name="T5" fmla="*/ 49 h 103"/>
                  <a:gd name="T6" fmla="*/ 54 w 151"/>
                  <a:gd name="T7" fmla="*/ 95 h 103"/>
                  <a:gd name="T8" fmla="*/ 8 w 151"/>
                  <a:gd name="T9" fmla="*/ 95 h 103"/>
                  <a:gd name="T10" fmla="*/ 8 w 151"/>
                  <a:gd name="T11" fmla="*/ 49 h 103"/>
                  <a:gd name="T12" fmla="*/ 30 w 151"/>
                  <a:gd name="T13" fmla="*/ 24 h 103"/>
                </a:gdLst>
                <a:ahLst/>
                <a:cxnLst>
                  <a:cxn ang="0">
                    <a:pos x="T0" y="T1"/>
                  </a:cxn>
                  <a:cxn ang="0">
                    <a:pos x="T2" y="T3"/>
                  </a:cxn>
                  <a:cxn ang="0">
                    <a:pos x="T4" y="T5"/>
                  </a:cxn>
                  <a:cxn ang="0">
                    <a:pos x="T6" y="T7"/>
                  </a:cxn>
                  <a:cxn ang="0">
                    <a:pos x="T8" y="T9"/>
                  </a:cxn>
                  <a:cxn ang="0">
                    <a:pos x="T10" y="T11"/>
                  </a:cxn>
                  <a:cxn ang="0">
                    <a:pos x="T12" y="T13"/>
                  </a:cxn>
                </a:cxnLst>
                <a:rect l="0" t="0" r="r" b="b"/>
                <a:pathLst>
                  <a:path w="151" h="103">
                    <a:moveTo>
                      <a:pt x="30" y="24"/>
                    </a:moveTo>
                    <a:cubicBezTo>
                      <a:pt x="45" y="17"/>
                      <a:pt x="80" y="0"/>
                      <a:pt x="99" y="4"/>
                    </a:cubicBezTo>
                    <a:cubicBezTo>
                      <a:pt x="118" y="8"/>
                      <a:pt x="151" y="34"/>
                      <a:pt x="144" y="49"/>
                    </a:cubicBezTo>
                    <a:cubicBezTo>
                      <a:pt x="137" y="64"/>
                      <a:pt x="77" y="87"/>
                      <a:pt x="54" y="95"/>
                    </a:cubicBezTo>
                    <a:cubicBezTo>
                      <a:pt x="31" y="103"/>
                      <a:pt x="16" y="103"/>
                      <a:pt x="8" y="95"/>
                    </a:cubicBezTo>
                    <a:cubicBezTo>
                      <a:pt x="0" y="87"/>
                      <a:pt x="4" y="61"/>
                      <a:pt x="8" y="49"/>
                    </a:cubicBezTo>
                    <a:cubicBezTo>
                      <a:pt x="12" y="37"/>
                      <a:pt x="15" y="31"/>
                      <a:pt x="30" y="24"/>
                    </a:cubicBezTo>
                    <a:close/>
                  </a:path>
                </a:pathLst>
              </a:custGeom>
              <a:grpFill/>
              <a:ln w="38100" cmpd="sng">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80" name="Freeform 21">
                <a:extLst>
                  <a:ext uri="{FF2B5EF4-FFF2-40B4-BE49-F238E27FC236}">
                    <a16:creationId xmlns:a16="http://schemas.microsoft.com/office/drawing/2014/main" id="{00000000-0008-0000-0200-000050000000}"/>
                  </a:ext>
                </a:extLst>
              </xdr:cNvPr>
              <xdr:cNvSpPr>
                <a:spLocks/>
              </xdr:cNvSpPr>
            </xdr:nvSpPr>
            <xdr:spPr bwMode="auto">
              <a:xfrm>
                <a:off x="4241" y="1979"/>
                <a:ext cx="408" cy="287"/>
              </a:xfrm>
              <a:custGeom>
                <a:avLst/>
                <a:gdLst>
                  <a:gd name="T0" fmla="*/ 0 w 408"/>
                  <a:gd name="T1" fmla="*/ 136 h 287"/>
                  <a:gd name="T2" fmla="*/ 91 w 408"/>
                  <a:gd name="T3" fmla="*/ 90 h 287"/>
                  <a:gd name="T4" fmla="*/ 181 w 408"/>
                  <a:gd name="T5" fmla="*/ 45 h 287"/>
                  <a:gd name="T6" fmla="*/ 272 w 408"/>
                  <a:gd name="T7" fmla="*/ 0 h 287"/>
                  <a:gd name="T8" fmla="*/ 272 w 408"/>
                  <a:gd name="T9" fmla="*/ 45 h 287"/>
                  <a:gd name="T10" fmla="*/ 317 w 408"/>
                  <a:gd name="T11" fmla="*/ 45 h 287"/>
                  <a:gd name="T12" fmla="*/ 408 w 408"/>
                  <a:gd name="T13" fmla="*/ 90 h 287"/>
                  <a:gd name="T14" fmla="*/ 317 w 408"/>
                  <a:gd name="T15" fmla="*/ 136 h 287"/>
                  <a:gd name="T16" fmla="*/ 227 w 408"/>
                  <a:gd name="T17" fmla="*/ 272 h 287"/>
                  <a:gd name="T18" fmla="*/ 181 w 408"/>
                  <a:gd name="T19" fmla="*/ 226 h 287"/>
                  <a:gd name="T20" fmla="*/ 136 w 408"/>
                  <a:gd name="T21" fmla="*/ 181 h 287"/>
                  <a:gd name="T22" fmla="*/ 91 w 408"/>
                  <a:gd name="T23" fmla="*/ 181 h 287"/>
                  <a:gd name="T24" fmla="*/ 0 w 408"/>
                  <a:gd name="T25" fmla="*/ 136 h 28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Lst>
                <a:rect l="0" t="0" r="r" b="b"/>
                <a:pathLst>
                  <a:path w="408" h="287">
                    <a:moveTo>
                      <a:pt x="0" y="136"/>
                    </a:moveTo>
                    <a:cubicBezTo>
                      <a:pt x="0" y="121"/>
                      <a:pt x="61" y="105"/>
                      <a:pt x="91" y="90"/>
                    </a:cubicBezTo>
                    <a:cubicBezTo>
                      <a:pt x="121" y="75"/>
                      <a:pt x="151" y="60"/>
                      <a:pt x="181" y="45"/>
                    </a:cubicBezTo>
                    <a:cubicBezTo>
                      <a:pt x="211" y="30"/>
                      <a:pt x="257" y="0"/>
                      <a:pt x="272" y="0"/>
                    </a:cubicBezTo>
                    <a:cubicBezTo>
                      <a:pt x="287" y="0"/>
                      <a:pt x="265" y="38"/>
                      <a:pt x="272" y="45"/>
                    </a:cubicBezTo>
                    <a:cubicBezTo>
                      <a:pt x="279" y="52"/>
                      <a:pt x="294" y="38"/>
                      <a:pt x="317" y="45"/>
                    </a:cubicBezTo>
                    <a:cubicBezTo>
                      <a:pt x="340" y="52"/>
                      <a:pt x="408" y="75"/>
                      <a:pt x="408" y="90"/>
                    </a:cubicBezTo>
                    <a:cubicBezTo>
                      <a:pt x="408" y="105"/>
                      <a:pt x="347" y="106"/>
                      <a:pt x="317" y="136"/>
                    </a:cubicBezTo>
                    <a:cubicBezTo>
                      <a:pt x="287" y="166"/>
                      <a:pt x="250" y="257"/>
                      <a:pt x="227" y="272"/>
                    </a:cubicBezTo>
                    <a:cubicBezTo>
                      <a:pt x="204" y="287"/>
                      <a:pt x="196" y="241"/>
                      <a:pt x="181" y="226"/>
                    </a:cubicBezTo>
                    <a:cubicBezTo>
                      <a:pt x="166" y="211"/>
                      <a:pt x="151" y="188"/>
                      <a:pt x="136" y="181"/>
                    </a:cubicBezTo>
                    <a:cubicBezTo>
                      <a:pt x="121" y="174"/>
                      <a:pt x="114" y="188"/>
                      <a:pt x="91" y="181"/>
                    </a:cubicBezTo>
                    <a:cubicBezTo>
                      <a:pt x="68" y="174"/>
                      <a:pt x="0" y="151"/>
                      <a:pt x="0" y="136"/>
                    </a:cubicBezTo>
                    <a:close/>
                  </a:path>
                </a:pathLst>
              </a:custGeom>
              <a:grpFill/>
              <a:ln w="38100" cmpd="sng">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81" name="Freeform 22">
                <a:extLst>
                  <a:ext uri="{FF2B5EF4-FFF2-40B4-BE49-F238E27FC236}">
                    <a16:creationId xmlns:a16="http://schemas.microsoft.com/office/drawing/2014/main" id="{00000000-0008-0000-0200-000051000000}"/>
                  </a:ext>
                </a:extLst>
              </xdr:cNvPr>
              <xdr:cNvSpPr>
                <a:spLocks/>
              </xdr:cNvSpPr>
            </xdr:nvSpPr>
            <xdr:spPr bwMode="auto">
              <a:xfrm>
                <a:off x="4694" y="1898"/>
                <a:ext cx="180" cy="114"/>
              </a:xfrm>
              <a:custGeom>
                <a:avLst/>
                <a:gdLst>
                  <a:gd name="T0" fmla="*/ 30 w 180"/>
                  <a:gd name="T1" fmla="*/ 14 h 114"/>
                  <a:gd name="T2" fmla="*/ 88 w 180"/>
                  <a:gd name="T3" fmla="*/ 10 h 114"/>
                  <a:gd name="T4" fmla="*/ 172 w 180"/>
                  <a:gd name="T5" fmla="*/ 76 h 114"/>
                  <a:gd name="T6" fmla="*/ 136 w 180"/>
                  <a:gd name="T7" fmla="*/ 112 h 114"/>
                  <a:gd name="T8" fmla="*/ 54 w 180"/>
                  <a:gd name="T9" fmla="*/ 85 h 114"/>
                  <a:gd name="T10" fmla="*/ 8 w 180"/>
                  <a:gd name="T11" fmla="*/ 85 h 114"/>
                  <a:gd name="T12" fmla="*/ 8 w 180"/>
                  <a:gd name="T13" fmla="*/ 39 h 114"/>
                  <a:gd name="T14" fmla="*/ 30 w 180"/>
                  <a:gd name="T15" fmla="*/ 14 h 114"/>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180" h="114">
                    <a:moveTo>
                      <a:pt x="30" y="14"/>
                    </a:moveTo>
                    <a:cubicBezTo>
                      <a:pt x="43" y="9"/>
                      <a:pt x="64" y="0"/>
                      <a:pt x="88" y="10"/>
                    </a:cubicBezTo>
                    <a:cubicBezTo>
                      <a:pt x="112" y="20"/>
                      <a:pt x="164" y="59"/>
                      <a:pt x="172" y="76"/>
                    </a:cubicBezTo>
                    <a:cubicBezTo>
                      <a:pt x="180" y="93"/>
                      <a:pt x="156" y="110"/>
                      <a:pt x="136" y="112"/>
                    </a:cubicBezTo>
                    <a:cubicBezTo>
                      <a:pt x="116" y="114"/>
                      <a:pt x="75" y="90"/>
                      <a:pt x="54" y="85"/>
                    </a:cubicBezTo>
                    <a:cubicBezTo>
                      <a:pt x="33" y="80"/>
                      <a:pt x="16" y="93"/>
                      <a:pt x="8" y="85"/>
                    </a:cubicBezTo>
                    <a:cubicBezTo>
                      <a:pt x="0" y="77"/>
                      <a:pt x="4" y="51"/>
                      <a:pt x="8" y="39"/>
                    </a:cubicBezTo>
                    <a:cubicBezTo>
                      <a:pt x="12" y="27"/>
                      <a:pt x="15" y="21"/>
                      <a:pt x="30" y="14"/>
                    </a:cubicBezTo>
                    <a:close/>
                  </a:path>
                </a:pathLst>
              </a:custGeom>
              <a:grpFill/>
              <a:ln w="38100" cmpd="sng">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grpSp>
          <xdr:nvGrpSpPr>
            <xdr:cNvPr id="18" name="Group 247">
              <a:extLst>
                <a:ext uri="{FF2B5EF4-FFF2-40B4-BE49-F238E27FC236}">
                  <a16:creationId xmlns:a16="http://schemas.microsoft.com/office/drawing/2014/main" id="{00000000-0008-0000-0200-000012000000}"/>
                </a:ext>
              </a:extLst>
            </xdr:cNvPr>
            <xdr:cNvGrpSpPr>
              <a:grpSpLocks/>
            </xdr:cNvGrpSpPr>
          </xdr:nvGrpSpPr>
          <xdr:grpSpPr bwMode="auto">
            <a:xfrm>
              <a:off x="879" y="510"/>
              <a:ext cx="3596" cy="3041"/>
              <a:chOff x="879" y="510"/>
              <a:chExt cx="3596" cy="3041"/>
            </a:xfrm>
            <a:grpFill/>
          </xdr:grpSpPr>
          <xdr:grpSp>
            <xdr:nvGrpSpPr>
              <xdr:cNvPr id="19" name="Group 8">
                <a:extLst>
                  <a:ext uri="{FF2B5EF4-FFF2-40B4-BE49-F238E27FC236}">
                    <a16:creationId xmlns:a16="http://schemas.microsoft.com/office/drawing/2014/main" id="{00000000-0008-0000-0200-000013000000}"/>
                  </a:ext>
                </a:extLst>
              </xdr:cNvPr>
              <xdr:cNvGrpSpPr>
                <a:grpSpLocks/>
              </xdr:cNvGrpSpPr>
            </xdr:nvGrpSpPr>
            <xdr:grpSpPr bwMode="auto">
              <a:xfrm>
                <a:off x="2062" y="658"/>
                <a:ext cx="1218" cy="762"/>
                <a:chOff x="2062" y="658"/>
                <a:chExt cx="1218" cy="762"/>
              </a:xfrm>
              <a:grpFill/>
            </xdr:grpSpPr>
            <xdr:sp macro="" textlink="">
              <xdr:nvSpPr>
                <xdr:cNvPr id="69" name="Freeform 9">
                  <a:extLst>
                    <a:ext uri="{FF2B5EF4-FFF2-40B4-BE49-F238E27FC236}">
                      <a16:creationId xmlns:a16="http://schemas.microsoft.com/office/drawing/2014/main" id="{00000000-0008-0000-0200-000045000000}"/>
                    </a:ext>
                  </a:extLst>
                </xdr:cNvPr>
                <xdr:cNvSpPr>
                  <a:spLocks/>
                </xdr:cNvSpPr>
              </xdr:nvSpPr>
              <xdr:spPr bwMode="auto">
                <a:xfrm>
                  <a:off x="2062" y="658"/>
                  <a:ext cx="1218" cy="762"/>
                </a:xfrm>
                <a:custGeom>
                  <a:avLst/>
                  <a:gdLst>
                    <a:gd name="T0" fmla="*/ 89 w 1218"/>
                    <a:gd name="T1" fmla="*/ 197 h 762"/>
                    <a:gd name="T2" fmla="*/ 137 w 1218"/>
                    <a:gd name="T3" fmla="*/ 29 h 762"/>
                    <a:gd name="T4" fmla="*/ 272 w 1218"/>
                    <a:gd name="T5" fmla="*/ 38 h 762"/>
                    <a:gd name="T6" fmla="*/ 391 w 1218"/>
                    <a:gd name="T7" fmla="*/ 5 h 762"/>
                    <a:gd name="T8" fmla="*/ 551 w 1218"/>
                    <a:gd name="T9" fmla="*/ 67 h 762"/>
                    <a:gd name="T10" fmla="*/ 674 w 1218"/>
                    <a:gd name="T11" fmla="*/ 20 h 762"/>
                    <a:gd name="T12" fmla="*/ 782 w 1218"/>
                    <a:gd name="T13" fmla="*/ 62 h 762"/>
                    <a:gd name="T14" fmla="*/ 938 w 1218"/>
                    <a:gd name="T15" fmla="*/ 44 h 762"/>
                    <a:gd name="T16" fmla="*/ 1064 w 1218"/>
                    <a:gd name="T17" fmla="*/ 98 h 762"/>
                    <a:gd name="T18" fmla="*/ 1070 w 1218"/>
                    <a:gd name="T19" fmla="*/ 170 h 762"/>
                    <a:gd name="T20" fmla="*/ 1214 w 1218"/>
                    <a:gd name="T21" fmla="*/ 224 h 762"/>
                    <a:gd name="T22" fmla="*/ 1094 w 1218"/>
                    <a:gd name="T23" fmla="*/ 368 h 762"/>
                    <a:gd name="T24" fmla="*/ 1052 w 1218"/>
                    <a:gd name="T25" fmla="*/ 596 h 762"/>
                    <a:gd name="T26" fmla="*/ 800 w 1218"/>
                    <a:gd name="T27" fmla="*/ 530 h 762"/>
                    <a:gd name="T28" fmla="*/ 710 w 1218"/>
                    <a:gd name="T29" fmla="*/ 572 h 762"/>
                    <a:gd name="T30" fmla="*/ 620 w 1218"/>
                    <a:gd name="T31" fmla="*/ 578 h 762"/>
                    <a:gd name="T32" fmla="*/ 542 w 1218"/>
                    <a:gd name="T33" fmla="*/ 650 h 762"/>
                    <a:gd name="T34" fmla="*/ 415 w 1218"/>
                    <a:gd name="T35" fmla="*/ 731 h 762"/>
                    <a:gd name="T36" fmla="*/ 324 w 1218"/>
                    <a:gd name="T37" fmla="*/ 748 h 762"/>
                    <a:gd name="T38" fmla="*/ 253 w 1218"/>
                    <a:gd name="T39" fmla="*/ 647 h 762"/>
                    <a:gd name="T40" fmla="*/ 170 w 1218"/>
                    <a:gd name="T41" fmla="*/ 626 h 762"/>
                    <a:gd name="T42" fmla="*/ 38 w 1218"/>
                    <a:gd name="T43" fmla="*/ 608 h 762"/>
                    <a:gd name="T44" fmla="*/ 62 w 1218"/>
                    <a:gd name="T45" fmla="*/ 530 h 762"/>
                    <a:gd name="T46" fmla="*/ 7 w 1218"/>
                    <a:gd name="T47" fmla="*/ 430 h 762"/>
                    <a:gd name="T48" fmla="*/ 20 w 1218"/>
                    <a:gd name="T49" fmla="*/ 374 h 762"/>
                    <a:gd name="T50" fmla="*/ 56 w 1218"/>
                    <a:gd name="T51" fmla="*/ 308 h 762"/>
                    <a:gd name="T52" fmla="*/ 89 w 1218"/>
                    <a:gd name="T53" fmla="*/ 197 h 76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Lst>
                  <a:rect l="0" t="0" r="r" b="b"/>
                  <a:pathLst>
                    <a:path w="1218" h="762">
                      <a:moveTo>
                        <a:pt x="89" y="197"/>
                      </a:moveTo>
                      <a:cubicBezTo>
                        <a:pt x="102" y="150"/>
                        <a:pt x="107" y="55"/>
                        <a:pt x="137" y="29"/>
                      </a:cubicBezTo>
                      <a:cubicBezTo>
                        <a:pt x="167" y="3"/>
                        <a:pt x="230" y="42"/>
                        <a:pt x="272" y="38"/>
                      </a:cubicBezTo>
                      <a:cubicBezTo>
                        <a:pt x="314" y="34"/>
                        <a:pt x="345" y="0"/>
                        <a:pt x="391" y="5"/>
                      </a:cubicBezTo>
                      <a:cubicBezTo>
                        <a:pt x="437" y="10"/>
                        <a:pt x="504" y="65"/>
                        <a:pt x="551" y="67"/>
                      </a:cubicBezTo>
                      <a:cubicBezTo>
                        <a:pt x="598" y="69"/>
                        <a:pt x="636" y="21"/>
                        <a:pt x="674" y="20"/>
                      </a:cubicBezTo>
                      <a:cubicBezTo>
                        <a:pt x="712" y="19"/>
                        <a:pt x="738" y="58"/>
                        <a:pt x="782" y="62"/>
                      </a:cubicBezTo>
                      <a:cubicBezTo>
                        <a:pt x="826" y="66"/>
                        <a:pt x="891" y="38"/>
                        <a:pt x="938" y="44"/>
                      </a:cubicBezTo>
                      <a:cubicBezTo>
                        <a:pt x="985" y="50"/>
                        <a:pt x="1042" y="77"/>
                        <a:pt x="1064" y="98"/>
                      </a:cubicBezTo>
                      <a:cubicBezTo>
                        <a:pt x="1086" y="119"/>
                        <a:pt x="1045" y="149"/>
                        <a:pt x="1070" y="170"/>
                      </a:cubicBezTo>
                      <a:cubicBezTo>
                        <a:pt x="1095" y="191"/>
                        <a:pt x="1210" y="191"/>
                        <a:pt x="1214" y="224"/>
                      </a:cubicBezTo>
                      <a:cubicBezTo>
                        <a:pt x="1218" y="257"/>
                        <a:pt x="1121" y="306"/>
                        <a:pt x="1094" y="368"/>
                      </a:cubicBezTo>
                      <a:cubicBezTo>
                        <a:pt x="1067" y="430"/>
                        <a:pt x="1101" y="569"/>
                        <a:pt x="1052" y="596"/>
                      </a:cubicBezTo>
                      <a:cubicBezTo>
                        <a:pt x="1003" y="623"/>
                        <a:pt x="857" y="534"/>
                        <a:pt x="800" y="530"/>
                      </a:cubicBezTo>
                      <a:cubicBezTo>
                        <a:pt x="743" y="526"/>
                        <a:pt x="740" y="564"/>
                        <a:pt x="710" y="572"/>
                      </a:cubicBezTo>
                      <a:cubicBezTo>
                        <a:pt x="680" y="580"/>
                        <a:pt x="648" y="565"/>
                        <a:pt x="620" y="578"/>
                      </a:cubicBezTo>
                      <a:cubicBezTo>
                        <a:pt x="592" y="591"/>
                        <a:pt x="576" y="625"/>
                        <a:pt x="542" y="650"/>
                      </a:cubicBezTo>
                      <a:cubicBezTo>
                        <a:pt x="508" y="675"/>
                        <a:pt x="451" y="715"/>
                        <a:pt x="415" y="731"/>
                      </a:cubicBezTo>
                      <a:cubicBezTo>
                        <a:pt x="379" y="747"/>
                        <a:pt x="351" y="762"/>
                        <a:pt x="324" y="748"/>
                      </a:cubicBezTo>
                      <a:cubicBezTo>
                        <a:pt x="297" y="734"/>
                        <a:pt x="279" y="667"/>
                        <a:pt x="253" y="647"/>
                      </a:cubicBezTo>
                      <a:cubicBezTo>
                        <a:pt x="227" y="627"/>
                        <a:pt x="206" y="632"/>
                        <a:pt x="170" y="626"/>
                      </a:cubicBezTo>
                      <a:cubicBezTo>
                        <a:pt x="134" y="620"/>
                        <a:pt x="56" y="624"/>
                        <a:pt x="38" y="608"/>
                      </a:cubicBezTo>
                      <a:cubicBezTo>
                        <a:pt x="20" y="592"/>
                        <a:pt x="67" y="560"/>
                        <a:pt x="62" y="530"/>
                      </a:cubicBezTo>
                      <a:cubicBezTo>
                        <a:pt x="57" y="500"/>
                        <a:pt x="14" y="456"/>
                        <a:pt x="7" y="430"/>
                      </a:cubicBezTo>
                      <a:cubicBezTo>
                        <a:pt x="0" y="404"/>
                        <a:pt x="12" y="394"/>
                        <a:pt x="20" y="374"/>
                      </a:cubicBezTo>
                      <a:cubicBezTo>
                        <a:pt x="28" y="354"/>
                        <a:pt x="45" y="337"/>
                        <a:pt x="56" y="308"/>
                      </a:cubicBezTo>
                      <a:cubicBezTo>
                        <a:pt x="67" y="279"/>
                        <a:pt x="77" y="243"/>
                        <a:pt x="89" y="197"/>
                      </a:cubicBezTo>
                      <a:close/>
                    </a:path>
                  </a:pathLst>
                </a:custGeom>
                <a:grpFill/>
                <a:ln w="38100" cmpd="sng">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nvGrpSpPr>
                <xdr:cNvPr id="70" name="Group 10">
                  <a:extLst>
                    <a:ext uri="{FF2B5EF4-FFF2-40B4-BE49-F238E27FC236}">
                      <a16:creationId xmlns:a16="http://schemas.microsoft.com/office/drawing/2014/main" id="{00000000-0008-0000-0200-000046000000}"/>
                    </a:ext>
                  </a:extLst>
                </xdr:cNvPr>
                <xdr:cNvGrpSpPr>
                  <a:grpSpLocks/>
                </xdr:cNvGrpSpPr>
              </xdr:nvGrpSpPr>
              <xdr:grpSpPr bwMode="auto">
                <a:xfrm>
                  <a:off x="2154" y="709"/>
                  <a:ext cx="907" cy="635"/>
                  <a:chOff x="2154" y="709"/>
                  <a:chExt cx="907" cy="635"/>
                </a:xfrm>
                <a:grpFill/>
              </xdr:grpSpPr>
              <xdr:sp macro="" textlink="">
                <xdr:nvSpPr>
                  <xdr:cNvPr id="71" name="Freeform 11">
                    <a:extLst>
                      <a:ext uri="{FF2B5EF4-FFF2-40B4-BE49-F238E27FC236}">
                        <a16:creationId xmlns:a16="http://schemas.microsoft.com/office/drawing/2014/main" id="{00000000-0008-0000-0200-000047000000}"/>
                      </a:ext>
                    </a:extLst>
                  </xdr:cNvPr>
                  <xdr:cNvSpPr>
                    <a:spLocks/>
                  </xdr:cNvSpPr>
                </xdr:nvSpPr>
                <xdr:spPr bwMode="auto">
                  <a:xfrm>
                    <a:off x="2154" y="799"/>
                    <a:ext cx="227" cy="545"/>
                  </a:xfrm>
                  <a:custGeom>
                    <a:avLst/>
                    <a:gdLst>
                      <a:gd name="T0" fmla="*/ 0 w 227"/>
                      <a:gd name="T1" fmla="*/ 0 h 545"/>
                      <a:gd name="T2" fmla="*/ 91 w 227"/>
                      <a:gd name="T3" fmla="*/ 46 h 545"/>
                      <a:gd name="T4" fmla="*/ 136 w 227"/>
                      <a:gd name="T5" fmla="*/ 46 h 545"/>
                      <a:gd name="T6" fmla="*/ 182 w 227"/>
                      <a:gd name="T7" fmla="*/ 91 h 545"/>
                      <a:gd name="T8" fmla="*/ 182 w 227"/>
                      <a:gd name="T9" fmla="*/ 182 h 545"/>
                      <a:gd name="T10" fmla="*/ 136 w 227"/>
                      <a:gd name="T11" fmla="*/ 272 h 545"/>
                      <a:gd name="T12" fmla="*/ 182 w 227"/>
                      <a:gd name="T13" fmla="*/ 408 h 545"/>
                      <a:gd name="T14" fmla="*/ 227 w 227"/>
                      <a:gd name="T15" fmla="*/ 454 h 545"/>
                      <a:gd name="T16" fmla="*/ 182 w 227"/>
                      <a:gd name="T17" fmla="*/ 545 h 54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227" h="545">
                        <a:moveTo>
                          <a:pt x="0" y="0"/>
                        </a:moveTo>
                        <a:cubicBezTo>
                          <a:pt x="34" y="19"/>
                          <a:pt x="68" y="38"/>
                          <a:pt x="91" y="46"/>
                        </a:cubicBezTo>
                        <a:cubicBezTo>
                          <a:pt x="114" y="54"/>
                          <a:pt x="121" y="39"/>
                          <a:pt x="136" y="46"/>
                        </a:cubicBezTo>
                        <a:cubicBezTo>
                          <a:pt x="151" y="53"/>
                          <a:pt x="174" y="68"/>
                          <a:pt x="182" y="91"/>
                        </a:cubicBezTo>
                        <a:cubicBezTo>
                          <a:pt x="190" y="114"/>
                          <a:pt x="190" y="152"/>
                          <a:pt x="182" y="182"/>
                        </a:cubicBezTo>
                        <a:cubicBezTo>
                          <a:pt x="174" y="212"/>
                          <a:pt x="136" y="234"/>
                          <a:pt x="136" y="272"/>
                        </a:cubicBezTo>
                        <a:cubicBezTo>
                          <a:pt x="136" y="310"/>
                          <a:pt x="167" y="378"/>
                          <a:pt x="182" y="408"/>
                        </a:cubicBezTo>
                        <a:cubicBezTo>
                          <a:pt x="197" y="438"/>
                          <a:pt x="227" y="431"/>
                          <a:pt x="227" y="454"/>
                        </a:cubicBezTo>
                        <a:cubicBezTo>
                          <a:pt x="227" y="477"/>
                          <a:pt x="204" y="511"/>
                          <a:pt x="182" y="545"/>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72" name="Freeform 12">
                    <a:extLst>
                      <a:ext uri="{FF2B5EF4-FFF2-40B4-BE49-F238E27FC236}">
                        <a16:creationId xmlns:a16="http://schemas.microsoft.com/office/drawing/2014/main" id="{00000000-0008-0000-0200-000048000000}"/>
                      </a:ext>
                    </a:extLst>
                  </xdr:cNvPr>
                  <xdr:cNvSpPr>
                    <a:spLocks/>
                  </xdr:cNvSpPr>
                </xdr:nvSpPr>
                <xdr:spPr bwMode="auto">
                  <a:xfrm>
                    <a:off x="2336" y="720"/>
                    <a:ext cx="250" cy="177"/>
                  </a:xfrm>
                  <a:custGeom>
                    <a:avLst/>
                    <a:gdLst>
                      <a:gd name="T0" fmla="*/ 0 w 250"/>
                      <a:gd name="T1" fmla="*/ 170 h 177"/>
                      <a:gd name="T2" fmla="*/ 90 w 250"/>
                      <a:gd name="T3" fmla="*/ 170 h 177"/>
                      <a:gd name="T4" fmla="*/ 90 w 250"/>
                      <a:gd name="T5" fmla="*/ 125 h 177"/>
                      <a:gd name="T6" fmla="*/ 136 w 250"/>
                      <a:gd name="T7" fmla="*/ 79 h 177"/>
                      <a:gd name="T8" fmla="*/ 226 w 250"/>
                      <a:gd name="T9" fmla="*/ 79 h 177"/>
                      <a:gd name="T10" fmla="*/ 226 w 250"/>
                      <a:gd name="T11" fmla="*/ 34 h 177"/>
                      <a:gd name="T12" fmla="*/ 250 w 250"/>
                      <a:gd name="T13" fmla="*/ 0 h 177"/>
                    </a:gdLst>
                    <a:ahLst/>
                    <a:cxnLst>
                      <a:cxn ang="0">
                        <a:pos x="T0" y="T1"/>
                      </a:cxn>
                      <a:cxn ang="0">
                        <a:pos x="T2" y="T3"/>
                      </a:cxn>
                      <a:cxn ang="0">
                        <a:pos x="T4" y="T5"/>
                      </a:cxn>
                      <a:cxn ang="0">
                        <a:pos x="T6" y="T7"/>
                      </a:cxn>
                      <a:cxn ang="0">
                        <a:pos x="T8" y="T9"/>
                      </a:cxn>
                      <a:cxn ang="0">
                        <a:pos x="T10" y="T11"/>
                      </a:cxn>
                      <a:cxn ang="0">
                        <a:pos x="T12" y="T13"/>
                      </a:cxn>
                    </a:cxnLst>
                    <a:rect l="0" t="0" r="r" b="b"/>
                    <a:pathLst>
                      <a:path w="250" h="177">
                        <a:moveTo>
                          <a:pt x="0" y="170"/>
                        </a:moveTo>
                        <a:cubicBezTo>
                          <a:pt x="37" y="173"/>
                          <a:pt x="75" y="177"/>
                          <a:pt x="90" y="170"/>
                        </a:cubicBezTo>
                        <a:cubicBezTo>
                          <a:pt x="105" y="163"/>
                          <a:pt x="82" y="140"/>
                          <a:pt x="90" y="125"/>
                        </a:cubicBezTo>
                        <a:cubicBezTo>
                          <a:pt x="98" y="110"/>
                          <a:pt x="113" y="87"/>
                          <a:pt x="136" y="79"/>
                        </a:cubicBezTo>
                        <a:cubicBezTo>
                          <a:pt x="159" y="71"/>
                          <a:pt x="211" y="86"/>
                          <a:pt x="226" y="79"/>
                        </a:cubicBezTo>
                        <a:cubicBezTo>
                          <a:pt x="241" y="72"/>
                          <a:pt x="222" y="47"/>
                          <a:pt x="226" y="34"/>
                        </a:cubicBezTo>
                        <a:cubicBezTo>
                          <a:pt x="230" y="21"/>
                          <a:pt x="245" y="7"/>
                          <a:pt x="250" y="0"/>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73" name="Freeform 13">
                    <a:extLst>
                      <a:ext uri="{FF2B5EF4-FFF2-40B4-BE49-F238E27FC236}">
                        <a16:creationId xmlns:a16="http://schemas.microsoft.com/office/drawing/2014/main" id="{00000000-0008-0000-0200-000049000000}"/>
                      </a:ext>
                    </a:extLst>
                  </xdr:cNvPr>
                  <xdr:cNvSpPr>
                    <a:spLocks/>
                  </xdr:cNvSpPr>
                </xdr:nvSpPr>
                <xdr:spPr bwMode="auto">
                  <a:xfrm>
                    <a:off x="2426" y="791"/>
                    <a:ext cx="242" cy="151"/>
                  </a:xfrm>
                  <a:custGeom>
                    <a:avLst/>
                    <a:gdLst>
                      <a:gd name="T0" fmla="*/ 0 w 242"/>
                      <a:gd name="T1" fmla="*/ 99 h 151"/>
                      <a:gd name="T2" fmla="*/ 91 w 242"/>
                      <a:gd name="T3" fmla="*/ 144 h 151"/>
                      <a:gd name="T4" fmla="*/ 227 w 242"/>
                      <a:gd name="T5" fmla="*/ 54 h 151"/>
                      <a:gd name="T6" fmla="*/ 182 w 242"/>
                      <a:gd name="T7" fmla="*/ 8 h 151"/>
                      <a:gd name="T8" fmla="*/ 136 w 242"/>
                      <a:gd name="T9" fmla="*/ 8 h 151"/>
                    </a:gdLst>
                    <a:ahLst/>
                    <a:cxnLst>
                      <a:cxn ang="0">
                        <a:pos x="T0" y="T1"/>
                      </a:cxn>
                      <a:cxn ang="0">
                        <a:pos x="T2" y="T3"/>
                      </a:cxn>
                      <a:cxn ang="0">
                        <a:pos x="T4" y="T5"/>
                      </a:cxn>
                      <a:cxn ang="0">
                        <a:pos x="T6" y="T7"/>
                      </a:cxn>
                      <a:cxn ang="0">
                        <a:pos x="T8" y="T9"/>
                      </a:cxn>
                    </a:cxnLst>
                    <a:rect l="0" t="0" r="r" b="b"/>
                    <a:pathLst>
                      <a:path w="242" h="151">
                        <a:moveTo>
                          <a:pt x="0" y="99"/>
                        </a:moveTo>
                        <a:cubicBezTo>
                          <a:pt x="26" y="125"/>
                          <a:pt x="53" y="151"/>
                          <a:pt x="91" y="144"/>
                        </a:cubicBezTo>
                        <a:cubicBezTo>
                          <a:pt x="129" y="137"/>
                          <a:pt x="212" y="77"/>
                          <a:pt x="227" y="54"/>
                        </a:cubicBezTo>
                        <a:cubicBezTo>
                          <a:pt x="242" y="31"/>
                          <a:pt x="197" y="16"/>
                          <a:pt x="182" y="8"/>
                        </a:cubicBezTo>
                        <a:cubicBezTo>
                          <a:pt x="167" y="0"/>
                          <a:pt x="151" y="4"/>
                          <a:pt x="136" y="8"/>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74" name="Freeform 14">
                    <a:extLst>
                      <a:ext uri="{FF2B5EF4-FFF2-40B4-BE49-F238E27FC236}">
                        <a16:creationId xmlns:a16="http://schemas.microsoft.com/office/drawing/2014/main" id="{00000000-0008-0000-0200-00004A000000}"/>
                      </a:ext>
                    </a:extLst>
                  </xdr:cNvPr>
                  <xdr:cNvSpPr>
                    <a:spLocks/>
                  </xdr:cNvSpPr>
                </xdr:nvSpPr>
                <xdr:spPr bwMode="auto">
                  <a:xfrm>
                    <a:off x="2601" y="890"/>
                    <a:ext cx="101" cy="336"/>
                  </a:xfrm>
                  <a:custGeom>
                    <a:avLst/>
                    <a:gdLst>
                      <a:gd name="T0" fmla="*/ 101 w 101"/>
                      <a:gd name="T1" fmla="*/ 336 h 336"/>
                      <a:gd name="T2" fmla="*/ 52 w 101"/>
                      <a:gd name="T3" fmla="*/ 272 h 336"/>
                      <a:gd name="T4" fmla="*/ 52 w 101"/>
                      <a:gd name="T5" fmla="*/ 227 h 336"/>
                      <a:gd name="T6" fmla="*/ 52 w 101"/>
                      <a:gd name="T7" fmla="*/ 181 h 336"/>
                      <a:gd name="T8" fmla="*/ 7 w 101"/>
                      <a:gd name="T9" fmla="*/ 91 h 336"/>
                      <a:gd name="T10" fmla="*/ 7 w 101"/>
                      <a:gd name="T11" fmla="*/ 45 h 336"/>
                      <a:gd name="T12" fmla="*/ 7 w 101"/>
                      <a:gd name="T13" fmla="*/ 0 h 336"/>
                    </a:gdLst>
                    <a:ahLst/>
                    <a:cxnLst>
                      <a:cxn ang="0">
                        <a:pos x="T0" y="T1"/>
                      </a:cxn>
                      <a:cxn ang="0">
                        <a:pos x="T2" y="T3"/>
                      </a:cxn>
                      <a:cxn ang="0">
                        <a:pos x="T4" y="T5"/>
                      </a:cxn>
                      <a:cxn ang="0">
                        <a:pos x="T6" y="T7"/>
                      </a:cxn>
                      <a:cxn ang="0">
                        <a:pos x="T8" y="T9"/>
                      </a:cxn>
                      <a:cxn ang="0">
                        <a:pos x="T10" y="T11"/>
                      </a:cxn>
                      <a:cxn ang="0">
                        <a:pos x="T12" y="T13"/>
                      </a:cxn>
                    </a:cxnLst>
                    <a:rect l="0" t="0" r="r" b="b"/>
                    <a:pathLst>
                      <a:path w="101" h="336">
                        <a:moveTo>
                          <a:pt x="101" y="336"/>
                        </a:moveTo>
                        <a:cubicBezTo>
                          <a:pt x="93" y="326"/>
                          <a:pt x="60" y="290"/>
                          <a:pt x="52" y="272"/>
                        </a:cubicBezTo>
                        <a:cubicBezTo>
                          <a:pt x="44" y="254"/>
                          <a:pt x="52" y="242"/>
                          <a:pt x="52" y="227"/>
                        </a:cubicBezTo>
                        <a:cubicBezTo>
                          <a:pt x="52" y="212"/>
                          <a:pt x="59" y="204"/>
                          <a:pt x="52" y="181"/>
                        </a:cubicBezTo>
                        <a:cubicBezTo>
                          <a:pt x="45" y="158"/>
                          <a:pt x="14" y="114"/>
                          <a:pt x="7" y="91"/>
                        </a:cubicBezTo>
                        <a:cubicBezTo>
                          <a:pt x="0" y="68"/>
                          <a:pt x="7" y="60"/>
                          <a:pt x="7" y="45"/>
                        </a:cubicBezTo>
                        <a:cubicBezTo>
                          <a:pt x="7" y="30"/>
                          <a:pt x="7" y="15"/>
                          <a:pt x="7" y="0"/>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75" name="Freeform 15">
                    <a:extLst>
                      <a:ext uri="{FF2B5EF4-FFF2-40B4-BE49-F238E27FC236}">
                        <a16:creationId xmlns:a16="http://schemas.microsoft.com/office/drawing/2014/main" id="{00000000-0008-0000-0200-00004B000000}"/>
                      </a:ext>
                    </a:extLst>
                  </xdr:cNvPr>
                  <xdr:cNvSpPr>
                    <a:spLocks/>
                  </xdr:cNvSpPr>
                </xdr:nvSpPr>
                <xdr:spPr bwMode="auto">
                  <a:xfrm>
                    <a:off x="2653" y="709"/>
                    <a:ext cx="190" cy="144"/>
                  </a:xfrm>
                  <a:custGeom>
                    <a:avLst/>
                    <a:gdLst>
                      <a:gd name="T0" fmla="*/ 182 w 190"/>
                      <a:gd name="T1" fmla="*/ 0 h 144"/>
                      <a:gd name="T2" fmla="*/ 182 w 190"/>
                      <a:gd name="T3" fmla="*/ 90 h 144"/>
                      <a:gd name="T4" fmla="*/ 136 w 190"/>
                      <a:gd name="T5" fmla="*/ 136 h 144"/>
                      <a:gd name="T6" fmla="*/ 91 w 190"/>
                      <a:gd name="T7" fmla="*/ 136 h 144"/>
                      <a:gd name="T8" fmla="*/ 0 w 190"/>
                      <a:gd name="T9" fmla="*/ 136 h 144"/>
                    </a:gdLst>
                    <a:ahLst/>
                    <a:cxnLst>
                      <a:cxn ang="0">
                        <a:pos x="T0" y="T1"/>
                      </a:cxn>
                      <a:cxn ang="0">
                        <a:pos x="T2" y="T3"/>
                      </a:cxn>
                      <a:cxn ang="0">
                        <a:pos x="T4" y="T5"/>
                      </a:cxn>
                      <a:cxn ang="0">
                        <a:pos x="T6" y="T7"/>
                      </a:cxn>
                      <a:cxn ang="0">
                        <a:pos x="T8" y="T9"/>
                      </a:cxn>
                    </a:cxnLst>
                    <a:rect l="0" t="0" r="r" b="b"/>
                    <a:pathLst>
                      <a:path w="190" h="144">
                        <a:moveTo>
                          <a:pt x="182" y="0"/>
                        </a:moveTo>
                        <a:cubicBezTo>
                          <a:pt x="186" y="33"/>
                          <a:pt x="190" y="67"/>
                          <a:pt x="182" y="90"/>
                        </a:cubicBezTo>
                        <a:cubicBezTo>
                          <a:pt x="174" y="113"/>
                          <a:pt x="151" y="128"/>
                          <a:pt x="136" y="136"/>
                        </a:cubicBezTo>
                        <a:cubicBezTo>
                          <a:pt x="121" y="144"/>
                          <a:pt x="114" y="136"/>
                          <a:pt x="91" y="136"/>
                        </a:cubicBezTo>
                        <a:cubicBezTo>
                          <a:pt x="68" y="136"/>
                          <a:pt x="34" y="136"/>
                          <a:pt x="0" y="136"/>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76" name="Freeform 16">
                    <a:extLst>
                      <a:ext uri="{FF2B5EF4-FFF2-40B4-BE49-F238E27FC236}">
                        <a16:creationId xmlns:a16="http://schemas.microsoft.com/office/drawing/2014/main" id="{00000000-0008-0000-0200-00004C000000}"/>
                      </a:ext>
                    </a:extLst>
                  </xdr:cNvPr>
                  <xdr:cNvSpPr>
                    <a:spLocks/>
                  </xdr:cNvSpPr>
                </xdr:nvSpPr>
                <xdr:spPr bwMode="auto">
                  <a:xfrm>
                    <a:off x="2789" y="709"/>
                    <a:ext cx="272" cy="188"/>
                  </a:xfrm>
                  <a:custGeom>
                    <a:avLst/>
                    <a:gdLst>
                      <a:gd name="T0" fmla="*/ 272 w 272"/>
                      <a:gd name="T1" fmla="*/ 0 h 188"/>
                      <a:gd name="T2" fmla="*/ 227 w 272"/>
                      <a:gd name="T3" fmla="*/ 45 h 188"/>
                      <a:gd name="T4" fmla="*/ 182 w 272"/>
                      <a:gd name="T5" fmla="*/ 136 h 188"/>
                      <a:gd name="T6" fmla="*/ 91 w 272"/>
                      <a:gd name="T7" fmla="*/ 181 h 188"/>
                      <a:gd name="T8" fmla="*/ 46 w 272"/>
                      <a:gd name="T9" fmla="*/ 181 h 188"/>
                      <a:gd name="T10" fmla="*/ 0 w 272"/>
                      <a:gd name="T11" fmla="*/ 136 h 188"/>
                    </a:gdLst>
                    <a:ahLst/>
                    <a:cxnLst>
                      <a:cxn ang="0">
                        <a:pos x="T0" y="T1"/>
                      </a:cxn>
                      <a:cxn ang="0">
                        <a:pos x="T2" y="T3"/>
                      </a:cxn>
                      <a:cxn ang="0">
                        <a:pos x="T4" y="T5"/>
                      </a:cxn>
                      <a:cxn ang="0">
                        <a:pos x="T6" y="T7"/>
                      </a:cxn>
                      <a:cxn ang="0">
                        <a:pos x="T8" y="T9"/>
                      </a:cxn>
                      <a:cxn ang="0">
                        <a:pos x="T10" y="T11"/>
                      </a:cxn>
                    </a:cxnLst>
                    <a:rect l="0" t="0" r="r" b="b"/>
                    <a:pathLst>
                      <a:path w="272" h="188">
                        <a:moveTo>
                          <a:pt x="272" y="0"/>
                        </a:moveTo>
                        <a:cubicBezTo>
                          <a:pt x="257" y="11"/>
                          <a:pt x="242" y="22"/>
                          <a:pt x="227" y="45"/>
                        </a:cubicBezTo>
                        <a:cubicBezTo>
                          <a:pt x="212" y="68"/>
                          <a:pt x="205" y="113"/>
                          <a:pt x="182" y="136"/>
                        </a:cubicBezTo>
                        <a:cubicBezTo>
                          <a:pt x="159" y="159"/>
                          <a:pt x="114" y="174"/>
                          <a:pt x="91" y="181"/>
                        </a:cubicBezTo>
                        <a:cubicBezTo>
                          <a:pt x="68" y="188"/>
                          <a:pt x="61" y="188"/>
                          <a:pt x="46" y="181"/>
                        </a:cubicBezTo>
                        <a:cubicBezTo>
                          <a:pt x="31" y="174"/>
                          <a:pt x="15" y="155"/>
                          <a:pt x="0" y="136"/>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77" name="Freeform 17">
                    <a:extLst>
                      <a:ext uri="{FF2B5EF4-FFF2-40B4-BE49-F238E27FC236}">
                        <a16:creationId xmlns:a16="http://schemas.microsoft.com/office/drawing/2014/main" id="{00000000-0008-0000-0200-00004D000000}"/>
                      </a:ext>
                    </a:extLst>
                  </xdr:cNvPr>
                  <xdr:cNvSpPr>
                    <a:spLocks/>
                  </xdr:cNvSpPr>
                </xdr:nvSpPr>
                <xdr:spPr bwMode="auto">
                  <a:xfrm>
                    <a:off x="2782" y="890"/>
                    <a:ext cx="238" cy="342"/>
                  </a:xfrm>
                  <a:custGeom>
                    <a:avLst/>
                    <a:gdLst>
                      <a:gd name="T0" fmla="*/ 53 w 238"/>
                      <a:gd name="T1" fmla="*/ 0 h 342"/>
                      <a:gd name="T2" fmla="*/ 98 w 238"/>
                      <a:gd name="T3" fmla="*/ 91 h 342"/>
                      <a:gd name="T4" fmla="*/ 7 w 238"/>
                      <a:gd name="T5" fmla="*/ 136 h 342"/>
                      <a:gd name="T6" fmla="*/ 53 w 238"/>
                      <a:gd name="T7" fmla="*/ 181 h 342"/>
                      <a:gd name="T8" fmla="*/ 189 w 238"/>
                      <a:gd name="T9" fmla="*/ 227 h 342"/>
                      <a:gd name="T10" fmla="*/ 234 w 238"/>
                      <a:gd name="T11" fmla="*/ 272 h 342"/>
                      <a:gd name="T12" fmla="*/ 214 w 238"/>
                      <a:gd name="T13" fmla="*/ 342 h 342"/>
                    </a:gdLst>
                    <a:ahLst/>
                    <a:cxnLst>
                      <a:cxn ang="0">
                        <a:pos x="T0" y="T1"/>
                      </a:cxn>
                      <a:cxn ang="0">
                        <a:pos x="T2" y="T3"/>
                      </a:cxn>
                      <a:cxn ang="0">
                        <a:pos x="T4" y="T5"/>
                      </a:cxn>
                      <a:cxn ang="0">
                        <a:pos x="T6" y="T7"/>
                      </a:cxn>
                      <a:cxn ang="0">
                        <a:pos x="T8" y="T9"/>
                      </a:cxn>
                      <a:cxn ang="0">
                        <a:pos x="T10" y="T11"/>
                      </a:cxn>
                      <a:cxn ang="0">
                        <a:pos x="T12" y="T13"/>
                      </a:cxn>
                    </a:cxnLst>
                    <a:rect l="0" t="0" r="r" b="b"/>
                    <a:pathLst>
                      <a:path w="238" h="342">
                        <a:moveTo>
                          <a:pt x="53" y="0"/>
                        </a:moveTo>
                        <a:cubicBezTo>
                          <a:pt x="79" y="34"/>
                          <a:pt x="106" y="68"/>
                          <a:pt x="98" y="91"/>
                        </a:cubicBezTo>
                        <a:cubicBezTo>
                          <a:pt x="90" y="114"/>
                          <a:pt x="14" y="121"/>
                          <a:pt x="7" y="136"/>
                        </a:cubicBezTo>
                        <a:cubicBezTo>
                          <a:pt x="0" y="151"/>
                          <a:pt x="23" y="166"/>
                          <a:pt x="53" y="181"/>
                        </a:cubicBezTo>
                        <a:cubicBezTo>
                          <a:pt x="83" y="196"/>
                          <a:pt x="159" y="212"/>
                          <a:pt x="189" y="227"/>
                        </a:cubicBezTo>
                        <a:cubicBezTo>
                          <a:pt x="219" y="242"/>
                          <a:pt x="230" y="253"/>
                          <a:pt x="234" y="272"/>
                        </a:cubicBezTo>
                        <a:cubicBezTo>
                          <a:pt x="238" y="291"/>
                          <a:pt x="218" y="328"/>
                          <a:pt x="214" y="342"/>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78" name="Freeform 18">
                    <a:extLst>
                      <a:ext uri="{FF2B5EF4-FFF2-40B4-BE49-F238E27FC236}">
                        <a16:creationId xmlns:a16="http://schemas.microsoft.com/office/drawing/2014/main" id="{00000000-0008-0000-0200-00004E000000}"/>
                      </a:ext>
                    </a:extLst>
                  </xdr:cNvPr>
                  <xdr:cNvSpPr>
                    <a:spLocks/>
                  </xdr:cNvSpPr>
                </xdr:nvSpPr>
                <xdr:spPr bwMode="auto">
                  <a:xfrm>
                    <a:off x="2624" y="1006"/>
                    <a:ext cx="165" cy="23"/>
                  </a:xfrm>
                  <a:custGeom>
                    <a:avLst/>
                    <a:gdLst>
                      <a:gd name="T0" fmla="*/ 165 w 165"/>
                      <a:gd name="T1" fmla="*/ 20 h 23"/>
                      <a:gd name="T2" fmla="*/ 120 w 165"/>
                      <a:gd name="T3" fmla="*/ 20 h 23"/>
                      <a:gd name="T4" fmla="*/ 0 w 165"/>
                      <a:gd name="T5" fmla="*/ 0 h 23"/>
                    </a:gdLst>
                    <a:ahLst/>
                    <a:cxnLst>
                      <a:cxn ang="0">
                        <a:pos x="T0" y="T1"/>
                      </a:cxn>
                      <a:cxn ang="0">
                        <a:pos x="T2" y="T3"/>
                      </a:cxn>
                      <a:cxn ang="0">
                        <a:pos x="T4" y="T5"/>
                      </a:cxn>
                    </a:cxnLst>
                    <a:rect l="0" t="0" r="r" b="b"/>
                    <a:pathLst>
                      <a:path w="165" h="23">
                        <a:moveTo>
                          <a:pt x="165" y="20"/>
                        </a:moveTo>
                        <a:cubicBezTo>
                          <a:pt x="154" y="20"/>
                          <a:pt x="147" y="23"/>
                          <a:pt x="120" y="20"/>
                        </a:cubicBezTo>
                        <a:cubicBezTo>
                          <a:pt x="93" y="17"/>
                          <a:pt x="25" y="4"/>
                          <a:pt x="0" y="0"/>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grpSp>
          <xdr:grpSp>
            <xdr:nvGrpSpPr>
              <xdr:cNvPr id="20" name="Group 23">
                <a:extLst>
                  <a:ext uri="{FF2B5EF4-FFF2-40B4-BE49-F238E27FC236}">
                    <a16:creationId xmlns:a16="http://schemas.microsoft.com/office/drawing/2014/main" id="{00000000-0008-0000-0200-000014000000}"/>
                  </a:ext>
                </a:extLst>
              </xdr:cNvPr>
              <xdr:cNvGrpSpPr>
                <a:grpSpLocks/>
              </xdr:cNvGrpSpPr>
            </xdr:nvGrpSpPr>
            <xdr:grpSpPr bwMode="auto">
              <a:xfrm>
                <a:off x="879" y="510"/>
                <a:ext cx="1323" cy="788"/>
                <a:chOff x="879" y="510"/>
                <a:chExt cx="1323" cy="788"/>
              </a:xfrm>
              <a:grpFill/>
            </xdr:grpSpPr>
            <xdr:sp macro="" textlink="">
              <xdr:nvSpPr>
                <xdr:cNvPr id="62" name="Freeform 24">
                  <a:extLst>
                    <a:ext uri="{FF2B5EF4-FFF2-40B4-BE49-F238E27FC236}">
                      <a16:creationId xmlns:a16="http://schemas.microsoft.com/office/drawing/2014/main" id="{00000000-0008-0000-0200-00003E000000}"/>
                    </a:ext>
                  </a:extLst>
                </xdr:cNvPr>
                <xdr:cNvSpPr>
                  <a:spLocks/>
                </xdr:cNvSpPr>
              </xdr:nvSpPr>
              <xdr:spPr bwMode="auto">
                <a:xfrm>
                  <a:off x="879" y="510"/>
                  <a:ext cx="1323" cy="788"/>
                </a:xfrm>
                <a:custGeom>
                  <a:avLst/>
                  <a:gdLst>
                    <a:gd name="T0" fmla="*/ 141 w 1323"/>
                    <a:gd name="T1" fmla="*/ 153 h 788"/>
                    <a:gd name="T2" fmla="*/ 187 w 1323"/>
                    <a:gd name="T3" fmla="*/ 153 h 788"/>
                    <a:gd name="T4" fmla="*/ 277 w 1323"/>
                    <a:gd name="T5" fmla="*/ 153 h 788"/>
                    <a:gd name="T6" fmla="*/ 323 w 1323"/>
                    <a:gd name="T7" fmla="*/ 62 h 788"/>
                    <a:gd name="T8" fmla="*/ 435 w 1323"/>
                    <a:gd name="T9" fmla="*/ 0 h 788"/>
                    <a:gd name="T10" fmla="*/ 595 w 1323"/>
                    <a:gd name="T11" fmla="*/ 62 h 788"/>
                    <a:gd name="T12" fmla="*/ 640 w 1323"/>
                    <a:gd name="T13" fmla="*/ 108 h 788"/>
                    <a:gd name="T14" fmla="*/ 731 w 1323"/>
                    <a:gd name="T15" fmla="*/ 108 h 788"/>
                    <a:gd name="T16" fmla="*/ 987 w 1323"/>
                    <a:gd name="T17" fmla="*/ 96 h 788"/>
                    <a:gd name="T18" fmla="*/ 1139 w 1323"/>
                    <a:gd name="T19" fmla="*/ 153 h 788"/>
                    <a:gd name="T20" fmla="*/ 1299 w 1323"/>
                    <a:gd name="T21" fmla="*/ 168 h 788"/>
                    <a:gd name="T22" fmla="*/ 1281 w 1323"/>
                    <a:gd name="T23" fmla="*/ 297 h 788"/>
                    <a:gd name="T24" fmla="*/ 1239 w 1323"/>
                    <a:gd name="T25" fmla="*/ 450 h 788"/>
                    <a:gd name="T26" fmla="*/ 1137 w 1323"/>
                    <a:gd name="T27" fmla="*/ 618 h 788"/>
                    <a:gd name="T28" fmla="*/ 1029 w 1323"/>
                    <a:gd name="T29" fmla="*/ 666 h 788"/>
                    <a:gd name="T30" fmla="*/ 686 w 1323"/>
                    <a:gd name="T31" fmla="*/ 607 h 788"/>
                    <a:gd name="T32" fmla="*/ 561 w 1323"/>
                    <a:gd name="T33" fmla="*/ 768 h 788"/>
                    <a:gd name="T34" fmla="*/ 459 w 1323"/>
                    <a:gd name="T35" fmla="*/ 726 h 788"/>
                    <a:gd name="T36" fmla="*/ 368 w 1323"/>
                    <a:gd name="T37" fmla="*/ 743 h 788"/>
                    <a:gd name="T38" fmla="*/ 323 w 1323"/>
                    <a:gd name="T39" fmla="*/ 743 h 788"/>
                    <a:gd name="T40" fmla="*/ 297 w 1323"/>
                    <a:gd name="T41" fmla="*/ 642 h 788"/>
                    <a:gd name="T42" fmla="*/ 189 w 1323"/>
                    <a:gd name="T43" fmla="*/ 660 h 788"/>
                    <a:gd name="T44" fmla="*/ 96 w 1323"/>
                    <a:gd name="T45" fmla="*/ 697 h 788"/>
                    <a:gd name="T46" fmla="*/ 141 w 1323"/>
                    <a:gd name="T47" fmla="*/ 607 h 788"/>
                    <a:gd name="T48" fmla="*/ 187 w 1323"/>
                    <a:gd name="T49" fmla="*/ 561 h 788"/>
                    <a:gd name="T50" fmla="*/ 135 w 1323"/>
                    <a:gd name="T51" fmla="*/ 522 h 788"/>
                    <a:gd name="T52" fmla="*/ 51 w 1323"/>
                    <a:gd name="T53" fmla="*/ 425 h 788"/>
                    <a:gd name="T54" fmla="*/ 96 w 1323"/>
                    <a:gd name="T55" fmla="*/ 380 h 788"/>
                    <a:gd name="T56" fmla="*/ 3 w 1323"/>
                    <a:gd name="T57" fmla="*/ 294 h 788"/>
                    <a:gd name="T58" fmla="*/ 75 w 1323"/>
                    <a:gd name="T59" fmla="*/ 204 h 788"/>
                    <a:gd name="T60" fmla="*/ 141 w 1323"/>
                    <a:gd name="T61" fmla="*/ 153 h 78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Lst>
                  <a:rect l="0" t="0" r="r" b="b"/>
                  <a:pathLst>
                    <a:path w="1323" h="788">
                      <a:moveTo>
                        <a:pt x="141" y="153"/>
                      </a:moveTo>
                      <a:cubicBezTo>
                        <a:pt x="164" y="145"/>
                        <a:pt x="164" y="153"/>
                        <a:pt x="187" y="153"/>
                      </a:cubicBezTo>
                      <a:cubicBezTo>
                        <a:pt x="210" y="153"/>
                        <a:pt x="254" y="168"/>
                        <a:pt x="277" y="153"/>
                      </a:cubicBezTo>
                      <a:cubicBezTo>
                        <a:pt x="300" y="138"/>
                        <a:pt x="297" y="88"/>
                        <a:pt x="323" y="62"/>
                      </a:cubicBezTo>
                      <a:cubicBezTo>
                        <a:pt x="349" y="36"/>
                        <a:pt x="390" y="0"/>
                        <a:pt x="435" y="0"/>
                      </a:cubicBezTo>
                      <a:cubicBezTo>
                        <a:pt x="480" y="0"/>
                        <a:pt x="561" y="44"/>
                        <a:pt x="595" y="62"/>
                      </a:cubicBezTo>
                      <a:cubicBezTo>
                        <a:pt x="629" y="80"/>
                        <a:pt x="617" y="100"/>
                        <a:pt x="640" y="108"/>
                      </a:cubicBezTo>
                      <a:cubicBezTo>
                        <a:pt x="663" y="116"/>
                        <a:pt x="673" y="110"/>
                        <a:pt x="731" y="108"/>
                      </a:cubicBezTo>
                      <a:cubicBezTo>
                        <a:pt x="789" y="106"/>
                        <a:pt x="919" y="88"/>
                        <a:pt x="987" y="96"/>
                      </a:cubicBezTo>
                      <a:cubicBezTo>
                        <a:pt x="1055" y="104"/>
                        <a:pt x="1087" y="141"/>
                        <a:pt x="1139" y="153"/>
                      </a:cubicBezTo>
                      <a:cubicBezTo>
                        <a:pt x="1191" y="165"/>
                        <a:pt x="1275" y="144"/>
                        <a:pt x="1299" y="168"/>
                      </a:cubicBezTo>
                      <a:cubicBezTo>
                        <a:pt x="1323" y="192"/>
                        <a:pt x="1291" y="250"/>
                        <a:pt x="1281" y="297"/>
                      </a:cubicBezTo>
                      <a:cubicBezTo>
                        <a:pt x="1271" y="344"/>
                        <a:pt x="1263" y="397"/>
                        <a:pt x="1239" y="450"/>
                      </a:cubicBezTo>
                      <a:cubicBezTo>
                        <a:pt x="1215" y="503"/>
                        <a:pt x="1172" y="582"/>
                        <a:pt x="1137" y="618"/>
                      </a:cubicBezTo>
                      <a:cubicBezTo>
                        <a:pt x="1102" y="654"/>
                        <a:pt x="1104" y="668"/>
                        <a:pt x="1029" y="666"/>
                      </a:cubicBezTo>
                      <a:cubicBezTo>
                        <a:pt x="954" y="664"/>
                        <a:pt x="764" y="590"/>
                        <a:pt x="686" y="607"/>
                      </a:cubicBezTo>
                      <a:cubicBezTo>
                        <a:pt x="608" y="624"/>
                        <a:pt x="599" y="748"/>
                        <a:pt x="561" y="768"/>
                      </a:cubicBezTo>
                      <a:cubicBezTo>
                        <a:pt x="523" y="788"/>
                        <a:pt x="491" y="730"/>
                        <a:pt x="459" y="726"/>
                      </a:cubicBezTo>
                      <a:cubicBezTo>
                        <a:pt x="427" y="722"/>
                        <a:pt x="391" y="740"/>
                        <a:pt x="368" y="743"/>
                      </a:cubicBezTo>
                      <a:cubicBezTo>
                        <a:pt x="345" y="746"/>
                        <a:pt x="335" y="760"/>
                        <a:pt x="323" y="743"/>
                      </a:cubicBezTo>
                      <a:cubicBezTo>
                        <a:pt x="311" y="726"/>
                        <a:pt x="319" y="656"/>
                        <a:pt x="297" y="642"/>
                      </a:cubicBezTo>
                      <a:cubicBezTo>
                        <a:pt x="275" y="628"/>
                        <a:pt x="222" y="651"/>
                        <a:pt x="189" y="660"/>
                      </a:cubicBezTo>
                      <a:cubicBezTo>
                        <a:pt x="156" y="669"/>
                        <a:pt x="104" y="706"/>
                        <a:pt x="96" y="697"/>
                      </a:cubicBezTo>
                      <a:cubicBezTo>
                        <a:pt x="88" y="688"/>
                        <a:pt x="126" y="630"/>
                        <a:pt x="141" y="607"/>
                      </a:cubicBezTo>
                      <a:cubicBezTo>
                        <a:pt x="156" y="584"/>
                        <a:pt x="188" y="575"/>
                        <a:pt x="187" y="561"/>
                      </a:cubicBezTo>
                      <a:cubicBezTo>
                        <a:pt x="186" y="547"/>
                        <a:pt x="158" y="545"/>
                        <a:pt x="135" y="522"/>
                      </a:cubicBezTo>
                      <a:cubicBezTo>
                        <a:pt x="112" y="499"/>
                        <a:pt x="57" y="449"/>
                        <a:pt x="51" y="425"/>
                      </a:cubicBezTo>
                      <a:cubicBezTo>
                        <a:pt x="45" y="401"/>
                        <a:pt x="104" y="402"/>
                        <a:pt x="96" y="380"/>
                      </a:cubicBezTo>
                      <a:cubicBezTo>
                        <a:pt x="88" y="358"/>
                        <a:pt x="6" y="323"/>
                        <a:pt x="3" y="294"/>
                      </a:cubicBezTo>
                      <a:cubicBezTo>
                        <a:pt x="0" y="265"/>
                        <a:pt x="52" y="228"/>
                        <a:pt x="75" y="204"/>
                      </a:cubicBezTo>
                      <a:cubicBezTo>
                        <a:pt x="98" y="180"/>
                        <a:pt x="127" y="164"/>
                        <a:pt x="141" y="153"/>
                      </a:cubicBezTo>
                      <a:close/>
                    </a:path>
                  </a:pathLst>
                </a:custGeom>
                <a:grpFill/>
                <a:ln w="38100" cmpd="sng">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nvGrpSpPr>
                <xdr:cNvPr id="63" name="Group 25">
                  <a:extLst>
                    <a:ext uri="{FF2B5EF4-FFF2-40B4-BE49-F238E27FC236}">
                      <a16:creationId xmlns:a16="http://schemas.microsoft.com/office/drawing/2014/main" id="{00000000-0008-0000-0200-00003F000000}"/>
                    </a:ext>
                  </a:extLst>
                </xdr:cNvPr>
                <xdr:cNvGrpSpPr>
                  <a:grpSpLocks/>
                </xdr:cNvGrpSpPr>
              </xdr:nvGrpSpPr>
              <xdr:grpSpPr bwMode="auto">
                <a:xfrm>
                  <a:off x="975" y="527"/>
                  <a:ext cx="1179" cy="619"/>
                  <a:chOff x="975" y="527"/>
                  <a:chExt cx="1179" cy="619"/>
                </a:xfrm>
                <a:grpFill/>
              </xdr:grpSpPr>
              <xdr:sp macro="" textlink="">
                <xdr:nvSpPr>
                  <xdr:cNvPr id="64" name="Freeform 26">
                    <a:extLst>
                      <a:ext uri="{FF2B5EF4-FFF2-40B4-BE49-F238E27FC236}">
                        <a16:creationId xmlns:a16="http://schemas.microsoft.com/office/drawing/2014/main" id="{00000000-0008-0000-0200-000040000000}"/>
                      </a:ext>
                    </a:extLst>
                  </xdr:cNvPr>
                  <xdr:cNvSpPr>
                    <a:spLocks/>
                  </xdr:cNvSpPr>
                </xdr:nvSpPr>
                <xdr:spPr bwMode="auto">
                  <a:xfrm>
                    <a:off x="975" y="527"/>
                    <a:ext cx="408" cy="454"/>
                  </a:xfrm>
                  <a:custGeom>
                    <a:avLst/>
                    <a:gdLst>
                      <a:gd name="T0" fmla="*/ 0 w 408"/>
                      <a:gd name="T1" fmla="*/ 454 h 454"/>
                      <a:gd name="T2" fmla="*/ 45 w 408"/>
                      <a:gd name="T3" fmla="*/ 408 h 454"/>
                      <a:gd name="T4" fmla="*/ 136 w 408"/>
                      <a:gd name="T5" fmla="*/ 363 h 454"/>
                      <a:gd name="T6" fmla="*/ 272 w 408"/>
                      <a:gd name="T7" fmla="*/ 318 h 454"/>
                      <a:gd name="T8" fmla="*/ 272 w 408"/>
                      <a:gd name="T9" fmla="*/ 272 h 454"/>
                      <a:gd name="T10" fmla="*/ 317 w 408"/>
                      <a:gd name="T11" fmla="*/ 136 h 454"/>
                      <a:gd name="T12" fmla="*/ 408 w 408"/>
                      <a:gd name="T13" fmla="*/ 0 h 454"/>
                    </a:gdLst>
                    <a:ahLst/>
                    <a:cxnLst>
                      <a:cxn ang="0">
                        <a:pos x="T0" y="T1"/>
                      </a:cxn>
                      <a:cxn ang="0">
                        <a:pos x="T2" y="T3"/>
                      </a:cxn>
                      <a:cxn ang="0">
                        <a:pos x="T4" y="T5"/>
                      </a:cxn>
                      <a:cxn ang="0">
                        <a:pos x="T6" y="T7"/>
                      </a:cxn>
                      <a:cxn ang="0">
                        <a:pos x="T8" y="T9"/>
                      </a:cxn>
                      <a:cxn ang="0">
                        <a:pos x="T10" y="T11"/>
                      </a:cxn>
                      <a:cxn ang="0">
                        <a:pos x="T12" y="T13"/>
                      </a:cxn>
                    </a:cxnLst>
                    <a:rect l="0" t="0" r="r" b="b"/>
                    <a:pathLst>
                      <a:path w="408" h="454">
                        <a:moveTo>
                          <a:pt x="0" y="454"/>
                        </a:moveTo>
                        <a:cubicBezTo>
                          <a:pt x="11" y="438"/>
                          <a:pt x="22" y="423"/>
                          <a:pt x="45" y="408"/>
                        </a:cubicBezTo>
                        <a:cubicBezTo>
                          <a:pt x="68" y="393"/>
                          <a:pt x="98" y="378"/>
                          <a:pt x="136" y="363"/>
                        </a:cubicBezTo>
                        <a:cubicBezTo>
                          <a:pt x="174" y="348"/>
                          <a:pt x="249" y="333"/>
                          <a:pt x="272" y="318"/>
                        </a:cubicBezTo>
                        <a:cubicBezTo>
                          <a:pt x="295" y="303"/>
                          <a:pt x="265" y="302"/>
                          <a:pt x="272" y="272"/>
                        </a:cubicBezTo>
                        <a:cubicBezTo>
                          <a:pt x="279" y="242"/>
                          <a:pt x="294" y="181"/>
                          <a:pt x="317" y="136"/>
                        </a:cubicBezTo>
                        <a:cubicBezTo>
                          <a:pt x="340" y="91"/>
                          <a:pt x="393" y="23"/>
                          <a:pt x="408" y="0"/>
                        </a:cubicBezTo>
                      </a:path>
                    </a:pathLst>
                  </a:custGeom>
                  <a:grpFill/>
                  <a:ln w="9525" cmpd="sng">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65" name="Freeform 27">
                    <a:extLst>
                      <a:ext uri="{FF2B5EF4-FFF2-40B4-BE49-F238E27FC236}">
                        <a16:creationId xmlns:a16="http://schemas.microsoft.com/office/drawing/2014/main" id="{00000000-0008-0000-0200-000041000000}"/>
                      </a:ext>
                    </a:extLst>
                  </xdr:cNvPr>
                  <xdr:cNvSpPr>
                    <a:spLocks/>
                  </xdr:cNvSpPr>
                </xdr:nvSpPr>
                <xdr:spPr bwMode="auto">
                  <a:xfrm>
                    <a:off x="1156" y="748"/>
                    <a:ext cx="138" cy="398"/>
                  </a:xfrm>
                  <a:custGeom>
                    <a:avLst/>
                    <a:gdLst>
                      <a:gd name="T0" fmla="*/ 14 w 138"/>
                      <a:gd name="T1" fmla="*/ 398 h 398"/>
                      <a:gd name="T2" fmla="*/ 46 w 138"/>
                      <a:gd name="T3" fmla="*/ 369 h 398"/>
                      <a:gd name="T4" fmla="*/ 0 w 138"/>
                      <a:gd name="T5" fmla="*/ 278 h 398"/>
                      <a:gd name="T6" fmla="*/ 46 w 138"/>
                      <a:gd name="T7" fmla="*/ 233 h 398"/>
                      <a:gd name="T8" fmla="*/ 91 w 138"/>
                      <a:gd name="T9" fmla="*/ 233 h 398"/>
                      <a:gd name="T10" fmla="*/ 136 w 138"/>
                      <a:gd name="T11" fmla="*/ 142 h 398"/>
                      <a:gd name="T12" fmla="*/ 106 w 138"/>
                      <a:gd name="T13" fmla="*/ 0 h 398"/>
                    </a:gdLst>
                    <a:ahLst/>
                    <a:cxnLst>
                      <a:cxn ang="0">
                        <a:pos x="T0" y="T1"/>
                      </a:cxn>
                      <a:cxn ang="0">
                        <a:pos x="T2" y="T3"/>
                      </a:cxn>
                      <a:cxn ang="0">
                        <a:pos x="T4" y="T5"/>
                      </a:cxn>
                      <a:cxn ang="0">
                        <a:pos x="T6" y="T7"/>
                      </a:cxn>
                      <a:cxn ang="0">
                        <a:pos x="T8" y="T9"/>
                      </a:cxn>
                      <a:cxn ang="0">
                        <a:pos x="T10" y="T11"/>
                      </a:cxn>
                      <a:cxn ang="0">
                        <a:pos x="T12" y="T13"/>
                      </a:cxn>
                    </a:cxnLst>
                    <a:rect l="0" t="0" r="r" b="b"/>
                    <a:pathLst>
                      <a:path w="138" h="398">
                        <a:moveTo>
                          <a:pt x="14" y="398"/>
                        </a:moveTo>
                        <a:cubicBezTo>
                          <a:pt x="19" y="394"/>
                          <a:pt x="48" y="389"/>
                          <a:pt x="46" y="369"/>
                        </a:cubicBezTo>
                        <a:cubicBezTo>
                          <a:pt x="44" y="349"/>
                          <a:pt x="0" y="301"/>
                          <a:pt x="0" y="278"/>
                        </a:cubicBezTo>
                        <a:cubicBezTo>
                          <a:pt x="0" y="255"/>
                          <a:pt x="31" y="240"/>
                          <a:pt x="46" y="233"/>
                        </a:cubicBezTo>
                        <a:cubicBezTo>
                          <a:pt x="61" y="226"/>
                          <a:pt x="76" y="248"/>
                          <a:pt x="91" y="233"/>
                        </a:cubicBezTo>
                        <a:cubicBezTo>
                          <a:pt x="106" y="218"/>
                          <a:pt x="134" y="181"/>
                          <a:pt x="136" y="142"/>
                        </a:cubicBezTo>
                        <a:cubicBezTo>
                          <a:pt x="138" y="103"/>
                          <a:pt x="112" y="30"/>
                          <a:pt x="106" y="0"/>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66" name="Freeform 28">
                    <a:extLst>
                      <a:ext uri="{FF2B5EF4-FFF2-40B4-BE49-F238E27FC236}">
                        <a16:creationId xmlns:a16="http://schemas.microsoft.com/office/drawing/2014/main" id="{00000000-0008-0000-0200-000042000000}"/>
                      </a:ext>
                    </a:extLst>
                  </xdr:cNvPr>
                  <xdr:cNvSpPr>
                    <a:spLocks/>
                  </xdr:cNvSpPr>
                </xdr:nvSpPr>
                <xdr:spPr bwMode="auto">
                  <a:xfrm>
                    <a:off x="1247" y="981"/>
                    <a:ext cx="363" cy="136"/>
                  </a:xfrm>
                  <a:custGeom>
                    <a:avLst/>
                    <a:gdLst>
                      <a:gd name="T0" fmla="*/ 0 w 363"/>
                      <a:gd name="T1" fmla="*/ 0 h 136"/>
                      <a:gd name="T2" fmla="*/ 45 w 363"/>
                      <a:gd name="T3" fmla="*/ 45 h 136"/>
                      <a:gd name="T4" fmla="*/ 91 w 363"/>
                      <a:gd name="T5" fmla="*/ 45 h 136"/>
                      <a:gd name="T6" fmla="*/ 182 w 363"/>
                      <a:gd name="T7" fmla="*/ 45 h 136"/>
                      <a:gd name="T8" fmla="*/ 227 w 363"/>
                      <a:gd name="T9" fmla="*/ 90 h 136"/>
                      <a:gd name="T10" fmla="*/ 272 w 363"/>
                      <a:gd name="T11" fmla="*/ 45 h 136"/>
                      <a:gd name="T12" fmla="*/ 318 w 363"/>
                      <a:gd name="T13" fmla="*/ 45 h 136"/>
                      <a:gd name="T14" fmla="*/ 363 w 363"/>
                      <a:gd name="T15" fmla="*/ 136 h 136"/>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363" h="136">
                        <a:moveTo>
                          <a:pt x="0" y="0"/>
                        </a:moveTo>
                        <a:cubicBezTo>
                          <a:pt x="15" y="19"/>
                          <a:pt x="30" y="38"/>
                          <a:pt x="45" y="45"/>
                        </a:cubicBezTo>
                        <a:cubicBezTo>
                          <a:pt x="60" y="52"/>
                          <a:pt x="68" y="45"/>
                          <a:pt x="91" y="45"/>
                        </a:cubicBezTo>
                        <a:cubicBezTo>
                          <a:pt x="114" y="45"/>
                          <a:pt x="159" y="38"/>
                          <a:pt x="182" y="45"/>
                        </a:cubicBezTo>
                        <a:cubicBezTo>
                          <a:pt x="205" y="52"/>
                          <a:pt x="212" y="90"/>
                          <a:pt x="227" y="90"/>
                        </a:cubicBezTo>
                        <a:cubicBezTo>
                          <a:pt x="242" y="90"/>
                          <a:pt x="257" y="52"/>
                          <a:pt x="272" y="45"/>
                        </a:cubicBezTo>
                        <a:cubicBezTo>
                          <a:pt x="287" y="38"/>
                          <a:pt x="303" y="30"/>
                          <a:pt x="318" y="45"/>
                        </a:cubicBezTo>
                        <a:cubicBezTo>
                          <a:pt x="333" y="60"/>
                          <a:pt x="356" y="121"/>
                          <a:pt x="363" y="136"/>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67" name="Freeform 29">
                    <a:extLst>
                      <a:ext uri="{FF2B5EF4-FFF2-40B4-BE49-F238E27FC236}">
                        <a16:creationId xmlns:a16="http://schemas.microsoft.com/office/drawing/2014/main" id="{00000000-0008-0000-0200-000043000000}"/>
                      </a:ext>
                    </a:extLst>
                  </xdr:cNvPr>
                  <xdr:cNvSpPr>
                    <a:spLocks/>
                  </xdr:cNvSpPr>
                </xdr:nvSpPr>
                <xdr:spPr bwMode="auto">
                  <a:xfrm>
                    <a:off x="1511" y="618"/>
                    <a:ext cx="62" cy="408"/>
                  </a:xfrm>
                  <a:custGeom>
                    <a:avLst/>
                    <a:gdLst>
                      <a:gd name="T0" fmla="*/ 8 w 62"/>
                      <a:gd name="T1" fmla="*/ 0 h 408"/>
                      <a:gd name="T2" fmla="*/ 8 w 62"/>
                      <a:gd name="T3" fmla="*/ 45 h 408"/>
                      <a:gd name="T4" fmla="*/ 8 w 62"/>
                      <a:gd name="T5" fmla="*/ 91 h 408"/>
                      <a:gd name="T6" fmla="*/ 54 w 62"/>
                      <a:gd name="T7" fmla="*/ 136 h 408"/>
                      <a:gd name="T8" fmla="*/ 54 w 62"/>
                      <a:gd name="T9" fmla="*/ 181 h 408"/>
                      <a:gd name="T10" fmla="*/ 8 w 62"/>
                      <a:gd name="T11" fmla="*/ 272 h 408"/>
                      <a:gd name="T12" fmla="*/ 8 w 62"/>
                      <a:gd name="T13" fmla="*/ 408 h 408"/>
                    </a:gdLst>
                    <a:ahLst/>
                    <a:cxnLst>
                      <a:cxn ang="0">
                        <a:pos x="T0" y="T1"/>
                      </a:cxn>
                      <a:cxn ang="0">
                        <a:pos x="T2" y="T3"/>
                      </a:cxn>
                      <a:cxn ang="0">
                        <a:pos x="T4" y="T5"/>
                      </a:cxn>
                      <a:cxn ang="0">
                        <a:pos x="T6" y="T7"/>
                      </a:cxn>
                      <a:cxn ang="0">
                        <a:pos x="T8" y="T9"/>
                      </a:cxn>
                      <a:cxn ang="0">
                        <a:pos x="T10" y="T11"/>
                      </a:cxn>
                      <a:cxn ang="0">
                        <a:pos x="T12" y="T13"/>
                      </a:cxn>
                    </a:cxnLst>
                    <a:rect l="0" t="0" r="r" b="b"/>
                    <a:pathLst>
                      <a:path w="62" h="408">
                        <a:moveTo>
                          <a:pt x="8" y="0"/>
                        </a:moveTo>
                        <a:cubicBezTo>
                          <a:pt x="8" y="15"/>
                          <a:pt x="8" y="30"/>
                          <a:pt x="8" y="45"/>
                        </a:cubicBezTo>
                        <a:cubicBezTo>
                          <a:pt x="8" y="60"/>
                          <a:pt x="0" y="76"/>
                          <a:pt x="8" y="91"/>
                        </a:cubicBezTo>
                        <a:cubicBezTo>
                          <a:pt x="16" y="106"/>
                          <a:pt x="46" y="121"/>
                          <a:pt x="54" y="136"/>
                        </a:cubicBezTo>
                        <a:cubicBezTo>
                          <a:pt x="62" y="151"/>
                          <a:pt x="62" y="158"/>
                          <a:pt x="54" y="181"/>
                        </a:cubicBezTo>
                        <a:cubicBezTo>
                          <a:pt x="46" y="204"/>
                          <a:pt x="16" y="234"/>
                          <a:pt x="8" y="272"/>
                        </a:cubicBezTo>
                        <a:cubicBezTo>
                          <a:pt x="0" y="310"/>
                          <a:pt x="8" y="385"/>
                          <a:pt x="8" y="408"/>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68" name="Freeform 30">
                    <a:extLst>
                      <a:ext uri="{FF2B5EF4-FFF2-40B4-BE49-F238E27FC236}">
                        <a16:creationId xmlns:a16="http://schemas.microsoft.com/office/drawing/2014/main" id="{00000000-0008-0000-0200-000044000000}"/>
                      </a:ext>
                    </a:extLst>
                  </xdr:cNvPr>
                  <xdr:cNvSpPr>
                    <a:spLocks/>
                  </xdr:cNvSpPr>
                </xdr:nvSpPr>
                <xdr:spPr bwMode="auto">
                  <a:xfrm>
                    <a:off x="1565" y="747"/>
                    <a:ext cx="589" cy="106"/>
                  </a:xfrm>
                  <a:custGeom>
                    <a:avLst/>
                    <a:gdLst>
                      <a:gd name="T0" fmla="*/ 589 w 589"/>
                      <a:gd name="T1" fmla="*/ 7 h 106"/>
                      <a:gd name="T2" fmla="*/ 544 w 589"/>
                      <a:gd name="T3" fmla="*/ 7 h 106"/>
                      <a:gd name="T4" fmla="*/ 499 w 589"/>
                      <a:gd name="T5" fmla="*/ 52 h 106"/>
                      <a:gd name="T6" fmla="*/ 408 w 589"/>
                      <a:gd name="T7" fmla="*/ 52 h 106"/>
                      <a:gd name="T8" fmla="*/ 362 w 589"/>
                      <a:gd name="T9" fmla="*/ 98 h 106"/>
                      <a:gd name="T10" fmla="*/ 272 w 589"/>
                      <a:gd name="T11" fmla="*/ 98 h 106"/>
                      <a:gd name="T12" fmla="*/ 272 w 589"/>
                      <a:gd name="T13" fmla="*/ 52 h 106"/>
                      <a:gd name="T14" fmla="*/ 136 w 589"/>
                      <a:gd name="T15" fmla="*/ 98 h 106"/>
                      <a:gd name="T16" fmla="*/ 45 w 589"/>
                      <a:gd name="T17" fmla="*/ 52 h 106"/>
                      <a:gd name="T18" fmla="*/ 0 w 589"/>
                      <a:gd name="T19" fmla="*/ 52 h 10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589" h="106">
                        <a:moveTo>
                          <a:pt x="589" y="7"/>
                        </a:moveTo>
                        <a:cubicBezTo>
                          <a:pt x="574" y="3"/>
                          <a:pt x="559" y="0"/>
                          <a:pt x="544" y="7"/>
                        </a:cubicBezTo>
                        <a:cubicBezTo>
                          <a:pt x="529" y="14"/>
                          <a:pt x="522" y="45"/>
                          <a:pt x="499" y="52"/>
                        </a:cubicBezTo>
                        <a:cubicBezTo>
                          <a:pt x="476" y="59"/>
                          <a:pt x="431" y="44"/>
                          <a:pt x="408" y="52"/>
                        </a:cubicBezTo>
                        <a:cubicBezTo>
                          <a:pt x="385" y="60"/>
                          <a:pt x="385" y="90"/>
                          <a:pt x="362" y="98"/>
                        </a:cubicBezTo>
                        <a:cubicBezTo>
                          <a:pt x="339" y="106"/>
                          <a:pt x="287" y="106"/>
                          <a:pt x="272" y="98"/>
                        </a:cubicBezTo>
                        <a:cubicBezTo>
                          <a:pt x="257" y="90"/>
                          <a:pt x="295" y="52"/>
                          <a:pt x="272" y="52"/>
                        </a:cubicBezTo>
                        <a:cubicBezTo>
                          <a:pt x="249" y="52"/>
                          <a:pt x="174" y="98"/>
                          <a:pt x="136" y="98"/>
                        </a:cubicBezTo>
                        <a:cubicBezTo>
                          <a:pt x="98" y="98"/>
                          <a:pt x="68" y="60"/>
                          <a:pt x="45" y="52"/>
                        </a:cubicBezTo>
                        <a:cubicBezTo>
                          <a:pt x="22" y="44"/>
                          <a:pt x="11" y="48"/>
                          <a:pt x="0" y="52"/>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grpSp>
          <xdr:grpSp>
            <xdr:nvGrpSpPr>
              <xdr:cNvPr id="21" name="Group 31">
                <a:extLst>
                  <a:ext uri="{FF2B5EF4-FFF2-40B4-BE49-F238E27FC236}">
                    <a16:creationId xmlns:a16="http://schemas.microsoft.com/office/drawing/2014/main" id="{00000000-0008-0000-0200-000015000000}"/>
                  </a:ext>
                </a:extLst>
              </xdr:cNvPr>
              <xdr:cNvGrpSpPr>
                <a:grpSpLocks/>
              </xdr:cNvGrpSpPr>
            </xdr:nvGrpSpPr>
            <xdr:grpSpPr bwMode="auto">
              <a:xfrm>
                <a:off x="2925" y="840"/>
                <a:ext cx="1550" cy="931"/>
                <a:chOff x="2925" y="840"/>
                <a:chExt cx="1550" cy="931"/>
              </a:xfrm>
              <a:grpFill/>
            </xdr:grpSpPr>
            <xdr:sp macro="" textlink="">
              <xdr:nvSpPr>
                <xdr:cNvPr id="54" name="Freeform 32">
                  <a:extLst>
                    <a:ext uri="{FF2B5EF4-FFF2-40B4-BE49-F238E27FC236}">
                      <a16:creationId xmlns:a16="http://schemas.microsoft.com/office/drawing/2014/main" id="{00000000-0008-0000-0200-000036000000}"/>
                    </a:ext>
                  </a:extLst>
                </xdr:cNvPr>
                <xdr:cNvSpPr>
                  <a:spLocks/>
                </xdr:cNvSpPr>
              </xdr:nvSpPr>
              <xdr:spPr bwMode="auto">
                <a:xfrm>
                  <a:off x="2925" y="840"/>
                  <a:ext cx="1550" cy="931"/>
                </a:xfrm>
                <a:custGeom>
                  <a:avLst/>
                  <a:gdLst>
                    <a:gd name="T0" fmla="*/ 378 w 1550"/>
                    <a:gd name="T1" fmla="*/ 27 h 931"/>
                    <a:gd name="T2" fmla="*/ 448 w 1550"/>
                    <a:gd name="T3" fmla="*/ 55 h 931"/>
                    <a:gd name="T4" fmla="*/ 595 w 1550"/>
                    <a:gd name="T5" fmla="*/ 106 h 931"/>
                    <a:gd name="T6" fmla="*/ 766 w 1550"/>
                    <a:gd name="T7" fmla="*/ 97 h 931"/>
                    <a:gd name="T8" fmla="*/ 826 w 1550"/>
                    <a:gd name="T9" fmla="*/ 40 h 931"/>
                    <a:gd name="T10" fmla="*/ 952 w 1550"/>
                    <a:gd name="T11" fmla="*/ 85 h 931"/>
                    <a:gd name="T12" fmla="*/ 1084 w 1550"/>
                    <a:gd name="T13" fmla="*/ 163 h 931"/>
                    <a:gd name="T14" fmla="*/ 1240 w 1550"/>
                    <a:gd name="T15" fmla="*/ 175 h 931"/>
                    <a:gd name="T16" fmla="*/ 1360 w 1550"/>
                    <a:gd name="T17" fmla="*/ 193 h 931"/>
                    <a:gd name="T18" fmla="*/ 1453 w 1550"/>
                    <a:gd name="T19" fmla="*/ 133 h 931"/>
                    <a:gd name="T20" fmla="*/ 1540 w 1550"/>
                    <a:gd name="T21" fmla="*/ 160 h 931"/>
                    <a:gd name="T22" fmla="*/ 1507 w 1550"/>
                    <a:gd name="T23" fmla="*/ 247 h 931"/>
                    <a:gd name="T24" fmla="*/ 1525 w 1550"/>
                    <a:gd name="T25" fmla="*/ 370 h 931"/>
                    <a:gd name="T26" fmla="*/ 1357 w 1550"/>
                    <a:gd name="T27" fmla="*/ 499 h 931"/>
                    <a:gd name="T28" fmla="*/ 1231 w 1550"/>
                    <a:gd name="T29" fmla="*/ 598 h 931"/>
                    <a:gd name="T30" fmla="*/ 1042 w 1550"/>
                    <a:gd name="T31" fmla="*/ 655 h 931"/>
                    <a:gd name="T32" fmla="*/ 952 w 1550"/>
                    <a:gd name="T33" fmla="*/ 727 h 931"/>
                    <a:gd name="T34" fmla="*/ 877 w 1550"/>
                    <a:gd name="T35" fmla="*/ 763 h 931"/>
                    <a:gd name="T36" fmla="*/ 852 w 1550"/>
                    <a:gd name="T37" fmla="*/ 846 h 931"/>
                    <a:gd name="T38" fmla="*/ 790 w 1550"/>
                    <a:gd name="T39" fmla="*/ 928 h 931"/>
                    <a:gd name="T40" fmla="*/ 690 w 1550"/>
                    <a:gd name="T41" fmla="*/ 867 h 931"/>
                    <a:gd name="T42" fmla="*/ 690 w 1550"/>
                    <a:gd name="T43" fmla="*/ 798 h 931"/>
                    <a:gd name="T44" fmla="*/ 643 w 1550"/>
                    <a:gd name="T45" fmla="*/ 733 h 931"/>
                    <a:gd name="T46" fmla="*/ 499 w 1550"/>
                    <a:gd name="T47" fmla="*/ 625 h 931"/>
                    <a:gd name="T48" fmla="*/ 430 w 1550"/>
                    <a:gd name="T49" fmla="*/ 679 h 931"/>
                    <a:gd name="T50" fmla="*/ 349 w 1550"/>
                    <a:gd name="T51" fmla="*/ 730 h 931"/>
                    <a:gd name="T52" fmla="*/ 277 w 1550"/>
                    <a:gd name="T53" fmla="*/ 718 h 931"/>
                    <a:gd name="T54" fmla="*/ 166 w 1550"/>
                    <a:gd name="T55" fmla="*/ 775 h 931"/>
                    <a:gd name="T56" fmla="*/ 25 w 1550"/>
                    <a:gd name="T57" fmla="*/ 697 h 931"/>
                    <a:gd name="T58" fmla="*/ 16 w 1550"/>
                    <a:gd name="T59" fmla="*/ 613 h 931"/>
                    <a:gd name="T60" fmla="*/ 46 w 1550"/>
                    <a:gd name="T61" fmla="*/ 574 h 931"/>
                    <a:gd name="T62" fmla="*/ 94 w 1550"/>
                    <a:gd name="T63" fmla="*/ 499 h 931"/>
                    <a:gd name="T64" fmla="*/ 82 w 1550"/>
                    <a:gd name="T65" fmla="*/ 400 h 931"/>
                    <a:gd name="T66" fmla="*/ 160 w 1550"/>
                    <a:gd name="T67" fmla="*/ 424 h 931"/>
                    <a:gd name="T68" fmla="*/ 208 w 1550"/>
                    <a:gd name="T69" fmla="*/ 385 h 931"/>
                    <a:gd name="T70" fmla="*/ 228 w 1550"/>
                    <a:gd name="T71" fmla="*/ 210 h 931"/>
                    <a:gd name="T72" fmla="*/ 378 w 1550"/>
                    <a:gd name="T73" fmla="*/ 27 h 93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Lst>
                  <a:rect l="0" t="0" r="r" b="b"/>
                  <a:pathLst>
                    <a:path w="1550" h="931">
                      <a:moveTo>
                        <a:pt x="378" y="27"/>
                      </a:moveTo>
                      <a:cubicBezTo>
                        <a:pt x="416" y="0"/>
                        <a:pt x="412" y="42"/>
                        <a:pt x="448" y="55"/>
                      </a:cubicBezTo>
                      <a:cubicBezTo>
                        <a:pt x="484" y="68"/>
                        <a:pt x="542" y="99"/>
                        <a:pt x="595" y="106"/>
                      </a:cubicBezTo>
                      <a:cubicBezTo>
                        <a:pt x="648" y="113"/>
                        <a:pt x="728" y="108"/>
                        <a:pt x="766" y="97"/>
                      </a:cubicBezTo>
                      <a:cubicBezTo>
                        <a:pt x="804" y="86"/>
                        <a:pt x="795" y="42"/>
                        <a:pt x="826" y="40"/>
                      </a:cubicBezTo>
                      <a:cubicBezTo>
                        <a:pt x="857" y="38"/>
                        <a:pt x="909" y="65"/>
                        <a:pt x="952" y="85"/>
                      </a:cubicBezTo>
                      <a:cubicBezTo>
                        <a:pt x="995" y="105"/>
                        <a:pt x="1036" y="148"/>
                        <a:pt x="1084" y="163"/>
                      </a:cubicBezTo>
                      <a:cubicBezTo>
                        <a:pt x="1132" y="178"/>
                        <a:pt x="1194" y="170"/>
                        <a:pt x="1240" y="175"/>
                      </a:cubicBezTo>
                      <a:cubicBezTo>
                        <a:pt x="1286" y="180"/>
                        <a:pt x="1325" y="200"/>
                        <a:pt x="1360" y="193"/>
                      </a:cubicBezTo>
                      <a:cubicBezTo>
                        <a:pt x="1395" y="186"/>
                        <a:pt x="1423" y="138"/>
                        <a:pt x="1453" y="133"/>
                      </a:cubicBezTo>
                      <a:cubicBezTo>
                        <a:pt x="1483" y="128"/>
                        <a:pt x="1531" y="141"/>
                        <a:pt x="1540" y="160"/>
                      </a:cubicBezTo>
                      <a:cubicBezTo>
                        <a:pt x="1549" y="179"/>
                        <a:pt x="1509" y="212"/>
                        <a:pt x="1507" y="247"/>
                      </a:cubicBezTo>
                      <a:cubicBezTo>
                        <a:pt x="1505" y="282"/>
                        <a:pt x="1550" y="328"/>
                        <a:pt x="1525" y="370"/>
                      </a:cubicBezTo>
                      <a:cubicBezTo>
                        <a:pt x="1500" y="412"/>
                        <a:pt x="1406" y="461"/>
                        <a:pt x="1357" y="499"/>
                      </a:cubicBezTo>
                      <a:cubicBezTo>
                        <a:pt x="1308" y="537"/>
                        <a:pt x="1283" y="572"/>
                        <a:pt x="1231" y="598"/>
                      </a:cubicBezTo>
                      <a:cubicBezTo>
                        <a:pt x="1179" y="624"/>
                        <a:pt x="1089" y="633"/>
                        <a:pt x="1042" y="655"/>
                      </a:cubicBezTo>
                      <a:cubicBezTo>
                        <a:pt x="995" y="677"/>
                        <a:pt x="979" y="709"/>
                        <a:pt x="952" y="727"/>
                      </a:cubicBezTo>
                      <a:cubicBezTo>
                        <a:pt x="925" y="745"/>
                        <a:pt x="894" y="743"/>
                        <a:pt x="877" y="763"/>
                      </a:cubicBezTo>
                      <a:cubicBezTo>
                        <a:pt x="860" y="783"/>
                        <a:pt x="866" y="819"/>
                        <a:pt x="852" y="846"/>
                      </a:cubicBezTo>
                      <a:cubicBezTo>
                        <a:pt x="838" y="873"/>
                        <a:pt x="817" y="925"/>
                        <a:pt x="790" y="928"/>
                      </a:cubicBezTo>
                      <a:cubicBezTo>
                        <a:pt x="763" y="931"/>
                        <a:pt x="707" y="889"/>
                        <a:pt x="690" y="867"/>
                      </a:cubicBezTo>
                      <a:cubicBezTo>
                        <a:pt x="673" y="845"/>
                        <a:pt x="698" y="820"/>
                        <a:pt x="690" y="798"/>
                      </a:cubicBezTo>
                      <a:cubicBezTo>
                        <a:pt x="682" y="776"/>
                        <a:pt x="675" y="762"/>
                        <a:pt x="643" y="733"/>
                      </a:cubicBezTo>
                      <a:cubicBezTo>
                        <a:pt x="611" y="704"/>
                        <a:pt x="534" y="634"/>
                        <a:pt x="499" y="625"/>
                      </a:cubicBezTo>
                      <a:cubicBezTo>
                        <a:pt x="464" y="616"/>
                        <a:pt x="455" y="662"/>
                        <a:pt x="430" y="679"/>
                      </a:cubicBezTo>
                      <a:cubicBezTo>
                        <a:pt x="405" y="696"/>
                        <a:pt x="374" y="724"/>
                        <a:pt x="349" y="730"/>
                      </a:cubicBezTo>
                      <a:cubicBezTo>
                        <a:pt x="324" y="736"/>
                        <a:pt x="307" y="711"/>
                        <a:pt x="277" y="718"/>
                      </a:cubicBezTo>
                      <a:cubicBezTo>
                        <a:pt x="247" y="725"/>
                        <a:pt x="208" y="778"/>
                        <a:pt x="166" y="775"/>
                      </a:cubicBezTo>
                      <a:cubicBezTo>
                        <a:pt x="124" y="772"/>
                        <a:pt x="50" y="724"/>
                        <a:pt x="25" y="697"/>
                      </a:cubicBezTo>
                      <a:cubicBezTo>
                        <a:pt x="0" y="670"/>
                        <a:pt x="13" y="633"/>
                        <a:pt x="16" y="613"/>
                      </a:cubicBezTo>
                      <a:cubicBezTo>
                        <a:pt x="19" y="593"/>
                        <a:pt x="33" y="593"/>
                        <a:pt x="46" y="574"/>
                      </a:cubicBezTo>
                      <a:cubicBezTo>
                        <a:pt x="59" y="555"/>
                        <a:pt x="88" y="528"/>
                        <a:pt x="94" y="499"/>
                      </a:cubicBezTo>
                      <a:cubicBezTo>
                        <a:pt x="100" y="470"/>
                        <a:pt x="71" y="412"/>
                        <a:pt x="82" y="400"/>
                      </a:cubicBezTo>
                      <a:cubicBezTo>
                        <a:pt x="93" y="388"/>
                        <a:pt x="139" y="426"/>
                        <a:pt x="160" y="424"/>
                      </a:cubicBezTo>
                      <a:cubicBezTo>
                        <a:pt x="181" y="422"/>
                        <a:pt x="197" y="421"/>
                        <a:pt x="208" y="385"/>
                      </a:cubicBezTo>
                      <a:cubicBezTo>
                        <a:pt x="219" y="349"/>
                        <a:pt x="200" y="270"/>
                        <a:pt x="228" y="210"/>
                      </a:cubicBezTo>
                      <a:cubicBezTo>
                        <a:pt x="256" y="150"/>
                        <a:pt x="347" y="65"/>
                        <a:pt x="378" y="27"/>
                      </a:cubicBezTo>
                      <a:close/>
                    </a:path>
                  </a:pathLst>
                </a:custGeom>
                <a:grpFill/>
                <a:ln w="38100" cmpd="sng">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nvGrpSpPr>
                <xdr:cNvPr id="55" name="Group 33">
                  <a:extLst>
                    <a:ext uri="{FF2B5EF4-FFF2-40B4-BE49-F238E27FC236}">
                      <a16:creationId xmlns:a16="http://schemas.microsoft.com/office/drawing/2014/main" id="{00000000-0008-0000-0200-000037000000}"/>
                    </a:ext>
                  </a:extLst>
                </xdr:cNvPr>
                <xdr:cNvGrpSpPr>
                  <a:grpSpLocks/>
                </xdr:cNvGrpSpPr>
              </xdr:nvGrpSpPr>
              <xdr:grpSpPr bwMode="auto">
                <a:xfrm>
                  <a:off x="3152" y="935"/>
                  <a:ext cx="1180" cy="635"/>
                  <a:chOff x="3152" y="935"/>
                  <a:chExt cx="1180" cy="635"/>
                </a:xfrm>
                <a:grpFill/>
              </xdr:grpSpPr>
              <xdr:sp macro="" textlink="">
                <xdr:nvSpPr>
                  <xdr:cNvPr id="56" name="Freeform 34">
                    <a:extLst>
                      <a:ext uri="{FF2B5EF4-FFF2-40B4-BE49-F238E27FC236}">
                        <a16:creationId xmlns:a16="http://schemas.microsoft.com/office/drawing/2014/main" id="{00000000-0008-0000-0200-000038000000}"/>
                      </a:ext>
                    </a:extLst>
                  </xdr:cNvPr>
                  <xdr:cNvSpPr>
                    <a:spLocks/>
                  </xdr:cNvSpPr>
                </xdr:nvSpPr>
                <xdr:spPr bwMode="auto">
                  <a:xfrm>
                    <a:off x="3152" y="1199"/>
                    <a:ext cx="514" cy="371"/>
                  </a:xfrm>
                  <a:custGeom>
                    <a:avLst/>
                    <a:gdLst>
                      <a:gd name="T0" fmla="*/ 0 w 514"/>
                      <a:gd name="T1" fmla="*/ 8 h 371"/>
                      <a:gd name="T2" fmla="*/ 136 w 514"/>
                      <a:gd name="T3" fmla="*/ 8 h 371"/>
                      <a:gd name="T4" fmla="*/ 136 w 514"/>
                      <a:gd name="T5" fmla="*/ 54 h 371"/>
                      <a:gd name="T6" fmla="*/ 227 w 514"/>
                      <a:gd name="T7" fmla="*/ 54 h 371"/>
                      <a:gd name="T8" fmla="*/ 272 w 514"/>
                      <a:gd name="T9" fmla="*/ 99 h 371"/>
                      <a:gd name="T10" fmla="*/ 272 w 514"/>
                      <a:gd name="T11" fmla="*/ 145 h 371"/>
                      <a:gd name="T12" fmla="*/ 318 w 514"/>
                      <a:gd name="T13" fmla="*/ 190 h 371"/>
                      <a:gd name="T14" fmla="*/ 363 w 514"/>
                      <a:gd name="T15" fmla="*/ 235 h 371"/>
                      <a:gd name="T16" fmla="*/ 408 w 514"/>
                      <a:gd name="T17" fmla="*/ 281 h 371"/>
                      <a:gd name="T18" fmla="*/ 499 w 514"/>
                      <a:gd name="T19" fmla="*/ 235 h 371"/>
                      <a:gd name="T20" fmla="*/ 499 w 514"/>
                      <a:gd name="T21" fmla="*/ 326 h 371"/>
                      <a:gd name="T22" fmla="*/ 408 w 514"/>
                      <a:gd name="T23" fmla="*/ 371 h 37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Lst>
                    <a:rect l="0" t="0" r="r" b="b"/>
                    <a:pathLst>
                      <a:path w="514" h="371">
                        <a:moveTo>
                          <a:pt x="0" y="8"/>
                        </a:moveTo>
                        <a:cubicBezTo>
                          <a:pt x="56" y="4"/>
                          <a:pt x="113" y="0"/>
                          <a:pt x="136" y="8"/>
                        </a:cubicBezTo>
                        <a:cubicBezTo>
                          <a:pt x="159" y="16"/>
                          <a:pt x="121" y="46"/>
                          <a:pt x="136" y="54"/>
                        </a:cubicBezTo>
                        <a:cubicBezTo>
                          <a:pt x="151" y="62"/>
                          <a:pt x="204" y="47"/>
                          <a:pt x="227" y="54"/>
                        </a:cubicBezTo>
                        <a:cubicBezTo>
                          <a:pt x="250" y="61"/>
                          <a:pt x="265" y="84"/>
                          <a:pt x="272" y="99"/>
                        </a:cubicBezTo>
                        <a:cubicBezTo>
                          <a:pt x="279" y="114"/>
                          <a:pt x="264" y="130"/>
                          <a:pt x="272" y="145"/>
                        </a:cubicBezTo>
                        <a:cubicBezTo>
                          <a:pt x="280" y="160"/>
                          <a:pt x="303" y="175"/>
                          <a:pt x="318" y="190"/>
                        </a:cubicBezTo>
                        <a:cubicBezTo>
                          <a:pt x="333" y="205"/>
                          <a:pt x="348" y="220"/>
                          <a:pt x="363" y="235"/>
                        </a:cubicBezTo>
                        <a:cubicBezTo>
                          <a:pt x="378" y="250"/>
                          <a:pt x="385" y="281"/>
                          <a:pt x="408" y="281"/>
                        </a:cubicBezTo>
                        <a:cubicBezTo>
                          <a:pt x="431" y="281"/>
                          <a:pt x="484" y="228"/>
                          <a:pt x="499" y="235"/>
                        </a:cubicBezTo>
                        <a:cubicBezTo>
                          <a:pt x="514" y="242"/>
                          <a:pt x="514" y="303"/>
                          <a:pt x="499" y="326"/>
                        </a:cubicBezTo>
                        <a:cubicBezTo>
                          <a:pt x="484" y="349"/>
                          <a:pt x="446" y="360"/>
                          <a:pt x="408" y="371"/>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57" name="Freeform 35">
                    <a:extLst>
                      <a:ext uri="{FF2B5EF4-FFF2-40B4-BE49-F238E27FC236}">
                        <a16:creationId xmlns:a16="http://schemas.microsoft.com/office/drawing/2014/main" id="{00000000-0008-0000-0200-000039000000}"/>
                      </a:ext>
                    </a:extLst>
                  </xdr:cNvPr>
                  <xdr:cNvSpPr>
                    <a:spLocks/>
                  </xdr:cNvSpPr>
                </xdr:nvSpPr>
                <xdr:spPr bwMode="auto">
                  <a:xfrm>
                    <a:off x="3243" y="935"/>
                    <a:ext cx="52" cy="272"/>
                  </a:xfrm>
                  <a:custGeom>
                    <a:avLst/>
                    <a:gdLst>
                      <a:gd name="T0" fmla="*/ 0 w 52"/>
                      <a:gd name="T1" fmla="*/ 0 h 272"/>
                      <a:gd name="T2" fmla="*/ 45 w 52"/>
                      <a:gd name="T3" fmla="*/ 46 h 272"/>
                      <a:gd name="T4" fmla="*/ 0 w 52"/>
                      <a:gd name="T5" fmla="*/ 91 h 272"/>
                      <a:gd name="T6" fmla="*/ 45 w 52"/>
                      <a:gd name="T7" fmla="*/ 182 h 272"/>
                      <a:gd name="T8" fmla="*/ 45 w 52"/>
                      <a:gd name="T9" fmla="*/ 272 h 272"/>
                    </a:gdLst>
                    <a:ahLst/>
                    <a:cxnLst>
                      <a:cxn ang="0">
                        <a:pos x="T0" y="T1"/>
                      </a:cxn>
                      <a:cxn ang="0">
                        <a:pos x="T2" y="T3"/>
                      </a:cxn>
                      <a:cxn ang="0">
                        <a:pos x="T4" y="T5"/>
                      </a:cxn>
                      <a:cxn ang="0">
                        <a:pos x="T6" y="T7"/>
                      </a:cxn>
                      <a:cxn ang="0">
                        <a:pos x="T8" y="T9"/>
                      </a:cxn>
                    </a:cxnLst>
                    <a:rect l="0" t="0" r="r" b="b"/>
                    <a:pathLst>
                      <a:path w="52" h="272">
                        <a:moveTo>
                          <a:pt x="0" y="0"/>
                        </a:moveTo>
                        <a:cubicBezTo>
                          <a:pt x="22" y="15"/>
                          <a:pt x="45" y="31"/>
                          <a:pt x="45" y="46"/>
                        </a:cubicBezTo>
                        <a:cubicBezTo>
                          <a:pt x="45" y="61"/>
                          <a:pt x="0" y="68"/>
                          <a:pt x="0" y="91"/>
                        </a:cubicBezTo>
                        <a:cubicBezTo>
                          <a:pt x="0" y="114"/>
                          <a:pt x="38" y="152"/>
                          <a:pt x="45" y="182"/>
                        </a:cubicBezTo>
                        <a:cubicBezTo>
                          <a:pt x="52" y="212"/>
                          <a:pt x="45" y="257"/>
                          <a:pt x="45" y="272"/>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58" name="Freeform 36">
                    <a:extLst>
                      <a:ext uri="{FF2B5EF4-FFF2-40B4-BE49-F238E27FC236}">
                        <a16:creationId xmlns:a16="http://schemas.microsoft.com/office/drawing/2014/main" id="{00000000-0008-0000-0200-00003A000000}"/>
                      </a:ext>
                    </a:extLst>
                  </xdr:cNvPr>
                  <xdr:cNvSpPr>
                    <a:spLocks/>
                  </xdr:cNvSpPr>
                </xdr:nvSpPr>
                <xdr:spPr bwMode="auto">
                  <a:xfrm>
                    <a:off x="3644" y="935"/>
                    <a:ext cx="106" cy="499"/>
                  </a:xfrm>
                  <a:custGeom>
                    <a:avLst/>
                    <a:gdLst>
                      <a:gd name="T0" fmla="*/ 52 w 106"/>
                      <a:gd name="T1" fmla="*/ 0 h 499"/>
                      <a:gd name="T2" fmla="*/ 52 w 106"/>
                      <a:gd name="T3" fmla="*/ 46 h 499"/>
                      <a:gd name="T4" fmla="*/ 98 w 106"/>
                      <a:gd name="T5" fmla="*/ 46 h 499"/>
                      <a:gd name="T6" fmla="*/ 98 w 106"/>
                      <a:gd name="T7" fmla="*/ 136 h 499"/>
                      <a:gd name="T8" fmla="*/ 98 w 106"/>
                      <a:gd name="T9" fmla="*/ 182 h 499"/>
                      <a:gd name="T10" fmla="*/ 52 w 106"/>
                      <a:gd name="T11" fmla="*/ 272 h 499"/>
                      <a:gd name="T12" fmla="*/ 52 w 106"/>
                      <a:gd name="T13" fmla="*/ 363 h 499"/>
                      <a:gd name="T14" fmla="*/ 7 w 106"/>
                      <a:gd name="T15" fmla="*/ 409 h 499"/>
                      <a:gd name="T16" fmla="*/ 7 w 106"/>
                      <a:gd name="T17" fmla="*/ 454 h 499"/>
                      <a:gd name="T18" fmla="*/ 7 w 106"/>
                      <a:gd name="T19" fmla="*/ 499 h 49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106" h="499">
                        <a:moveTo>
                          <a:pt x="52" y="0"/>
                        </a:moveTo>
                        <a:cubicBezTo>
                          <a:pt x="48" y="19"/>
                          <a:pt x="44" y="38"/>
                          <a:pt x="52" y="46"/>
                        </a:cubicBezTo>
                        <a:cubicBezTo>
                          <a:pt x="60" y="54"/>
                          <a:pt x="90" y="31"/>
                          <a:pt x="98" y="46"/>
                        </a:cubicBezTo>
                        <a:cubicBezTo>
                          <a:pt x="106" y="61"/>
                          <a:pt x="98" y="113"/>
                          <a:pt x="98" y="136"/>
                        </a:cubicBezTo>
                        <a:cubicBezTo>
                          <a:pt x="98" y="159"/>
                          <a:pt x="106" y="159"/>
                          <a:pt x="98" y="182"/>
                        </a:cubicBezTo>
                        <a:cubicBezTo>
                          <a:pt x="90" y="205"/>
                          <a:pt x="60" y="242"/>
                          <a:pt x="52" y="272"/>
                        </a:cubicBezTo>
                        <a:cubicBezTo>
                          <a:pt x="44" y="302"/>
                          <a:pt x="59" y="340"/>
                          <a:pt x="52" y="363"/>
                        </a:cubicBezTo>
                        <a:cubicBezTo>
                          <a:pt x="45" y="386"/>
                          <a:pt x="14" y="394"/>
                          <a:pt x="7" y="409"/>
                        </a:cubicBezTo>
                        <a:cubicBezTo>
                          <a:pt x="0" y="424"/>
                          <a:pt x="7" y="439"/>
                          <a:pt x="7" y="454"/>
                        </a:cubicBezTo>
                        <a:cubicBezTo>
                          <a:pt x="7" y="469"/>
                          <a:pt x="7" y="484"/>
                          <a:pt x="7" y="499"/>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59" name="Freeform 37">
                    <a:extLst>
                      <a:ext uri="{FF2B5EF4-FFF2-40B4-BE49-F238E27FC236}">
                        <a16:creationId xmlns:a16="http://schemas.microsoft.com/office/drawing/2014/main" id="{00000000-0008-0000-0200-00003B000000}"/>
                      </a:ext>
                    </a:extLst>
                  </xdr:cNvPr>
                  <xdr:cNvSpPr>
                    <a:spLocks/>
                  </xdr:cNvSpPr>
                </xdr:nvSpPr>
                <xdr:spPr bwMode="auto">
                  <a:xfrm>
                    <a:off x="3662" y="1374"/>
                    <a:ext cx="315" cy="121"/>
                  </a:xfrm>
                  <a:custGeom>
                    <a:avLst/>
                    <a:gdLst>
                      <a:gd name="T0" fmla="*/ 0 w 315"/>
                      <a:gd name="T1" fmla="*/ 106 h 121"/>
                      <a:gd name="T2" fmla="*/ 80 w 315"/>
                      <a:gd name="T3" fmla="*/ 106 h 121"/>
                      <a:gd name="T4" fmla="*/ 171 w 315"/>
                      <a:gd name="T5" fmla="*/ 106 h 121"/>
                      <a:gd name="T6" fmla="*/ 216 w 315"/>
                      <a:gd name="T7" fmla="*/ 15 h 121"/>
                      <a:gd name="T8" fmla="*/ 261 w 315"/>
                      <a:gd name="T9" fmla="*/ 15 h 121"/>
                      <a:gd name="T10" fmla="*/ 307 w 315"/>
                      <a:gd name="T11" fmla="*/ 15 h 121"/>
                      <a:gd name="T12" fmla="*/ 307 w 315"/>
                      <a:gd name="T13" fmla="*/ 60 h 121"/>
                      <a:gd name="T14" fmla="*/ 307 w 315"/>
                      <a:gd name="T15" fmla="*/ 106 h 121"/>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315" h="121">
                        <a:moveTo>
                          <a:pt x="0" y="106"/>
                        </a:moveTo>
                        <a:cubicBezTo>
                          <a:pt x="13" y="106"/>
                          <a:pt x="52" y="106"/>
                          <a:pt x="80" y="106"/>
                        </a:cubicBezTo>
                        <a:cubicBezTo>
                          <a:pt x="108" y="106"/>
                          <a:pt x="148" y="121"/>
                          <a:pt x="171" y="106"/>
                        </a:cubicBezTo>
                        <a:cubicBezTo>
                          <a:pt x="194" y="91"/>
                          <a:pt x="201" y="30"/>
                          <a:pt x="216" y="15"/>
                        </a:cubicBezTo>
                        <a:cubicBezTo>
                          <a:pt x="231" y="0"/>
                          <a:pt x="246" y="15"/>
                          <a:pt x="261" y="15"/>
                        </a:cubicBezTo>
                        <a:cubicBezTo>
                          <a:pt x="276" y="15"/>
                          <a:pt x="299" y="8"/>
                          <a:pt x="307" y="15"/>
                        </a:cubicBezTo>
                        <a:cubicBezTo>
                          <a:pt x="315" y="22"/>
                          <a:pt x="307" y="45"/>
                          <a:pt x="307" y="60"/>
                        </a:cubicBezTo>
                        <a:cubicBezTo>
                          <a:pt x="307" y="75"/>
                          <a:pt x="307" y="90"/>
                          <a:pt x="307" y="106"/>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60" name="Freeform 38">
                    <a:extLst>
                      <a:ext uri="{FF2B5EF4-FFF2-40B4-BE49-F238E27FC236}">
                        <a16:creationId xmlns:a16="http://schemas.microsoft.com/office/drawing/2014/main" id="{00000000-0008-0000-0200-00003C000000}"/>
                      </a:ext>
                    </a:extLst>
                  </xdr:cNvPr>
                  <xdr:cNvSpPr>
                    <a:spLocks/>
                  </xdr:cNvSpPr>
                </xdr:nvSpPr>
                <xdr:spPr bwMode="auto">
                  <a:xfrm>
                    <a:off x="4098" y="1026"/>
                    <a:ext cx="234" cy="279"/>
                  </a:xfrm>
                  <a:custGeom>
                    <a:avLst/>
                    <a:gdLst>
                      <a:gd name="T0" fmla="*/ 7 w 234"/>
                      <a:gd name="T1" fmla="*/ 0 h 279"/>
                      <a:gd name="T2" fmla="*/ 7 w 234"/>
                      <a:gd name="T3" fmla="*/ 45 h 279"/>
                      <a:gd name="T4" fmla="*/ 7 w 234"/>
                      <a:gd name="T5" fmla="*/ 91 h 279"/>
                      <a:gd name="T6" fmla="*/ 52 w 234"/>
                      <a:gd name="T7" fmla="*/ 91 h 279"/>
                      <a:gd name="T8" fmla="*/ 143 w 234"/>
                      <a:gd name="T9" fmla="*/ 136 h 279"/>
                      <a:gd name="T10" fmla="*/ 143 w 234"/>
                      <a:gd name="T11" fmla="*/ 181 h 279"/>
                      <a:gd name="T12" fmla="*/ 143 w 234"/>
                      <a:gd name="T13" fmla="*/ 227 h 279"/>
                      <a:gd name="T14" fmla="*/ 143 w 234"/>
                      <a:gd name="T15" fmla="*/ 272 h 279"/>
                      <a:gd name="T16" fmla="*/ 188 w 234"/>
                      <a:gd name="T17" fmla="*/ 272 h 279"/>
                      <a:gd name="T18" fmla="*/ 234 w 234"/>
                      <a:gd name="T19" fmla="*/ 272 h 27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234" h="279">
                        <a:moveTo>
                          <a:pt x="7" y="0"/>
                        </a:moveTo>
                        <a:cubicBezTo>
                          <a:pt x="7" y="15"/>
                          <a:pt x="7" y="30"/>
                          <a:pt x="7" y="45"/>
                        </a:cubicBezTo>
                        <a:cubicBezTo>
                          <a:pt x="7" y="60"/>
                          <a:pt x="0" y="83"/>
                          <a:pt x="7" y="91"/>
                        </a:cubicBezTo>
                        <a:cubicBezTo>
                          <a:pt x="14" y="99"/>
                          <a:pt x="29" y="84"/>
                          <a:pt x="52" y="91"/>
                        </a:cubicBezTo>
                        <a:cubicBezTo>
                          <a:pt x="75" y="98"/>
                          <a:pt x="128" y="121"/>
                          <a:pt x="143" y="136"/>
                        </a:cubicBezTo>
                        <a:cubicBezTo>
                          <a:pt x="158" y="151"/>
                          <a:pt x="143" y="166"/>
                          <a:pt x="143" y="181"/>
                        </a:cubicBezTo>
                        <a:cubicBezTo>
                          <a:pt x="143" y="196"/>
                          <a:pt x="143" y="212"/>
                          <a:pt x="143" y="227"/>
                        </a:cubicBezTo>
                        <a:cubicBezTo>
                          <a:pt x="143" y="242"/>
                          <a:pt x="136" y="265"/>
                          <a:pt x="143" y="272"/>
                        </a:cubicBezTo>
                        <a:cubicBezTo>
                          <a:pt x="150" y="279"/>
                          <a:pt x="173" y="272"/>
                          <a:pt x="188" y="272"/>
                        </a:cubicBezTo>
                        <a:cubicBezTo>
                          <a:pt x="203" y="272"/>
                          <a:pt x="218" y="272"/>
                          <a:pt x="234" y="272"/>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61" name="Freeform 39">
                    <a:extLst>
                      <a:ext uri="{FF2B5EF4-FFF2-40B4-BE49-F238E27FC236}">
                        <a16:creationId xmlns:a16="http://schemas.microsoft.com/office/drawing/2014/main" id="{00000000-0008-0000-0200-00003D000000}"/>
                      </a:ext>
                    </a:extLst>
                  </xdr:cNvPr>
                  <xdr:cNvSpPr>
                    <a:spLocks/>
                  </xdr:cNvSpPr>
                </xdr:nvSpPr>
                <xdr:spPr bwMode="auto">
                  <a:xfrm>
                    <a:off x="3930" y="1102"/>
                    <a:ext cx="175" cy="286"/>
                  </a:xfrm>
                  <a:custGeom>
                    <a:avLst/>
                    <a:gdLst>
                      <a:gd name="T0" fmla="*/ 175 w 175"/>
                      <a:gd name="T1" fmla="*/ 15 h 286"/>
                      <a:gd name="T2" fmla="*/ 129 w 175"/>
                      <a:gd name="T3" fmla="*/ 15 h 286"/>
                      <a:gd name="T4" fmla="*/ 84 w 175"/>
                      <a:gd name="T5" fmla="*/ 105 h 286"/>
                      <a:gd name="T6" fmla="*/ 84 w 175"/>
                      <a:gd name="T7" fmla="*/ 151 h 286"/>
                      <a:gd name="T8" fmla="*/ 18 w 175"/>
                      <a:gd name="T9" fmla="*/ 186 h 286"/>
                      <a:gd name="T10" fmla="*/ 0 w 175"/>
                      <a:gd name="T11" fmla="*/ 286 h 286"/>
                    </a:gdLst>
                    <a:ahLst/>
                    <a:cxnLst>
                      <a:cxn ang="0">
                        <a:pos x="T0" y="T1"/>
                      </a:cxn>
                      <a:cxn ang="0">
                        <a:pos x="T2" y="T3"/>
                      </a:cxn>
                      <a:cxn ang="0">
                        <a:pos x="T4" y="T5"/>
                      </a:cxn>
                      <a:cxn ang="0">
                        <a:pos x="T6" y="T7"/>
                      </a:cxn>
                      <a:cxn ang="0">
                        <a:pos x="T8" y="T9"/>
                      </a:cxn>
                      <a:cxn ang="0">
                        <a:pos x="T10" y="T11"/>
                      </a:cxn>
                    </a:cxnLst>
                    <a:rect l="0" t="0" r="r" b="b"/>
                    <a:pathLst>
                      <a:path w="175" h="286">
                        <a:moveTo>
                          <a:pt x="175" y="15"/>
                        </a:moveTo>
                        <a:cubicBezTo>
                          <a:pt x="159" y="7"/>
                          <a:pt x="144" y="0"/>
                          <a:pt x="129" y="15"/>
                        </a:cubicBezTo>
                        <a:cubicBezTo>
                          <a:pt x="114" y="30"/>
                          <a:pt x="91" y="82"/>
                          <a:pt x="84" y="105"/>
                        </a:cubicBezTo>
                        <a:cubicBezTo>
                          <a:pt x="77" y="128"/>
                          <a:pt x="95" y="138"/>
                          <a:pt x="84" y="151"/>
                        </a:cubicBezTo>
                        <a:cubicBezTo>
                          <a:pt x="73" y="164"/>
                          <a:pt x="32" y="164"/>
                          <a:pt x="18" y="186"/>
                        </a:cubicBezTo>
                        <a:cubicBezTo>
                          <a:pt x="4" y="208"/>
                          <a:pt x="4" y="265"/>
                          <a:pt x="0" y="286"/>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grpSp>
          <xdr:grpSp>
            <xdr:nvGrpSpPr>
              <xdr:cNvPr id="22" name="Group 40">
                <a:extLst>
                  <a:ext uri="{FF2B5EF4-FFF2-40B4-BE49-F238E27FC236}">
                    <a16:creationId xmlns:a16="http://schemas.microsoft.com/office/drawing/2014/main" id="{00000000-0008-0000-0200-000016000000}"/>
                  </a:ext>
                </a:extLst>
              </xdr:cNvPr>
              <xdr:cNvGrpSpPr>
                <a:grpSpLocks/>
              </xdr:cNvGrpSpPr>
            </xdr:nvGrpSpPr>
            <xdr:grpSpPr bwMode="auto">
              <a:xfrm>
                <a:off x="1323" y="1084"/>
                <a:ext cx="2313" cy="1538"/>
                <a:chOff x="1323" y="1084"/>
                <a:chExt cx="2313" cy="1538"/>
              </a:xfrm>
              <a:grpFill/>
            </xdr:grpSpPr>
            <xdr:sp macro="" textlink="">
              <xdr:nvSpPr>
                <xdr:cNvPr id="41" name="Freeform 41">
                  <a:extLst>
                    <a:ext uri="{FF2B5EF4-FFF2-40B4-BE49-F238E27FC236}">
                      <a16:creationId xmlns:a16="http://schemas.microsoft.com/office/drawing/2014/main" id="{00000000-0008-0000-0200-000029000000}"/>
                    </a:ext>
                  </a:extLst>
                </xdr:cNvPr>
                <xdr:cNvSpPr>
                  <a:spLocks/>
                </xdr:cNvSpPr>
              </xdr:nvSpPr>
              <xdr:spPr bwMode="auto">
                <a:xfrm>
                  <a:off x="1323" y="1084"/>
                  <a:ext cx="2313" cy="1538"/>
                </a:xfrm>
                <a:custGeom>
                  <a:avLst/>
                  <a:gdLst>
                    <a:gd name="T0" fmla="*/ 156 w 2313"/>
                    <a:gd name="T1" fmla="*/ 140 h 1538"/>
                    <a:gd name="T2" fmla="*/ 196 w 2313"/>
                    <a:gd name="T3" fmla="*/ 169 h 1538"/>
                    <a:gd name="T4" fmla="*/ 287 w 2313"/>
                    <a:gd name="T5" fmla="*/ 123 h 1538"/>
                    <a:gd name="T6" fmla="*/ 332 w 2313"/>
                    <a:gd name="T7" fmla="*/ 260 h 1538"/>
                    <a:gd name="T8" fmla="*/ 423 w 2313"/>
                    <a:gd name="T9" fmla="*/ 305 h 1538"/>
                    <a:gd name="T10" fmla="*/ 332 w 2313"/>
                    <a:gd name="T11" fmla="*/ 396 h 1538"/>
                    <a:gd name="T12" fmla="*/ 196 w 2313"/>
                    <a:gd name="T13" fmla="*/ 486 h 1538"/>
                    <a:gd name="T14" fmla="*/ 242 w 2313"/>
                    <a:gd name="T15" fmla="*/ 577 h 1538"/>
                    <a:gd name="T16" fmla="*/ 196 w 2313"/>
                    <a:gd name="T17" fmla="*/ 804 h 1538"/>
                    <a:gd name="T18" fmla="*/ 151 w 2313"/>
                    <a:gd name="T19" fmla="*/ 849 h 1538"/>
                    <a:gd name="T20" fmla="*/ 196 w 2313"/>
                    <a:gd name="T21" fmla="*/ 940 h 1538"/>
                    <a:gd name="T22" fmla="*/ 151 w 2313"/>
                    <a:gd name="T23" fmla="*/ 1031 h 1538"/>
                    <a:gd name="T24" fmla="*/ 15 w 2313"/>
                    <a:gd name="T25" fmla="*/ 1031 h 1538"/>
                    <a:gd name="T26" fmla="*/ 60 w 2313"/>
                    <a:gd name="T27" fmla="*/ 1121 h 1538"/>
                    <a:gd name="T28" fmla="*/ 60 w 2313"/>
                    <a:gd name="T29" fmla="*/ 1167 h 1538"/>
                    <a:gd name="T30" fmla="*/ 196 w 2313"/>
                    <a:gd name="T31" fmla="*/ 1121 h 1538"/>
                    <a:gd name="T32" fmla="*/ 242 w 2313"/>
                    <a:gd name="T33" fmla="*/ 1167 h 1538"/>
                    <a:gd name="T34" fmla="*/ 242 w 2313"/>
                    <a:gd name="T35" fmla="*/ 1212 h 1538"/>
                    <a:gd name="T36" fmla="*/ 378 w 2313"/>
                    <a:gd name="T37" fmla="*/ 1257 h 1538"/>
                    <a:gd name="T38" fmla="*/ 559 w 2313"/>
                    <a:gd name="T39" fmla="*/ 1257 h 1538"/>
                    <a:gd name="T40" fmla="*/ 741 w 2313"/>
                    <a:gd name="T41" fmla="*/ 1167 h 1538"/>
                    <a:gd name="T42" fmla="*/ 786 w 2313"/>
                    <a:gd name="T43" fmla="*/ 1167 h 1538"/>
                    <a:gd name="T44" fmla="*/ 831 w 2313"/>
                    <a:gd name="T45" fmla="*/ 1212 h 1538"/>
                    <a:gd name="T46" fmla="*/ 786 w 2313"/>
                    <a:gd name="T47" fmla="*/ 1303 h 1538"/>
                    <a:gd name="T48" fmla="*/ 741 w 2313"/>
                    <a:gd name="T49" fmla="*/ 1394 h 1538"/>
                    <a:gd name="T50" fmla="*/ 877 w 2313"/>
                    <a:gd name="T51" fmla="*/ 1484 h 1538"/>
                    <a:gd name="T52" fmla="*/ 967 w 2313"/>
                    <a:gd name="T53" fmla="*/ 1530 h 1538"/>
                    <a:gd name="T54" fmla="*/ 1194 w 2313"/>
                    <a:gd name="T55" fmla="*/ 1530 h 1538"/>
                    <a:gd name="T56" fmla="*/ 1376 w 2313"/>
                    <a:gd name="T57" fmla="*/ 1530 h 1538"/>
                    <a:gd name="T58" fmla="*/ 1466 w 2313"/>
                    <a:gd name="T59" fmla="*/ 1484 h 1538"/>
                    <a:gd name="T60" fmla="*/ 1440 w 2313"/>
                    <a:gd name="T61" fmla="*/ 1382 h 1538"/>
                    <a:gd name="T62" fmla="*/ 1395 w 2313"/>
                    <a:gd name="T63" fmla="*/ 1334 h 1538"/>
                    <a:gd name="T64" fmla="*/ 1421 w 2313"/>
                    <a:gd name="T65" fmla="*/ 1212 h 1538"/>
                    <a:gd name="T66" fmla="*/ 1608 w 2313"/>
                    <a:gd name="T67" fmla="*/ 1187 h 1538"/>
                    <a:gd name="T68" fmla="*/ 1794 w 2313"/>
                    <a:gd name="T69" fmla="*/ 1106 h 1538"/>
                    <a:gd name="T70" fmla="*/ 1875 w 2313"/>
                    <a:gd name="T71" fmla="*/ 940 h 1538"/>
                    <a:gd name="T72" fmla="*/ 2011 w 2313"/>
                    <a:gd name="T73" fmla="*/ 940 h 1538"/>
                    <a:gd name="T74" fmla="*/ 2088 w 2313"/>
                    <a:gd name="T75" fmla="*/ 833 h 1538"/>
                    <a:gd name="T76" fmla="*/ 2147 w 2313"/>
                    <a:gd name="T77" fmla="*/ 668 h 1538"/>
                    <a:gd name="T78" fmla="*/ 2192 w 2313"/>
                    <a:gd name="T79" fmla="*/ 622 h 1538"/>
                    <a:gd name="T80" fmla="*/ 2237 w 2313"/>
                    <a:gd name="T81" fmla="*/ 668 h 1538"/>
                    <a:gd name="T82" fmla="*/ 2283 w 2313"/>
                    <a:gd name="T83" fmla="*/ 622 h 1538"/>
                    <a:gd name="T84" fmla="*/ 2283 w 2313"/>
                    <a:gd name="T85" fmla="*/ 532 h 1538"/>
                    <a:gd name="T86" fmla="*/ 2101 w 2313"/>
                    <a:gd name="T87" fmla="*/ 396 h 1538"/>
                    <a:gd name="T88" fmla="*/ 1965 w 2313"/>
                    <a:gd name="T89" fmla="*/ 486 h 1538"/>
                    <a:gd name="T90" fmla="*/ 1875 w 2313"/>
                    <a:gd name="T91" fmla="*/ 486 h 1538"/>
                    <a:gd name="T92" fmla="*/ 1738 w 2313"/>
                    <a:gd name="T93" fmla="*/ 532 h 1538"/>
                    <a:gd name="T94" fmla="*/ 1614 w 2313"/>
                    <a:gd name="T95" fmla="*/ 449 h 1538"/>
                    <a:gd name="T96" fmla="*/ 1611 w 2313"/>
                    <a:gd name="T97" fmla="*/ 371 h 1538"/>
                    <a:gd name="T98" fmla="*/ 1693 w 2313"/>
                    <a:gd name="T99" fmla="*/ 260 h 1538"/>
                    <a:gd name="T100" fmla="*/ 1662 w 2313"/>
                    <a:gd name="T101" fmla="*/ 152 h 1538"/>
                    <a:gd name="T102" fmla="*/ 1527 w 2313"/>
                    <a:gd name="T103" fmla="*/ 107 h 1538"/>
                    <a:gd name="T104" fmla="*/ 1428 w 2313"/>
                    <a:gd name="T105" fmla="*/ 152 h 1538"/>
                    <a:gd name="T106" fmla="*/ 1359 w 2313"/>
                    <a:gd name="T107" fmla="*/ 155 h 1538"/>
                    <a:gd name="T108" fmla="*/ 1200 w 2313"/>
                    <a:gd name="T109" fmla="*/ 281 h 1538"/>
                    <a:gd name="T110" fmla="*/ 1071 w 2313"/>
                    <a:gd name="T111" fmla="*/ 323 h 1538"/>
                    <a:gd name="T112" fmla="*/ 996 w 2313"/>
                    <a:gd name="T113" fmla="*/ 221 h 1538"/>
                    <a:gd name="T114" fmla="*/ 780 w 2313"/>
                    <a:gd name="T115" fmla="*/ 185 h 1538"/>
                    <a:gd name="T116" fmla="*/ 795 w 2313"/>
                    <a:gd name="T117" fmla="*/ 101 h 1538"/>
                    <a:gd name="T118" fmla="*/ 735 w 2313"/>
                    <a:gd name="T119" fmla="*/ 2 h 1538"/>
                    <a:gd name="T120" fmla="*/ 618 w 2313"/>
                    <a:gd name="T121" fmla="*/ 89 h 1538"/>
                    <a:gd name="T122" fmla="*/ 246 w 2313"/>
                    <a:gd name="T123" fmla="*/ 35 h 1538"/>
                    <a:gd name="T124" fmla="*/ 156 w 2313"/>
                    <a:gd name="T125" fmla="*/ 140 h 153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 ang="0">
                      <a:pos x="T124" y="T125"/>
                    </a:cxn>
                  </a:cxnLst>
                  <a:rect l="0" t="0" r="r" b="b"/>
                  <a:pathLst>
                    <a:path w="2313" h="1538">
                      <a:moveTo>
                        <a:pt x="156" y="140"/>
                      </a:moveTo>
                      <a:cubicBezTo>
                        <a:pt x="148" y="163"/>
                        <a:pt x="174" y="172"/>
                        <a:pt x="196" y="169"/>
                      </a:cubicBezTo>
                      <a:cubicBezTo>
                        <a:pt x="218" y="166"/>
                        <a:pt x="264" y="108"/>
                        <a:pt x="287" y="123"/>
                      </a:cubicBezTo>
                      <a:cubicBezTo>
                        <a:pt x="310" y="138"/>
                        <a:pt x="309" y="230"/>
                        <a:pt x="332" y="260"/>
                      </a:cubicBezTo>
                      <a:cubicBezTo>
                        <a:pt x="355" y="290"/>
                        <a:pt x="423" y="282"/>
                        <a:pt x="423" y="305"/>
                      </a:cubicBezTo>
                      <a:cubicBezTo>
                        <a:pt x="423" y="328"/>
                        <a:pt x="370" y="366"/>
                        <a:pt x="332" y="396"/>
                      </a:cubicBezTo>
                      <a:cubicBezTo>
                        <a:pt x="294" y="426"/>
                        <a:pt x="211" y="456"/>
                        <a:pt x="196" y="486"/>
                      </a:cubicBezTo>
                      <a:cubicBezTo>
                        <a:pt x="181" y="516"/>
                        <a:pt x="242" y="524"/>
                        <a:pt x="242" y="577"/>
                      </a:cubicBezTo>
                      <a:cubicBezTo>
                        <a:pt x="242" y="630"/>
                        <a:pt x="211" y="759"/>
                        <a:pt x="196" y="804"/>
                      </a:cubicBezTo>
                      <a:cubicBezTo>
                        <a:pt x="181" y="849"/>
                        <a:pt x="151" y="826"/>
                        <a:pt x="151" y="849"/>
                      </a:cubicBezTo>
                      <a:cubicBezTo>
                        <a:pt x="151" y="872"/>
                        <a:pt x="196" y="910"/>
                        <a:pt x="196" y="940"/>
                      </a:cubicBezTo>
                      <a:cubicBezTo>
                        <a:pt x="196" y="970"/>
                        <a:pt x="181" y="1016"/>
                        <a:pt x="151" y="1031"/>
                      </a:cubicBezTo>
                      <a:cubicBezTo>
                        <a:pt x="121" y="1046"/>
                        <a:pt x="30" y="1016"/>
                        <a:pt x="15" y="1031"/>
                      </a:cubicBezTo>
                      <a:cubicBezTo>
                        <a:pt x="0" y="1046"/>
                        <a:pt x="53" y="1098"/>
                        <a:pt x="60" y="1121"/>
                      </a:cubicBezTo>
                      <a:cubicBezTo>
                        <a:pt x="67" y="1144"/>
                        <a:pt x="37" y="1167"/>
                        <a:pt x="60" y="1167"/>
                      </a:cubicBezTo>
                      <a:cubicBezTo>
                        <a:pt x="83" y="1167"/>
                        <a:pt x="166" y="1121"/>
                        <a:pt x="196" y="1121"/>
                      </a:cubicBezTo>
                      <a:cubicBezTo>
                        <a:pt x="226" y="1121"/>
                        <a:pt x="234" y="1152"/>
                        <a:pt x="242" y="1167"/>
                      </a:cubicBezTo>
                      <a:cubicBezTo>
                        <a:pt x="250" y="1182"/>
                        <a:pt x="219" y="1197"/>
                        <a:pt x="242" y="1212"/>
                      </a:cubicBezTo>
                      <a:cubicBezTo>
                        <a:pt x="265" y="1227"/>
                        <a:pt x="325" y="1250"/>
                        <a:pt x="378" y="1257"/>
                      </a:cubicBezTo>
                      <a:cubicBezTo>
                        <a:pt x="431" y="1264"/>
                        <a:pt x="499" y="1272"/>
                        <a:pt x="559" y="1257"/>
                      </a:cubicBezTo>
                      <a:cubicBezTo>
                        <a:pt x="619" y="1242"/>
                        <a:pt x="703" y="1182"/>
                        <a:pt x="741" y="1167"/>
                      </a:cubicBezTo>
                      <a:cubicBezTo>
                        <a:pt x="779" y="1152"/>
                        <a:pt x="771" y="1160"/>
                        <a:pt x="786" y="1167"/>
                      </a:cubicBezTo>
                      <a:cubicBezTo>
                        <a:pt x="801" y="1174"/>
                        <a:pt x="831" y="1189"/>
                        <a:pt x="831" y="1212"/>
                      </a:cubicBezTo>
                      <a:cubicBezTo>
                        <a:pt x="831" y="1235"/>
                        <a:pt x="801" y="1273"/>
                        <a:pt x="786" y="1303"/>
                      </a:cubicBezTo>
                      <a:cubicBezTo>
                        <a:pt x="771" y="1333"/>
                        <a:pt x="726" y="1364"/>
                        <a:pt x="741" y="1394"/>
                      </a:cubicBezTo>
                      <a:cubicBezTo>
                        <a:pt x="756" y="1424"/>
                        <a:pt x="840" y="1461"/>
                        <a:pt x="877" y="1484"/>
                      </a:cubicBezTo>
                      <a:cubicBezTo>
                        <a:pt x="914" y="1507"/>
                        <a:pt x="914" y="1522"/>
                        <a:pt x="967" y="1530"/>
                      </a:cubicBezTo>
                      <a:cubicBezTo>
                        <a:pt x="1020" y="1538"/>
                        <a:pt x="1126" y="1530"/>
                        <a:pt x="1194" y="1530"/>
                      </a:cubicBezTo>
                      <a:cubicBezTo>
                        <a:pt x="1262" y="1530"/>
                        <a:pt x="1331" y="1538"/>
                        <a:pt x="1376" y="1530"/>
                      </a:cubicBezTo>
                      <a:cubicBezTo>
                        <a:pt x="1421" y="1522"/>
                        <a:pt x="1455" y="1509"/>
                        <a:pt x="1466" y="1484"/>
                      </a:cubicBezTo>
                      <a:cubicBezTo>
                        <a:pt x="1477" y="1459"/>
                        <a:pt x="1452" y="1407"/>
                        <a:pt x="1440" y="1382"/>
                      </a:cubicBezTo>
                      <a:cubicBezTo>
                        <a:pt x="1428" y="1357"/>
                        <a:pt x="1398" y="1362"/>
                        <a:pt x="1395" y="1334"/>
                      </a:cubicBezTo>
                      <a:cubicBezTo>
                        <a:pt x="1392" y="1306"/>
                        <a:pt x="1386" y="1236"/>
                        <a:pt x="1421" y="1212"/>
                      </a:cubicBezTo>
                      <a:cubicBezTo>
                        <a:pt x="1456" y="1188"/>
                        <a:pt x="1546" y="1205"/>
                        <a:pt x="1608" y="1187"/>
                      </a:cubicBezTo>
                      <a:cubicBezTo>
                        <a:pt x="1670" y="1169"/>
                        <a:pt x="1749" y="1147"/>
                        <a:pt x="1794" y="1106"/>
                      </a:cubicBezTo>
                      <a:cubicBezTo>
                        <a:pt x="1839" y="1065"/>
                        <a:pt x="1839" y="968"/>
                        <a:pt x="1875" y="940"/>
                      </a:cubicBezTo>
                      <a:cubicBezTo>
                        <a:pt x="1911" y="912"/>
                        <a:pt x="1975" y="958"/>
                        <a:pt x="2011" y="940"/>
                      </a:cubicBezTo>
                      <a:cubicBezTo>
                        <a:pt x="2047" y="922"/>
                        <a:pt x="2065" y="878"/>
                        <a:pt x="2088" y="833"/>
                      </a:cubicBezTo>
                      <a:cubicBezTo>
                        <a:pt x="2111" y="788"/>
                        <a:pt x="2130" y="703"/>
                        <a:pt x="2147" y="668"/>
                      </a:cubicBezTo>
                      <a:cubicBezTo>
                        <a:pt x="2164" y="633"/>
                        <a:pt x="2177" y="622"/>
                        <a:pt x="2192" y="622"/>
                      </a:cubicBezTo>
                      <a:cubicBezTo>
                        <a:pt x="2207" y="622"/>
                        <a:pt x="2222" y="668"/>
                        <a:pt x="2237" y="668"/>
                      </a:cubicBezTo>
                      <a:cubicBezTo>
                        <a:pt x="2252" y="668"/>
                        <a:pt x="2275" y="645"/>
                        <a:pt x="2283" y="622"/>
                      </a:cubicBezTo>
                      <a:cubicBezTo>
                        <a:pt x="2291" y="599"/>
                        <a:pt x="2313" y="569"/>
                        <a:pt x="2283" y="532"/>
                      </a:cubicBezTo>
                      <a:cubicBezTo>
                        <a:pt x="2253" y="495"/>
                        <a:pt x="2154" y="404"/>
                        <a:pt x="2101" y="396"/>
                      </a:cubicBezTo>
                      <a:cubicBezTo>
                        <a:pt x="2048" y="388"/>
                        <a:pt x="2003" y="471"/>
                        <a:pt x="1965" y="486"/>
                      </a:cubicBezTo>
                      <a:cubicBezTo>
                        <a:pt x="1927" y="501"/>
                        <a:pt x="1913" y="478"/>
                        <a:pt x="1875" y="486"/>
                      </a:cubicBezTo>
                      <a:cubicBezTo>
                        <a:pt x="1837" y="494"/>
                        <a:pt x="1781" y="538"/>
                        <a:pt x="1738" y="532"/>
                      </a:cubicBezTo>
                      <a:cubicBezTo>
                        <a:pt x="1695" y="526"/>
                        <a:pt x="1635" y="476"/>
                        <a:pt x="1614" y="449"/>
                      </a:cubicBezTo>
                      <a:cubicBezTo>
                        <a:pt x="1593" y="422"/>
                        <a:pt x="1598" y="402"/>
                        <a:pt x="1611" y="371"/>
                      </a:cubicBezTo>
                      <a:cubicBezTo>
                        <a:pt x="1624" y="340"/>
                        <a:pt x="1685" y="296"/>
                        <a:pt x="1693" y="260"/>
                      </a:cubicBezTo>
                      <a:cubicBezTo>
                        <a:pt x="1701" y="224"/>
                        <a:pt x="1690" y="177"/>
                        <a:pt x="1662" y="152"/>
                      </a:cubicBezTo>
                      <a:cubicBezTo>
                        <a:pt x="1634" y="127"/>
                        <a:pt x="1566" y="107"/>
                        <a:pt x="1527" y="107"/>
                      </a:cubicBezTo>
                      <a:cubicBezTo>
                        <a:pt x="1488" y="107"/>
                        <a:pt x="1456" y="144"/>
                        <a:pt x="1428" y="152"/>
                      </a:cubicBezTo>
                      <a:cubicBezTo>
                        <a:pt x="1400" y="160"/>
                        <a:pt x="1397" y="134"/>
                        <a:pt x="1359" y="155"/>
                      </a:cubicBezTo>
                      <a:cubicBezTo>
                        <a:pt x="1321" y="176"/>
                        <a:pt x="1248" y="253"/>
                        <a:pt x="1200" y="281"/>
                      </a:cubicBezTo>
                      <a:cubicBezTo>
                        <a:pt x="1152" y="309"/>
                        <a:pt x="1105" y="333"/>
                        <a:pt x="1071" y="323"/>
                      </a:cubicBezTo>
                      <a:cubicBezTo>
                        <a:pt x="1037" y="313"/>
                        <a:pt x="1044" y="244"/>
                        <a:pt x="996" y="221"/>
                      </a:cubicBezTo>
                      <a:cubicBezTo>
                        <a:pt x="948" y="198"/>
                        <a:pt x="813" y="205"/>
                        <a:pt x="780" y="185"/>
                      </a:cubicBezTo>
                      <a:cubicBezTo>
                        <a:pt x="747" y="165"/>
                        <a:pt x="802" y="131"/>
                        <a:pt x="795" y="101"/>
                      </a:cubicBezTo>
                      <a:cubicBezTo>
                        <a:pt x="788" y="71"/>
                        <a:pt x="764" y="4"/>
                        <a:pt x="735" y="2"/>
                      </a:cubicBezTo>
                      <a:cubicBezTo>
                        <a:pt x="706" y="0"/>
                        <a:pt x="699" y="84"/>
                        <a:pt x="618" y="89"/>
                      </a:cubicBezTo>
                      <a:cubicBezTo>
                        <a:pt x="537" y="94"/>
                        <a:pt x="323" y="26"/>
                        <a:pt x="246" y="35"/>
                      </a:cubicBezTo>
                      <a:cubicBezTo>
                        <a:pt x="169" y="44"/>
                        <a:pt x="175" y="118"/>
                        <a:pt x="156" y="140"/>
                      </a:cubicBezTo>
                      <a:close/>
                    </a:path>
                  </a:pathLst>
                </a:custGeom>
                <a:grpFill/>
                <a:ln w="38100" cmpd="sng">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nvGrpSpPr>
                <xdr:cNvPr id="42" name="Group 42">
                  <a:extLst>
                    <a:ext uri="{FF2B5EF4-FFF2-40B4-BE49-F238E27FC236}">
                      <a16:creationId xmlns:a16="http://schemas.microsoft.com/office/drawing/2014/main" id="{00000000-0008-0000-0200-00002A000000}"/>
                    </a:ext>
                  </a:extLst>
                </xdr:cNvPr>
                <xdr:cNvGrpSpPr>
                  <a:grpSpLocks/>
                </xdr:cNvGrpSpPr>
              </xdr:nvGrpSpPr>
              <xdr:grpSpPr bwMode="auto">
                <a:xfrm>
                  <a:off x="1526" y="1162"/>
                  <a:ext cx="1672" cy="1141"/>
                  <a:chOff x="1526" y="1162"/>
                  <a:chExt cx="1672" cy="1141"/>
                </a:xfrm>
                <a:grpFill/>
              </xdr:grpSpPr>
              <xdr:sp macro="" textlink="">
                <xdr:nvSpPr>
                  <xdr:cNvPr id="43" name="Freeform 43">
                    <a:extLst>
                      <a:ext uri="{FF2B5EF4-FFF2-40B4-BE49-F238E27FC236}">
                        <a16:creationId xmlns:a16="http://schemas.microsoft.com/office/drawing/2014/main" id="{00000000-0008-0000-0200-00002B000000}"/>
                      </a:ext>
                    </a:extLst>
                  </xdr:cNvPr>
                  <xdr:cNvSpPr>
                    <a:spLocks/>
                  </xdr:cNvSpPr>
                </xdr:nvSpPr>
                <xdr:spPr bwMode="auto">
                  <a:xfrm>
                    <a:off x="1526" y="1797"/>
                    <a:ext cx="583" cy="454"/>
                  </a:xfrm>
                  <a:custGeom>
                    <a:avLst/>
                    <a:gdLst>
                      <a:gd name="T0" fmla="*/ 0 w 583"/>
                      <a:gd name="T1" fmla="*/ 57 h 454"/>
                      <a:gd name="T2" fmla="*/ 39 w 583"/>
                      <a:gd name="T3" fmla="*/ 91 h 454"/>
                      <a:gd name="T4" fmla="*/ 84 w 583"/>
                      <a:gd name="T5" fmla="*/ 91 h 454"/>
                      <a:gd name="T6" fmla="*/ 129 w 583"/>
                      <a:gd name="T7" fmla="*/ 45 h 454"/>
                      <a:gd name="T8" fmla="*/ 220 w 583"/>
                      <a:gd name="T9" fmla="*/ 0 h 454"/>
                      <a:gd name="T10" fmla="*/ 265 w 583"/>
                      <a:gd name="T11" fmla="*/ 45 h 454"/>
                      <a:gd name="T12" fmla="*/ 265 w 583"/>
                      <a:gd name="T13" fmla="*/ 91 h 454"/>
                      <a:gd name="T14" fmla="*/ 326 w 583"/>
                      <a:gd name="T15" fmla="*/ 71 h 454"/>
                      <a:gd name="T16" fmla="*/ 368 w 583"/>
                      <a:gd name="T17" fmla="*/ 109 h 454"/>
                      <a:gd name="T18" fmla="*/ 460 w 583"/>
                      <a:gd name="T19" fmla="*/ 105 h 454"/>
                      <a:gd name="T20" fmla="*/ 447 w 583"/>
                      <a:gd name="T21" fmla="*/ 227 h 454"/>
                      <a:gd name="T22" fmla="*/ 492 w 583"/>
                      <a:gd name="T23" fmla="*/ 318 h 454"/>
                      <a:gd name="T24" fmla="*/ 538 w 583"/>
                      <a:gd name="T25" fmla="*/ 408 h 454"/>
                      <a:gd name="T26" fmla="*/ 583 w 583"/>
                      <a:gd name="T27" fmla="*/ 454 h 45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Lst>
                    <a:rect l="0" t="0" r="r" b="b"/>
                    <a:pathLst>
                      <a:path w="583" h="454">
                        <a:moveTo>
                          <a:pt x="0" y="57"/>
                        </a:moveTo>
                        <a:cubicBezTo>
                          <a:pt x="7" y="63"/>
                          <a:pt x="25" y="85"/>
                          <a:pt x="39" y="91"/>
                        </a:cubicBezTo>
                        <a:cubicBezTo>
                          <a:pt x="53" y="97"/>
                          <a:pt x="69" y="99"/>
                          <a:pt x="84" y="91"/>
                        </a:cubicBezTo>
                        <a:cubicBezTo>
                          <a:pt x="99" y="83"/>
                          <a:pt x="106" y="60"/>
                          <a:pt x="129" y="45"/>
                        </a:cubicBezTo>
                        <a:cubicBezTo>
                          <a:pt x="152" y="30"/>
                          <a:pt x="197" y="0"/>
                          <a:pt x="220" y="0"/>
                        </a:cubicBezTo>
                        <a:cubicBezTo>
                          <a:pt x="243" y="0"/>
                          <a:pt x="258" y="30"/>
                          <a:pt x="265" y="45"/>
                        </a:cubicBezTo>
                        <a:cubicBezTo>
                          <a:pt x="272" y="60"/>
                          <a:pt x="255" y="87"/>
                          <a:pt x="265" y="91"/>
                        </a:cubicBezTo>
                        <a:cubicBezTo>
                          <a:pt x="275" y="95"/>
                          <a:pt x="309" y="68"/>
                          <a:pt x="326" y="71"/>
                        </a:cubicBezTo>
                        <a:cubicBezTo>
                          <a:pt x="343" y="74"/>
                          <a:pt x="346" y="103"/>
                          <a:pt x="368" y="109"/>
                        </a:cubicBezTo>
                        <a:cubicBezTo>
                          <a:pt x="390" y="115"/>
                          <a:pt x="447" y="85"/>
                          <a:pt x="460" y="105"/>
                        </a:cubicBezTo>
                        <a:cubicBezTo>
                          <a:pt x="473" y="125"/>
                          <a:pt x="442" y="192"/>
                          <a:pt x="447" y="227"/>
                        </a:cubicBezTo>
                        <a:cubicBezTo>
                          <a:pt x="452" y="262"/>
                          <a:pt x="477" y="288"/>
                          <a:pt x="492" y="318"/>
                        </a:cubicBezTo>
                        <a:cubicBezTo>
                          <a:pt x="507" y="348"/>
                          <a:pt x="523" y="385"/>
                          <a:pt x="538" y="408"/>
                        </a:cubicBezTo>
                        <a:cubicBezTo>
                          <a:pt x="553" y="431"/>
                          <a:pt x="568" y="442"/>
                          <a:pt x="583" y="454"/>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44" name="Freeform 44">
                    <a:extLst>
                      <a:ext uri="{FF2B5EF4-FFF2-40B4-BE49-F238E27FC236}">
                        <a16:creationId xmlns:a16="http://schemas.microsoft.com/office/drawing/2014/main" id="{00000000-0008-0000-0200-00002C000000}"/>
                      </a:ext>
                    </a:extLst>
                  </xdr:cNvPr>
                  <xdr:cNvSpPr>
                    <a:spLocks/>
                  </xdr:cNvSpPr>
                </xdr:nvSpPr>
                <xdr:spPr bwMode="auto">
                  <a:xfrm>
                    <a:off x="2146" y="2160"/>
                    <a:ext cx="605" cy="143"/>
                  </a:xfrm>
                  <a:custGeom>
                    <a:avLst/>
                    <a:gdLst>
                      <a:gd name="T0" fmla="*/ 8 w 605"/>
                      <a:gd name="T1" fmla="*/ 91 h 143"/>
                      <a:gd name="T2" fmla="*/ 8 w 605"/>
                      <a:gd name="T3" fmla="*/ 45 h 143"/>
                      <a:gd name="T4" fmla="*/ 54 w 605"/>
                      <a:gd name="T5" fmla="*/ 0 h 143"/>
                      <a:gd name="T6" fmla="*/ 144 w 605"/>
                      <a:gd name="T7" fmla="*/ 45 h 143"/>
                      <a:gd name="T8" fmla="*/ 190 w 605"/>
                      <a:gd name="T9" fmla="*/ 45 h 143"/>
                      <a:gd name="T10" fmla="*/ 190 w 605"/>
                      <a:gd name="T11" fmla="*/ 91 h 143"/>
                      <a:gd name="T12" fmla="*/ 235 w 605"/>
                      <a:gd name="T13" fmla="*/ 91 h 143"/>
                      <a:gd name="T14" fmla="*/ 280 w 605"/>
                      <a:gd name="T15" fmla="*/ 136 h 143"/>
                      <a:gd name="T16" fmla="*/ 371 w 605"/>
                      <a:gd name="T17" fmla="*/ 136 h 143"/>
                      <a:gd name="T18" fmla="*/ 416 w 605"/>
                      <a:gd name="T19" fmla="*/ 91 h 143"/>
                      <a:gd name="T20" fmla="*/ 507 w 605"/>
                      <a:gd name="T21" fmla="*/ 45 h 143"/>
                      <a:gd name="T22" fmla="*/ 553 w 605"/>
                      <a:gd name="T23" fmla="*/ 91 h 143"/>
                      <a:gd name="T24" fmla="*/ 598 w 605"/>
                      <a:gd name="T25" fmla="*/ 91 h 143"/>
                      <a:gd name="T26" fmla="*/ 598 w 605"/>
                      <a:gd name="T27" fmla="*/ 136 h 14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Lst>
                    <a:rect l="0" t="0" r="r" b="b"/>
                    <a:pathLst>
                      <a:path w="605" h="143">
                        <a:moveTo>
                          <a:pt x="8" y="91"/>
                        </a:moveTo>
                        <a:cubicBezTo>
                          <a:pt x="4" y="75"/>
                          <a:pt x="0" y="60"/>
                          <a:pt x="8" y="45"/>
                        </a:cubicBezTo>
                        <a:cubicBezTo>
                          <a:pt x="16" y="30"/>
                          <a:pt x="31" y="0"/>
                          <a:pt x="54" y="0"/>
                        </a:cubicBezTo>
                        <a:cubicBezTo>
                          <a:pt x="77" y="0"/>
                          <a:pt x="121" y="38"/>
                          <a:pt x="144" y="45"/>
                        </a:cubicBezTo>
                        <a:cubicBezTo>
                          <a:pt x="167" y="52"/>
                          <a:pt x="182" y="37"/>
                          <a:pt x="190" y="45"/>
                        </a:cubicBezTo>
                        <a:cubicBezTo>
                          <a:pt x="198" y="53"/>
                          <a:pt x="183" y="83"/>
                          <a:pt x="190" y="91"/>
                        </a:cubicBezTo>
                        <a:cubicBezTo>
                          <a:pt x="197" y="99"/>
                          <a:pt x="220" y="84"/>
                          <a:pt x="235" y="91"/>
                        </a:cubicBezTo>
                        <a:cubicBezTo>
                          <a:pt x="250" y="98"/>
                          <a:pt x="257" y="129"/>
                          <a:pt x="280" y="136"/>
                        </a:cubicBezTo>
                        <a:cubicBezTo>
                          <a:pt x="303" y="143"/>
                          <a:pt x="348" y="143"/>
                          <a:pt x="371" y="136"/>
                        </a:cubicBezTo>
                        <a:cubicBezTo>
                          <a:pt x="394" y="129"/>
                          <a:pt x="393" y="106"/>
                          <a:pt x="416" y="91"/>
                        </a:cubicBezTo>
                        <a:cubicBezTo>
                          <a:pt x="439" y="76"/>
                          <a:pt x="484" y="45"/>
                          <a:pt x="507" y="45"/>
                        </a:cubicBezTo>
                        <a:cubicBezTo>
                          <a:pt x="530" y="45"/>
                          <a:pt x="538" y="83"/>
                          <a:pt x="553" y="91"/>
                        </a:cubicBezTo>
                        <a:cubicBezTo>
                          <a:pt x="568" y="99"/>
                          <a:pt x="591" y="84"/>
                          <a:pt x="598" y="91"/>
                        </a:cubicBezTo>
                        <a:cubicBezTo>
                          <a:pt x="605" y="98"/>
                          <a:pt x="601" y="117"/>
                          <a:pt x="598" y="136"/>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45" name="Freeform 45">
                    <a:extLst>
                      <a:ext uri="{FF2B5EF4-FFF2-40B4-BE49-F238E27FC236}">
                        <a16:creationId xmlns:a16="http://schemas.microsoft.com/office/drawing/2014/main" id="{00000000-0008-0000-0200-00002D000000}"/>
                      </a:ext>
                    </a:extLst>
                  </xdr:cNvPr>
                  <xdr:cNvSpPr>
                    <a:spLocks/>
                  </xdr:cNvSpPr>
                </xdr:nvSpPr>
                <xdr:spPr bwMode="auto">
                  <a:xfrm>
                    <a:off x="1854" y="1562"/>
                    <a:ext cx="483" cy="469"/>
                  </a:xfrm>
                  <a:custGeom>
                    <a:avLst/>
                    <a:gdLst>
                      <a:gd name="T0" fmla="*/ 0 w 483"/>
                      <a:gd name="T1" fmla="*/ 306 h 469"/>
                      <a:gd name="T2" fmla="*/ 28 w 483"/>
                      <a:gd name="T3" fmla="*/ 280 h 469"/>
                      <a:gd name="T4" fmla="*/ 73 w 483"/>
                      <a:gd name="T5" fmla="*/ 280 h 469"/>
                      <a:gd name="T6" fmla="*/ 119 w 483"/>
                      <a:gd name="T7" fmla="*/ 144 h 469"/>
                      <a:gd name="T8" fmla="*/ 164 w 483"/>
                      <a:gd name="T9" fmla="*/ 144 h 469"/>
                      <a:gd name="T10" fmla="*/ 210 w 483"/>
                      <a:gd name="T11" fmla="*/ 54 h 469"/>
                      <a:gd name="T12" fmla="*/ 210 w 483"/>
                      <a:gd name="T13" fmla="*/ 8 h 469"/>
                      <a:gd name="T14" fmla="*/ 255 w 483"/>
                      <a:gd name="T15" fmla="*/ 8 h 469"/>
                      <a:gd name="T16" fmla="*/ 328 w 483"/>
                      <a:gd name="T17" fmla="*/ 20 h 469"/>
                      <a:gd name="T18" fmla="*/ 346 w 483"/>
                      <a:gd name="T19" fmla="*/ 54 h 469"/>
                      <a:gd name="T20" fmla="*/ 346 w 483"/>
                      <a:gd name="T21" fmla="*/ 99 h 469"/>
                      <a:gd name="T22" fmla="*/ 402 w 483"/>
                      <a:gd name="T23" fmla="*/ 158 h 469"/>
                      <a:gd name="T24" fmla="*/ 414 w 483"/>
                      <a:gd name="T25" fmla="*/ 188 h 469"/>
                      <a:gd name="T26" fmla="*/ 482 w 483"/>
                      <a:gd name="T27" fmla="*/ 190 h 469"/>
                      <a:gd name="T28" fmla="*/ 422 w 483"/>
                      <a:gd name="T29" fmla="*/ 242 h 469"/>
                      <a:gd name="T30" fmla="*/ 391 w 483"/>
                      <a:gd name="T31" fmla="*/ 326 h 469"/>
                      <a:gd name="T32" fmla="*/ 346 w 483"/>
                      <a:gd name="T33" fmla="*/ 371 h 469"/>
                      <a:gd name="T34" fmla="*/ 300 w 483"/>
                      <a:gd name="T35" fmla="*/ 326 h 469"/>
                      <a:gd name="T36" fmla="*/ 210 w 483"/>
                      <a:gd name="T37" fmla="*/ 417 h 469"/>
                      <a:gd name="T38" fmla="*/ 164 w 483"/>
                      <a:gd name="T39" fmla="*/ 462 h 469"/>
                      <a:gd name="T40" fmla="*/ 119 w 483"/>
                      <a:gd name="T41" fmla="*/ 462 h 46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Lst>
                    <a:rect l="0" t="0" r="r" b="b"/>
                    <a:pathLst>
                      <a:path w="483" h="469">
                        <a:moveTo>
                          <a:pt x="0" y="306"/>
                        </a:moveTo>
                        <a:cubicBezTo>
                          <a:pt x="5" y="302"/>
                          <a:pt x="16" y="284"/>
                          <a:pt x="28" y="280"/>
                        </a:cubicBezTo>
                        <a:cubicBezTo>
                          <a:pt x="40" y="276"/>
                          <a:pt x="58" y="303"/>
                          <a:pt x="73" y="280"/>
                        </a:cubicBezTo>
                        <a:cubicBezTo>
                          <a:pt x="88" y="257"/>
                          <a:pt x="104" y="167"/>
                          <a:pt x="119" y="144"/>
                        </a:cubicBezTo>
                        <a:cubicBezTo>
                          <a:pt x="134" y="121"/>
                          <a:pt x="149" y="159"/>
                          <a:pt x="164" y="144"/>
                        </a:cubicBezTo>
                        <a:cubicBezTo>
                          <a:pt x="179" y="129"/>
                          <a:pt x="202" y="77"/>
                          <a:pt x="210" y="54"/>
                        </a:cubicBezTo>
                        <a:cubicBezTo>
                          <a:pt x="218" y="31"/>
                          <a:pt x="203" y="16"/>
                          <a:pt x="210" y="8"/>
                        </a:cubicBezTo>
                        <a:cubicBezTo>
                          <a:pt x="217" y="0"/>
                          <a:pt x="235" y="6"/>
                          <a:pt x="255" y="8"/>
                        </a:cubicBezTo>
                        <a:cubicBezTo>
                          <a:pt x="275" y="10"/>
                          <a:pt x="313" y="12"/>
                          <a:pt x="328" y="20"/>
                        </a:cubicBezTo>
                        <a:cubicBezTo>
                          <a:pt x="343" y="28"/>
                          <a:pt x="343" y="41"/>
                          <a:pt x="346" y="54"/>
                        </a:cubicBezTo>
                        <a:cubicBezTo>
                          <a:pt x="349" y="67"/>
                          <a:pt x="337" y="82"/>
                          <a:pt x="346" y="99"/>
                        </a:cubicBezTo>
                        <a:cubicBezTo>
                          <a:pt x="355" y="116"/>
                          <a:pt x="391" y="143"/>
                          <a:pt x="402" y="158"/>
                        </a:cubicBezTo>
                        <a:cubicBezTo>
                          <a:pt x="413" y="173"/>
                          <a:pt x="401" y="183"/>
                          <a:pt x="414" y="188"/>
                        </a:cubicBezTo>
                        <a:cubicBezTo>
                          <a:pt x="427" y="193"/>
                          <a:pt x="481" y="181"/>
                          <a:pt x="482" y="190"/>
                        </a:cubicBezTo>
                        <a:cubicBezTo>
                          <a:pt x="483" y="199"/>
                          <a:pt x="437" y="219"/>
                          <a:pt x="422" y="242"/>
                        </a:cubicBezTo>
                        <a:cubicBezTo>
                          <a:pt x="407" y="265"/>
                          <a:pt x="404" y="305"/>
                          <a:pt x="391" y="326"/>
                        </a:cubicBezTo>
                        <a:cubicBezTo>
                          <a:pt x="378" y="347"/>
                          <a:pt x="361" y="371"/>
                          <a:pt x="346" y="371"/>
                        </a:cubicBezTo>
                        <a:cubicBezTo>
                          <a:pt x="331" y="371"/>
                          <a:pt x="323" y="318"/>
                          <a:pt x="300" y="326"/>
                        </a:cubicBezTo>
                        <a:cubicBezTo>
                          <a:pt x="277" y="334"/>
                          <a:pt x="233" y="394"/>
                          <a:pt x="210" y="417"/>
                        </a:cubicBezTo>
                        <a:cubicBezTo>
                          <a:pt x="187" y="440"/>
                          <a:pt x="179" y="455"/>
                          <a:pt x="164" y="462"/>
                        </a:cubicBezTo>
                        <a:cubicBezTo>
                          <a:pt x="149" y="469"/>
                          <a:pt x="134" y="465"/>
                          <a:pt x="119" y="462"/>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46" name="Freeform 46">
                    <a:extLst>
                      <a:ext uri="{FF2B5EF4-FFF2-40B4-BE49-F238E27FC236}">
                        <a16:creationId xmlns:a16="http://schemas.microsoft.com/office/drawing/2014/main" id="{00000000-0008-0000-0200-00002E000000}"/>
                      </a:ext>
                    </a:extLst>
                  </xdr:cNvPr>
                  <xdr:cNvSpPr>
                    <a:spLocks/>
                  </xdr:cNvSpPr>
                </xdr:nvSpPr>
                <xdr:spPr bwMode="auto">
                  <a:xfrm>
                    <a:off x="2200" y="1562"/>
                    <a:ext cx="453" cy="469"/>
                  </a:xfrm>
                  <a:custGeom>
                    <a:avLst/>
                    <a:gdLst>
                      <a:gd name="T0" fmla="*/ 136 w 453"/>
                      <a:gd name="T1" fmla="*/ 190 h 469"/>
                      <a:gd name="T2" fmla="*/ 136 w 453"/>
                      <a:gd name="T3" fmla="*/ 144 h 469"/>
                      <a:gd name="T4" fmla="*/ 181 w 453"/>
                      <a:gd name="T5" fmla="*/ 144 h 469"/>
                      <a:gd name="T6" fmla="*/ 226 w 453"/>
                      <a:gd name="T7" fmla="*/ 54 h 469"/>
                      <a:gd name="T8" fmla="*/ 272 w 453"/>
                      <a:gd name="T9" fmla="*/ 8 h 469"/>
                      <a:gd name="T10" fmla="*/ 317 w 453"/>
                      <a:gd name="T11" fmla="*/ 8 h 469"/>
                      <a:gd name="T12" fmla="*/ 362 w 453"/>
                      <a:gd name="T13" fmla="*/ 54 h 469"/>
                      <a:gd name="T14" fmla="*/ 317 w 453"/>
                      <a:gd name="T15" fmla="*/ 99 h 469"/>
                      <a:gd name="T16" fmla="*/ 317 w 453"/>
                      <a:gd name="T17" fmla="*/ 144 h 469"/>
                      <a:gd name="T18" fmla="*/ 362 w 453"/>
                      <a:gd name="T19" fmla="*/ 190 h 469"/>
                      <a:gd name="T20" fmla="*/ 408 w 453"/>
                      <a:gd name="T21" fmla="*/ 235 h 469"/>
                      <a:gd name="T22" fmla="*/ 453 w 453"/>
                      <a:gd name="T23" fmla="*/ 326 h 469"/>
                      <a:gd name="T24" fmla="*/ 408 w 453"/>
                      <a:gd name="T25" fmla="*/ 326 h 469"/>
                      <a:gd name="T26" fmla="*/ 453 w 453"/>
                      <a:gd name="T27" fmla="*/ 417 h 469"/>
                      <a:gd name="T28" fmla="*/ 408 w 453"/>
                      <a:gd name="T29" fmla="*/ 462 h 469"/>
                      <a:gd name="T30" fmla="*/ 317 w 453"/>
                      <a:gd name="T31" fmla="*/ 462 h 469"/>
                      <a:gd name="T32" fmla="*/ 272 w 453"/>
                      <a:gd name="T33" fmla="*/ 417 h 469"/>
                      <a:gd name="T34" fmla="*/ 136 w 453"/>
                      <a:gd name="T35" fmla="*/ 417 h 469"/>
                      <a:gd name="T36" fmla="*/ 45 w 453"/>
                      <a:gd name="T37" fmla="*/ 417 h 469"/>
                      <a:gd name="T38" fmla="*/ 0 w 453"/>
                      <a:gd name="T39" fmla="*/ 371 h 46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Lst>
                    <a:rect l="0" t="0" r="r" b="b"/>
                    <a:pathLst>
                      <a:path w="453" h="469">
                        <a:moveTo>
                          <a:pt x="136" y="190"/>
                        </a:moveTo>
                        <a:cubicBezTo>
                          <a:pt x="132" y="171"/>
                          <a:pt x="129" y="152"/>
                          <a:pt x="136" y="144"/>
                        </a:cubicBezTo>
                        <a:cubicBezTo>
                          <a:pt x="143" y="136"/>
                          <a:pt x="166" y="159"/>
                          <a:pt x="181" y="144"/>
                        </a:cubicBezTo>
                        <a:cubicBezTo>
                          <a:pt x="196" y="129"/>
                          <a:pt x="211" y="77"/>
                          <a:pt x="226" y="54"/>
                        </a:cubicBezTo>
                        <a:cubicBezTo>
                          <a:pt x="241" y="31"/>
                          <a:pt x="257" y="16"/>
                          <a:pt x="272" y="8"/>
                        </a:cubicBezTo>
                        <a:cubicBezTo>
                          <a:pt x="287" y="0"/>
                          <a:pt x="302" y="0"/>
                          <a:pt x="317" y="8"/>
                        </a:cubicBezTo>
                        <a:cubicBezTo>
                          <a:pt x="332" y="16"/>
                          <a:pt x="362" y="39"/>
                          <a:pt x="362" y="54"/>
                        </a:cubicBezTo>
                        <a:cubicBezTo>
                          <a:pt x="362" y="69"/>
                          <a:pt x="324" y="84"/>
                          <a:pt x="317" y="99"/>
                        </a:cubicBezTo>
                        <a:cubicBezTo>
                          <a:pt x="310" y="114"/>
                          <a:pt x="310" y="129"/>
                          <a:pt x="317" y="144"/>
                        </a:cubicBezTo>
                        <a:cubicBezTo>
                          <a:pt x="324" y="159"/>
                          <a:pt x="347" y="175"/>
                          <a:pt x="362" y="190"/>
                        </a:cubicBezTo>
                        <a:cubicBezTo>
                          <a:pt x="377" y="205"/>
                          <a:pt x="393" y="212"/>
                          <a:pt x="408" y="235"/>
                        </a:cubicBezTo>
                        <a:cubicBezTo>
                          <a:pt x="423" y="258"/>
                          <a:pt x="453" y="311"/>
                          <a:pt x="453" y="326"/>
                        </a:cubicBezTo>
                        <a:cubicBezTo>
                          <a:pt x="453" y="341"/>
                          <a:pt x="408" y="311"/>
                          <a:pt x="408" y="326"/>
                        </a:cubicBezTo>
                        <a:cubicBezTo>
                          <a:pt x="408" y="341"/>
                          <a:pt x="453" y="394"/>
                          <a:pt x="453" y="417"/>
                        </a:cubicBezTo>
                        <a:cubicBezTo>
                          <a:pt x="453" y="440"/>
                          <a:pt x="431" y="455"/>
                          <a:pt x="408" y="462"/>
                        </a:cubicBezTo>
                        <a:cubicBezTo>
                          <a:pt x="385" y="469"/>
                          <a:pt x="340" y="469"/>
                          <a:pt x="317" y="462"/>
                        </a:cubicBezTo>
                        <a:cubicBezTo>
                          <a:pt x="294" y="455"/>
                          <a:pt x="302" y="424"/>
                          <a:pt x="272" y="417"/>
                        </a:cubicBezTo>
                        <a:cubicBezTo>
                          <a:pt x="242" y="410"/>
                          <a:pt x="174" y="417"/>
                          <a:pt x="136" y="417"/>
                        </a:cubicBezTo>
                        <a:cubicBezTo>
                          <a:pt x="98" y="417"/>
                          <a:pt x="68" y="425"/>
                          <a:pt x="45" y="417"/>
                        </a:cubicBezTo>
                        <a:cubicBezTo>
                          <a:pt x="22" y="409"/>
                          <a:pt x="11" y="390"/>
                          <a:pt x="0" y="371"/>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47" name="Freeform 47">
                    <a:extLst>
                      <a:ext uri="{FF2B5EF4-FFF2-40B4-BE49-F238E27FC236}">
                        <a16:creationId xmlns:a16="http://schemas.microsoft.com/office/drawing/2014/main" id="{00000000-0008-0000-0200-00002F000000}"/>
                      </a:ext>
                    </a:extLst>
                  </xdr:cNvPr>
                  <xdr:cNvSpPr>
                    <a:spLocks/>
                  </xdr:cNvSpPr>
                </xdr:nvSpPr>
                <xdr:spPr bwMode="auto">
                  <a:xfrm>
                    <a:off x="2608" y="2017"/>
                    <a:ext cx="99" cy="195"/>
                  </a:xfrm>
                  <a:custGeom>
                    <a:avLst/>
                    <a:gdLst>
                      <a:gd name="T0" fmla="*/ 45 w 99"/>
                      <a:gd name="T1" fmla="*/ 188 h 195"/>
                      <a:gd name="T2" fmla="*/ 91 w 99"/>
                      <a:gd name="T3" fmla="*/ 188 h 195"/>
                      <a:gd name="T4" fmla="*/ 91 w 99"/>
                      <a:gd name="T5" fmla="*/ 143 h 195"/>
                      <a:gd name="T6" fmla="*/ 45 w 99"/>
                      <a:gd name="T7" fmla="*/ 52 h 195"/>
                      <a:gd name="T8" fmla="*/ 45 w 99"/>
                      <a:gd name="T9" fmla="*/ 7 h 195"/>
                      <a:gd name="T10" fmla="*/ 0 w 99"/>
                      <a:gd name="T11" fmla="*/ 7 h 195"/>
                    </a:gdLst>
                    <a:ahLst/>
                    <a:cxnLst>
                      <a:cxn ang="0">
                        <a:pos x="T0" y="T1"/>
                      </a:cxn>
                      <a:cxn ang="0">
                        <a:pos x="T2" y="T3"/>
                      </a:cxn>
                      <a:cxn ang="0">
                        <a:pos x="T4" y="T5"/>
                      </a:cxn>
                      <a:cxn ang="0">
                        <a:pos x="T6" y="T7"/>
                      </a:cxn>
                      <a:cxn ang="0">
                        <a:pos x="T8" y="T9"/>
                      </a:cxn>
                      <a:cxn ang="0">
                        <a:pos x="T10" y="T11"/>
                      </a:cxn>
                    </a:cxnLst>
                    <a:rect l="0" t="0" r="r" b="b"/>
                    <a:pathLst>
                      <a:path w="99" h="195">
                        <a:moveTo>
                          <a:pt x="45" y="188"/>
                        </a:moveTo>
                        <a:cubicBezTo>
                          <a:pt x="64" y="191"/>
                          <a:pt x="83" y="195"/>
                          <a:pt x="91" y="188"/>
                        </a:cubicBezTo>
                        <a:cubicBezTo>
                          <a:pt x="99" y="181"/>
                          <a:pt x="99" y="166"/>
                          <a:pt x="91" y="143"/>
                        </a:cubicBezTo>
                        <a:cubicBezTo>
                          <a:pt x="83" y="120"/>
                          <a:pt x="53" y="75"/>
                          <a:pt x="45" y="52"/>
                        </a:cubicBezTo>
                        <a:cubicBezTo>
                          <a:pt x="37" y="29"/>
                          <a:pt x="52" y="14"/>
                          <a:pt x="45" y="7"/>
                        </a:cubicBezTo>
                        <a:cubicBezTo>
                          <a:pt x="38" y="0"/>
                          <a:pt x="19" y="3"/>
                          <a:pt x="0" y="7"/>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48" name="Freeform 48">
                    <a:extLst>
                      <a:ext uri="{FF2B5EF4-FFF2-40B4-BE49-F238E27FC236}">
                        <a16:creationId xmlns:a16="http://schemas.microsoft.com/office/drawing/2014/main" id="{00000000-0008-0000-0200-000030000000}"/>
                      </a:ext>
                    </a:extLst>
                  </xdr:cNvPr>
                  <xdr:cNvSpPr>
                    <a:spLocks/>
                  </xdr:cNvSpPr>
                </xdr:nvSpPr>
                <xdr:spPr bwMode="auto">
                  <a:xfrm>
                    <a:off x="2653" y="1737"/>
                    <a:ext cx="545" cy="287"/>
                  </a:xfrm>
                  <a:custGeom>
                    <a:avLst/>
                    <a:gdLst>
                      <a:gd name="T0" fmla="*/ 0 w 545"/>
                      <a:gd name="T1" fmla="*/ 151 h 287"/>
                      <a:gd name="T2" fmla="*/ 46 w 545"/>
                      <a:gd name="T3" fmla="*/ 196 h 287"/>
                      <a:gd name="T4" fmla="*/ 91 w 545"/>
                      <a:gd name="T5" fmla="*/ 196 h 287"/>
                      <a:gd name="T6" fmla="*/ 91 w 545"/>
                      <a:gd name="T7" fmla="*/ 105 h 287"/>
                      <a:gd name="T8" fmla="*/ 182 w 545"/>
                      <a:gd name="T9" fmla="*/ 105 h 287"/>
                      <a:gd name="T10" fmla="*/ 182 w 545"/>
                      <a:gd name="T11" fmla="*/ 60 h 287"/>
                      <a:gd name="T12" fmla="*/ 272 w 545"/>
                      <a:gd name="T13" fmla="*/ 15 h 287"/>
                      <a:gd name="T14" fmla="*/ 318 w 545"/>
                      <a:gd name="T15" fmla="*/ 15 h 287"/>
                      <a:gd name="T16" fmla="*/ 363 w 545"/>
                      <a:gd name="T17" fmla="*/ 105 h 287"/>
                      <a:gd name="T18" fmla="*/ 408 w 545"/>
                      <a:gd name="T19" fmla="*/ 151 h 287"/>
                      <a:gd name="T20" fmla="*/ 454 w 545"/>
                      <a:gd name="T21" fmla="*/ 196 h 287"/>
                      <a:gd name="T22" fmla="*/ 454 w 545"/>
                      <a:gd name="T23" fmla="*/ 242 h 287"/>
                      <a:gd name="T24" fmla="*/ 499 w 545"/>
                      <a:gd name="T25" fmla="*/ 242 h 287"/>
                      <a:gd name="T26" fmla="*/ 545 w 545"/>
                      <a:gd name="T27" fmla="*/ 287 h 28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Lst>
                    <a:rect l="0" t="0" r="r" b="b"/>
                    <a:pathLst>
                      <a:path w="545" h="287">
                        <a:moveTo>
                          <a:pt x="0" y="151"/>
                        </a:moveTo>
                        <a:cubicBezTo>
                          <a:pt x="15" y="170"/>
                          <a:pt x="31" y="189"/>
                          <a:pt x="46" y="196"/>
                        </a:cubicBezTo>
                        <a:cubicBezTo>
                          <a:pt x="61" y="203"/>
                          <a:pt x="84" y="211"/>
                          <a:pt x="91" y="196"/>
                        </a:cubicBezTo>
                        <a:cubicBezTo>
                          <a:pt x="98" y="181"/>
                          <a:pt x="76" y="120"/>
                          <a:pt x="91" y="105"/>
                        </a:cubicBezTo>
                        <a:cubicBezTo>
                          <a:pt x="106" y="90"/>
                          <a:pt x="167" y="112"/>
                          <a:pt x="182" y="105"/>
                        </a:cubicBezTo>
                        <a:cubicBezTo>
                          <a:pt x="197" y="98"/>
                          <a:pt x="167" y="75"/>
                          <a:pt x="182" y="60"/>
                        </a:cubicBezTo>
                        <a:cubicBezTo>
                          <a:pt x="197" y="45"/>
                          <a:pt x="249" y="22"/>
                          <a:pt x="272" y="15"/>
                        </a:cubicBezTo>
                        <a:cubicBezTo>
                          <a:pt x="295" y="8"/>
                          <a:pt x="303" y="0"/>
                          <a:pt x="318" y="15"/>
                        </a:cubicBezTo>
                        <a:cubicBezTo>
                          <a:pt x="333" y="30"/>
                          <a:pt x="348" y="82"/>
                          <a:pt x="363" y="105"/>
                        </a:cubicBezTo>
                        <a:cubicBezTo>
                          <a:pt x="378" y="128"/>
                          <a:pt x="393" y="136"/>
                          <a:pt x="408" y="151"/>
                        </a:cubicBezTo>
                        <a:cubicBezTo>
                          <a:pt x="423" y="166"/>
                          <a:pt x="446" y="181"/>
                          <a:pt x="454" y="196"/>
                        </a:cubicBezTo>
                        <a:cubicBezTo>
                          <a:pt x="462" y="211"/>
                          <a:pt x="447" y="234"/>
                          <a:pt x="454" y="242"/>
                        </a:cubicBezTo>
                        <a:cubicBezTo>
                          <a:pt x="461" y="250"/>
                          <a:pt x="484" y="235"/>
                          <a:pt x="499" y="242"/>
                        </a:cubicBezTo>
                        <a:cubicBezTo>
                          <a:pt x="514" y="249"/>
                          <a:pt x="529" y="268"/>
                          <a:pt x="545" y="287"/>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49" name="Freeform 49">
                    <a:extLst>
                      <a:ext uri="{FF2B5EF4-FFF2-40B4-BE49-F238E27FC236}">
                        <a16:creationId xmlns:a16="http://schemas.microsoft.com/office/drawing/2014/main" id="{00000000-0008-0000-0200-000031000000}"/>
                      </a:ext>
                    </a:extLst>
                  </xdr:cNvPr>
                  <xdr:cNvSpPr>
                    <a:spLocks/>
                  </xdr:cNvSpPr>
                </xdr:nvSpPr>
                <xdr:spPr bwMode="auto">
                  <a:xfrm>
                    <a:off x="3016" y="1616"/>
                    <a:ext cx="99" cy="233"/>
                  </a:xfrm>
                  <a:custGeom>
                    <a:avLst/>
                    <a:gdLst>
                      <a:gd name="T0" fmla="*/ 45 w 99"/>
                      <a:gd name="T1" fmla="*/ 0 h 233"/>
                      <a:gd name="T2" fmla="*/ 91 w 99"/>
                      <a:gd name="T3" fmla="*/ 90 h 233"/>
                      <a:gd name="T4" fmla="*/ 91 w 99"/>
                      <a:gd name="T5" fmla="*/ 136 h 233"/>
                      <a:gd name="T6" fmla="*/ 91 w 99"/>
                      <a:gd name="T7" fmla="*/ 181 h 233"/>
                      <a:gd name="T8" fmla="*/ 45 w 99"/>
                      <a:gd name="T9" fmla="*/ 226 h 233"/>
                      <a:gd name="T10" fmla="*/ 0 w 99"/>
                      <a:gd name="T11" fmla="*/ 226 h 233"/>
                    </a:gdLst>
                    <a:ahLst/>
                    <a:cxnLst>
                      <a:cxn ang="0">
                        <a:pos x="T0" y="T1"/>
                      </a:cxn>
                      <a:cxn ang="0">
                        <a:pos x="T2" y="T3"/>
                      </a:cxn>
                      <a:cxn ang="0">
                        <a:pos x="T4" y="T5"/>
                      </a:cxn>
                      <a:cxn ang="0">
                        <a:pos x="T6" y="T7"/>
                      </a:cxn>
                      <a:cxn ang="0">
                        <a:pos x="T8" y="T9"/>
                      </a:cxn>
                      <a:cxn ang="0">
                        <a:pos x="T10" y="T11"/>
                      </a:cxn>
                    </a:cxnLst>
                    <a:rect l="0" t="0" r="r" b="b"/>
                    <a:pathLst>
                      <a:path w="99" h="233">
                        <a:moveTo>
                          <a:pt x="45" y="0"/>
                        </a:moveTo>
                        <a:cubicBezTo>
                          <a:pt x="64" y="33"/>
                          <a:pt x="83" y="67"/>
                          <a:pt x="91" y="90"/>
                        </a:cubicBezTo>
                        <a:cubicBezTo>
                          <a:pt x="99" y="113"/>
                          <a:pt x="91" y="121"/>
                          <a:pt x="91" y="136"/>
                        </a:cubicBezTo>
                        <a:cubicBezTo>
                          <a:pt x="91" y="151"/>
                          <a:pt x="99" y="166"/>
                          <a:pt x="91" y="181"/>
                        </a:cubicBezTo>
                        <a:cubicBezTo>
                          <a:pt x="83" y="196"/>
                          <a:pt x="60" y="219"/>
                          <a:pt x="45" y="226"/>
                        </a:cubicBezTo>
                        <a:cubicBezTo>
                          <a:pt x="30" y="233"/>
                          <a:pt x="15" y="229"/>
                          <a:pt x="0" y="226"/>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50" name="Freeform 50">
                    <a:extLst>
                      <a:ext uri="{FF2B5EF4-FFF2-40B4-BE49-F238E27FC236}">
                        <a16:creationId xmlns:a16="http://schemas.microsoft.com/office/drawing/2014/main" id="{00000000-0008-0000-0200-000032000000}"/>
                      </a:ext>
                    </a:extLst>
                  </xdr:cNvPr>
                  <xdr:cNvSpPr>
                    <a:spLocks/>
                  </xdr:cNvSpPr>
                </xdr:nvSpPr>
                <xdr:spPr bwMode="auto">
                  <a:xfrm>
                    <a:off x="2517" y="1518"/>
                    <a:ext cx="454" cy="59"/>
                  </a:xfrm>
                  <a:custGeom>
                    <a:avLst/>
                    <a:gdLst>
                      <a:gd name="T0" fmla="*/ 0 w 454"/>
                      <a:gd name="T1" fmla="*/ 52 h 59"/>
                      <a:gd name="T2" fmla="*/ 45 w 454"/>
                      <a:gd name="T3" fmla="*/ 7 h 59"/>
                      <a:gd name="T4" fmla="*/ 136 w 454"/>
                      <a:gd name="T5" fmla="*/ 7 h 59"/>
                      <a:gd name="T6" fmla="*/ 227 w 454"/>
                      <a:gd name="T7" fmla="*/ 7 h 59"/>
                      <a:gd name="T8" fmla="*/ 318 w 454"/>
                      <a:gd name="T9" fmla="*/ 52 h 59"/>
                      <a:gd name="T10" fmla="*/ 408 w 454"/>
                      <a:gd name="T11" fmla="*/ 52 h 59"/>
                      <a:gd name="T12" fmla="*/ 454 w 454"/>
                      <a:gd name="T13" fmla="*/ 52 h 59"/>
                    </a:gdLst>
                    <a:ahLst/>
                    <a:cxnLst>
                      <a:cxn ang="0">
                        <a:pos x="T0" y="T1"/>
                      </a:cxn>
                      <a:cxn ang="0">
                        <a:pos x="T2" y="T3"/>
                      </a:cxn>
                      <a:cxn ang="0">
                        <a:pos x="T4" y="T5"/>
                      </a:cxn>
                      <a:cxn ang="0">
                        <a:pos x="T6" y="T7"/>
                      </a:cxn>
                      <a:cxn ang="0">
                        <a:pos x="T8" y="T9"/>
                      </a:cxn>
                      <a:cxn ang="0">
                        <a:pos x="T10" y="T11"/>
                      </a:cxn>
                      <a:cxn ang="0">
                        <a:pos x="T12" y="T13"/>
                      </a:cxn>
                    </a:cxnLst>
                    <a:rect l="0" t="0" r="r" b="b"/>
                    <a:pathLst>
                      <a:path w="454" h="59">
                        <a:moveTo>
                          <a:pt x="0" y="52"/>
                        </a:moveTo>
                        <a:cubicBezTo>
                          <a:pt x="11" y="33"/>
                          <a:pt x="22" y="14"/>
                          <a:pt x="45" y="7"/>
                        </a:cubicBezTo>
                        <a:cubicBezTo>
                          <a:pt x="68" y="0"/>
                          <a:pt x="106" y="7"/>
                          <a:pt x="136" y="7"/>
                        </a:cubicBezTo>
                        <a:cubicBezTo>
                          <a:pt x="166" y="7"/>
                          <a:pt x="197" y="0"/>
                          <a:pt x="227" y="7"/>
                        </a:cubicBezTo>
                        <a:cubicBezTo>
                          <a:pt x="257" y="14"/>
                          <a:pt x="288" y="45"/>
                          <a:pt x="318" y="52"/>
                        </a:cubicBezTo>
                        <a:cubicBezTo>
                          <a:pt x="348" y="59"/>
                          <a:pt x="385" y="52"/>
                          <a:pt x="408" y="52"/>
                        </a:cubicBezTo>
                        <a:cubicBezTo>
                          <a:pt x="431" y="52"/>
                          <a:pt x="442" y="52"/>
                          <a:pt x="454" y="52"/>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51" name="Freeform 51">
                    <a:extLst>
                      <a:ext uri="{FF2B5EF4-FFF2-40B4-BE49-F238E27FC236}">
                        <a16:creationId xmlns:a16="http://schemas.microsoft.com/office/drawing/2014/main" id="{00000000-0008-0000-0200-000033000000}"/>
                      </a:ext>
                    </a:extLst>
                  </xdr:cNvPr>
                  <xdr:cNvSpPr>
                    <a:spLocks/>
                  </xdr:cNvSpPr>
                </xdr:nvSpPr>
                <xdr:spPr bwMode="auto">
                  <a:xfrm>
                    <a:off x="2504" y="1372"/>
                    <a:ext cx="94" cy="150"/>
                  </a:xfrm>
                  <a:custGeom>
                    <a:avLst/>
                    <a:gdLst>
                      <a:gd name="T0" fmla="*/ 0 w 94"/>
                      <a:gd name="T1" fmla="*/ 0 h 150"/>
                      <a:gd name="T2" fmla="*/ 58 w 94"/>
                      <a:gd name="T3" fmla="*/ 62 h 150"/>
                      <a:gd name="T4" fmla="*/ 58 w 94"/>
                      <a:gd name="T5" fmla="*/ 108 h 150"/>
                      <a:gd name="T6" fmla="*/ 94 w 94"/>
                      <a:gd name="T7" fmla="*/ 150 h 150"/>
                    </a:gdLst>
                    <a:ahLst/>
                    <a:cxnLst>
                      <a:cxn ang="0">
                        <a:pos x="T0" y="T1"/>
                      </a:cxn>
                      <a:cxn ang="0">
                        <a:pos x="T2" y="T3"/>
                      </a:cxn>
                      <a:cxn ang="0">
                        <a:pos x="T4" y="T5"/>
                      </a:cxn>
                      <a:cxn ang="0">
                        <a:pos x="T6" y="T7"/>
                      </a:cxn>
                    </a:cxnLst>
                    <a:rect l="0" t="0" r="r" b="b"/>
                    <a:pathLst>
                      <a:path w="94" h="150">
                        <a:moveTo>
                          <a:pt x="0" y="0"/>
                        </a:moveTo>
                        <a:cubicBezTo>
                          <a:pt x="9" y="10"/>
                          <a:pt x="48" y="44"/>
                          <a:pt x="58" y="62"/>
                        </a:cubicBezTo>
                        <a:cubicBezTo>
                          <a:pt x="68" y="80"/>
                          <a:pt x="52" y="93"/>
                          <a:pt x="58" y="108"/>
                        </a:cubicBezTo>
                        <a:cubicBezTo>
                          <a:pt x="64" y="123"/>
                          <a:pt x="87" y="141"/>
                          <a:pt x="94" y="150"/>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52" name="Freeform 52">
                    <a:extLst>
                      <a:ext uri="{FF2B5EF4-FFF2-40B4-BE49-F238E27FC236}">
                        <a16:creationId xmlns:a16="http://schemas.microsoft.com/office/drawing/2014/main" id="{00000000-0008-0000-0200-000034000000}"/>
                      </a:ext>
                    </a:extLst>
                  </xdr:cNvPr>
                  <xdr:cNvSpPr>
                    <a:spLocks/>
                  </xdr:cNvSpPr>
                </xdr:nvSpPr>
                <xdr:spPr bwMode="auto">
                  <a:xfrm>
                    <a:off x="2064" y="1404"/>
                    <a:ext cx="322" cy="166"/>
                  </a:xfrm>
                  <a:custGeom>
                    <a:avLst/>
                    <a:gdLst>
                      <a:gd name="T0" fmla="*/ 322 w 322"/>
                      <a:gd name="T1" fmla="*/ 0 h 166"/>
                      <a:gd name="T2" fmla="*/ 272 w 322"/>
                      <a:gd name="T3" fmla="*/ 30 h 166"/>
                      <a:gd name="T4" fmla="*/ 181 w 322"/>
                      <a:gd name="T5" fmla="*/ 30 h 166"/>
                      <a:gd name="T6" fmla="*/ 136 w 322"/>
                      <a:gd name="T7" fmla="*/ 76 h 166"/>
                      <a:gd name="T8" fmla="*/ 90 w 322"/>
                      <a:gd name="T9" fmla="*/ 76 h 166"/>
                      <a:gd name="T10" fmla="*/ 40 w 322"/>
                      <a:gd name="T11" fmla="*/ 144 h 166"/>
                      <a:gd name="T12" fmla="*/ 0 w 322"/>
                      <a:gd name="T13" fmla="*/ 166 h 166"/>
                    </a:gdLst>
                    <a:ahLst/>
                    <a:cxnLst>
                      <a:cxn ang="0">
                        <a:pos x="T0" y="T1"/>
                      </a:cxn>
                      <a:cxn ang="0">
                        <a:pos x="T2" y="T3"/>
                      </a:cxn>
                      <a:cxn ang="0">
                        <a:pos x="T4" y="T5"/>
                      </a:cxn>
                      <a:cxn ang="0">
                        <a:pos x="T6" y="T7"/>
                      </a:cxn>
                      <a:cxn ang="0">
                        <a:pos x="T8" y="T9"/>
                      </a:cxn>
                      <a:cxn ang="0">
                        <a:pos x="T10" y="T11"/>
                      </a:cxn>
                      <a:cxn ang="0">
                        <a:pos x="T12" y="T13"/>
                      </a:cxn>
                    </a:cxnLst>
                    <a:rect l="0" t="0" r="r" b="b"/>
                    <a:pathLst>
                      <a:path w="322" h="166">
                        <a:moveTo>
                          <a:pt x="322" y="0"/>
                        </a:moveTo>
                        <a:cubicBezTo>
                          <a:pt x="314" y="5"/>
                          <a:pt x="295" y="25"/>
                          <a:pt x="272" y="30"/>
                        </a:cubicBezTo>
                        <a:cubicBezTo>
                          <a:pt x="249" y="35"/>
                          <a:pt x="204" y="22"/>
                          <a:pt x="181" y="30"/>
                        </a:cubicBezTo>
                        <a:cubicBezTo>
                          <a:pt x="158" y="38"/>
                          <a:pt x="151" y="68"/>
                          <a:pt x="136" y="76"/>
                        </a:cubicBezTo>
                        <a:cubicBezTo>
                          <a:pt x="121" y="84"/>
                          <a:pt x="106" y="65"/>
                          <a:pt x="90" y="76"/>
                        </a:cubicBezTo>
                        <a:cubicBezTo>
                          <a:pt x="74" y="87"/>
                          <a:pt x="55" y="129"/>
                          <a:pt x="40" y="144"/>
                        </a:cubicBezTo>
                        <a:cubicBezTo>
                          <a:pt x="25" y="159"/>
                          <a:pt x="8" y="162"/>
                          <a:pt x="0" y="166"/>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53" name="Freeform 53">
                    <a:extLst>
                      <a:ext uri="{FF2B5EF4-FFF2-40B4-BE49-F238E27FC236}">
                        <a16:creationId xmlns:a16="http://schemas.microsoft.com/office/drawing/2014/main" id="{00000000-0008-0000-0200-000035000000}"/>
                      </a:ext>
                    </a:extLst>
                  </xdr:cNvPr>
                  <xdr:cNvSpPr>
                    <a:spLocks/>
                  </xdr:cNvSpPr>
                </xdr:nvSpPr>
                <xdr:spPr bwMode="auto">
                  <a:xfrm>
                    <a:off x="1927" y="1162"/>
                    <a:ext cx="137" cy="408"/>
                  </a:xfrm>
                  <a:custGeom>
                    <a:avLst/>
                    <a:gdLst>
                      <a:gd name="T0" fmla="*/ 0 w 137"/>
                      <a:gd name="T1" fmla="*/ 0 h 408"/>
                      <a:gd name="T2" fmla="*/ 46 w 137"/>
                      <a:gd name="T3" fmla="*/ 45 h 408"/>
                      <a:gd name="T4" fmla="*/ 91 w 137"/>
                      <a:gd name="T5" fmla="*/ 91 h 408"/>
                      <a:gd name="T6" fmla="*/ 46 w 137"/>
                      <a:gd name="T7" fmla="*/ 136 h 408"/>
                      <a:gd name="T8" fmla="*/ 91 w 137"/>
                      <a:gd name="T9" fmla="*/ 182 h 408"/>
                      <a:gd name="T10" fmla="*/ 91 w 137"/>
                      <a:gd name="T11" fmla="*/ 272 h 408"/>
                      <a:gd name="T12" fmla="*/ 46 w 137"/>
                      <a:gd name="T13" fmla="*/ 272 h 408"/>
                      <a:gd name="T14" fmla="*/ 91 w 137"/>
                      <a:gd name="T15" fmla="*/ 363 h 408"/>
                      <a:gd name="T16" fmla="*/ 137 w 137"/>
                      <a:gd name="T17" fmla="*/ 408 h 40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137" h="408">
                        <a:moveTo>
                          <a:pt x="0" y="0"/>
                        </a:moveTo>
                        <a:cubicBezTo>
                          <a:pt x="15" y="15"/>
                          <a:pt x="31" y="30"/>
                          <a:pt x="46" y="45"/>
                        </a:cubicBezTo>
                        <a:cubicBezTo>
                          <a:pt x="61" y="60"/>
                          <a:pt x="91" y="76"/>
                          <a:pt x="91" y="91"/>
                        </a:cubicBezTo>
                        <a:cubicBezTo>
                          <a:pt x="91" y="106"/>
                          <a:pt x="46" y="121"/>
                          <a:pt x="46" y="136"/>
                        </a:cubicBezTo>
                        <a:cubicBezTo>
                          <a:pt x="46" y="151"/>
                          <a:pt x="84" y="159"/>
                          <a:pt x="91" y="182"/>
                        </a:cubicBezTo>
                        <a:cubicBezTo>
                          <a:pt x="98" y="205"/>
                          <a:pt x="98" y="257"/>
                          <a:pt x="91" y="272"/>
                        </a:cubicBezTo>
                        <a:cubicBezTo>
                          <a:pt x="84" y="287"/>
                          <a:pt x="46" y="257"/>
                          <a:pt x="46" y="272"/>
                        </a:cubicBezTo>
                        <a:cubicBezTo>
                          <a:pt x="46" y="287"/>
                          <a:pt x="76" y="340"/>
                          <a:pt x="91" y="363"/>
                        </a:cubicBezTo>
                        <a:cubicBezTo>
                          <a:pt x="106" y="386"/>
                          <a:pt x="121" y="397"/>
                          <a:pt x="137" y="408"/>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grpSp>
          <xdr:grpSp>
            <xdr:nvGrpSpPr>
              <xdr:cNvPr id="23" name="Group 54">
                <a:extLst>
                  <a:ext uri="{FF2B5EF4-FFF2-40B4-BE49-F238E27FC236}">
                    <a16:creationId xmlns:a16="http://schemas.microsoft.com/office/drawing/2014/main" id="{00000000-0008-0000-0200-000017000000}"/>
                  </a:ext>
                </a:extLst>
              </xdr:cNvPr>
              <xdr:cNvGrpSpPr>
                <a:grpSpLocks/>
              </xdr:cNvGrpSpPr>
            </xdr:nvGrpSpPr>
            <xdr:grpSpPr bwMode="auto">
              <a:xfrm>
                <a:off x="2700" y="1702"/>
                <a:ext cx="1002" cy="1327"/>
                <a:chOff x="2700" y="1702"/>
                <a:chExt cx="1002" cy="1327"/>
              </a:xfrm>
              <a:grpFill/>
            </xdr:grpSpPr>
            <xdr:sp macro="" textlink="">
              <xdr:nvSpPr>
                <xdr:cNvPr id="35" name="Freeform 55">
                  <a:extLst>
                    <a:ext uri="{FF2B5EF4-FFF2-40B4-BE49-F238E27FC236}">
                      <a16:creationId xmlns:a16="http://schemas.microsoft.com/office/drawing/2014/main" id="{00000000-0008-0000-0200-000023000000}"/>
                    </a:ext>
                  </a:extLst>
                </xdr:cNvPr>
                <xdr:cNvSpPr>
                  <a:spLocks/>
                </xdr:cNvSpPr>
              </xdr:nvSpPr>
              <xdr:spPr bwMode="auto">
                <a:xfrm>
                  <a:off x="2700" y="1702"/>
                  <a:ext cx="1002" cy="1327"/>
                </a:xfrm>
                <a:custGeom>
                  <a:avLst/>
                  <a:gdLst>
                    <a:gd name="T0" fmla="*/ 942 w 1002"/>
                    <a:gd name="T1" fmla="*/ 26 h 1327"/>
                    <a:gd name="T2" fmla="*/ 906 w 1002"/>
                    <a:gd name="T3" fmla="*/ 4 h 1327"/>
                    <a:gd name="T4" fmla="*/ 860 w 1002"/>
                    <a:gd name="T5" fmla="*/ 50 h 1327"/>
                    <a:gd name="T6" fmla="*/ 815 w 1002"/>
                    <a:gd name="T7" fmla="*/ 4 h 1327"/>
                    <a:gd name="T8" fmla="*/ 770 w 1002"/>
                    <a:gd name="T9" fmla="*/ 50 h 1327"/>
                    <a:gd name="T10" fmla="*/ 724 w 1002"/>
                    <a:gd name="T11" fmla="*/ 186 h 1327"/>
                    <a:gd name="T12" fmla="*/ 679 w 1002"/>
                    <a:gd name="T13" fmla="*/ 277 h 1327"/>
                    <a:gd name="T14" fmla="*/ 634 w 1002"/>
                    <a:gd name="T15" fmla="*/ 322 h 1327"/>
                    <a:gd name="T16" fmla="*/ 498 w 1002"/>
                    <a:gd name="T17" fmla="*/ 322 h 1327"/>
                    <a:gd name="T18" fmla="*/ 452 w 1002"/>
                    <a:gd name="T19" fmla="*/ 413 h 1327"/>
                    <a:gd name="T20" fmla="*/ 407 w 1002"/>
                    <a:gd name="T21" fmla="*/ 503 h 1327"/>
                    <a:gd name="T22" fmla="*/ 282 w 1002"/>
                    <a:gd name="T23" fmla="*/ 563 h 1327"/>
                    <a:gd name="T24" fmla="*/ 44 w 1002"/>
                    <a:gd name="T25" fmla="*/ 594 h 1327"/>
                    <a:gd name="T26" fmla="*/ 18 w 1002"/>
                    <a:gd name="T27" fmla="*/ 710 h 1327"/>
                    <a:gd name="T28" fmla="*/ 75 w 1002"/>
                    <a:gd name="T29" fmla="*/ 797 h 1327"/>
                    <a:gd name="T30" fmla="*/ 84 w 1002"/>
                    <a:gd name="T31" fmla="*/ 893 h 1327"/>
                    <a:gd name="T32" fmla="*/ 135 w 1002"/>
                    <a:gd name="T33" fmla="*/ 1048 h 1327"/>
                    <a:gd name="T34" fmla="*/ 271 w 1002"/>
                    <a:gd name="T35" fmla="*/ 1138 h 1327"/>
                    <a:gd name="T36" fmla="*/ 271 w 1002"/>
                    <a:gd name="T37" fmla="*/ 1229 h 1327"/>
                    <a:gd name="T38" fmla="*/ 407 w 1002"/>
                    <a:gd name="T39" fmla="*/ 1320 h 1327"/>
                    <a:gd name="T40" fmla="*/ 498 w 1002"/>
                    <a:gd name="T41" fmla="*/ 1274 h 1327"/>
                    <a:gd name="T42" fmla="*/ 679 w 1002"/>
                    <a:gd name="T43" fmla="*/ 1229 h 1327"/>
                    <a:gd name="T44" fmla="*/ 679 w 1002"/>
                    <a:gd name="T45" fmla="*/ 1048 h 1327"/>
                    <a:gd name="T46" fmla="*/ 770 w 1002"/>
                    <a:gd name="T47" fmla="*/ 912 h 1327"/>
                    <a:gd name="T48" fmla="*/ 951 w 1002"/>
                    <a:gd name="T49" fmla="*/ 776 h 1327"/>
                    <a:gd name="T50" fmla="*/ 815 w 1002"/>
                    <a:gd name="T51" fmla="*/ 685 h 1327"/>
                    <a:gd name="T52" fmla="*/ 770 w 1002"/>
                    <a:gd name="T53" fmla="*/ 503 h 1327"/>
                    <a:gd name="T54" fmla="*/ 815 w 1002"/>
                    <a:gd name="T55" fmla="*/ 413 h 1327"/>
                    <a:gd name="T56" fmla="*/ 906 w 1002"/>
                    <a:gd name="T57" fmla="*/ 231 h 1327"/>
                    <a:gd name="T58" fmla="*/ 996 w 1002"/>
                    <a:gd name="T59" fmla="*/ 95 h 1327"/>
                    <a:gd name="T60" fmla="*/ 942 w 1002"/>
                    <a:gd name="T61" fmla="*/ 26 h 132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Lst>
                  <a:rect l="0" t="0" r="r" b="b"/>
                  <a:pathLst>
                    <a:path w="1002" h="1327">
                      <a:moveTo>
                        <a:pt x="942" y="26"/>
                      </a:moveTo>
                      <a:cubicBezTo>
                        <a:pt x="927" y="11"/>
                        <a:pt x="920" y="0"/>
                        <a:pt x="906" y="4"/>
                      </a:cubicBezTo>
                      <a:cubicBezTo>
                        <a:pt x="892" y="8"/>
                        <a:pt x="875" y="50"/>
                        <a:pt x="860" y="50"/>
                      </a:cubicBezTo>
                      <a:cubicBezTo>
                        <a:pt x="845" y="50"/>
                        <a:pt x="830" y="4"/>
                        <a:pt x="815" y="4"/>
                      </a:cubicBezTo>
                      <a:cubicBezTo>
                        <a:pt x="800" y="4"/>
                        <a:pt x="785" y="20"/>
                        <a:pt x="770" y="50"/>
                      </a:cubicBezTo>
                      <a:cubicBezTo>
                        <a:pt x="755" y="80"/>
                        <a:pt x="739" y="148"/>
                        <a:pt x="724" y="186"/>
                      </a:cubicBezTo>
                      <a:cubicBezTo>
                        <a:pt x="709" y="224"/>
                        <a:pt x="694" y="254"/>
                        <a:pt x="679" y="277"/>
                      </a:cubicBezTo>
                      <a:cubicBezTo>
                        <a:pt x="664" y="300"/>
                        <a:pt x="664" y="315"/>
                        <a:pt x="634" y="322"/>
                      </a:cubicBezTo>
                      <a:cubicBezTo>
                        <a:pt x="604" y="329"/>
                        <a:pt x="528" y="307"/>
                        <a:pt x="498" y="322"/>
                      </a:cubicBezTo>
                      <a:cubicBezTo>
                        <a:pt x="468" y="337"/>
                        <a:pt x="467" y="383"/>
                        <a:pt x="452" y="413"/>
                      </a:cubicBezTo>
                      <a:cubicBezTo>
                        <a:pt x="437" y="443"/>
                        <a:pt x="435" y="478"/>
                        <a:pt x="407" y="503"/>
                      </a:cubicBezTo>
                      <a:cubicBezTo>
                        <a:pt x="379" y="528"/>
                        <a:pt x="342" y="548"/>
                        <a:pt x="282" y="563"/>
                      </a:cubicBezTo>
                      <a:cubicBezTo>
                        <a:pt x="222" y="578"/>
                        <a:pt x="88" y="570"/>
                        <a:pt x="44" y="594"/>
                      </a:cubicBezTo>
                      <a:cubicBezTo>
                        <a:pt x="0" y="618"/>
                        <a:pt x="13" y="676"/>
                        <a:pt x="18" y="710"/>
                      </a:cubicBezTo>
                      <a:cubicBezTo>
                        <a:pt x="23" y="744"/>
                        <a:pt x="64" y="766"/>
                        <a:pt x="75" y="797"/>
                      </a:cubicBezTo>
                      <a:cubicBezTo>
                        <a:pt x="86" y="828"/>
                        <a:pt x="74" y="851"/>
                        <a:pt x="84" y="893"/>
                      </a:cubicBezTo>
                      <a:cubicBezTo>
                        <a:pt x="94" y="935"/>
                        <a:pt x="104" y="1007"/>
                        <a:pt x="135" y="1048"/>
                      </a:cubicBezTo>
                      <a:cubicBezTo>
                        <a:pt x="166" y="1089"/>
                        <a:pt x="248" y="1108"/>
                        <a:pt x="271" y="1138"/>
                      </a:cubicBezTo>
                      <a:cubicBezTo>
                        <a:pt x="294" y="1168"/>
                        <a:pt x="248" y="1199"/>
                        <a:pt x="271" y="1229"/>
                      </a:cubicBezTo>
                      <a:cubicBezTo>
                        <a:pt x="294" y="1259"/>
                        <a:pt x="369" y="1313"/>
                        <a:pt x="407" y="1320"/>
                      </a:cubicBezTo>
                      <a:cubicBezTo>
                        <a:pt x="445" y="1327"/>
                        <a:pt x="453" y="1289"/>
                        <a:pt x="498" y="1274"/>
                      </a:cubicBezTo>
                      <a:cubicBezTo>
                        <a:pt x="543" y="1259"/>
                        <a:pt x="649" y="1267"/>
                        <a:pt x="679" y="1229"/>
                      </a:cubicBezTo>
                      <a:cubicBezTo>
                        <a:pt x="709" y="1191"/>
                        <a:pt x="664" y="1101"/>
                        <a:pt x="679" y="1048"/>
                      </a:cubicBezTo>
                      <a:cubicBezTo>
                        <a:pt x="694" y="995"/>
                        <a:pt x="725" y="957"/>
                        <a:pt x="770" y="912"/>
                      </a:cubicBezTo>
                      <a:cubicBezTo>
                        <a:pt x="815" y="867"/>
                        <a:pt x="944" y="814"/>
                        <a:pt x="951" y="776"/>
                      </a:cubicBezTo>
                      <a:cubicBezTo>
                        <a:pt x="958" y="738"/>
                        <a:pt x="845" y="730"/>
                        <a:pt x="815" y="685"/>
                      </a:cubicBezTo>
                      <a:cubicBezTo>
                        <a:pt x="785" y="640"/>
                        <a:pt x="770" y="548"/>
                        <a:pt x="770" y="503"/>
                      </a:cubicBezTo>
                      <a:cubicBezTo>
                        <a:pt x="770" y="458"/>
                        <a:pt x="792" y="458"/>
                        <a:pt x="815" y="413"/>
                      </a:cubicBezTo>
                      <a:cubicBezTo>
                        <a:pt x="838" y="368"/>
                        <a:pt x="876" y="284"/>
                        <a:pt x="906" y="231"/>
                      </a:cubicBezTo>
                      <a:cubicBezTo>
                        <a:pt x="936" y="178"/>
                        <a:pt x="990" y="129"/>
                        <a:pt x="996" y="95"/>
                      </a:cubicBezTo>
                      <a:cubicBezTo>
                        <a:pt x="1002" y="61"/>
                        <a:pt x="957" y="41"/>
                        <a:pt x="942" y="26"/>
                      </a:cubicBezTo>
                      <a:close/>
                    </a:path>
                  </a:pathLst>
                </a:custGeom>
                <a:grpFill/>
                <a:ln w="38100" cmpd="sng">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nvGrpSpPr>
                <xdr:cNvPr id="36" name="Group 56">
                  <a:extLst>
                    <a:ext uri="{FF2B5EF4-FFF2-40B4-BE49-F238E27FC236}">
                      <a16:creationId xmlns:a16="http://schemas.microsoft.com/office/drawing/2014/main" id="{00000000-0008-0000-0200-000024000000}"/>
                    </a:ext>
                  </a:extLst>
                </xdr:cNvPr>
                <xdr:cNvGrpSpPr>
                  <a:grpSpLocks/>
                </xdr:cNvGrpSpPr>
              </xdr:nvGrpSpPr>
              <xdr:grpSpPr bwMode="auto">
                <a:xfrm>
                  <a:off x="2880" y="2024"/>
                  <a:ext cx="680" cy="831"/>
                  <a:chOff x="2880" y="2024"/>
                  <a:chExt cx="680" cy="831"/>
                </a:xfrm>
                <a:grpFill/>
              </xdr:grpSpPr>
              <xdr:sp macro="" textlink="">
                <xdr:nvSpPr>
                  <xdr:cNvPr id="37" name="Freeform 57">
                    <a:extLst>
                      <a:ext uri="{FF2B5EF4-FFF2-40B4-BE49-F238E27FC236}">
                        <a16:creationId xmlns:a16="http://schemas.microsoft.com/office/drawing/2014/main" id="{00000000-0008-0000-0200-000025000000}"/>
                      </a:ext>
                    </a:extLst>
                  </xdr:cNvPr>
                  <xdr:cNvSpPr>
                    <a:spLocks/>
                  </xdr:cNvSpPr>
                </xdr:nvSpPr>
                <xdr:spPr bwMode="auto">
                  <a:xfrm>
                    <a:off x="3334" y="2024"/>
                    <a:ext cx="181" cy="91"/>
                  </a:xfrm>
                  <a:custGeom>
                    <a:avLst/>
                    <a:gdLst>
                      <a:gd name="T0" fmla="*/ 0 w 181"/>
                      <a:gd name="T1" fmla="*/ 0 h 91"/>
                      <a:gd name="T2" fmla="*/ 45 w 181"/>
                      <a:gd name="T3" fmla="*/ 45 h 91"/>
                      <a:gd name="T4" fmla="*/ 90 w 181"/>
                      <a:gd name="T5" fmla="*/ 91 h 91"/>
                      <a:gd name="T6" fmla="*/ 136 w 181"/>
                      <a:gd name="T7" fmla="*/ 45 h 91"/>
                      <a:gd name="T8" fmla="*/ 181 w 181"/>
                      <a:gd name="T9" fmla="*/ 91 h 91"/>
                    </a:gdLst>
                    <a:ahLst/>
                    <a:cxnLst>
                      <a:cxn ang="0">
                        <a:pos x="T0" y="T1"/>
                      </a:cxn>
                      <a:cxn ang="0">
                        <a:pos x="T2" y="T3"/>
                      </a:cxn>
                      <a:cxn ang="0">
                        <a:pos x="T4" y="T5"/>
                      </a:cxn>
                      <a:cxn ang="0">
                        <a:pos x="T6" y="T7"/>
                      </a:cxn>
                      <a:cxn ang="0">
                        <a:pos x="T8" y="T9"/>
                      </a:cxn>
                    </a:cxnLst>
                    <a:rect l="0" t="0" r="r" b="b"/>
                    <a:pathLst>
                      <a:path w="181" h="91">
                        <a:moveTo>
                          <a:pt x="0" y="0"/>
                        </a:moveTo>
                        <a:cubicBezTo>
                          <a:pt x="15" y="15"/>
                          <a:pt x="30" y="30"/>
                          <a:pt x="45" y="45"/>
                        </a:cubicBezTo>
                        <a:cubicBezTo>
                          <a:pt x="60" y="60"/>
                          <a:pt x="75" y="91"/>
                          <a:pt x="90" y="91"/>
                        </a:cubicBezTo>
                        <a:cubicBezTo>
                          <a:pt x="105" y="91"/>
                          <a:pt x="121" y="45"/>
                          <a:pt x="136" y="45"/>
                        </a:cubicBezTo>
                        <a:cubicBezTo>
                          <a:pt x="151" y="45"/>
                          <a:pt x="166" y="68"/>
                          <a:pt x="181" y="91"/>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38" name="Freeform 58">
                    <a:extLst>
                      <a:ext uri="{FF2B5EF4-FFF2-40B4-BE49-F238E27FC236}">
                        <a16:creationId xmlns:a16="http://schemas.microsoft.com/office/drawing/2014/main" id="{00000000-0008-0000-0200-000026000000}"/>
                      </a:ext>
                    </a:extLst>
                  </xdr:cNvPr>
                  <xdr:cNvSpPr>
                    <a:spLocks/>
                  </xdr:cNvSpPr>
                </xdr:nvSpPr>
                <xdr:spPr bwMode="auto">
                  <a:xfrm>
                    <a:off x="2880" y="2205"/>
                    <a:ext cx="371" cy="590"/>
                  </a:xfrm>
                  <a:custGeom>
                    <a:avLst/>
                    <a:gdLst>
                      <a:gd name="T0" fmla="*/ 227 w 371"/>
                      <a:gd name="T1" fmla="*/ 0 h 590"/>
                      <a:gd name="T2" fmla="*/ 272 w 371"/>
                      <a:gd name="T3" fmla="*/ 46 h 590"/>
                      <a:gd name="T4" fmla="*/ 318 w 371"/>
                      <a:gd name="T5" fmla="*/ 46 h 590"/>
                      <a:gd name="T6" fmla="*/ 318 w 371"/>
                      <a:gd name="T7" fmla="*/ 91 h 590"/>
                      <a:gd name="T8" fmla="*/ 318 w 371"/>
                      <a:gd name="T9" fmla="*/ 136 h 590"/>
                      <a:gd name="T10" fmla="*/ 363 w 371"/>
                      <a:gd name="T11" fmla="*/ 227 h 590"/>
                      <a:gd name="T12" fmla="*/ 272 w 371"/>
                      <a:gd name="T13" fmla="*/ 318 h 590"/>
                      <a:gd name="T14" fmla="*/ 256 w 371"/>
                      <a:gd name="T15" fmla="*/ 407 h 590"/>
                      <a:gd name="T16" fmla="*/ 228 w 371"/>
                      <a:gd name="T17" fmla="*/ 441 h 590"/>
                      <a:gd name="T18" fmla="*/ 178 w 371"/>
                      <a:gd name="T19" fmla="*/ 433 h 590"/>
                      <a:gd name="T20" fmla="*/ 136 w 371"/>
                      <a:gd name="T21" fmla="*/ 454 h 590"/>
                      <a:gd name="T22" fmla="*/ 66 w 371"/>
                      <a:gd name="T23" fmla="*/ 465 h 590"/>
                      <a:gd name="T24" fmla="*/ 0 w 371"/>
                      <a:gd name="T25" fmla="*/ 590 h 59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Lst>
                    <a:rect l="0" t="0" r="r" b="b"/>
                    <a:pathLst>
                      <a:path w="371" h="590">
                        <a:moveTo>
                          <a:pt x="227" y="0"/>
                        </a:moveTo>
                        <a:cubicBezTo>
                          <a:pt x="242" y="19"/>
                          <a:pt x="257" y="38"/>
                          <a:pt x="272" y="46"/>
                        </a:cubicBezTo>
                        <a:cubicBezTo>
                          <a:pt x="287" y="54"/>
                          <a:pt x="310" y="39"/>
                          <a:pt x="318" y="46"/>
                        </a:cubicBezTo>
                        <a:cubicBezTo>
                          <a:pt x="326" y="53"/>
                          <a:pt x="318" y="76"/>
                          <a:pt x="318" y="91"/>
                        </a:cubicBezTo>
                        <a:cubicBezTo>
                          <a:pt x="318" y="106"/>
                          <a:pt x="311" y="113"/>
                          <a:pt x="318" y="136"/>
                        </a:cubicBezTo>
                        <a:cubicBezTo>
                          <a:pt x="325" y="159"/>
                          <a:pt x="371" y="197"/>
                          <a:pt x="363" y="227"/>
                        </a:cubicBezTo>
                        <a:cubicBezTo>
                          <a:pt x="355" y="257"/>
                          <a:pt x="290" y="288"/>
                          <a:pt x="272" y="318"/>
                        </a:cubicBezTo>
                        <a:cubicBezTo>
                          <a:pt x="254" y="348"/>
                          <a:pt x="263" y="387"/>
                          <a:pt x="256" y="407"/>
                        </a:cubicBezTo>
                        <a:cubicBezTo>
                          <a:pt x="249" y="427"/>
                          <a:pt x="241" y="437"/>
                          <a:pt x="228" y="441"/>
                        </a:cubicBezTo>
                        <a:cubicBezTo>
                          <a:pt x="215" y="445"/>
                          <a:pt x="193" y="431"/>
                          <a:pt x="178" y="433"/>
                        </a:cubicBezTo>
                        <a:cubicBezTo>
                          <a:pt x="163" y="435"/>
                          <a:pt x="155" y="449"/>
                          <a:pt x="136" y="454"/>
                        </a:cubicBezTo>
                        <a:cubicBezTo>
                          <a:pt x="117" y="459"/>
                          <a:pt x="89" y="442"/>
                          <a:pt x="66" y="465"/>
                        </a:cubicBezTo>
                        <a:cubicBezTo>
                          <a:pt x="43" y="488"/>
                          <a:pt x="14" y="564"/>
                          <a:pt x="0" y="590"/>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39" name="Freeform 59">
                    <a:extLst>
                      <a:ext uri="{FF2B5EF4-FFF2-40B4-BE49-F238E27FC236}">
                        <a16:creationId xmlns:a16="http://schemas.microsoft.com/office/drawing/2014/main" id="{00000000-0008-0000-0200-000027000000}"/>
                      </a:ext>
                    </a:extLst>
                  </xdr:cNvPr>
                  <xdr:cNvSpPr>
                    <a:spLocks/>
                  </xdr:cNvSpPr>
                </xdr:nvSpPr>
                <xdr:spPr bwMode="auto">
                  <a:xfrm>
                    <a:off x="3236" y="2432"/>
                    <a:ext cx="143" cy="423"/>
                  </a:xfrm>
                  <a:custGeom>
                    <a:avLst/>
                    <a:gdLst>
                      <a:gd name="T0" fmla="*/ 7 w 143"/>
                      <a:gd name="T1" fmla="*/ 0 h 423"/>
                      <a:gd name="T2" fmla="*/ 52 w 143"/>
                      <a:gd name="T3" fmla="*/ 91 h 423"/>
                      <a:gd name="T4" fmla="*/ 7 w 143"/>
                      <a:gd name="T5" fmla="*/ 91 h 423"/>
                      <a:gd name="T6" fmla="*/ 7 w 143"/>
                      <a:gd name="T7" fmla="*/ 182 h 423"/>
                      <a:gd name="T8" fmla="*/ 7 w 143"/>
                      <a:gd name="T9" fmla="*/ 227 h 423"/>
                      <a:gd name="T10" fmla="*/ 52 w 143"/>
                      <a:gd name="T11" fmla="*/ 227 h 423"/>
                      <a:gd name="T12" fmla="*/ 52 w 143"/>
                      <a:gd name="T13" fmla="*/ 318 h 423"/>
                      <a:gd name="T14" fmla="*/ 98 w 143"/>
                      <a:gd name="T15" fmla="*/ 408 h 423"/>
                      <a:gd name="T16" fmla="*/ 143 w 143"/>
                      <a:gd name="T17" fmla="*/ 408 h 42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143" h="423">
                        <a:moveTo>
                          <a:pt x="7" y="0"/>
                        </a:moveTo>
                        <a:cubicBezTo>
                          <a:pt x="29" y="38"/>
                          <a:pt x="52" y="76"/>
                          <a:pt x="52" y="91"/>
                        </a:cubicBezTo>
                        <a:cubicBezTo>
                          <a:pt x="52" y="106"/>
                          <a:pt x="14" y="76"/>
                          <a:pt x="7" y="91"/>
                        </a:cubicBezTo>
                        <a:cubicBezTo>
                          <a:pt x="0" y="106"/>
                          <a:pt x="7" y="159"/>
                          <a:pt x="7" y="182"/>
                        </a:cubicBezTo>
                        <a:cubicBezTo>
                          <a:pt x="7" y="205"/>
                          <a:pt x="0" y="220"/>
                          <a:pt x="7" y="227"/>
                        </a:cubicBezTo>
                        <a:cubicBezTo>
                          <a:pt x="14" y="234"/>
                          <a:pt x="45" y="212"/>
                          <a:pt x="52" y="227"/>
                        </a:cubicBezTo>
                        <a:cubicBezTo>
                          <a:pt x="59" y="242"/>
                          <a:pt x="44" y="288"/>
                          <a:pt x="52" y="318"/>
                        </a:cubicBezTo>
                        <a:cubicBezTo>
                          <a:pt x="60" y="348"/>
                          <a:pt x="83" y="393"/>
                          <a:pt x="98" y="408"/>
                        </a:cubicBezTo>
                        <a:cubicBezTo>
                          <a:pt x="113" y="423"/>
                          <a:pt x="128" y="415"/>
                          <a:pt x="143" y="408"/>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40" name="Freeform 60">
                    <a:extLst>
                      <a:ext uri="{FF2B5EF4-FFF2-40B4-BE49-F238E27FC236}">
                        <a16:creationId xmlns:a16="http://schemas.microsoft.com/office/drawing/2014/main" id="{00000000-0008-0000-0200-000028000000}"/>
                      </a:ext>
                    </a:extLst>
                  </xdr:cNvPr>
                  <xdr:cNvSpPr>
                    <a:spLocks/>
                  </xdr:cNvSpPr>
                </xdr:nvSpPr>
                <xdr:spPr bwMode="auto">
                  <a:xfrm>
                    <a:off x="3288" y="2424"/>
                    <a:ext cx="272" cy="99"/>
                  </a:xfrm>
                  <a:custGeom>
                    <a:avLst/>
                    <a:gdLst>
                      <a:gd name="T0" fmla="*/ 272 w 272"/>
                      <a:gd name="T1" fmla="*/ 8 h 99"/>
                      <a:gd name="T2" fmla="*/ 182 w 272"/>
                      <a:gd name="T3" fmla="*/ 8 h 99"/>
                      <a:gd name="T4" fmla="*/ 91 w 272"/>
                      <a:gd name="T5" fmla="*/ 54 h 99"/>
                      <a:gd name="T6" fmla="*/ 0 w 272"/>
                      <a:gd name="T7" fmla="*/ 99 h 99"/>
                    </a:gdLst>
                    <a:ahLst/>
                    <a:cxnLst>
                      <a:cxn ang="0">
                        <a:pos x="T0" y="T1"/>
                      </a:cxn>
                      <a:cxn ang="0">
                        <a:pos x="T2" y="T3"/>
                      </a:cxn>
                      <a:cxn ang="0">
                        <a:pos x="T4" y="T5"/>
                      </a:cxn>
                      <a:cxn ang="0">
                        <a:pos x="T6" y="T7"/>
                      </a:cxn>
                    </a:cxnLst>
                    <a:rect l="0" t="0" r="r" b="b"/>
                    <a:pathLst>
                      <a:path w="272" h="99">
                        <a:moveTo>
                          <a:pt x="272" y="8"/>
                        </a:moveTo>
                        <a:cubicBezTo>
                          <a:pt x="242" y="4"/>
                          <a:pt x="212" y="0"/>
                          <a:pt x="182" y="8"/>
                        </a:cubicBezTo>
                        <a:cubicBezTo>
                          <a:pt x="152" y="16"/>
                          <a:pt x="121" y="39"/>
                          <a:pt x="91" y="54"/>
                        </a:cubicBezTo>
                        <a:cubicBezTo>
                          <a:pt x="61" y="69"/>
                          <a:pt x="15" y="92"/>
                          <a:pt x="0" y="99"/>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grpSp>
          <xdr:grpSp>
            <xdr:nvGrpSpPr>
              <xdr:cNvPr id="24" name="Group 61">
                <a:extLst>
                  <a:ext uri="{FF2B5EF4-FFF2-40B4-BE49-F238E27FC236}">
                    <a16:creationId xmlns:a16="http://schemas.microsoft.com/office/drawing/2014/main" id="{00000000-0008-0000-0200-000018000000}"/>
                  </a:ext>
                </a:extLst>
              </xdr:cNvPr>
              <xdr:cNvGrpSpPr>
                <a:grpSpLocks/>
              </xdr:cNvGrpSpPr>
            </xdr:nvGrpSpPr>
            <xdr:grpSpPr bwMode="auto">
              <a:xfrm>
                <a:off x="1269" y="2205"/>
                <a:ext cx="1839" cy="1346"/>
                <a:chOff x="1269" y="2205"/>
                <a:chExt cx="1839" cy="1346"/>
              </a:xfrm>
              <a:grpFill/>
            </xdr:grpSpPr>
            <xdr:sp macro="" textlink="">
              <xdr:nvSpPr>
                <xdr:cNvPr id="25" name="Freeform 62">
                  <a:extLst>
                    <a:ext uri="{FF2B5EF4-FFF2-40B4-BE49-F238E27FC236}">
                      <a16:creationId xmlns:a16="http://schemas.microsoft.com/office/drawing/2014/main" id="{00000000-0008-0000-0200-000019000000}"/>
                    </a:ext>
                  </a:extLst>
                </xdr:cNvPr>
                <xdr:cNvSpPr>
                  <a:spLocks/>
                </xdr:cNvSpPr>
              </xdr:nvSpPr>
              <xdr:spPr bwMode="auto">
                <a:xfrm>
                  <a:off x="1269" y="2205"/>
                  <a:ext cx="1839" cy="1346"/>
                </a:xfrm>
                <a:custGeom>
                  <a:avLst/>
                  <a:gdLst>
                    <a:gd name="T0" fmla="*/ 114 w 1839"/>
                    <a:gd name="T1" fmla="*/ 46 h 1346"/>
                    <a:gd name="T2" fmla="*/ 160 w 1839"/>
                    <a:gd name="T3" fmla="*/ 91 h 1346"/>
                    <a:gd name="T4" fmla="*/ 160 w 1839"/>
                    <a:gd name="T5" fmla="*/ 136 h 1346"/>
                    <a:gd name="T6" fmla="*/ 205 w 1839"/>
                    <a:gd name="T7" fmla="*/ 136 h 1346"/>
                    <a:gd name="T8" fmla="*/ 205 w 1839"/>
                    <a:gd name="T9" fmla="*/ 182 h 1346"/>
                    <a:gd name="T10" fmla="*/ 114 w 1839"/>
                    <a:gd name="T11" fmla="*/ 273 h 1346"/>
                    <a:gd name="T12" fmla="*/ 114 w 1839"/>
                    <a:gd name="T13" fmla="*/ 363 h 1346"/>
                    <a:gd name="T14" fmla="*/ 160 w 1839"/>
                    <a:gd name="T15" fmla="*/ 454 h 1346"/>
                    <a:gd name="T16" fmla="*/ 205 w 1839"/>
                    <a:gd name="T17" fmla="*/ 499 h 1346"/>
                    <a:gd name="T18" fmla="*/ 160 w 1839"/>
                    <a:gd name="T19" fmla="*/ 590 h 1346"/>
                    <a:gd name="T20" fmla="*/ 114 w 1839"/>
                    <a:gd name="T21" fmla="*/ 590 h 1346"/>
                    <a:gd name="T22" fmla="*/ 23 w 1839"/>
                    <a:gd name="T23" fmla="*/ 681 h 1346"/>
                    <a:gd name="T24" fmla="*/ 23 w 1839"/>
                    <a:gd name="T25" fmla="*/ 862 h 1346"/>
                    <a:gd name="T26" fmla="*/ 160 w 1839"/>
                    <a:gd name="T27" fmla="*/ 862 h 1346"/>
                    <a:gd name="T28" fmla="*/ 341 w 1839"/>
                    <a:gd name="T29" fmla="*/ 953 h 1346"/>
                    <a:gd name="T30" fmla="*/ 386 w 1839"/>
                    <a:gd name="T31" fmla="*/ 998 h 1346"/>
                    <a:gd name="T32" fmla="*/ 386 w 1839"/>
                    <a:gd name="T33" fmla="*/ 1089 h 1346"/>
                    <a:gd name="T34" fmla="*/ 386 w 1839"/>
                    <a:gd name="T35" fmla="*/ 1134 h 1346"/>
                    <a:gd name="T36" fmla="*/ 477 w 1839"/>
                    <a:gd name="T37" fmla="*/ 1270 h 1346"/>
                    <a:gd name="T38" fmla="*/ 568 w 1839"/>
                    <a:gd name="T39" fmla="*/ 1316 h 1346"/>
                    <a:gd name="T40" fmla="*/ 658 w 1839"/>
                    <a:gd name="T41" fmla="*/ 1316 h 1346"/>
                    <a:gd name="T42" fmla="*/ 840 w 1839"/>
                    <a:gd name="T43" fmla="*/ 1134 h 1346"/>
                    <a:gd name="T44" fmla="*/ 976 w 1839"/>
                    <a:gd name="T45" fmla="*/ 1089 h 1346"/>
                    <a:gd name="T46" fmla="*/ 1293 w 1839"/>
                    <a:gd name="T47" fmla="*/ 1089 h 1346"/>
                    <a:gd name="T48" fmla="*/ 1384 w 1839"/>
                    <a:gd name="T49" fmla="*/ 1044 h 1346"/>
                    <a:gd name="T50" fmla="*/ 1475 w 1839"/>
                    <a:gd name="T51" fmla="*/ 1089 h 1346"/>
                    <a:gd name="T52" fmla="*/ 1566 w 1839"/>
                    <a:gd name="T53" fmla="*/ 1044 h 1346"/>
                    <a:gd name="T54" fmla="*/ 1611 w 1839"/>
                    <a:gd name="T55" fmla="*/ 1044 h 1346"/>
                    <a:gd name="T56" fmla="*/ 1656 w 1839"/>
                    <a:gd name="T57" fmla="*/ 1089 h 1346"/>
                    <a:gd name="T58" fmla="*/ 1747 w 1839"/>
                    <a:gd name="T59" fmla="*/ 1044 h 1346"/>
                    <a:gd name="T60" fmla="*/ 1792 w 1839"/>
                    <a:gd name="T61" fmla="*/ 908 h 1346"/>
                    <a:gd name="T62" fmla="*/ 1824 w 1839"/>
                    <a:gd name="T63" fmla="*/ 822 h 1346"/>
                    <a:gd name="T64" fmla="*/ 1702 w 1839"/>
                    <a:gd name="T65" fmla="*/ 726 h 1346"/>
                    <a:gd name="T66" fmla="*/ 1702 w 1839"/>
                    <a:gd name="T67" fmla="*/ 635 h 1346"/>
                    <a:gd name="T68" fmla="*/ 1566 w 1839"/>
                    <a:gd name="T69" fmla="*/ 545 h 1346"/>
                    <a:gd name="T70" fmla="*/ 1520 w 1839"/>
                    <a:gd name="T71" fmla="*/ 409 h 1346"/>
                    <a:gd name="T72" fmla="*/ 1384 w 1839"/>
                    <a:gd name="T73" fmla="*/ 409 h 1346"/>
                    <a:gd name="T74" fmla="*/ 1014 w 1839"/>
                    <a:gd name="T75" fmla="*/ 408 h 1346"/>
                    <a:gd name="T76" fmla="*/ 870 w 1839"/>
                    <a:gd name="T77" fmla="*/ 330 h 1346"/>
                    <a:gd name="T78" fmla="*/ 795 w 1839"/>
                    <a:gd name="T79" fmla="*/ 273 h 1346"/>
                    <a:gd name="T80" fmla="*/ 885 w 1839"/>
                    <a:gd name="T81" fmla="*/ 91 h 1346"/>
                    <a:gd name="T82" fmla="*/ 819 w 1839"/>
                    <a:gd name="T83" fmla="*/ 42 h 1346"/>
                    <a:gd name="T84" fmla="*/ 627 w 1839"/>
                    <a:gd name="T85" fmla="*/ 129 h 1346"/>
                    <a:gd name="T86" fmla="*/ 495 w 1839"/>
                    <a:gd name="T87" fmla="*/ 144 h 1346"/>
                    <a:gd name="T88" fmla="*/ 296 w 1839"/>
                    <a:gd name="T89" fmla="*/ 91 h 1346"/>
                    <a:gd name="T90" fmla="*/ 296 w 1839"/>
                    <a:gd name="T91" fmla="*/ 46 h 1346"/>
                    <a:gd name="T92" fmla="*/ 250 w 1839"/>
                    <a:gd name="T93" fmla="*/ 0 h 1346"/>
                    <a:gd name="T94" fmla="*/ 114 w 1839"/>
                    <a:gd name="T95" fmla="*/ 46 h 134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Lst>
                  <a:rect l="0" t="0" r="r" b="b"/>
                  <a:pathLst>
                    <a:path w="1839" h="1346">
                      <a:moveTo>
                        <a:pt x="114" y="46"/>
                      </a:moveTo>
                      <a:cubicBezTo>
                        <a:pt x="99" y="61"/>
                        <a:pt x="152" y="76"/>
                        <a:pt x="160" y="91"/>
                      </a:cubicBezTo>
                      <a:cubicBezTo>
                        <a:pt x="168" y="106"/>
                        <a:pt x="153" y="129"/>
                        <a:pt x="160" y="136"/>
                      </a:cubicBezTo>
                      <a:cubicBezTo>
                        <a:pt x="167" y="143"/>
                        <a:pt x="198" y="128"/>
                        <a:pt x="205" y="136"/>
                      </a:cubicBezTo>
                      <a:cubicBezTo>
                        <a:pt x="212" y="144"/>
                        <a:pt x="220" y="159"/>
                        <a:pt x="205" y="182"/>
                      </a:cubicBezTo>
                      <a:cubicBezTo>
                        <a:pt x="190" y="205"/>
                        <a:pt x="129" y="243"/>
                        <a:pt x="114" y="273"/>
                      </a:cubicBezTo>
                      <a:cubicBezTo>
                        <a:pt x="99" y="303"/>
                        <a:pt x="106" y="333"/>
                        <a:pt x="114" y="363"/>
                      </a:cubicBezTo>
                      <a:cubicBezTo>
                        <a:pt x="122" y="393"/>
                        <a:pt x="145" y="431"/>
                        <a:pt x="160" y="454"/>
                      </a:cubicBezTo>
                      <a:cubicBezTo>
                        <a:pt x="175" y="477"/>
                        <a:pt x="205" y="476"/>
                        <a:pt x="205" y="499"/>
                      </a:cubicBezTo>
                      <a:cubicBezTo>
                        <a:pt x="205" y="522"/>
                        <a:pt x="175" y="575"/>
                        <a:pt x="160" y="590"/>
                      </a:cubicBezTo>
                      <a:cubicBezTo>
                        <a:pt x="145" y="605"/>
                        <a:pt x="137" y="575"/>
                        <a:pt x="114" y="590"/>
                      </a:cubicBezTo>
                      <a:cubicBezTo>
                        <a:pt x="91" y="605"/>
                        <a:pt x="38" y="636"/>
                        <a:pt x="23" y="681"/>
                      </a:cubicBezTo>
                      <a:cubicBezTo>
                        <a:pt x="8" y="726"/>
                        <a:pt x="0" y="832"/>
                        <a:pt x="23" y="862"/>
                      </a:cubicBezTo>
                      <a:cubicBezTo>
                        <a:pt x="46" y="892"/>
                        <a:pt x="107" y="847"/>
                        <a:pt x="160" y="862"/>
                      </a:cubicBezTo>
                      <a:cubicBezTo>
                        <a:pt x="213" y="877"/>
                        <a:pt x="304" y="930"/>
                        <a:pt x="341" y="953"/>
                      </a:cubicBezTo>
                      <a:cubicBezTo>
                        <a:pt x="378" y="976"/>
                        <a:pt x="379" y="975"/>
                        <a:pt x="386" y="998"/>
                      </a:cubicBezTo>
                      <a:cubicBezTo>
                        <a:pt x="393" y="1021"/>
                        <a:pt x="386" y="1066"/>
                        <a:pt x="386" y="1089"/>
                      </a:cubicBezTo>
                      <a:cubicBezTo>
                        <a:pt x="386" y="1112"/>
                        <a:pt x="371" y="1104"/>
                        <a:pt x="386" y="1134"/>
                      </a:cubicBezTo>
                      <a:cubicBezTo>
                        <a:pt x="401" y="1164"/>
                        <a:pt x="447" y="1240"/>
                        <a:pt x="477" y="1270"/>
                      </a:cubicBezTo>
                      <a:cubicBezTo>
                        <a:pt x="507" y="1300"/>
                        <a:pt x="538" y="1308"/>
                        <a:pt x="568" y="1316"/>
                      </a:cubicBezTo>
                      <a:cubicBezTo>
                        <a:pt x="598" y="1324"/>
                        <a:pt x="613" y="1346"/>
                        <a:pt x="658" y="1316"/>
                      </a:cubicBezTo>
                      <a:cubicBezTo>
                        <a:pt x="703" y="1286"/>
                        <a:pt x="787" y="1172"/>
                        <a:pt x="840" y="1134"/>
                      </a:cubicBezTo>
                      <a:cubicBezTo>
                        <a:pt x="893" y="1096"/>
                        <a:pt x="901" y="1096"/>
                        <a:pt x="976" y="1089"/>
                      </a:cubicBezTo>
                      <a:cubicBezTo>
                        <a:pt x="1051" y="1082"/>
                        <a:pt x="1225" y="1097"/>
                        <a:pt x="1293" y="1089"/>
                      </a:cubicBezTo>
                      <a:cubicBezTo>
                        <a:pt x="1361" y="1081"/>
                        <a:pt x="1354" y="1044"/>
                        <a:pt x="1384" y="1044"/>
                      </a:cubicBezTo>
                      <a:cubicBezTo>
                        <a:pt x="1414" y="1044"/>
                        <a:pt x="1445" y="1089"/>
                        <a:pt x="1475" y="1089"/>
                      </a:cubicBezTo>
                      <a:cubicBezTo>
                        <a:pt x="1505" y="1089"/>
                        <a:pt x="1543" y="1051"/>
                        <a:pt x="1566" y="1044"/>
                      </a:cubicBezTo>
                      <a:cubicBezTo>
                        <a:pt x="1589" y="1037"/>
                        <a:pt x="1596" y="1037"/>
                        <a:pt x="1611" y="1044"/>
                      </a:cubicBezTo>
                      <a:cubicBezTo>
                        <a:pt x="1626" y="1051"/>
                        <a:pt x="1633" y="1089"/>
                        <a:pt x="1656" y="1089"/>
                      </a:cubicBezTo>
                      <a:cubicBezTo>
                        <a:pt x="1679" y="1089"/>
                        <a:pt x="1724" y="1074"/>
                        <a:pt x="1747" y="1044"/>
                      </a:cubicBezTo>
                      <a:cubicBezTo>
                        <a:pt x="1770" y="1014"/>
                        <a:pt x="1779" y="945"/>
                        <a:pt x="1792" y="908"/>
                      </a:cubicBezTo>
                      <a:cubicBezTo>
                        <a:pt x="1805" y="871"/>
                        <a:pt x="1839" y="852"/>
                        <a:pt x="1824" y="822"/>
                      </a:cubicBezTo>
                      <a:cubicBezTo>
                        <a:pt x="1809" y="792"/>
                        <a:pt x="1722" y="757"/>
                        <a:pt x="1702" y="726"/>
                      </a:cubicBezTo>
                      <a:cubicBezTo>
                        <a:pt x="1682" y="695"/>
                        <a:pt x="1725" y="665"/>
                        <a:pt x="1702" y="635"/>
                      </a:cubicBezTo>
                      <a:cubicBezTo>
                        <a:pt x="1679" y="605"/>
                        <a:pt x="1596" y="582"/>
                        <a:pt x="1566" y="545"/>
                      </a:cubicBezTo>
                      <a:cubicBezTo>
                        <a:pt x="1536" y="508"/>
                        <a:pt x="1550" y="432"/>
                        <a:pt x="1520" y="409"/>
                      </a:cubicBezTo>
                      <a:cubicBezTo>
                        <a:pt x="1490" y="386"/>
                        <a:pt x="1468" y="409"/>
                        <a:pt x="1384" y="409"/>
                      </a:cubicBezTo>
                      <a:cubicBezTo>
                        <a:pt x="1300" y="409"/>
                        <a:pt x="1100" y="421"/>
                        <a:pt x="1014" y="408"/>
                      </a:cubicBezTo>
                      <a:cubicBezTo>
                        <a:pt x="928" y="395"/>
                        <a:pt x="906" y="352"/>
                        <a:pt x="870" y="330"/>
                      </a:cubicBezTo>
                      <a:cubicBezTo>
                        <a:pt x="834" y="308"/>
                        <a:pt x="793" y="313"/>
                        <a:pt x="795" y="273"/>
                      </a:cubicBezTo>
                      <a:cubicBezTo>
                        <a:pt x="797" y="233"/>
                        <a:pt x="881" y="129"/>
                        <a:pt x="885" y="91"/>
                      </a:cubicBezTo>
                      <a:cubicBezTo>
                        <a:pt x="889" y="53"/>
                        <a:pt x="862" y="36"/>
                        <a:pt x="819" y="42"/>
                      </a:cubicBezTo>
                      <a:cubicBezTo>
                        <a:pt x="776" y="48"/>
                        <a:pt x="681" y="112"/>
                        <a:pt x="627" y="129"/>
                      </a:cubicBezTo>
                      <a:cubicBezTo>
                        <a:pt x="573" y="146"/>
                        <a:pt x="550" y="150"/>
                        <a:pt x="495" y="144"/>
                      </a:cubicBezTo>
                      <a:cubicBezTo>
                        <a:pt x="440" y="138"/>
                        <a:pt x="329" y="107"/>
                        <a:pt x="296" y="91"/>
                      </a:cubicBezTo>
                      <a:cubicBezTo>
                        <a:pt x="263" y="75"/>
                        <a:pt x="304" y="61"/>
                        <a:pt x="296" y="46"/>
                      </a:cubicBezTo>
                      <a:cubicBezTo>
                        <a:pt x="288" y="31"/>
                        <a:pt x="280" y="0"/>
                        <a:pt x="250" y="0"/>
                      </a:cubicBezTo>
                      <a:cubicBezTo>
                        <a:pt x="220" y="0"/>
                        <a:pt x="129" y="31"/>
                        <a:pt x="114" y="46"/>
                      </a:cubicBezTo>
                      <a:close/>
                    </a:path>
                  </a:pathLst>
                </a:custGeom>
                <a:grpFill/>
                <a:ln w="38100" cmpd="sng">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nvGrpSpPr>
                <xdr:cNvPr id="26" name="Group 63">
                  <a:extLst>
                    <a:ext uri="{FF2B5EF4-FFF2-40B4-BE49-F238E27FC236}">
                      <a16:creationId xmlns:a16="http://schemas.microsoft.com/office/drawing/2014/main" id="{00000000-0008-0000-0200-00001A000000}"/>
                    </a:ext>
                  </a:extLst>
                </xdr:cNvPr>
                <xdr:cNvGrpSpPr>
                  <a:grpSpLocks/>
                </xdr:cNvGrpSpPr>
              </xdr:nvGrpSpPr>
              <xdr:grpSpPr bwMode="auto">
                <a:xfrm>
                  <a:off x="1460" y="2478"/>
                  <a:ext cx="1465" cy="952"/>
                  <a:chOff x="1460" y="2478"/>
                  <a:chExt cx="1465" cy="952"/>
                </a:xfrm>
                <a:grpFill/>
              </xdr:grpSpPr>
              <xdr:sp macro="" textlink="">
                <xdr:nvSpPr>
                  <xdr:cNvPr id="27" name="Freeform 64">
                    <a:extLst>
                      <a:ext uri="{FF2B5EF4-FFF2-40B4-BE49-F238E27FC236}">
                        <a16:creationId xmlns:a16="http://schemas.microsoft.com/office/drawing/2014/main" id="{00000000-0008-0000-0200-00001B000000}"/>
                      </a:ext>
                    </a:extLst>
                  </xdr:cNvPr>
                  <xdr:cNvSpPr>
                    <a:spLocks/>
                  </xdr:cNvSpPr>
                </xdr:nvSpPr>
                <xdr:spPr bwMode="auto">
                  <a:xfrm>
                    <a:off x="2653" y="2795"/>
                    <a:ext cx="272" cy="454"/>
                  </a:xfrm>
                  <a:custGeom>
                    <a:avLst/>
                    <a:gdLst>
                      <a:gd name="T0" fmla="*/ 0 w 272"/>
                      <a:gd name="T1" fmla="*/ 454 h 454"/>
                      <a:gd name="T2" fmla="*/ 46 w 272"/>
                      <a:gd name="T3" fmla="*/ 363 h 454"/>
                      <a:gd name="T4" fmla="*/ 46 w 272"/>
                      <a:gd name="T5" fmla="*/ 318 h 454"/>
                      <a:gd name="T6" fmla="*/ 91 w 272"/>
                      <a:gd name="T7" fmla="*/ 272 h 454"/>
                      <a:gd name="T8" fmla="*/ 136 w 272"/>
                      <a:gd name="T9" fmla="*/ 181 h 454"/>
                      <a:gd name="T10" fmla="*/ 227 w 272"/>
                      <a:gd name="T11" fmla="*/ 181 h 454"/>
                      <a:gd name="T12" fmla="*/ 227 w 272"/>
                      <a:gd name="T13" fmla="*/ 91 h 454"/>
                      <a:gd name="T14" fmla="*/ 272 w 272"/>
                      <a:gd name="T15" fmla="*/ 0 h 454"/>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272" h="454">
                        <a:moveTo>
                          <a:pt x="0" y="454"/>
                        </a:moveTo>
                        <a:cubicBezTo>
                          <a:pt x="19" y="420"/>
                          <a:pt x="38" y="386"/>
                          <a:pt x="46" y="363"/>
                        </a:cubicBezTo>
                        <a:cubicBezTo>
                          <a:pt x="54" y="340"/>
                          <a:pt x="39" y="333"/>
                          <a:pt x="46" y="318"/>
                        </a:cubicBezTo>
                        <a:cubicBezTo>
                          <a:pt x="53" y="303"/>
                          <a:pt x="76" y="295"/>
                          <a:pt x="91" y="272"/>
                        </a:cubicBezTo>
                        <a:cubicBezTo>
                          <a:pt x="106" y="249"/>
                          <a:pt x="113" y="196"/>
                          <a:pt x="136" y="181"/>
                        </a:cubicBezTo>
                        <a:cubicBezTo>
                          <a:pt x="159" y="166"/>
                          <a:pt x="212" y="196"/>
                          <a:pt x="227" y="181"/>
                        </a:cubicBezTo>
                        <a:cubicBezTo>
                          <a:pt x="242" y="166"/>
                          <a:pt x="220" y="121"/>
                          <a:pt x="227" y="91"/>
                        </a:cubicBezTo>
                        <a:cubicBezTo>
                          <a:pt x="234" y="61"/>
                          <a:pt x="253" y="30"/>
                          <a:pt x="272" y="0"/>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28" name="Freeform 65">
                    <a:extLst>
                      <a:ext uri="{FF2B5EF4-FFF2-40B4-BE49-F238E27FC236}">
                        <a16:creationId xmlns:a16="http://schemas.microsoft.com/office/drawing/2014/main" id="{00000000-0008-0000-0200-00001C000000}"/>
                      </a:ext>
                    </a:extLst>
                  </xdr:cNvPr>
                  <xdr:cNvSpPr>
                    <a:spLocks/>
                  </xdr:cNvSpPr>
                </xdr:nvSpPr>
                <xdr:spPr bwMode="auto">
                  <a:xfrm>
                    <a:off x="2290" y="2750"/>
                    <a:ext cx="545" cy="544"/>
                  </a:xfrm>
                  <a:custGeom>
                    <a:avLst/>
                    <a:gdLst>
                      <a:gd name="T0" fmla="*/ 227 w 545"/>
                      <a:gd name="T1" fmla="*/ 544 h 544"/>
                      <a:gd name="T2" fmla="*/ 136 w 545"/>
                      <a:gd name="T3" fmla="*/ 499 h 544"/>
                      <a:gd name="T4" fmla="*/ 46 w 545"/>
                      <a:gd name="T5" fmla="*/ 408 h 544"/>
                      <a:gd name="T6" fmla="*/ 0 w 545"/>
                      <a:gd name="T7" fmla="*/ 317 h 544"/>
                      <a:gd name="T8" fmla="*/ 46 w 545"/>
                      <a:gd name="T9" fmla="*/ 272 h 544"/>
                      <a:gd name="T10" fmla="*/ 136 w 545"/>
                      <a:gd name="T11" fmla="*/ 272 h 544"/>
                      <a:gd name="T12" fmla="*/ 227 w 545"/>
                      <a:gd name="T13" fmla="*/ 181 h 544"/>
                      <a:gd name="T14" fmla="*/ 318 w 545"/>
                      <a:gd name="T15" fmla="*/ 181 h 544"/>
                      <a:gd name="T16" fmla="*/ 363 w 545"/>
                      <a:gd name="T17" fmla="*/ 181 h 544"/>
                      <a:gd name="T18" fmla="*/ 409 w 545"/>
                      <a:gd name="T19" fmla="*/ 136 h 544"/>
                      <a:gd name="T20" fmla="*/ 454 w 545"/>
                      <a:gd name="T21" fmla="*/ 45 h 544"/>
                      <a:gd name="T22" fmla="*/ 545 w 545"/>
                      <a:gd name="T23" fmla="*/ 0 h 54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Lst>
                    <a:rect l="0" t="0" r="r" b="b"/>
                    <a:pathLst>
                      <a:path w="545" h="544">
                        <a:moveTo>
                          <a:pt x="227" y="544"/>
                        </a:moveTo>
                        <a:cubicBezTo>
                          <a:pt x="196" y="533"/>
                          <a:pt x="166" y="522"/>
                          <a:pt x="136" y="499"/>
                        </a:cubicBezTo>
                        <a:cubicBezTo>
                          <a:pt x="106" y="476"/>
                          <a:pt x="69" y="438"/>
                          <a:pt x="46" y="408"/>
                        </a:cubicBezTo>
                        <a:cubicBezTo>
                          <a:pt x="23" y="378"/>
                          <a:pt x="0" y="340"/>
                          <a:pt x="0" y="317"/>
                        </a:cubicBezTo>
                        <a:cubicBezTo>
                          <a:pt x="0" y="294"/>
                          <a:pt x="23" y="279"/>
                          <a:pt x="46" y="272"/>
                        </a:cubicBezTo>
                        <a:cubicBezTo>
                          <a:pt x="69" y="265"/>
                          <a:pt x="106" y="287"/>
                          <a:pt x="136" y="272"/>
                        </a:cubicBezTo>
                        <a:cubicBezTo>
                          <a:pt x="166" y="257"/>
                          <a:pt x="197" y="196"/>
                          <a:pt x="227" y="181"/>
                        </a:cubicBezTo>
                        <a:cubicBezTo>
                          <a:pt x="257" y="166"/>
                          <a:pt x="295" y="181"/>
                          <a:pt x="318" y="181"/>
                        </a:cubicBezTo>
                        <a:cubicBezTo>
                          <a:pt x="341" y="181"/>
                          <a:pt x="348" y="188"/>
                          <a:pt x="363" y="181"/>
                        </a:cubicBezTo>
                        <a:cubicBezTo>
                          <a:pt x="378" y="174"/>
                          <a:pt x="394" y="159"/>
                          <a:pt x="409" y="136"/>
                        </a:cubicBezTo>
                        <a:cubicBezTo>
                          <a:pt x="424" y="113"/>
                          <a:pt x="431" y="68"/>
                          <a:pt x="454" y="45"/>
                        </a:cubicBezTo>
                        <a:cubicBezTo>
                          <a:pt x="477" y="22"/>
                          <a:pt x="511" y="11"/>
                          <a:pt x="545" y="0"/>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29" name="Freeform 66">
                    <a:extLst>
                      <a:ext uri="{FF2B5EF4-FFF2-40B4-BE49-F238E27FC236}">
                        <a16:creationId xmlns:a16="http://schemas.microsoft.com/office/drawing/2014/main" id="{00000000-0008-0000-0200-00001D000000}"/>
                      </a:ext>
                    </a:extLst>
                  </xdr:cNvPr>
                  <xdr:cNvSpPr>
                    <a:spLocks/>
                  </xdr:cNvSpPr>
                </xdr:nvSpPr>
                <xdr:spPr bwMode="auto">
                  <a:xfrm>
                    <a:off x="2282" y="2614"/>
                    <a:ext cx="144" cy="408"/>
                  </a:xfrm>
                  <a:custGeom>
                    <a:avLst/>
                    <a:gdLst>
                      <a:gd name="T0" fmla="*/ 8 w 144"/>
                      <a:gd name="T1" fmla="*/ 0 h 408"/>
                      <a:gd name="T2" fmla="*/ 8 w 144"/>
                      <a:gd name="T3" fmla="*/ 45 h 408"/>
                      <a:gd name="T4" fmla="*/ 54 w 144"/>
                      <a:gd name="T5" fmla="*/ 90 h 408"/>
                      <a:gd name="T6" fmla="*/ 8 w 144"/>
                      <a:gd name="T7" fmla="*/ 136 h 408"/>
                      <a:gd name="T8" fmla="*/ 8 w 144"/>
                      <a:gd name="T9" fmla="*/ 226 h 408"/>
                      <a:gd name="T10" fmla="*/ 54 w 144"/>
                      <a:gd name="T11" fmla="*/ 272 h 408"/>
                      <a:gd name="T12" fmla="*/ 144 w 144"/>
                      <a:gd name="T13" fmla="*/ 408 h 408"/>
                    </a:gdLst>
                    <a:ahLst/>
                    <a:cxnLst>
                      <a:cxn ang="0">
                        <a:pos x="T0" y="T1"/>
                      </a:cxn>
                      <a:cxn ang="0">
                        <a:pos x="T2" y="T3"/>
                      </a:cxn>
                      <a:cxn ang="0">
                        <a:pos x="T4" y="T5"/>
                      </a:cxn>
                      <a:cxn ang="0">
                        <a:pos x="T6" y="T7"/>
                      </a:cxn>
                      <a:cxn ang="0">
                        <a:pos x="T8" y="T9"/>
                      </a:cxn>
                      <a:cxn ang="0">
                        <a:pos x="T10" y="T11"/>
                      </a:cxn>
                      <a:cxn ang="0">
                        <a:pos x="T12" y="T13"/>
                      </a:cxn>
                    </a:cxnLst>
                    <a:rect l="0" t="0" r="r" b="b"/>
                    <a:pathLst>
                      <a:path w="144" h="408">
                        <a:moveTo>
                          <a:pt x="8" y="0"/>
                        </a:moveTo>
                        <a:cubicBezTo>
                          <a:pt x="4" y="15"/>
                          <a:pt x="0" y="30"/>
                          <a:pt x="8" y="45"/>
                        </a:cubicBezTo>
                        <a:cubicBezTo>
                          <a:pt x="16" y="60"/>
                          <a:pt x="54" y="75"/>
                          <a:pt x="54" y="90"/>
                        </a:cubicBezTo>
                        <a:cubicBezTo>
                          <a:pt x="54" y="105"/>
                          <a:pt x="16" y="113"/>
                          <a:pt x="8" y="136"/>
                        </a:cubicBezTo>
                        <a:cubicBezTo>
                          <a:pt x="0" y="159"/>
                          <a:pt x="0" y="203"/>
                          <a:pt x="8" y="226"/>
                        </a:cubicBezTo>
                        <a:cubicBezTo>
                          <a:pt x="16" y="249"/>
                          <a:pt x="31" y="242"/>
                          <a:pt x="54" y="272"/>
                        </a:cubicBezTo>
                        <a:cubicBezTo>
                          <a:pt x="77" y="302"/>
                          <a:pt x="110" y="355"/>
                          <a:pt x="144" y="408"/>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30" name="Freeform 67">
                    <a:extLst>
                      <a:ext uri="{FF2B5EF4-FFF2-40B4-BE49-F238E27FC236}">
                        <a16:creationId xmlns:a16="http://schemas.microsoft.com/office/drawing/2014/main" id="{00000000-0008-0000-0200-00001E000000}"/>
                      </a:ext>
                    </a:extLst>
                  </xdr:cNvPr>
                  <xdr:cNvSpPr>
                    <a:spLocks/>
                  </xdr:cNvSpPr>
                </xdr:nvSpPr>
                <xdr:spPr bwMode="auto">
                  <a:xfrm>
                    <a:off x="1655" y="3153"/>
                    <a:ext cx="363" cy="277"/>
                  </a:xfrm>
                  <a:custGeom>
                    <a:avLst/>
                    <a:gdLst>
                      <a:gd name="T0" fmla="*/ 0 w 363"/>
                      <a:gd name="T1" fmla="*/ 50 h 277"/>
                      <a:gd name="T2" fmla="*/ 46 w 363"/>
                      <a:gd name="T3" fmla="*/ 50 h 277"/>
                      <a:gd name="T4" fmla="*/ 136 w 363"/>
                      <a:gd name="T5" fmla="*/ 50 h 277"/>
                      <a:gd name="T6" fmla="*/ 182 w 363"/>
                      <a:gd name="T7" fmla="*/ 5 h 277"/>
                      <a:gd name="T8" fmla="*/ 237 w 363"/>
                      <a:gd name="T9" fmla="*/ 17 h 277"/>
                      <a:gd name="T10" fmla="*/ 318 w 363"/>
                      <a:gd name="T11" fmla="*/ 5 h 277"/>
                      <a:gd name="T12" fmla="*/ 329 w 363"/>
                      <a:gd name="T13" fmla="*/ 45 h 277"/>
                      <a:gd name="T14" fmla="*/ 318 w 363"/>
                      <a:gd name="T15" fmla="*/ 96 h 277"/>
                      <a:gd name="T16" fmla="*/ 272 w 363"/>
                      <a:gd name="T17" fmla="*/ 141 h 277"/>
                      <a:gd name="T18" fmla="*/ 227 w 363"/>
                      <a:gd name="T19" fmla="*/ 141 h 277"/>
                      <a:gd name="T20" fmla="*/ 227 w 363"/>
                      <a:gd name="T21" fmla="*/ 186 h 277"/>
                      <a:gd name="T22" fmla="*/ 303 w 363"/>
                      <a:gd name="T23" fmla="*/ 225 h 277"/>
                      <a:gd name="T24" fmla="*/ 309 w 363"/>
                      <a:gd name="T25" fmla="*/ 261 h 277"/>
                      <a:gd name="T26" fmla="*/ 363 w 363"/>
                      <a:gd name="T27" fmla="*/ 277 h 27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Lst>
                    <a:rect l="0" t="0" r="r" b="b"/>
                    <a:pathLst>
                      <a:path w="363" h="277">
                        <a:moveTo>
                          <a:pt x="0" y="50"/>
                        </a:moveTo>
                        <a:cubicBezTo>
                          <a:pt x="11" y="50"/>
                          <a:pt x="23" y="50"/>
                          <a:pt x="46" y="50"/>
                        </a:cubicBezTo>
                        <a:cubicBezTo>
                          <a:pt x="69" y="50"/>
                          <a:pt x="113" y="57"/>
                          <a:pt x="136" y="50"/>
                        </a:cubicBezTo>
                        <a:cubicBezTo>
                          <a:pt x="159" y="43"/>
                          <a:pt x="165" y="10"/>
                          <a:pt x="182" y="5"/>
                        </a:cubicBezTo>
                        <a:cubicBezTo>
                          <a:pt x="199" y="0"/>
                          <a:pt x="214" y="17"/>
                          <a:pt x="237" y="17"/>
                        </a:cubicBezTo>
                        <a:cubicBezTo>
                          <a:pt x="260" y="17"/>
                          <a:pt x="303" y="0"/>
                          <a:pt x="318" y="5"/>
                        </a:cubicBezTo>
                        <a:cubicBezTo>
                          <a:pt x="333" y="10"/>
                          <a:pt x="329" y="30"/>
                          <a:pt x="329" y="45"/>
                        </a:cubicBezTo>
                        <a:cubicBezTo>
                          <a:pt x="329" y="60"/>
                          <a:pt x="327" y="80"/>
                          <a:pt x="318" y="96"/>
                        </a:cubicBezTo>
                        <a:cubicBezTo>
                          <a:pt x="309" y="112"/>
                          <a:pt x="287" y="134"/>
                          <a:pt x="272" y="141"/>
                        </a:cubicBezTo>
                        <a:cubicBezTo>
                          <a:pt x="257" y="148"/>
                          <a:pt x="234" y="134"/>
                          <a:pt x="227" y="141"/>
                        </a:cubicBezTo>
                        <a:cubicBezTo>
                          <a:pt x="220" y="148"/>
                          <a:pt x="214" y="172"/>
                          <a:pt x="227" y="186"/>
                        </a:cubicBezTo>
                        <a:cubicBezTo>
                          <a:pt x="240" y="200"/>
                          <a:pt x="289" y="213"/>
                          <a:pt x="303" y="225"/>
                        </a:cubicBezTo>
                        <a:cubicBezTo>
                          <a:pt x="317" y="237"/>
                          <a:pt x="299" y="252"/>
                          <a:pt x="309" y="261"/>
                        </a:cubicBezTo>
                        <a:cubicBezTo>
                          <a:pt x="319" y="270"/>
                          <a:pt x="352" y="274"/>
                          <a:pt x="363" y="277"/>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31" name="Freeform 68">
                    <a:extLst>
                      <a:ext uri="{FF2B5EF4-FFF2-40B4-BE49-F238E27FC236}">
                        <a16:creationId xmlns:a16="http://schemas.microsoft.com/office/drawing/2014/main" id="{00000000-0008-0000-0200-00001F000000}"/>
                      </a:ext>
                    </a:extLst>
                  </xdr:cNvPr>
                  <xdr:cNvSpPr>
                    <a:spLocks/>
                  </xdr:cNvSpPr>
                </xdr:nvSpPr>
                <xdr:spPr bwMode="auto">
                  <a:xfrm>
                    <a:off x="1973" y="3059"/>
                    <a:ext cx="317" cy="106"/>
                  </a:xfrm>
                  <a:custGeom>
                    <a:avLst/>
                    <a:gdLst>
                      <a:gd name="T0" fmla="*/ 0 w 317"/>
                      <a:gd name="T1" fmla="*/ 99 h 106"/>
                      <a:gd name="T2" fmla="*/ 45 w 317"/>
                      <a:gd name="T3" fmla="*/ 99 h 106"/>
                      <a:gd name="T4" fmla="*/ 91 w 317"/>
                      <a:gd name="T5" fmla="*/ 54 h 106"/>
                      <a:gd name="T6" fmla="*/ 136 w 317"/>
                      <a:gd name="T7" fmla="*/ 54 h 106"/>
                      <a:gd name="T8" fmla="*/ 181 w 317"/>
                      <a:gd name="T9" fmla="*/ 8 h 106"/>
                      <a:gd name="T10" fmla="*/ 272 w 317"/>
                      <a:gd name="T11" fmla="*/ 8 h 106"/>
                      <a:gd name="T12" fmla="*/ 317 w 317"/>
                      <a:gd name="T13" fmla="*/ 8 h 106"/>
                    </a:gdLst>
                    <a:ahLst/>
                    <a:cxnLst>
                      <a:cxn ang="0">
                        <a:pos x="T0" y="T1"/>
                      </a:cxn>
                      <a:cxn ang="0">
                        <a:pos x="T2" y="T3"/>
                      </a:cxn>
                      <a:cxn ang="0">
                        <a:pos x="T4" y="T5"/>
                      </a:cxn>
                      <a:cxn ang="0">
                        <a:pos x="T6" y="T7"/>
                      </a:cxn>
                      <a:cxn ang="0">
                        <a:pos x="T8" y="T9"/>
                      </a:cxn>
                      <a:cxn ang="0">
                        <a:pos x="T10" y="T11"/>
                      </a:cxn>
                      <a:cxn ang="0">
                        <a:pos x="T12" y="T13"/>
                      </a:cxn>
                    </a:cxnLst>
                    <a:rect l="0" t="0" r="r" b="b"/>
                    <a:pathLst>
                      <a:path w="317" h="106">
                        <a:moveTo>
                          <a:pt x="0" y="99"/>
                        </a:moveTo>
                        <a:cubicBezTo>
                          <a:pt x="15" y="102"/>
                          <a:pt x="30" y="106"/>
                          <a:pt x="45" y="99"/>
                        </a:cubicBezTo>
                        <a:cubicBezTo>
                          <a:pt x="60" y="92"/>
                          <a:pt x="76" y="61"/>
                          <a:pt x="91" y="54"/>
                        </a:cubicBezTo>
                        <a:cubicBezTo>
                          <a:pt x="106" y="47"/>
                          <a:pt x="121" y="62"/>
                          <a:pt x="136" y="54"/>
                        </a:cubicBezTo>
                        <a:cubicBezTo>
                          <a:pt x="151" y="46"/>
                          <a:pt x="158" y="16"/>
                          <a:pt x="181" y="8"/>
                        </a:cubicBezTo>
                        <a:cubicBezTo>
                          <a:pt x="204" y="0"/>
                          <a:pt x="249" y="8"/>
                          <a:pt x="272" y="8"/>
                        </a:cubicBezTo>
                        <a:cubicBezTo>
                          <a:pt x="295" y="8"/>
                          <a:pt x="306" y="8"/>
                          <a:pt x="317" y="8"/>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32" name="Freeform 69">
                    <a:extLst>
                      <a:ext uri="{FF2B5EF4-FFF2-40B4-BE49-F238E27FC236}">
                        <a16:creationId xmlns:a16="http://schemas.microsoft.com/office/drawing/2014/main" id="{00000000-0008-0000-0200-000020000000}"/>
                      </a:ext>
                    </a:extLst>
                  </xdr:cNvPr>
                  <xdr:cNvSpPr>
                    <a:spLocks/>
                  </xdr:cNvSpPr>
                </xdr:nvSpPr>
                <xdr:spPr bwMode="auto">
                  <a:xfrm>
                    <a:off x="1591" y="2697"/>
                    <a:ext cx="578" cy="461"/>
                  </a:xfrm>
                  <a:custGeom>
                    <a:avLst/>
                    <a:gdLst>
                      <a:gd name="T0" fmla="*/ 19 w 578"/>
                      <a:gd name="T1" fmla="*/ 461 h 461"/>
                      <a:gd name="T2" fmla="*/ 49 w 578"/>
                      <a:gd name="T3" fmla="*/ 407 h 461"/>
                      <a:gd name="T4" fmla="*/ 47 w 578"/>
                      <a:gd name="T5" fmla="*/ 321 h 461"/>
                      <a:gd name="T6" fmla="*/ 41 w 578"/>
                      <a:gd name="T7" fmla="*/ 237 h 461"/>
                      <a:gd name="T8" fmla="*/ 1 w 578"/>
                      <a:gd name="T9" fmla="*/ 205 h 461"/>
                      <a:gd name="T10" fmla="*/ 33 w 578"/>
                      <a:gd name="T11" fmla="*/ 149 h 461"/>
                      <a:gd name="T12" fmla="*/ 87 w 578"/>
                      <a:gd name="T13" fmla="*/ 161 h 461"/>
                      <a:gd name="T14" fmla="*/ 110 w 578"/>
                      <a:gd name="T15" fmla="*/ 143 h 461"/>
                      <a:gd name="T16" fmla="*/ 131 w 578"/>
                      <a:gd name="T17" fmla="*/ 79 h 461"/>
                      <a:gd name="T18" fmla="*/ 189 w 578"/>
                      <a:gd name="T19" fmla="*/ 65 h 461"/>
                      <a:gd name="T20" fmla="*/ 200 w 578"/>
                      <a:gd name="T21" fmla="*/ 7 h 461"/>
                      <a:gd name="T22" fmla="*/ 267 w 578"/>
                      <a:gd name="T23" fmla="*/ 23 h 461"/>
                      <a:gd name="T24" fmla="*/ 315 w 578"/>
                      <a:gd name="T25" fmla="*/ 39 h 461"/>
                      <a:gd name="T26" fmla="*/ 336 w 578"/>
                      <a:gd name="T27" fmla="*/ 98 h 461"/>
                      <a:gd name="T28" fmla="*/ 381 w 578"/>
                      <a:gd name="T29" fmla="*/ 145 h 461"/>
                      <a:gd name="T30" fmla="*/ 382 w 578"/>
                      <a:gd name="T31" fmla="*/ 234 h 461"/>
                      <a:gd name="T32" fmla="*/ 473 w 578"/>
                      <a:gd name="T33" fmla="*/ 279 h 461"/>
                      <a:gd name="T34" fmla="*/ 563 w 578"/>
                      <a:gd name="T35" fmla="*/ 325 h 461"/>
                      <a:gd name="T36" fmla="*/ 563 w 578"/>
                      <a:gd name="T37" fmla="*/ 370 h 46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Lst>
                    <a:rect l="0" t="0" r="r" b="b"/>
                    <a:pathLst>
                      <a:path w="578" h="461">
                        <a:moveTo>
                          <a:pt x="19" y="461"/>
                        </a:moveTo>
                        <a:cubicBezTo>
                          <a:pt x="24" y="452"/>
                          <a:pt x="44" y="430"/>
                          <a:pt x="49" y="407"/>
                        </a:cubicBezTo>
                        <a:cubicBezTo>
                          <a:pt x="54" y="384"/>
                          <a:pt x="48" y="349"/>
                          <a:pt x="47" y="321"/>
                        </a:cubicBezTo>
                        <a:cubicBezTo>
                          <a:pt x="46" y="293"/>
                          <a:pt x="49" y="256"/>
                          <a:pt x="41" y="237"/>
                        </a:cubicBezTo>
                        <a:cubicBezTo>
                          <a:pt x="33" y="218"/>
                          <a:pt x="2" y="220"/>
                          <a:pt x="1" y="205"/>
                        </a:cubicBezTo>
                        <a:cubicBezTo>
                          <a:pt x="0" y="190"/>
                          <a:pt x="19" y="156"/>
                          <a:pt x="33" y="149"/>
                        </a:cubicBezTo>
                        <a:cubicBezTo>
                          <a:pt x="47" y="142"/>
                          <a:pt x="74" y="162"/>
                          <a:pt x="87" y="161"/>
                        </a:cubicBezTo>
                        <a:cubicBezTo>
                          <a:pt x="100" y="160"/>
                          <a:pt x="103" y="157"/>
                          <a:pt x="110" y="143"/>
                        </a:cubicBezTo>
                        <a:cubicBezTo>
                          <a:pt x="117" y="129"/>
                          <a:pt x="118" y="92"/>
                          <a:pt x="131" y="79"/>
                        </a:cubicBezTo>
                        <a:cubicBezTo>
                          <a:pt x="144" y="66"/>
                          <a:pt x="178" y="77"/>
                          <a:pt x="189" y="65"/>
                        </a:cubicBezTo>
                        <a:cubicBezTo>
                          <a:pt x="200" y="53"/>
                          <a:pt x="187" y="14"/>
                          <a:pt x="200" y="7"/>
                        </a:cubicBezTo>
                        <a:cubicBezTo>
                          <a:pt x="213" y="0"/>
                          <a:pt x="248" y="18"/>
                          <a:pt x="267" y="23"/>
                        </a:cubicBezTo>
                        <a:cubicBezTo>
                          <a:pt x="286" y="28"/>
                          <a:pt x="304" y="27"/>
                          <a:pt x="315" y="39"/>
                        </a:cubicBezTo>
                        <a:cubicBezTo>
                          <a:pt x="326" y="51"/>
                          <a:pt x="325" y="80"/>
                          <a:pt x="336" y="98"/>
                        </a:cubicBezTo>
                        <a:cubicBezTo>
                          <a:pt x="347" y="116"/>
                          <a:pt x="373" y="122"/>
                          <a:pt x="381" y="145"/>
                        </a:cubicBezTo>
                        <a:cubicBezTo>
                          <a:pt x="389" y="168"/>
                          <a:pt x="367" y="212"/>
                          <a:pt x="382" y="234"/>
                        </a:cubicBezTo>
                        <a:cubicBezTo>
                          <a:pt x="397" y="256"/>
                          <a:pt x="443" y="264"/>
                          <a:pt x="473" y="279"/>
                        </a:cubicBezTo>
                        <a:cubicBezTo>
                          <a:pt x="503" y="294"/>
                          <a:pt x="548" y="310"/>
                          <a:pt x="563" y="325"/>
                        </a:cubicBezTo>
                        <a:cubicBezTo>
                          <a:pt x="578" y="340"/>
                          <a:pt x="570" y="355"/>
                          <a:pt x="563" y="370"/>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33" name="Freeform 70">
                    <a:extLst>
                      <a:ext uri="{FF2B5EF4-FFF2-40B4-BE49-F238E27FC236}">
                        <a16:creationId xmlns:a16="http://schemas.microsoft.com/office/drawing/2014/main" id="{00000000-0008-0000-0200-000021000000}"/>
                      </a:ext>
                    </a:extLst>
                  </xdr:cNvPr>
                  <xdr:cNvSpPr>
                    <a:spLocks/>
                  </xdr:cNvSpPr>
                </xdr:nvSpPr>
                <xdr:spPr bwMode="auto">
                  <a:xfrm>
                    <a:off x="1878" y="2478"/>
                    <a:ext cx="186" cy="242"/>
                  </a:xfrm>
                  <a:custGeom>
                    <a:avLst/>
                    <a:gdLst>
                      <a:gd name="T0" fmla="*/ 0 w 186"/>
                      <a:gd name="T1" fmla="*/ 242 h 242"/>
                      <a:gd name="T2" fmla="*/ 49 w 186"/>
                      <a:gd name="T3" fmla="*/ 181 h 242"/>
                      <a:gd name="T4" fmla="*/ 4 w 186"/>
                      <a:gd name="T5" fmla="*/ 136 h 242"/>
                      <a:gd name="T6" fmla="*/ 49 w 186"/>
                      <a:gd name="T7" fmla="*/ 90 h 242"/>
                      <a:gd name="T8" fmla="*/ 140 w 186"/>
                      <a:gd name="T9" fmla="*/ 45 h 242"/>
                      <a:gd name="T10" fmla="*/ 186 w 186"/>
                      <a:gd name="T11" fmla="*/ 0 h 242"/>
                    </a:gdLst>
                    <a:ahLst/>
                    <a:cxnLst>
                      <a:cxn ang="0">
                        <a:pos x="T0" y="T1"/>
                      </a:cxn>
                      <a:cxn ang="0">
                        <a:pos x="T2" y="T3"/>
                      </a:cxn>
                      <a:cxn ang="0">
                        <a:pos x="T4" y="T5"/>
                      </a:cxn>
                      <a:cxn ang="0">
                        <a:pos x="T6" y="T7"/>
                      </a:cxn>
                      <a:cxn ang="0">
                        <a:pos x="T8" y="T9"/>
                      </a:cxn>
                      <a:cxn ang="0">
                        <a:pos x="T10" y="T11"/>
                      </a:cxn>
                    </a:cxnLst>
                    <a:rect l="0" t="0" r="r" b="b"/>
                    <a:pathLst>
                      <a:path w="186" h="242">
                        <a:moveTo>
                          <a:pt x="0" y="242"/>
                        </a:moveTo>
                        <a:cubicBezTo>
                          <a:pt x="8" y="232"/>
                          <a:pt x="48" y="199"/>
                          <a:pt x="49" y="181"/>
                        </a:cubicBezTo>
                        <a:cubicBezTo>
                          <a:pt x="50" y="163"/>
                          <a:pt x="4" y="151"/>
                          <a:pt x="4" y="136"/>
                        </a:cubicBezTo>
                        <a:cubicBezTo>
                          <a:pt x="4" y="121"/>
                          <a:pt x="26" y="105"/>
                          <a:pt x="49" y="90"/>
                        </a:cubicBezTo>
                        <a:cubicBezTo>
                          <a:pt x="72" y="75"/>
                          <a:pt x="117" y="60"/>
                          <a:pt x="140" y="45"/>
                        </a:cubicBezTo>
                        <a:cubicBezTo>
                          <a:pt x="163" y="30"/>
                          <a:pt x="174" y="15"/>
                          <a:pt x="186" y="0"/>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34" name="Freeform 71">
                    <a:extLst>
                      <a:ext uri="{FF2B5EF4-FFF2-40B4-BE49-F238E27FC236}">
                        <a16:creationId xmlns:a16="http://schemas.microsoft.com/office/drawing/2014/main" id="{00000000-0008-0000-0200-000022000000}"/>
                      </a:ext>
                    </a:extLst>
                  </xdr:cNvPr>
                  <xdr:cNvSpPr>
                    <a:spLocks/>
                  </xdr:cNvSpPr>
                </xdr:nvSpPr>
                <xdr:spPr bwMode="auto">
                  <a:xfrm>
                    <a:off x="1460" y="2668"/>
                    <a:ext cx="252" cy="132"/>
                  </a:xfrm>
                  <a:custGeom>
                    <a:avLst/>
                    <a:gdLst>
                      <a:gd name="T0" fmla="*/ 0 w 252"/>
                      <a:gd name="T1" fmla="*/ 10 h 132"/>
                      <a:gd name="T2" fmla="*/ 32 w 252"/>
                      <a:gd name="T3" fmla="*/ 6 h 132"/>
                      <a:gd name="T4" fmla="*/ 70 w 252"/>
                      <a:gd name="T5" fmla="*/ 46 h 132"/>
                      <a:gd name="T6" fmla="*/ 108 w 252"/>
                      <a:gd name="T7" fmla="*/ 46 h 132"/>
                      <a:gd name="T8" fmla="*/ 140 w 252"/>
                      <a:gd name="T9" fmla="*/ 82 h 132"/>
                      <a:gd name="T10" fmla="*/ 186 w 252"/>
                      <a:gd name="T11" fmla="*/ 74 h 132"/>
                      <a:gd name="T12" fmla="*/ 252 w 252"/>
                      <a:gd name="T13" fmla="*/ 132 h 132"/>
                    </a:gdLst>
                    <a:ahLst/>
                    <a:cxnLst>
                      <a:cxn ang="0">
                        <a:pos x="T0" y="T1"/>
                      </a:cxn>
                      <a:cxn ang="0">
                        <a:pos x="T2" y="T3"/>
                      </a:cxn>
                      <a:cxn ang="0">
                        <a:pos x="T4" y="T5"/>
                      </a:cxn>
                      <a:cxn ang="0">
                        <a:pos x="T6" y="T7"/>
                      </a:cxn>
                      <a:cxn ang="0">
                        <a:pos x="T8" y="T9"/>
                      </a:cxn>
                      <a:cxn ang="0">
                        <a:pos x="T10" y="T11"/>
                      </a:cxn>
                      <a:cxn ang="0">
                        <a:pos x="T12" y="T13"/>
                      </a:cxn>
                    </a:cxnLst>
                    <a:rect l="0" t="0" r="r" b="b"/>
                    <a:pathLst>
                      <a:path w="252" h="132">
                        <a:moveTo>
                          <a:pt x="0" y="10"/>
                        </a:moveTo>
                        <a:cubicBezTo>
                          <a:pt x="5" y="9"/>
                          <a:pt x="20" y="0"/>
                          <a:pt x="32" y="6"/>
                        </a:cubicBezTo>
                        <a:cubicBezTo>
                          <a:pt x="44" y="12"/>
                          <a:pt x="57" y="39"/>
                          <a:pt x="70" y="46"/>
                        </a:cubicBezTo>
                        <a:cubicBezTo>
                          <a:pt x="83" y="53"/>
                          <a:pt x="96" y="40"/>
                          <a:pt x="108" y="46"/>
                        </a:cubicBezTo>
                        <a:cubicBezTo>
                          <a:pt x="120" y="52"/>
                          <a:pt x="127" y="77"/>
                          <a:pt x="140" y="82"/>
                        </a:cubicBezTo>
                        <a:cubicBezTo>
                          <a:pt x="153" y="87"/>
                          <a:pt x="167" y="66"/>
                          <a:pt x="186" y="74"/>
                        </a:cubicBezTo>
                        <a:cubicBezTo>
                          <a:pt x="205" y="82"/>
                          <a:pt x="238" y="120"/>
                          <a:pt x="252" y="132"/>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grpSp>
        </xdr:grpSp>
      </xdr:grpSp>
      <xdr:sp macro="" textlink="">
        <xdr:nvSpPr>
          <xdr:cNvPr id="4" name="Text Box 250">
            <a:extLst>
              <a:ext uri="{FF2B5EF4-FFF2-40B4-BE49-F238E27FC236}">
                <a16:creationId xmlns:a16="http://schemas.microsoft.com/office/drawing/2014/main" id="{00000000-0008-0000-0200-000004000000}"/>
              </a:ext>
            </a:extLst>
          </xdr:cNvPr>
          <xdr:cNvSpPr txBox="1">
            <a:spLocks noChangeArrowheads="1"/>
          </xdr:cNvSpPr>
        </xdr:nvSpPr>
        <xdr:spPr bwMode="auto">
          <a:xfrm>
            <a:off x="2836240" y="1341709"/>
            <a:ext cx="1312003" cy="353680"/>
          </a:xfrm>
          <a:prstGeom prst="rect">
            <a:avLst/>
          </a:prstGeom>
          <a:grpFill/>
          <a:ln>
            <a:noFill/>
          </a:ln>
          <a:effectLst/>
          <a:extLs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spAutoFit/>
          </a:bodyPr>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s-ES" sz="1100" b="1" i="0" u="none" strike="noStrike" kern="0" cap="none" spc="0" normalizeH="0" baseline="0">
                <a:ln>
                  <a:noFill/>
                </a:ln>
                <a:solidFill>
                  <a:srgbClr val="000000"/>
                </a:solidFill>
                <a:effectLst/>
                <a:uLnTx/>
                <a:uFillTx/>
                <a:latin typeface="Calibri" panose="020F0502020204030204" pitchFamily="34" charset="0"/>
                <a:ea typeface="ＭＳ Ｐゴシック"/>
              </a:rPr>
              <a:t>NOROESTE</a:t>
            </a:r>
          </a:p>
        </xdr:txBody>
      </xdr:sp>
      <xdr:sp macro="" textlink="">
        <xdr:nvSpPr>
          <xdr:cNvPr id="5" name="Text Box 270">
            <a:extLst>
              <a:ext uri="{FF2B5EF4-FFF2-40B4-BE49-F238E27FC236}">
                <a16:creationId xmlns:a16="http://schemas.microsoft.com/office/drawing/2014/main" id="{00000000-0008-0000-0200-000005000000}"/>
              </a:ext>
            </a:extLst>
          </xdr:cNvPr>
          <xdr:cNvSpPr txBox="1">
            <a:spLocks noChangeArrowheads="1"/>
          </xdr:cNvSpPr>
        </xdr:nvSpPr>
        <xdr:spPr bwMode="auto">
          <a:xfrm>
            <a:off x="3469414" y="2444179"/>
            <a:ext cx="1682231" cy="322479"/>
          </a:xfrm>
          <a:prstGeom prst="rect">
            <a:avLst/>
          </a:prstGeom>
          <a:grpFill/>
          <a:ln>
            <a:noFill/>
          </a:ln>
          <a:effectLst/>
          <a:extLs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spAutoFit/>
          </a:bodyPr>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ES" sz="1050" b="1" i="0" u="none" strike="noStrike" kern="0" cap="none" spc="0" normalizeH="0" baseline="0">
                <a:ln>
                  <a:noFill/>
                </a:ln>
                <a:solidFill>
                  <a:srgbClr val="000000"/>
                </a:solidFill>
                <a:effectLst/>
                <a:uLnTx/>
                <a:uFillTx/>
                <a:latin typeface="Calibri" panose="020F0502020204030204" pitchFamily="34" charset="0"/>
                <a:ea typeface="ＭＳ Ｐゴシック"/>
              </a:rPr>
              <a:t>RESTO CENTRO</a:t>
            </a:r>
          </a:p>
        </xdr:txBody>
      </xdr:sp>
      <xdr:sp macro="" textlink="">
        <xdr:nvSpPr>
          <xdr:cNvPr id="6" name="Text Box 280">
            <a:extLst>
              <a:ext uri="{FF2B5EF4-FFF2-40B4-BE49-F238E27FC236}">
                <a16:creationId xmlns:a16="http://schemas.microsoft.com/office/drawing/2014/main" id="{00000000-0008-0000-0200-000006000000}"/>
              </a:ext>
            </a:extLst>
          </xdr:cNvPr>
          <xdr:cNvSpPr txBox="1">
            <a:spLocks noChangeArrowheads="1"/>
          </xdr:cNvSpPr>
        </xdr:nvSpPr>
        <xdr:spPr bwMode="auto">
          <a:xfrm>
            <a:off x="3926395" y="4478185"/>
            <a:ext cx="1521123" cy="353680"/>
          </a:xfrm>
          <a:prstGeom prst="rect">
            <a:avLst/>
          </a:prstGeom>
          <a:grpFill/>
          <a:ln>
            <a:noFill/>
          </a:ln>
          <a:effectLst/>
          <a:extLs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spAutoFit/>
          </a:bodyPr>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s-ES" sz="1100" b="1" i="0" u="none" strike="noStrike" kern="0" cap="none" spc="0" normalizeH="0" baseline="0">
                <a:ln>
                  <a:noFill/>
                </a:ln>
                <a:solidFill>
                  <a:srgbClr val="000000"/>
                </a:solidFill>
                <a:effectLst/>
                <a:uLnTx/>
                <a:uFillTx/>
                <a:latin typeface="Calibri" panose="020F0502020204030204" pitchFamily="34" charset="0"/>
                <a:ea typeface="ＭＳ Ｐゴシック"/>
              </a:rPr>
              <a:t>ANDALUCÍA</a:t>
            </a:r>
          </a:p>
        </xdr:txBody>
      </xdr:sp>
      <xdr:sp macro="" textlink="">
        <xdr:nvSpPr>
          <xdr:cNvPr id="7" name="Text Box 290">
            <a:extLst>
              <a:ext uri="{FF2B5EF4-FFF2-40B4-BE49-F238E27FC236}">
                <a16:creationId xmlns:a16="http://schemas.microsoft.com/office/drawing/2014/main" id="{00000000-0008-0000-0200-000007000000}"/>
              </a:ext>
            </a:extLst>
          </xdr:cNvPr>
          <xdr:cNvSpPr txBox="1">
            <a:spLocks noChangeArrowheads="1"/>
          </xdr:cNvSpPr>
        </xdr:nvSpPr>
        <xdr:spPr bwMode="auto">
          <a:xfrm>
            <a:off x="5640399" y="3770515"/>
            <a:ext cx="1220303" cy="343221"/>
          </a:xfrm>
          <a:prstGeom prst="rect">
            <a:avLst/>
          </a:prstGeom>
          <a:grpFill/>
          <a:ln>
            <a:noFill/>
          </a:ln>
          <a:effectLst/>
          <a:extLs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spAutoFit/>
          </a:bodyPr>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s-ES" sz="1050" b="1" i="0" u="none" strike="noStrike" kern="0" cap="none" spc="0" normalizeH="0" baseline="0">
                <a:ln>
                  <a:noFill/>
                </a:ln>
                <a:solidFill>
                  <a:srgbClr val="000000"/>
                </a:solidFill>
                <a:effectLst/>
                <a:uLnTx/>
                <a:uFillTx/>
                <a:latin typeface="Calibri" panose="020F0502020204030204" pitchFamily="34" charset="0"/>
                <a:ea typeface="ＭＳ Ｐゴシック"/>
              </a:rPr>
              <a:t>LEVANTE</a:t>
            </a:r>
          </a:p>
        </xdr:txBody>
      </xdr:sp>
      <xdr:sp macro="" textlink="">
        <xdr:nvSpPr>
          <xdr:cNvPr id="8" name="Oval 297">
            <a:extLst>
              <a:ext uri="{FF2B5EF4-FFF2-40B4-BE49-F238E27FC236}">
                <a16:creationId xmlns:a16="http://schemas.microsoft.com/office/drawing/2014/main" id="{00000000-0008-0000-0200-000008000000}"/>
              </a:ext>
            </a:extLst>
          </xdr:cNvPr>
          <xdr:cNvSpPr>
            <a:spLocks/>
          </xdr:cNvSpPr>
        </xdr:nvSpPr>
        <xdr:spPr bwMode="auto">
          <a:xfrm>
            <a:off x="4925033" y="2799944"/>
            <a:ext cx="264658" cy="261096"/>
          </a:xfrm>
          <a:prstGeom prst="ellipse">
            <a:avLst/>
          </a:prstGeom>
          <a:grpFill/>
          <a:ln w="25400">
            <a:solidFill>
              <a:srgbClr val="C0C0C0">
                <a:alpha val="0"/>
              </a:srgbClr>
            </a:solidFill>
            <a:miter lim="800000"/>
            <a:headEnd/>
            <a:tailEnd/>
          </a:ln>
        </xdr:spPr>
        <xdr:txBody>
          <a:bodyPr wrap="square" lIns="0" tIns="0" rIns="0" bIns="0"/>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9" name="Text Box 311">
            <a:extLst>
              <a:ext uri="{FF2B5EF4-FFF2-40B4-BE49-F238E27FC236}">
                <a16:creationId xmlns:a16="http://schemas.microsoft.com/office/drawing/2014/main" id="{00000000-0008-0000-0200-000009000000}"/>
              </a:ext>
            </a:extLst>
          </xdr:cNvPr>
          <xdr:cNvSpPr txBox="1">
            <a:spLocks noChangeArrowheads="1"/>
          </xdr:cNvSpPr>
        </xdr:nvSpPr>
        <xdr:spPr bwMode="auto">
          <a:xfrm>
            <a:off x="6286366" y="1700840"/>
            <a:ext cx="2365906" cy="343221"/>
          </a:xfrm>
          <a:prstGeom prst="rect">
            <a:avLst/>
          </a:prstGeom>
          <a:grpFill/>
          <a:ln>
            <a:noFill/>
          </a:ln>
          <a:effectLst/>
          <a:extLs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spAutoFit/>
          </a:bodyPr>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s-ES" sz="1050" b="1" i="0" u="none" strike="noStrike" kern="0" cap="none" spc="0" normalizeH="0" baseline="0">
                <a:ln>
                  <a:noFill/>
                </a:ln>
                <a:solidFill>
                  <a:srgbClr val="000000"/>
                </a:solidFill>
                <a:effectLst/>
                <a:uLnTx/>
                <a:uFillTx/>
                <a:latin typeface="Calibri" panose="020F0502020204030204" pitchFamily="34" charset="0"/>
                <a:ea typeface="ＭＳ Ｐゴシック"/>
              </a:rPr>
              <a:t>REST. CAT/ARAGÓN</a:t>
            </a:r>
          </a:p>
        </xdr:txBody>
      </xdr:sp>
      <xdr:sp macro="" textlink="">
        <xdr:nvSpPr>
          <xdr:cNvPr id="10" name="Oval 335">
            <a:extLst>
              <a:ext uri="{FF2B5EF4-FFF2-40B4-BE49-F238E27FC236}">
                <a16:creationId xmlns:a16="http://schemas.microsoft.com/office/drawing/2014/main" id="{00000000-0008-0000-0200-00000A000000}"/>
              </a:ext>
            </a:extLst>
          </xdr:cNvPr>
          <xdr:cNvSpPr>
            <a:spLocks/>
          </xdr:cNvSpPr>
        </xdr:nvSpPr>
        <xdr:spPr bwMode="auto">
          <a:xfrm>
            <a:off x="7584843" y="2091473"/>
            <a:ext cx="264658" cy="261096"/>
          </a:xfrm>
          <a:prstGeom prst="ellipse">
            <a:avLst/>
          </a:prstGeom>
          <a:grpFill/>
          <a:ln w="25400">
            <a:solidFill>
              <a:srgbClr val="C0C0C0">
                <a:alpha val="0"/>
              </a:srgbClr>
            </a:solidFill>
            <a:miter lim="800000"/>
            <a:headEnd/>
            <a:tailEnd/>
          </a:ln>
        </xdr:spPr>
        <xdr:txBody>
          <a:bodyPr wrap="square" lIns="0" tIns="0" rIns="0" bIns="0"/>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nvGrpSpPr>
          <xdr:cNvPr id="11" name="Group 353">
            <a:extLst>
              <a:ext uri="{FF2B5EF4-FFF2-40B4-BE49-F238E27FC236}">
                <a16:creationId xmlns:a16="http://schemas.microsoft.com/office/drawing/2014/main" id="{00000000-0008-0000-0200-00000B000000}"/>
              </a:ext>
            </a:extLst>
          </xdr:cNvPr>
          <xdr:cNvGrpSpPr>
            <a:grpSpLocks/>
          </xdr:cNvGrpSpPr>
        </xdr:nvGrpSpPr>
        <xdr:grpSpPr bwMode="auto">
          <a:xfrm>
            <a:off x="4516467" y="2835048"/>
            <a:ext cx="1194267" cy="329803"/>
            <a:chOff x="2128" y="1750"/>
            <a:chExt cx="722" cy="216"/>
          </a:xfrm>
          <a:grpFill/>
        </xdr:grpSpPr>
        <xdr:sp macro="" textlink="">
          <xdr:nvSpPr>
            <xdr:cNvPr id="15" name="Rectangle 354">
              <a:extLst>
                <a:ext uri="{FF2B5EF4-FFF2-40B4-BE49-F238E27FC236}">
                  <a16:creationId xmlns:a16="http://schemas.microsoft.com/office/drawing/2014/main" id="{00000000-0008-0000-0200-00000F000000}"/>
                </a:ext>
              </a:extLst>
            </xdr:cNvPr>
            <xdr:cNvSpPr>
              <a:spLocks/>
            </xdr:cNvSpPr>
          </xdr:nvSpPr>
          <xdr:spPr bwMode="auto">
            <a:xfrm>
              <a:off x="2128" y="1780"/>
              <a:ext cx="722" cy="186"/>
            </a:xfrm>
            <a:prstGeom prst="rect">
              <a:avLst/>
            </a:prstGeom>
            <a:grpFill/>
            <a:ln>
              <a:noFill/>
            </a:ln>
            <a:extLst>
              <a:ext uri="{91240B29-F687-4F45-9708-019B960494DF}">
                <a14:hiddenLine xmlns:a14="http://schemas.microsoft.com/office/drawing/2010/main" w="12700">
                  <a:solidFill>
                    <a:schemeClr val="tx1"/>
                  </a:solidFill>
                  <a:miter lim="800000"/>
                  <a:headEnd/>
                  <a:tailEnd/>
                </a14:hiddenLine>
              </a:ext>
            </a:extLst>
          </xdr:spPr>
          <xdr:txBody>
            <a:bodyPr wrap="square" lIns="0" tIns="0" rIns="0" bIns="0" anchor="ctr"/>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algn="ctr" defTabSz="665163" eaLnBrk="1" fontAlgn="auto" latinLnBrk="0" hangingPunct="1">
                <a:lnSpc>
                  <a:spcPct val="100000"/>
                </a:lnSpc>
                <a:spcBef>
                  <a:spcPts val="0"/>
                </a:spcBef>
                <a:spcAft>
                  <a:spcPts val="0"/>
                </a:spcAft>
                <a:buClrTx/>
                <a:buSzTx/>
                <a:buFontTx/>
                <a:buNone/>
                <a:tabLst/>
                <a:defRPr/>
              </a:pPr>
              <a:r>
                <a:rPr kumimoji="0" lang="en-US" sz="1050" b="1" i="0" u="none" strike="noStrike" kern="0" cap="none" spc="0" normalizeH="0" baseline="0">
                  <a:ln>
                    <a:noFill/>
                  </a:ln>
                  <a:solidFill>
                    <a:srgbClr val="000000"/>
                  </a:solidFill>
                  <a:effectLst/>
                  <a:uLnTx/>
                  <a:uFillTx/>
                  <a:latin typeface="Calibri" panose="020F0502020204030204" pitchFamily="34" charset="0"/>
                  <a:ea typeface="ＭＳ Ｐゴシック"/>
                  <a:sym typeface="Arial Black" pitchFamily="34" charset="0"/>
                </a:rPr>
                <a:t>AMM</a:t>
              </a:r>
            </a:p>
          </xdr:txBody>
        </xdr:sp>
        <xdr:sp macro="" textlink="">
          <xdr:nvSpPr>
            <xdr:cNvPr id="16" name="Oval 355">
              <a:extLst>
                <a:ext uri="{FF2B5EF4-FFF2-40B4-BE49-F238E27FC236}">
                  <a16:creationId xmlns:a16="http://schemas.microsoft.com/office/drawing/2014/main" id="{00000000-0008-0000-0200-000010000000}"/>
                </a:ext>
              </a:extLst>
            </xdr:cNvPr>
            <xdr:cNvSpPr>
              <a:spLocks/>
            </xdr:cNvSpPr>
          </xdr:nvSpPr>
          <xdr:spPr bwMode="auto">
            <a:xfrm>
              <a:off x="2403" y="1750"/>
              <a:ext cx="105" cy="111"/>
            </a:xfrm>
            <a:prstGeom prst="ellipse">
              <a:avLst/>
            </a:prstGeom>
            <a:grpFill/>
            <a:ln w="25400">
              <a:solidFill>
                <a:srgbClr val="C0C0C0">
                  <a:alpha val="0"/>
                </a:srgbClr>
              </a:solidFill>
              <a:miter lim="800000"/>
              <a:headEnd/>
              <a:tailEnd/>
            </a:ln>
          </xdr:spPr>
          <xdr:txBody>
            <a:bodyPr wrap="square" lIns="0" tIns="0" rIns="0" bIns="0"/>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sp macro="" textlink="">
        <xdr:nvSpPr>
          <xdr:cNvPr id="12" name="Rectangle 357">
            <a:extLst>
              <a:ext uri="{FF2B5EF4-FFF2-40B4-BE49-F238E27FC236}">
                <a16:creationId xmlns:a16="http://schemas.microsoft.com/office/drawing/2014/main" id="{00000000-0008-0000-0200-00000C000000}"/>
              </a:ext>
            </a:extLst>
          </xdr:cNvPr>
          <xdr:cNvSpPr>
            <a:spLocks/>
          </xdr:cNvSpPr>
        </xdr:nvSpPr>
        <xdr:spPr bwMode="auto">
          <a:xfrm>
            <a:off x="7323000" y="2053508"/>
            <a:ext cx="676415" cy="313010"/>
          </a:xfrm>
          <a:prstGeom prst="rect">
            <a:avLst/>
          </a:prstGeom>
          <a:grpFill/>
          <a:ln>
            <a:noFill/>
          </a:ln>
          <a:extLst>
            <a:ext uri="{91240B29-F687-4F45-9708-019B960494DF}">
              <a14:hiddenLine xmlns:a14="http://schemas.microsoft.com/office/drawing/2010/main" w="12700">
                <a:solidFill>
                  <a:schemeClr val="tx1"/>
                </a:solidFill>
                <a:miter lim="800000"/>
                <a:headEnd/>
                <a:tailEnd/>
              </a14:hiddenLine>
            </a:ext>
          </a:extLst>
        </xdr:spPr>
        <xdr:txBody>
          <a:bodyPr wrap="square" lIns="0" tIns="0" rIns="0" bIns="0" anchor="ctr"/>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algn="r" defTabSz="665163" eaLnBrk="1" fontAlgn="auto" latinLnBrk="0" hangingPunct="1">
              <a:lnSpc>
                <a:spcPct val="100000"/>
              </a:lnSpc>
              <a:spcBef>
                <a:spcPts val="0"/>
              </a:spcBef>
              <a:spcAft>
                <a:spcPts val="0"/>
              </a:spcAft>
              <a:buClrTx/>
              <a:buSzTx/>
              <a:buFontTx/>
              <a:buNone/>
              <a:tabLst/>
              <a:defRPr/>
            </a:pPr>
            <a:r>
              <a:rPr kumimoji="0" lang="en-US" sz="1050" b="1" i="0" u="none" strike="noStrike" kern="0" cap="none" spc="0" normalizeH="0" baseline="0">
                <a:ln>
                  <a:noFill/>
                </a:ln>
                <a:solidFill>
                  <a:srgbClr val="000000"/>
                </a:solidFill>
                <a:effectLst/>
                <a:uLnTx/>
                <a:uFillTx/>
                <a:latin typeface="Calibri" panose="020F0502020204030204" pitchFamily="34" charset="0"/>
                <a:ea typeface="ＭＳ Ｐゴシック"/>
                <a:sym typeface="Arial Black" pitchFamily="34" charset="0"/>
              </a:rPr>
              <a:t>AMB</a:t>
            </a:r>
          </a:p>
        </xdr:txBody>
      </xdr:sp>
      <xdr:sp macro="" textlink="">
        <xdr:nvSpPr>
          <xdr:cNvPr id="13" name="Oval 358">
            <a:extLst>
              <a:ext uri="{FF2B5EF4-FFF2-40B4-BE49-F238E27FC236}">
                <a16:creationId xmlns:a16="http://schemas.microsoft.com/office/drawing/2014/main" id="{00000000-0008-0000-0200-00000D000000}"/>
              </a:ext>
            </a:extLst>
          </xdr:cNvPr>
          <xdr:cNvSpPr>
            <a:spLocks/>
          </xdr:cNvSpPr>
        </xdr:nvSpPr>
        <xdr:spPr bwMode="auto">
          <a:xfrm>
            <a:off x="7634465" y="2141860"/>
            <a:ext cx="173683" cy="169483"/>
          </a:xfrm>
          <a:prstGeom prst="ellipse">
            <a:avLst/>
          </a:prstGeom>
          <a:grpFill/>
          <a:ln w="25400">
            <a:solidFill>
              <a:srgbClr val="C0C0C0">
                <a:alpha val="0"/>
              </a:srgbClr>
            </a:solidFill>
            <a:miter lim="800000"/>
            <a:headEnd/>
            <a:tailEnd/>
          </a:ln>
        </xdr:spPr>
        <xdr:txBody>
          <a:bodyPr wrap="square" lIns="0" tIns="0" rIns="0" bIns="0"/>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14" name="Text Box 373">
            <a:extLst>
              <a:ext uri="{FF2B5EF4-FFF2-40B4-BE49-F238E27FC236}">
                <a16:creationId xmlns:a16="http://schemas.microsoft.com/office/drawing/2014/main" id="{00000000-0008-0000-0200-00000E000000}"/>
              </a:ext>
            </a:extLst>
          </xdr:cNvPr>
          <xdr:cNvSpPr txBox="1">
            <a:spLocks noChangeArrowheads="1"/>
          </xdr:cNvSpPr>
        </xdr:nvSpPr>
        <xdr:spPr bwMode="auto">
          <a:xfrm>
            <a:off x="4813943" y="1389649"/>
            <a:ext cx="1470504" cy="322479"/>
          </a:xfrm>
          <a:prstGeom prst="rect">
            <a:avLst/>
          </a:prstGeom>
          <a:grpFill/>
          <a:ln>
            <a:noFill/>
          </a:ln>
          <a:effectLst/>
          <a:extLs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spAutoFit/>
          </a:bodyPr>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s-ES" sz="1100" b="1" i="0" u="none" strike="noStrike" kern="0" cap="none" spc="0" normalizeH="0" baseline="0">
                <a:ln>
                  <a:noFill/>
                </a:ln>
                <a:solidFill>
                  <a:srgbClr val="000000"/>
                </a:solidFill>
                <a:effectLst/>
                <a:uLnTx/>
                <a:uFillTx/>
                <a:latin typeface="Calibri" panose="020F0502020204030204" pitchFamily="34" charset="0"/>
                <a:ea typeface="ＭＳ Ｐゴシック"/>
              </a:rPr>
              <a:t>NORTE CENTRO</a:t>
            </a:r>
          </a:p>
        </xdr:txBody>
      </xdr:sp>
    </xdr:grpSp>
    <xdr:clientData/>
  </xdr:twoCellAnchor>
  <xdr:twoCellAnchor editAs="oneCell">
    <xdr:from>
      <xdr:col>1</xdr:col>
      <xdr:colOff>672841</xdr:colOff>
      <xdr:row>0</xdr:row>
      <xdr:rowOff>135892</xdr:rowOff>
    </xdr:from>
    <xdr:to>
      <xdr:col>1</xdr:col>
      <xdr:colOff>2420282</xdr:colOff>
      <xdr:row>0</xdr:row>
      <xdr:rowOff>542079</xdr:rowOff>
    </xdr:to>
    <xdr:pic>
      <xdr:nvPicPr>
        <xdr:cNvPr id="84" name="Imagen 83">
          <a:extLst>
            <a:ext uri="{FF2B5EF4-FFF2-40B4-BE49-F238E27FC236}">
              <a16:creationId xmlns:a16="http://schemas.microsoft.com/office/drawing/2014/main" id="{00000000-0008-0000-0200-000054000000}"/>
            </a:ext>
          </a:extLst>
        </xdr:cNvPr>
        <xdr:cNvPicPr>
          <a:picLocks noChangeAspect="1"/>
        </xdr:cNvPicPr>
      </xdr:nvPicPr>
      <xdr:blipFill>
        <a:blip xmlns:r="http://schemas.openxmlformats.org/officeDocument/2006/relationships" r:embed="rId1"/>
        <a:stretch>
          <a:fillRect/>
        </a:stretch>
      </xdr:blipFill>
      <xdr:spPr>
        <a:xfrm>
          <a:off x="762488" y="135892"/>
          <a:ext cx="1747441" cy="409362"/>
        </a:xfrm>
        <a:prstGeom prst="rect">
          <a:avLst/>
        </a:prstGeom>
      </xdr:spPr>
    </xdr:pic>
    <xdr:clientData/>
  </xdr:twoCellAnchor>
  <xdr:twoCellAnchor editAs="oneCell">
    <xdr:from>
      <xdr:col>0</xdr:col>
      <xdr:colOff>52294</xdr:colOff>
      <xdr:row>0</xdr:row>
      <xdr:rowOff>52294</xdr:rowOff>
    </xdr:from>
    <xdr:to>
      <xdr:col>1</xdr:col>
      <xdr:colOff>716616</xdr:colOff>
      <xdr:row>0</xdr:row>
      <xdr:rowOff>449222</xdr:rowOff>
    </xdr:to>
    <xdr:pic>
      <xdr:nvPicPr>
        <xdr:cNvPr id="85" name="Imagen 84">
          <a:hlinkClick xmlns:r="http://schemas.openxmlformats.org/officeDocument/2006/relationships" r:id="rId2"/>
          <a:extLst>
            <a:ext uri="{FF2B5EF4-FFF2-40B4-BE49-F238E27FC236}">
              <a16:creationId xmlns:a16="http://schemas.microsoft.com/office/drawing/2014/main" id="{00000000-0008-0000-0200-000055000000}"/>
            </a:ext>
          </a:extLst>
        </xdr:cNvPr>
        <xdr:cNvPicPr>
          <a:picLocks noChangeAspect="1"/>
        </xdr:cNvPicPr>
      </xdr:nvPicPr>
      <xdr:blipFill>
        <a:blip xmlns:r="http://schemas.openxmlformats.org/officeDocument/2006/relationships" r:embed="rId3">
          <a:extLst>
            <a:ext uri="{BEBA8EAE-BF5A-486C-A8C5-ECC9F3942E4B}">
              <a14:imgProps xmlns:a14="http://schemas.microsoft.com/office/drawing/2010/main">
                <a14:imgLayer r:embed="rId4">
                  <a14:imgEffect>
                    <a14:saturation sat="0"/>
                  </a14:imgEffect>
                </a14:imgLayer>
              </a14:imgProps>
            </a:ext>
          </a:extLst>
        </a:blip>
        <a:stretch>
          <a:fillRect/>
        </a:stretch>
      </xdr:blipFill>
      <xdr:spPr>
        <a:xfrm flipH="1">
          <a:off x="52294" y="52294"/>
          <a:ext cx="750794" cy="393753"/>
        </a:xfrm>
        <a:prstGeom prst="rect">
          <a:avLst/>
        </a:prstGeom>
      </xdr:spPr>
    </xdr:pic>
    <xdr:clientData/>
  </xdr:twoCellAnchor>
  <xdr:twoCellAnchor editAs="oneCell">
    <xdr:from>
      <xdr:col>1</xdr:col>
      <xdr:colOff>6437006</xdr:colOff>
      <xdr:row>0</xdr:row>
      <xdr:rowOff>52362</xdr:rowOff>
    </xdr:from>
    <xdr:to>
      <xdr:col>2</xdr:col>
      <xdr:colOff>11639</xdr:colOff>
      <xdr:row>0</xdr:row>
      <xdr:rowOff>560957</xdr:rowOff>
    </xdr:to>
    <xdr:pic>
      <xdr:nvPicPr>
        <xdr:cNvPr id="86" name="Imagen 85">
          <a:extLst>
            <a:ext uri="{FF2B5EF4-FFF2-40B4-BE49-F238E27FC236}">
              <a16:creationId xmlns:a16="http://schemas.microsoft.com/office/drawing/2014/main" id="{00000000-0008-0000-0200-000056000000}"/>
            </a:ext>
          </a:extLst>
        </xdr:cNvPr>
        <xdr:cNvPicPr>
          <a:picLocks noChangeAspect="1"/>
        </xdr:cNvPicPr>
      </xdr:nvPicPr>
      <xdr:blipFill>
        <a:blip xmlns:r="http://schemas.openxmlformats.org/officeDocument/2006/relationships" r:embed="rId5"/>
        <a:stretch>
          <a:fillRect/>
        </a:stretch>
      </xdr:blipFill>
      <xdr:spPr>
        <a:xfrm>
          <a:off x="6526653" y="52362"/>
          <a:ext cx="1810396" cy="51177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36284</xdr:rowOff>
    </xdr:from>
    <xdr:to>
      <xdr:col>1</xdr:col>
      <xdr:colOff>398008</xdr:colOff>
      <xdr:row>0</xdr:row>
      <xdr:rowOff>466330</xdr:rowOff>
    </xdr:to>
    <xdr:pic>
      <xdr:nvPicPr>
        <xdr:cNvPr id="4" name="Imagen 3">
          <a:hlinkClick xmlns:r="http://schemas.openxmlformats.org/officeDocument/2006/relationships" r:id="rId1"/>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2">
          <a:extLst>
            <a:ext uri="{BEBA8EAE-BF5A-486C-A8C5-ECC9F3942E4B}">
              <a14:imgProps xmlns:a14="http://schemas.microsoft.com/office/drawing/2010/main">
                <a14:imgLayer r:embed="rId3">
                  <a14:imgEffect>
                    <a14:saturation sat="0"/>
                  </a14:imgEffect>
                </a14:imgLayer>
              </a14:imgProps>
            </a:ext>
          </a:extLst>
        </a:blip>
        <a:stretch>
          <a:fillRect/>
        </a:stretch>
      </xdr:blipFill>
      <xdr:spPr>
        <a:xfrm flipH="1">
          <a:off x="0" y="36284"/>
          <a:ext cx="833437" cy="430046"/>
        </a:xfrm>
        <a:prstGeom prst="rect">
          <a:avLst/>
        </a:prstGeom>
      </xdr:spPr>
    </xdr:pic>
    <xdr:clientData/>
  </xdr:twoCellAnchor>
  <xdr:twoCellAnchor editAs="oneCell">
    <xdr:from>
      <xdr:col>8</xdr:col>
      <xdr:colOff>1321253</xdr:colOff>
      <xdr:row>0</xdr:row>
      <xdr:rowOff>36352</xdr:rowOff>
    </xdr:from>
    <xdr:to>
      <xdr:col>9</xdr:col>
      <xdr:colOff>330393</xdr:colOff>
      <xdr:row>0</xdr:row>
      <xdr:rowOff>541772</xdr:rowOff>
    </xdr:to>
    <xdr:pic>
      <xdr:nvPicPr>
        <xdr:cNvPr id="5" name="Imagen 4">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4"/>
        <a:stretch>
          <a:fillRect/>
        </a:stretch>
      </xdr:blipFill>
      <xdr:spPr>
        <a:xfrm>
          <a:off x="7090682" y="36352"/>
          <a:ext cx="1827632" cy="505420"/>
        </a:xfrm>
        <a:prstGeom prst="rect">
          <a:avLst/>
        </a:prstGeom>
      </xdr:spPr>
    </xdr:pic>
    <xdr:clientData/>
  </xdr:twoCellAnchor>
  <xdr:twoCellAnchor editAs="oneCell">
    <xdr:from>
      <xdr:col>1</xdr:col>
      <xdr:colOff>412599</xdr:colOff>
      <xdr:row>0</xdr:row>
      <xdr:rowOff>116487</xdr:rowOff>
    </xdr:from>
    <xdr:to>
      <xdr:col>4</xdr:col>
      <xdr:colOff>202747</xdr:colOff>
      <xdr:row>0</xdr:row>
      <xdr:rowOff>597708</xdr:rowOff>
    </xdr:to>
    <xdr:pic>
      <xdr:nvPicPr>
        <xdr:cNvPr id="6" name="Imagen 5">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5"/>
        <a:stretch>
          <a:fillRect/>
        </a:stretch>
      </xdr:blipFill>
      <xdr:spPr>
        <a:xfrm>
          <a:off x="848028" y="116487"/>
          <a:ext cx="2076148" cy="48122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184150</xdr:colOff>
          <xdr:row>4</xdr:row>
          <xdr:rowOff>152400</xdr:rowOff>
        </xdr:from>
        <xdr:to>
          <xdr:col>1</xdr:col>
          <xdr:colOff>393700</xdr:colOff>
          <xdr:row>6</xdr:row>
          <xdr:rowOff>190500</xdr:rowOff>
        </xdr:to>
        <xdr:sp macro="" textlink="">
          <xdr:nvSpPr>
            <xdr:cNvPr id="7170" name="Drop Down 2" hidden="1">
              <a:extLst>
                <a:ext uri="{63B3BB69-23CF-44E3-9099-C40C66FF867C}">
                  <a14:compatExt spid="_x0000_s7170"/>
                </a:ext>
                <a:ext uri="{FF2B5EF4-FFF2-40B4-BE49-F238E27FC236}">
                  <a16:creationId xmlns:a16="http://schemas.microsoft.com/office/drawing/2014/main" id="{00000000-0008-0000-0800-0000021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0</xdr:col>
      <xdr:colOff>0</xdr:colOff>
      <xdr:row>0</xdr:row>
      <xdr:rowOff>0</xdr:rowOff>
    </xdr:from>
    <xdr:to>
      <xdr:col>0</xdr:col>
      <xdr:colOff>823912</xdr:colOff>
      <xdr:row>0</xdr:row>
      <xdr:rowOff>420521</xdr:rowOff>
    </xdr:to>
    <xdr:pic>
      <xdr:nvPicPr>
        <xdr:cNvPr id="5" name="Imagen 4">
          <a:hlinkClick xmlns:r="http://schemas.openxmlformats.org/officeDocument/2006/relationships" r:id="rId1"/>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2">
          <a:extLst>
            <a:ext uri="{BEBA8EAE-BF5A-486C-A8C5-ECC9F3942E4B}">
              <a14:imgProps xmlns:a14="http://schemas.microsoft.com/office/drawing/2010/main">
                <a14:imgLayer r:embed="rId3">
                  <a14:imgEffect>
                    <a14:saturation sat="0"/>
                  </a14:imgEffect>
                </a14:imgLayer>
              </a14:imgProps>
            </a:ext>
          </a:extLst>
        </a:blip>
        <a:stretch>
          <a:fillRect/>
        </a:stretch>
      </xdr:blipFill>
      <xdr:spPr>
        <a:xfrm flipH="1">
          <a:off x="0" y="0"/>
          <a:ext cx="823912" cy="420521"/>
        </a:xfrm>
        <a:prstGeom prst="rect">
          <a:avLst/>
        </a:prstGeom>
      </xdr:spPr>
    </xdr:pic>
    <xdr:clientData/>
  </xdr:twoCellAnchor>
  <xdr:twoCellAnchor editAs="oneCell">
    <xdr:from>
      <xdr:col>10</xdr:col>
      <xdr:colOff>618972</xdr:colOff>
      <xdr:row>0</xdr:row>
      <xdr:rowOff>37918</xdr:rowOff>
    </xdr:from>
    <xdr:to>
      <xdr:col>12</xdr:col>
      <xdr:colOff>1091185</xdr:colOff>
      <xdr:row>0</xdr:row>
      <xdr:rowOff>613009</xdr:rowOff>
    </xdr:to>
    <xdr:pic>
      <xdr:nvPicPr>
        <xdr:cNvPr id="6" name="Imagen 5">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4"/>
        <a:stretch>
          <a:fillRect/>
        </a:stretch>
      </xdr:blipFill>
      <xdr:spPr>
        <a:xfrm>
          <a:off x="15414472" y="37918"/>
          <a:ext cx="2047013" cy="581441"/>
        </a:xfrm>
        <a:prstGeom prst="rect">
          <a:avLst/>
        </a:prstGeom>
      </xdr:spPr>
    </xdr:pic>
    <xdr:clientData/>
  </xdr:twoCellAnchor>
  <xdr:twoCellAnchor editAs="oneCell">
    <xdr:from>
      <xdr:col>0</xdr:col>
      <xdr:colOff>1204837</xdr:colOff>
      <xdr:row>0</xdr:row>
      <xdr:rowOff>20739</xdr:rowOff>
    </xdr:from>
    <xdr:to>
      <xdr:col>0</xdr:col>
      <xdr:colOff>3617603</xdr:colOff>
      <xdr:row>0</xdr:row>
      <xdr:rowOff>576213</xdr:rowOff>
    </xdr:to>
    <xdr:pic>
      <xdr:nvPicPr>
        <xdr:cNvPr id="7" name="Imagen 6">
          <a:extLst>
            <a:ext uri="{FF2B5EF4-FFF2-40B4-BE49-F238E27FC236}">
              <a16:creationId xmlns:a16="http://schemas.microsoft.com/office/drawing/2014/main" id="{00000000-0008-0000-0800-000007000000}"/>
            </a:ext>
          </a:extLst>
        </xdr:cNvPr>
        <xdr:cNvPicPr>
          <a:picLocks noChangeAspect="1"/>
        </xdr:cNvPicPr>
      </xdr:nvPicPr>
      <xdr:blipFill>
        <a:blip xmlns:r="http://schemas.openxmlformats.org/officeDocument/2006/relationships" r:embed="rId5"/>
        <a:stretch>
          <a:fillRect/>
        </a:stretch>
      </xdr:blipFill>
      <xdr:spPr>
        <a:xfrm>
          <a:off x="1204837" y="20739"/>
          <a:ext cx="2412766" cy="555474"/>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203200</xdr:colOff>
          <xdr:row>5</xdr:row>
          <xdr:rowOff>146050</xdr:rowOff>
        </xdr:from>
        <xdr:to>
          <xdr:col>1</xdr:col>
          <xdr:colOff>260350</xdr:colOff>
          <xdr:row>7</xdr:row>
          <xdr:rowOff>127000</xdr:rowOff>
        </xdr:to>
        <xdr:sp macro="" textlink="">
          <xdr:nvSpPr>
            <xdr:cNvPr id="8193" name="Drop Down 1" hidden="1">
              <a:extLst>
                <a:ext uri="{63B3BB69-23CF-44E3-9099-C40C66FF867C}">
                  <a14:compatExt spid="_x0000_s8193"/>
                </a:ext>
                <a:ext uri="{FF2B5EF4-FFF2-40B4-BE49-F238E27FC236}">
                  <a16:creationId xmlns:a16="http://schemas.microsoft.com/office/drawing/2014/main" id="{00000000-0008-0000-0900-000001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107950</xdr:colOff>
          <xdr:row>5</xdr:row>
          <xdr:rowOff>146050</xdr:rowOff>
        </xdr:from>
        <xdr:to>
          <xdr:col>5</xdr:col>
          <xdr:colOff>241300</xdr:colOff>
          <xdr:row>7</xdr:row>
          <xdr:rowOff>152400</xdr:rowOff>
        </xdr:to>
        <xdr:sp macro="" textlink="">
          <xdr:nvSpPr>
            <xdr:cNvPr id="8194" name="Drop Down 2" hidden="1">
              <a:extLst>
                <a:ext uri="{63B3BB69-23CF-44E3-9099-C40C66FF867C}">
                  <a14:compatExt spid="_x0000_s8194"/>
                </a:ext>
                <a:ext uri="{FF2B5EF4-FFF2-40B4-BE49-F238E27FC236}">
                  <a16:creationId xmlns:a16="http://schemas.microsoft.com/office/drawing/2014/main" id="{00000000-0008-0000-0900-000002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0</xdr:col>
      <xdr:colOff>0</xdr:colOff>
      <xdr:row>0</xdr:row>
      <xdr:rowOff>63497</xdr:rowOff>
    </xdr:from>
    <xdr:to>
      <xdr:col>0</xdr:col>
      <xdr:colOff>827087</xdr:colOff>
      <xdr:row>0</xdr:row>
      <xdr:rowOff>493543</xdr:rowOff>
    </xdr:to>
    <xdr:pic>
      <xdr:nvPicPr>
        <xdr:cNvPr id="6" name="Imagen 5">
          <a:hlinkClick xmlns:r="http://schemas.openxmlformats.org/officeDocument/2006/relationships" r:id="rId1"/>
          <a:extLst>
            <a:ext uri="{FF2B5EF4-FFF2-40B4-BE49-F238E27FC236}">
              <a16:creationId xmlns:a16="http://schemas.microsoft.com/office/drawing/2014/main" id="{00000000-0008-0000-0900-000006000000}"/>
            </a:ext>
          </a:extLst>
        </xdr:cNvPr>
        <xdr:cNvPicPr>
          <a:picLocks noChangeAspect="1"/>
        </xdr:cNvPicPr>
      </xdr:nvPicPr>
      <xdr:blipFill>
        <a:blip xmlns:r="http://schemas.openxmlformats.org/officeDocument/2006/relationships" r:embed="rId2">
          <a:extLst>
            <a:ext uri="{BEBA8EAE-BF5A-486C-A8C5-ECC9F3942E4B}">
              <a14:imgProps xmlns:a14="http://schemas.microsoft.com/office/drawing/2010/main">
                <a14:imgLayer r:embed="rId3">
                  <a14:imgEffect>
                    <a14:saturation sat="0"/>
                  </a14:imgEffect>
                </a14:imgLayer>
              </a14:imgProps>
            </a:ext>
          </a:extLst>
        </a:blip>
        <a:stretch>
          <a:fillRect/>
        </a:stretch>
      </xdr:blipFill>
      <xdr:spPr>
        <a:xfrm flipH="1">
          <a:off x="0" y="63497"/>
          <a:ext cx="833437" cy="430046"/>
        </a:xfrm>
        <a:prstGeom prst="rect">
          <a:avLst/>
        </a:prstGeom>
      </xdr:spPr>
    </xdr:pic>
    <xdr:clientData/>
  </xdr:twoCellAnchor>
  <xdr:twoCellAnchor editAs="oneCell">
    <xdr:from>
      <xdr:col>9</xdr:col>
      <xdr:colOff>1052436</xdr:colOff>
      <xdr:row>0</xdr:row>
      <xdr:rowOff>101295</xdr:rowOff>
    </xdr:from>
    <xdr:to>
      <xdr:col>13</xdr:col>
      <xdr:colOff>730444</xdr:colOff>
      <xdr:row>1</xdr:row>
      <xdr:rowOff>59680</xdr:rowOff>
    </xdr:to>
    <xdr:pic>
      <xdr:nvPicPr>
        <xdr:cNvPr id="7" name="Imagen 6">
          <a:extLst>
            <a:ext uri="{FF2B5EF4-FFF2-40B4-BE49-F238E27FC236}">
              <a16:creationId xmlns:a16="http://schemas.microsoft.com/office/drawing/2014/main" id="{00000000-0008-0000-0900-000007000000}"/>
            </a:ext>
          </a:extLst>
        </xdr:cNvPr>
        <xdr:cNvPicPr>
          <a:picLocks noChangeAspect="1"/>
        </xdr:cNvPicPr>
      </xdr:nvPicPr>
      <xdr:blipFill>
        <a:blip xmlns:r="http://schemas.openxmlformats.org/officeDocument/2006/relationships" r:embed="rId4"/>
        <a:stretch>
          <a:fillRect/>
        </a:stretch>
      </xdr:blipFill>
      <xdr:spPr>
        <a:xfrm>
          <a:off x="12473365" y="101295"/>
          <a:ext cx="2024786" cy="575242"/>
        </a:xfrm>
        <a:prstGeom prst="rect">
          <a:avLst/>
        </a:prstGeom>
      </xdr:spPr>
    </xdr:pic>
    <xdr:clientData/>
  </xdr:twoCellAnchor>
  <xdr:twoCellAnchor editAs="oneCell">
    <xdr:from>
      <xdr:col>0</xdr:col>
      <xdr:colOff>1265617</xdr:colOff>
      <xdr:row>0</xdr:row>
      <xdr:rowOff>111179</xdr:rowOff>
    </xdr:from>
    <xdr:to>
      <xdr:col>2</xdr:col>
      <xdr:colOff>48753</xdr:colOff>
      <xdr:row>1</xdr:row>
      <xdr:rowOff>49796</xdr:rowOff>
    </xdr:to>
    <xdr:pic>
      <xdr:nvPicPr>
        <xdr:cNvPr id="8" name="Imagen 7">
          <a:extLst>
            <a:ext uri="{FF2B5EF4-FFF2-40B4-BE49-F238E27FC236}">
              <a16:creationId xmlns:a16="http://schemas.microsoft.com/office/drawing/2014/main" id="{00000000-0008-0000-0900-000008000000}"/>
            </a:ext>
          </a:extLst>
        </xdr:cNvPr>
        <xdr:cNvPicPr>
          <a:picLocks noChangeAspect="1"/>
        </xdr:cNvPicPr>
      </xdr:nvPicPr>
      <xdr:blipFill>
        <a:blip xmlns:r="http://schemas.openxmlformats.org/officeDocument/2006/relationships" r:embed="rId5"/>
        <a:stretch>
          <a:fillRect/>
        </a:stretch>
      </xdr:blipFill>
      <xdr:spPr>
        <a:xfrm>
          <a:off x="1265617" y="111179"/>
          <a:ext cx="2393565" cy="555474"/>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88900</xdr:colOff>
          <xdr:row>5</xdr:row>
          <xdr:rowOff>336550</xdr:rowOff>
        </xdr:from>
        <xdr:to>
          <xdr:col>1</xdr:col>
          <xdr:colOff>400050</xdr:colOff>
          <xdr:row>6</xdr:row>
          <xdr:rowOff>57150</xdr:rowOff>
        </xdr:to>
        <xdr:sp macro="" textlink="">
          <xdr:nvSpPr>
            <xdr:cNvPr id="9217" name="Drop Down 1" hidden="1">
              <a:extLst>
                <a:ext uri="{63B3BB69-23CF-44E3-9099-C40C66FF867C}">
                  <a14:compatExt spid="_x0000_s9217"/>
                </a:ext>
                <a:ext uri="{FF2B5EF4-FFF2-40B4-BE49-F238E27FC236}">
                  <a16:creationId xmlns:a16="http://schemas.microsoft.com/office/drawing/2014/main" id="{00000000-0008-0000-0A00-000001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oneCellAnchor>
    <xdr:from>
      <xdr:col>0</xdr:col>
      <xdr:colOff>0</xdr:colOff>
      <xdr:row>0</xdr:row>
      <xdr:rowOff>82547</xdr:rowOff>
    </xdr:from>
    <xdr:ext cx="833437" cy="433221"/>
    <xdr:pic>
      <xdr:nvPicPr>
        <xdr:cNvPr id="5" name="Imagen 4">
          <a:hlinkClick xmlns:r="http://schemas.openxmlformats.org/officeDocument/2006/relationships" r:id="rId1"/>
          <a:extLst>
            <a:ext uri="{FF2B5EF4-FFF2-40B4-BE49-F238E27FC236}">
              <a16:creationId xmlns:a16="http://schemas.microsoft.com/office/drawing/2014/main" id="{00000000-0008-0000-0A00-000005000000}"/>
            </a:ext>
          </a:extLst>
        </xdr:cNvPr>
        <xdr:cNvPicPr>
          <a:picLocks noChangeAspect="1"/>
        </xdr:cNvPicPr>
      </xdr:nvPicPr>
      <xdr:blipFill>
        <a:blip xmlns:r="http://schemas.openxmlformats.org/officeDocument/2006/relationships" r:embed="rId2">
          <a:extLst>
            <a:ext uri="{BEBA8EAE-BF5A-486C-A8C5-ECC9F3942E4B}">
              <a14:imgProps xmlns:a14="http://schemas.microsoft.com/office/drawing/2010/main">
                <a14:imgLayer r:embed="rId3">
                  <a14:imgEffect>
                    <a14:saturation sat="0"/>
                  </a14:imgEffect>
                </a14:imgLayer>
              </a14:imgProps>
            </a:ext>
          </a:extLst>
        </a:blip>
        <a:stretch>
          <a:fillRect/>
        </a:stretch>
      </xdr:blipFill>
      <xdr:spPr>
        <a:xfrm flipH="1">
          <a:off x="0" y="82547"/>
          <a:ext cx="833437" cy="433221"/>
        </a:xfrm>
        <a:prstGeom prst="rect">
          <a:avLst/>
        </a:prstGeom>
      </xdr:spPr>
    </xdr:pic>
    <xdr:clientData/>
  </xdr:oneCellAnchor>
  <xdr:twoCellAnchor editAs="oneCell">
    <xdr:from>
      <xdr:col>9</xdr:col>
      <xdr:colOff>30386</xdr:colOff>
      <xdr:row>0</xdr:row>
      <xdr:rowOff>137996</xdr:rowOff>
    </xdr:from>
    <xdr:to>
      <xdr:col>10</xdr:col>
      <xdr:colOff>922455</xdr:colOff>
      <xdr:row>1</xdr:row>
      <xdr:rowOff>97137</xdr:rowOff>
    </xdr:to>
    <xdr:pic>
      <xdr:nvPicPr>
        <xdr:cNvPr id="6" name="Imagen 5">
          <a:extLst>
            <a:ext uri="{FF2B5EF4-FFF2-40B4-BE49-F238E27FC236}">
              <a16:creationId xmlns:a16="http://schemas.microsoft.com/office/drawing/2014/main" id="{00000000-0008-0000-0A00-000006000000}"/>
            </a:ext>
          </a:extLst>
        </xdr:cNvPr>
        <xdr:cNvPicPr>
          <a:picLocks noChangeAspect="1"/>
        </xdr:cNvPicPr>
      </xdr:nvPicPr>
      <xdr:blipFill>
        <a:blip xmlns:r="http://schemas.openxmlformats.org/officeDocument/2006/relationships" r:embed="rId4"/>
        <a:stretch>
          <a:fillRect/>
        </a:stretch>
      </xdr:blipFill>
      <xdr:spPr>
        <a:xfrm>
          <a:off x="11926053" y="137996"/>
          <a:ext cx="2013902" cy="572974"/>
        </a:xfrm>
        <a:prstGeom prst="rect">
          <a:avLst/>
        </a:prstGeom>
      </xdr:spPr>
    </xdr:pic>
    <xdr:clientData/>
  </xdr:twoCellAnchor>
  <xdr:twoCellAnchor editAs="oneCell">
    <xdr:from>
      <xdr:col>0</xdr:col>
      <xdr:colOff>1722966</xdr:colOff>
      <xdr:row>0</xdr:row>
      <xdr:rowOff>74081</xdr:rowOff>
    </xdr:from>
    <xdr:to>
      <xdr:col>2</xdr:col>
      <xdr:colOff>69919</xdr:colOff>
      <xdr:row>1</xdr:row>
      <xdr:rowOff>13605</xdr:rowOff>
    </xdr:to>
    <xdr:pic>
      <xdr:nvPicPr>
        <xdr:cNvPr id="7" name="Imagen 6">
          <a:extLst>
            <a:ext uri="{FF2B5EF4-FFF2-40B4-BE49-F238E27FC236}">
              <a16:creationId xmlns:a16="http://schemas.microsoft.com/office/drawing/2014/main" id="{00000000-0008-0000-0A00-000007000000}"/>
            </a:ext>
          </a:extLst>
        </xdr:cNvPr>
        <xdr:cNvPicPr>
          <a:picLocks noChangeAspect="1"/>
        </xdr:cNvPicPr>
      </xdr:nvPicPr>
      <xdr:blipFill>
        <a:blip xmlns:r="http://schemas.openxmlformats.org/officeDocument/2006/relationships" r:embed="rId5"/>
        <a:stretch>
          <a:fillRect/>
        </a:stretch>
      </xdr:blipFill>
      <xdr:spPr>
        <a:xfrm>
          <a:off x="1722966" y="74081"/>
          <a:ext cx="2389786" cy="553357"/>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person displayName="Cubillo, Gema (KWMAT)" id="{C1216DA8-2471-4576-864B-324779A37D8C}" userId="S::gema.cubillo@kantar.com::6c6a77e2-7c38-4a87-a090-0e5d01c4fdeb" providerId="AD"/>
</personList>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M7" dT="2020-11-12T13:39:13.04" personId="{C1216DA8-2471-4576-864B-324779A37D8C}" id="{FEB69596-88EA-4D55-A9CF-558EAE56A09D}">
    <text>Dato expresado en % a excepción de cuando se selecciona la variable penetracion que está expresado en puntos.</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6.xml"/><Relationship Id="rId1" Type="http://schemas.openxmlformats.org/officeDocument/2006/relationships/printerSettings" Target="../printerSettings/printerSettings6.bin"/><Relationship Id="rId5" Type="http://schemas.openxmlformats.org/officeDocument/2006/relationships/ctrlProp" Target="../ctrlProps/ctrlProp3.xml"/><Relationship Id="rId4" Type="http://schemas.openxmlformats.org/officeDocument/2006/relationships/ctrlProp" Target="../ctrlProps/ctrlProp2.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trlProp" Target="../ctrlProps/ctrlProp4.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5.xml"/><Relationship Id="rId1" Type="http://schemas.openxmlformats.org/officeDocument/2006/relationships/printerSettings" Target="../printerSettings/printerSettings5.bin"/><Relationship Id="rId6" Type="http://schemas.microsoft.com/office/2017/10/relationships/threadedComment" Target="../threadedComments/threadedComment1.xml"/><Relationship Id="rId5" Type="http://schemas.openxmlformats.org/officeDocument/2006/relationships/comments" Target="../comments1.xml"/><Relationship Id="rId4" Type="http://schemas.openxmlformats.org/officeDocument/2006/relationships/ctrlProp" Target="../ctrlProps/ctrlProp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248CF8-2241-4FE6-A776-29CEA2332B87}">
  <sheetPr codeName="Hoja14"/>
  <dimension ref="A1:P34"/>
  <sheetViews>
    <sheetView showGridLines="0" showRowColHeaders="0" tabSelected="1" zoomScale="70" zoomScaleNormal="70" workbookViewId="0">
      <selection sqref="A1:P1"/>
    </sheetView>
  </sheetViews>
  <sheetFormatPr baseColWidth="10" defaultColWidth="11.453125" defaultRowHeight="14.5" x14ac:dyDescent="0.35"/>
  <sheetData>
    <row r="1" spans="1:16" ht="57" customHeight="1" x14ac:dyDescent="0.35">
      <c r="A1" s="93" t="s">
        <v>0</v>
      </c>
      <c r="B1" s="93"/>
      <c r="C1" s="93"/>
      <c r="D1" s="93"/>
      <c r="E1" s="93"/>
      <c r="F1" s="93"/>
      <c r="G1" s="93"/>
      <c r="H1" s="93"/>
      <c r="I1" s="93"/>
      <c r="J1" s="93"/>
      <c r="K1" s="93"/>
      <c r="L1" s="93"/>
      <c r="M1" s="93"/>
      <c r="N1" s="93"/>
      <c r="O1" s="93"/>
      <c r="P1" s="93"/>
    </row>
    <row r="5" spans="1:16" ht="55" customHeight="1" x14ac:dyDescent="0.35">
      <c r="B5" s="46" t="s">
        <v>1</v>
      </c>
    </row>
    <row r="6" spans="1:16" ht="55" customHeight="1" x14ac:dyDescent="0.35">
      <c r="B6" s="46" t="s">
        <v>2</v>
      </c>
    </row>
    <row r="7" spans="1:16" ht="55" customHeight="1" x14ac:dyDescent="0.35">
      <c r="B7" s="46" t="s">
        <v>3</v>
      </c>
    </row>
    <row r="8" spans="1:16" ht="8.5" customHeight="1" x14ac:dyDescent="0.6">
      <c r="B8" s="47"/>
    </row>
    <row r="9" spans="1:16" ht="55.5" customHeight="1" x14ac:dyDescent="0.35">
      <c r="A9" s="48"/>
      <c r="B9" s="46" t="s">
        <v>4</v>
      </c>
      <c r="C9" s="48"/>
    </row>
    <row r="10" spans="1:16" ht="55.5" customHeight="1" x14ac:dyDescent="0.35">
      <c r="A10" s="48"/>
      <c r="B10" s="46" t="s">
        <v>5</v>
      </c>
      <c r="C10" s="48"/>
    </row>
    <row r="11" spans="1:16" ht="55.5" customHeight="1" x14ac:dyDescent="0.35">
      <c r="B11" s="46" t="s">
        <v>6</v>
      </c>
    </row>
    <row r="34" ht="57" customHeight="1" x14ac:dyDescent="0.35"/>
  </sheetData>
  <sheetProtection sheet="1" objects="1" scenarios="1"/>
  <mergeCells count="1">
    <mergeCell ref="A1:P1"/>
  </mergeCells>
  <hyperlinks>
    <hyperlink ref="B5" location="KPI!A1" display="Principales variables" xr:uid="{B4BA023D-ECB8-4245-B231-D1097865BE67}"/>
    <hyperlink ref="B6" location="PERFIL!A1" display="Perfil sociodemografico" xr:uid="{DF361758-BF48-42E6-AA0D-6E8487AAFD59}"/>
    <hyperlink ref="B7" location="MOTIVOS!A1" display="Lugares y motivos de consumo" xr:uid="{08DEB8AF-24ED-497E-B2AB-E982488E6FE8}"/>
    <hyperlink ref="B9" location="METODOLOGÍA!A1" display="Metodología" xr:uid="{2BE43B95-C2CC-488C-B425-FF4488A50A43}"/>
    <hyperlink ref="B10" location="VARIABLES!A1" display="Glosario Variables" xr:uid="{AE8ADF03-EA39-4BC3-B27F-19F34698BC0B}"/>
    <hyperlink ref="B11" location="Conclusiones!A1" display="Conclusiones" xr:uid="{E0B826F8-AFE0-4592-A186-E47DC2E3B8FB}"/>
  </hyperlinks>
  <pageMargins left="0.25" right="0.25" top="0.75" bottom="0.75" header="0.3" footer="0.3"/>
  <pageSetup paperSize="9" scale="51"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7">
    <tabColor rgb="FF92D050"/>
  </sheetPr>
  <dimension ref="A1:O500"/>
  <sheetViews>
    <sheetView showGridLines="0" showRowColHeaders="0" zoomScale="63" zoomScaleNormal="85" workbookViewId="0">
      <selection activeCell="G7" sqref="G7"/>
    </sheetView>
  </sheetViews>
  <sheetFormatPr baseColWidth="10" defaultColWidth="11.453125" defaultRowHeight="14.5" x14ac:dyDescent="0.35"/>
  <cols>
    <col min="1" max="1" width="46.1796875" customWidth="1"/>
    <col min="2" max="2" width="5.453125" customWidth="1"/>
    <col min="3" max="11" width="16" customWidth="1"/>
    <col min="12" max="13" width="0.7265625" customWidth="1"/>
    <col min="14" max="14" width="13.7265625" customWidth="1"/>
    <col min="15" max="15" width="13.26953125" customWidth="1"/>
    <col min="16" max="16" width="14.26953125" customWidth="1"/>
    <col min="17" max="17" width="19.54296875" customWidth="1"/>
  </cols>
  <sheetData>
    <row r="1" spans="1:15" ht="48.75" customHeight="1" x14ac:dyDescent="0.35">
      <c r="A1" s="100" t="s">
        <v>0</v>
      </c>
      <c r="B1" s="100"/>
      <c r="C1" s="100"/>
      <c r="D1" s="100"/>
      <c r="E1" s="100"/>
      <c r="F1" s="100"/>
      <c r="G1" s="100"/>
      <c r="H1" s="100"/>
      <c r="I1" s="100"/>
      <c r="J1" s="100"/>
      <c r="K1" s="100"/>
      <c r="L1" s="100"/>
      <c r="M1" s="100"/>
      <c r="N1" s="100"/>
      <c r="O1" s="100"/>
    </row>
    <row r="2" spans="1:15" x14ac:dyDescent="0.35">
      <c r="A2" s="51">
        <v>2</v>
      </c>
      <c r="B2" s="36"/>
      <c r="C2" s="4"/>
      <c r="D2" s="4"/>
      <c r="E2" s="4"/>
      <c r="F2" s="4"/>
      <c r="G2" s="4"/>
      <c r="H2" s="4"/>
      <c r="I2" s="4"/>
      <c r="J2" s="4"/>
      <c r="K2" s="4"/>
      <c r="L2" s="4"/>
      <c r="M2" s="4"/>
      <c r="N2" s="4"/>
      <c r="O2" s="4"/>
    </row>
    <row r="3" spans="1:15" ht="12.75" customHeight="1" x14ac:dyDescent="0.35">
      <c r="A3" s="51">
        <v>3</v>
      </c>
      <c r="B3" s="36"/>
      <c r="C3" s="4"/>
      <c r="D3" s="4"/>
      <c r="E3" s="4"/>
      <c r="F3" s="4"/>
      <c r="G3" s="4"/>
      <c r="H3" s="4"/>
      <c r="I3" s="4"/>
      <c r="J3" s="4"/>
      <c r="K3" s="4"/>
      <c r="L3" s="4"/>
      <c r="M3" s="4"/>
      <c r="N3" s="4"/>
      <c r="O3" s="4"/>
    </row>
    <row r="4" spans="1:15" ht="19" thickBot="1" x14ac:dyDescent="0.4">
      <c r="A4" s="52" t="s">
        <v>76</v>
      </c>
      <c r="B4" s="53"/>
      <c r="C4" s="4"/>
      <c r="D4" s="4"/>
      <c r="E4" s="4"/>
      <c r="F4" s="4"/>
      <c r="G4" s="4"/>
      <c r="H4" s="4"/>
      <c r="I4" s="4"/>
      <c r="J4" s="4"/>
      <c r="K4" s="4"/>
      <c r="L4" s="4"/>
      <c r="M4" s="4"/>
      <c r="N4" s="4"/>
      <c r="O4" s="4"/>
    </row>
    <row r="5" spans="1:15" ht="15" thickTop="1" x14ac:dyDescent="0.35">
      <c r="A5" s="3" t="s">
        <v>77</v>
      </c>
      <c r="B5" s="35"/>
      <c r="C5" s="4"/>
      <c r="D5" s="4"/>
      <c r="E5" s="4"/>
      <c r="F5" s="4"/>
      <c r="G5" s="4"/>
      <c r="H5" s="4"/>
      <c r="I5" s="4"/>
      <c r="J5" s="4"/>
      <c r="K5" s="4"/>
      <c r="L5" s="4"/>
      <c r="M5" s="4"/>
      <c r="N5" s="4"/>
      <c r="O5" s="4"/>
    </row>
    <row r="6" spans="1:15" s="7" customFormat="1" x14ac:dyDescent="0.35">
      <c r="A6" s="5"/>
      <c r="B6" s="31"/>
      <c r="C6" s="5"/>
      <c r="D6" s="5"/>
      <c r="E6" s="5"/>
      <c r="F6" s="6"/>
      <c r="G6" s="6"/>
      <c r="H6" s="6"/>
      <c r="I6" s="6"/>
      <c r="J6" s="6"/>
      <c r="K6" s="6"/>
      <c r="L6" s="6"/>
      <c r="M6" s="6"/>
      <c r="N6" s="6"/>
      <c r="O6" s="6"/>
    </row>
    <row r="7" spans="1:15" s="7" customFormat="1" ht="21" customHeight="1" x14ac:dyDescent="0.35">
      <c r="A7" s="43">
        <v>1</v>
      </c>
      <c r="B7" s="43"/>
      <c r="C7" s="43" t="str">
        <f>VLOOKUP(A7,DESPLEGABLES!$L$3:$M$5,2,0)</f>
        <v>DISTRIBUCION VOLUMEN X CRITERIO (Consumiciones)</v>
      </c>
      <c r="D7" s="43">
        <v>2</v>
      </c>
      <c r="E7" s="43" t="str">
        <f>VLOOKUP(D7,DESPLEGABLES!$G$3:$H$11,2,0)</f>
        <v>Patatas Fritas + Otros Aperitivos Salados</v>
      </c>
      <c r="F7" s="44"/>
      <c r="G7" s="42"/>
      <c r="H7" s="36"/>
      <c r="I7" s="6"/>
      <c r="J7" s="6"/>
      <c r="K7" s="6"/>
      <c r="L7" s="6"/>
      <c r="M7" s="6"/>
      <c r="N7" s="6"/>
      <c r="O7" s="6"/>
    </row>
    <row r="8" spans="1:15" s="7" customFormat="1" ht="34.5" customHeight="1" x14ac:dyDescent="0.35">
      <c r="A8" s="42"/>
      <c r="B8" s="42"/>
      <c r="C8" s="36">
        <v>5</v>
      </c>
      <c r="D8" s="36">
        <v>6</v>
      </c>
      <c r="E8" s="36">
        <v>7</v>
      </c>
      <c r="F8" s="36">
        <v>8</v>
      </c>
      <c r="G8" s="36">
        <v>9</v>
      </c>
      <c r="H8" s="36">
        <v>10</v>
      </c>
      <c r="I8" s="36">
        <v>11</v>
      </c>
      <c r="J8" s="36">
        <v>12</v>
      </c>
      <c r="K8" s="36">
        <v>13</v>
      </c>
      <c r="L8" s="36"/>
      <c r="M8" s="36"/>
      <c r="N8" s="36"/>
      <c r="O8" s="36"/>
    </row>
    <row r="9" spans="1:15" ht="24" customHeight="1" x14ac:dyDescent="0.35">
      <c r="A9" s="8"/>
      <c r="B9" s="8"/>
      <c r="C9" s="62" t="str">
        <f>KPI!C7</f>
        <v>TRIM 4 22</v>
      </c>
      <c r="D9" s="62" t="str">
        <f>KPI!D7</f>
        <v>TRIM 1 23</v>
      </c>
      <c r="E9" s="62" t="str">
        <f>KPI!E7</f>
        <v>TRIM 2 23</v>
      </c>
      <c r="F9" s="62" t="str">
        <f>KPI!F7</f>
        <v>TRIM 3 23</v>
      </c>
      <c r="G9" s="62" t="str">
        <f>KPI!G7</f>
        <v>TRIM 4 23</v>
      </c>
      <c r="H9" s="62" t="str">
        <f>KPI!H7</f>
        <v>TRIM 1 24</v>
      </c>
      <c r="I9" s="62" t="str">
        <f>KPI!I7</f>
        <v>TRIM 2 24</v>
      </c>
      <c r="J9" s="62" t="str">
        <f>KPI!J7</f>
        <v>TRIM 3 24</v>
      </c>
      <c r="K9" s="62" t="str">
        <f>KPI!K7</f>
        <v>TRIM 4 24</v>
      </c>
      <c r="L9" s="58"/>
      <c r="M9" s="58"/>
      <c r="N9" s="63" t="s">
        <v>78</v>
      </c>
    </row>
    <row r="10" spans="1:15" x14ac:dyDescent="0.35">
      <c r="A10" s="19" t="s">
        <v>79</v>
      </c>
      <c r="B10" s="32" t="s">
        <v>80</v>
      </c>
      <c r="C10" s="64">
        <f>VLOOKUP($C$7&amp;$E$7&amp;$A10,PERFIL_DATOS!$A$2:$M$785,C$8,0)</f>
        <v>100</v>
      </c>
      <c r="D10" s="64">
        <f>VLOOKUP($C$7&amp;$E$7&amp;$A10,PERFIL_DATOS!$A$2:$M$785,D$8,0)</f>
        <v>100</v>
      </c>
      <c r="E10" s="64">
        <f>VLOOKUP($C$7&amp;$E$7&amp;$A10,PERFIL_DATOS!$A$2:$M$785,E$8,0)</f>
        <v>100</v>
      </c>
      <c r="F10" s="64">
        <f>VLOOKUP($C$7&amp;$E$7&amp;$A10,PERFIL_DATOS!$A$2:$M$785,F$8,0)</f>
        <v>100</v>
      </c>
      <c r="G10" s="64">
        <f>VLOOKUP($C$7&amp;$E$7&amp;$A10,PERFIL_DATOS!$A$2:$M$785,G$8,0)</f>
        <v>100</v>
      </c>
      <c r="H10" s="64">
        <f>VLOOKUP($C$7&amp;$E$7&amp;$A10,PERFIL_DATOS!$A$2:$M$785,H$8,0)</f>
        <v>100</v>
      </c>
      <c r="I10" s="64">
        <f>VLOOKUP($C$7&amp;$E$7&amp;$A10,PERFIL_DATOS!$A$2:$M$785,I$8,0)</f>
        <v>100</v>
      </c>
      <c r="J10" s="64">
        <f>VLOOKUP($C$7&amp;$E$7&amp;$A10,PERFIL_DATOS!$A$2:$M$785,J$8,0)</f>
        <v>100</v>
      </c>
      <c r="K10" s="64">
        <f>VLOOKUP($C$7&amp;$E$7&amp;$A10,PERFIL_DATOS!$A$2:$M$785,K$8,0)</f>
        <v>100</v>
      </c>
      <c r="L10" s="58"/>
      <c r="M10" s="58"/>
      <c r="N10" s="65">
        <f>DESPLEGABLES!U3</f>
        <v>100</v>
      </c>
    </row>
    <row r="11" spans="1:15" x14ac:dyDescent="0.35">
      <c r="A11" s="16" t="s">
        <v>81</v>
      </c>
      <c r="B11" s="33" t="s">
        <v>81</v>
      </c>
      <c r="C11" s="66">
        <f>VLOOKUP($C$7&amp;$E$7&amp;$A11,PERFIL_DATOS!$A$2:$M$785,C$8,0)</f>
        <v>10.542024851111696</v>
      </c>
      <c r="D11" s="66">
        <f>VLOOKUP($C$7&amp;$E$7&amp;$A11,PERFIL_DATOS!$A$2:$M$785,D$8,0)</f>
        <v>7.6952226046742966</v>
      </c>
      <c r="E11" s="66">
        <f>VLOOKUP($C$7&amp;$E$7&amp;$A11,PERFIL_DATOS!$A$2:$M$785,E$8,0)</f>
        <v>6.865481268615885</v>
      </c>
      <c r="F11" s="66">
        <f>VLOOKUP($C$7&amp;$E$7&amp;$A11,PERFIL_DATOS!$A$2:$M$785,F$8,0)</f>
        <v>8.0511653336258675</v>
      </c>
      <c r="G11" s="66">
        <f>VLOOKUP($C$7&amp;$E$7&amp;$A11,PERFIL_DATOS!$A$2:$M$785,G$8,0)</f>
        <v>10.347024484964594</v>
      </c>
      <c r="H11" s="66">
        <f>VLOOKUP($C$7&amp;$E$7&amp;$A11,PERFIL_DATOS!$A$2:$M$785,H$8,0)</f>
        <v>10.876865306300067</v>
      </c>
      <c r="I11" s="66">
        <f>VLOOKUP($C$7&amp;$E$7&amp;$A11,PERFIL_DATOS!$A$2:$M$785,I$8,0)</f>
        <v>11.901294977408455</v>
      </c>
      <c r="J11" s="66">
        <f>VLOOKUP($C$7&amp;$E$7&amp;$A11,PERFIL_DATOS!$A$2:$M$785,J$8,0)</f>
        <v>8.2566919879872831</v>
      </c>
      <c r="K11" s="66">
        <f>VLOOKUP($C$7&amp;$E$7&amp;$A11,PERFIL_DATOS!$A$2:$M$785,K$8,0)</f>
        <v>9.9646988875655627</v>
      </c>
      <c r="L11" s="58"/>
      <c r="M11" s="58"/>
      <c r="N11" s="67">
        <f>DESPLEGABLES!U4</f>
        <v>9.4399336732806933</v>
      </c>
    </row>
    <row r="12" spans="1:15" x14ac:dyDescent="0.35">
      <c r="A12" s="17" t="s">
        <v>82</v>
      </c>
      <c r="B12" s="15" t="s">
        <v>82</v>
      </c>
      <c r="C12" s="68">
        <f>VLOOKUP($C$7&amp;$E$7&amp;$A12,PERFIL_DATOS!$A$2:$M$785,C$8,0)</f>
        <v>9.3590656134168331</v>
      </c>
      <c r="D12" s="68">
        <f>VLOOKUP($C$7&amp;$E$7&amp;$A12,PERFIL_DATOS!$A$2:$M$785,D$8,0)</f>
        <v>12.843059751971852</v>
      </c>
      <c r="E12" s="68">
        <f>VLOOKUP($C$7&amp;$E$7&amp;$A12,PERFIL_DATOS!$A$2:$M$785,E$8,0)</f>
        <v>14.472390968331647</v>
      </c>
      <c r="F12" s="68">
        <f>VLOOKUP($C$7&amp;$E$7&amp;$A12,PERFIL_DATOS!$A$2:$M$785,F$8,0)</f>
        <v>14.201632495752756</v>
      </c>
      <c r="G12" s="68">
        <f>VLOOKUP($C$7&amp;$E$7&amp;$A12,PERFIL_DATOS!$A$2:$M$785,G$8,0)</f>
        <v>12.590118452675092</v>
      </c>
      <c r="H12" s="68">
        <f>VLOOKUP($C$7&amp;$E$7&amp;$A12,PERFIL_DATOS!$A$2:$M$785,H$8,0)</f>
        <v>13.711077426303403</v>
      </c>
      <c r="I12" s="68">
        <f>VLOOKUP($C$7&amp;$E$7&amp;$A12,PERFIL_DATOS!$A$2:$M$785,I$8,0)</f>
        <v>16.456627101645793</v>
      </c>
      <c r="J12" s="68">
        <f>VLOOKUP($C$7&amp;$E$7&amp;$A12,PERFIL_DATOS!$A$2:$M$785,J$8,0)</f>
        <v>13.452760346189363</v>
      </c>
      <c r="K12" s="68">
        <f>VLOOKUP($C$7&amp;$E$7&amp;$A12,PERFIL_DATOS!$A$2:$M$785,K$8,0)</f>
        <v>14.094953486544249</v>
      </c>
      <c r="L12" s="58"/>
      <c r="M12" s="58"/>
      <c r="N12" s="69">
        <f>DESPLEGABLES!U5</f>
        <v>13.278754015378425</v>
      </c>
    </row>
    <row r="13" spans="1:15" x14ac:dyDescent="0.35">
      <c r="A13" s="17" t="s">
        <v>83</v>
      </c>
      <c r="B13" s="15" t="s">
        <v>83</v>
      </c>
      <c r="C13" s="68">
        <f>VLOOKUP($C$7&amp;$E$7&amp;$A13,PERFIL_DATOS!$A$2:$M$785,C$8,0)</f>
        <v>18.328680408691568</v>
      </c>
      <c r="D13" s="68">
        <f>VLOOKUP($C$7&amp;$E$7&amp;$A13,PERFIL_DATOS!$A$2:$M$785,D$8,0)</f>
        <v>19.544912654102966</v>
      </c>
      <c r="E13" s="68">
        <f>VLOOKUP($C$7&amp;$E$7&amp;$A13,PERFIL_DATOS!$A$2:$M$785,E$8,0)</f>
        <v>18.407307655801112</v>
      </c>
      <c r="F13" s="68">
        <f>VLOOKUP($C$7&amp;$E$7&amp;$A13,PERFIL_DATOS!$A$2:$M$785,F$8,0)</f>
        <v>14.883621002158703</v>
      </c>
      <c r="G13" s="68">
        <f>VLOOKUP($C$7&amp;$E$7&amp;$A13,PERFIL_DATOS!$A$2:$M$785,G$8,0)</f>
        <v>14.05263994916837</v>
      </c>
      <c r="H13" s="68">
        <f>VLOOKUP($C$7&amp;$E$7&amp;$A13,PERFIL_DATOS!$A$2:$M$785,H$8,0)</f>
        <v>12.644314419474975</v>
      </c>
      <c r="I13" s="68">
        <f>VLOOKUP($C$7&amp;$E$7&amp;$A13,PERFIL_DATOS!$A$2:$M$785,I$8,0)</f>
        <v>12.971760840182474</v>
      </c>
      <c r="J13" s="68">
        <f>VLOOKUP($C$7&amp;$E$7&amp;$A13,PERFIL_DATOS!$A$2:$M$785,J$8,0)</f>
        <v>16.436491247960575</v>
      </c>
      <c r="K13" s="68">
        <f>VLOOKUP($C$7&amp;$E$7&amp;$A13,PERFIL_DATOS!$A$2:$M$785,K$8,0)</f>
        <v>12.465500843699221</v>
      </c>
      <c r="L13" s="58"/>
      <c r="M13" s="58"/>
      <c r="N13" s="69">
        <f>DESPLEGABLES!U6</f>
        <v>15.760411554535219</v>
      </c>
    </row>
    <row r="14" spans="1:15" x14ac:dyDescent="0.35">
      <c r="A14" s="17" t="s">
        <v>84</v>
      </c>
      <c r="B14" s="15" t="s">
        <v>84</v>
      </c>
      <c r="C14" s="68">
        <f>VLOOKUP($C$7&amp;$E$7&amp;$A14,PERFIL_DATOS!$A$2:$M$785,C$8,0)</f>
        <v>20.520152904098161</v>
      </c>
      <c r="D14" s="68">
        <f>VLOOKUP($C$7&amp;$E$7&amp;$A14,PERFIL_DATOS!$A$2:$M$785,D$8,0)</f>
        <v>18.600966783400775</v>
      </c>
      <c r="E14" s="68">
        <f>VLOOKUP($C$7&amp;$E$7&amp;$A14,PERFIL_DATOS!$A$2:$M$785,E$8,0)</f>
        <v>18.418869982956334</v>
      </c>
      <c r="F14" s="68">
        <f>VLOOKUP($C$7&amp;$E$7&amp;$A14,PERFIL_DATOS!$A$2:$M$785,F$8,0)</f>
        <v>21.314089363775583</v>
      </c>
      <c r="G14" s="68">
        <f>VLOOKUP($C$7&amp;$E$7&amp;$A14,PERFIL_DATOS!$A$2:$M$785,G$8,0)</f>
        <v>19.896308960817162</v>
      </c>
      <c r="H14" s="68">
        <f>VLOOKUP($C$7&amp;$E$7&amp;$A14,PERFIL_DATOS!$A$2:$M$785,H$8,0)</f>
        <v>20.264179954235399</v>
      </c>
      <c r="I14" s="68">
        <f>VLOOKUP($C$7&amp;$E$7&amp;$A14,PERFIL_DATOS!$A$2:$M$785,I$8,0)</f>
        <v>17.451744828680933</v>
      </c>
      <c r="J14" s="68">
        <f>VLOOKUP($C$7&amp;$E$7&amp;$A14,PERFIL_DATOS!$A$2:$M$785,J$8,0)</f>
        <v>17.092271020546988</v>
      </c>
      <c r="K14" s="68">
        <f>VLOOKUP($C$7&amp;$E$7&amp;$A14,PERFIL_DATOS!$A$2:$M$785,K$8,0)</f>
        <v>20.507193537117313</v>
      </c>
      <c r="L14" s="58"/>
      <c r="M14" s="58"/>
      <c r="N14" s="69">
        <f>DESPLEGABLES!U7</f>
        <v>20.301227421320064</v>
      </c>
    </row>
    <row r="15" spans="1:15" x14ac:dyDescent="0.35">
      <c r="A15" s="17" t="s">
        <v>85</v>
      </c>
      <c r="B15" s="15" t="s">
        <v>85</v>
      </c>
      <c r="C15" s="68">
        <f>VLOOKUP($C$7&amp;$E$7&amp;$A15,PERFIL_DATOS!$A$2:$M$785,C$8,0)</f>
        <v>11.097558132964805</v>
      </c>
      <c r="D15" s="68">
        <f>VLOOKUP($C$7&amp;$E$7&amp;$A15,PERFIL_DATOS!$A$2:$M$785,D$8,0)</f>
        <v>10.50622600709559</v>
      </c>
      <c r="E15" s="68">
        <f>VLOOKUP($C$7&amp;$E$7&amp;$A15,PERFIL_DATOS!$A$2:$M$785,E$8,0)</f>
        <v>9.7373247988560916</v>
      </c>
      <c r="F15" s="68">
        <f>VLOOKUP($C$7&amp;$E$7&amp;$A15,PERFIL_DATOS!$A$2:$M$785,F$8,0)</f>
        <v>11.458186323055806</v>
      </c>
      <c r="G15" s="68"/>
      <c r="H15" s="68">
        <f>VLOOKUP($C$7&amp;$E$7&amp;$A15,PERFIL_DATOS!$A$2:$M$785,H$8,0)</f>
        <v>13.019350229729582</v>
      </c>
      <c r="I15" s="68">
        <f>VLOOKUP($C$7&amp;$E$7&amp;$A15,PERFIL_DATOS!$A$2:$M$785,I$8,0)</f>
        <v>11.132777410706275</v>
      </c>
      <c r="J15" s="68">
        <f>VLOOKUP($C$7&amp;$E$7&amp;$A15,PERFIL_DATOS!$A$2:$M$785,J$8,0)</f>
        <v>15.25314951692771</v>
      </c>
      <c r="K15" s="68">
        <f>VLOOKUP($C$7&amp;$E$7&amp;$A15,PERFIL_DATOS!$A$2:$M$785,K$8,0)</f>
        <v>10.993611427527044</v>
      </c>
      <c r="L15" s="58"/>
      <c r="M15" s="58"/>
      <c r="N15" s="69">
        <f>DESPLEGABLES!U8</f>
        <v>13.259191905816865</v>
      </c>
    </row>
    <row r="16" spans="1:15" x14ac:dyDescent="0.35">
      <c r="A16" s="17" t="s">
        <v>86</v>
      </c>
      <c r="B16" s="15" t="s">
        <v>86</v>
      </c>
      <c r="C16" s="68">
        <f>VLOOKUP($C$7&amp;$E$7&amp;$A16,PERFIL_DATOS!$A$2:$M$785,C$8,0)</f>
        <v>11.916099293306186</v>
      </c>
      <c r="D16" s="68">
        <f>VLOOKUP($C$7&amp;$E$7&amp;$A16,PERFIL_DATOS!$A$2:$M$785,D$8,0)</f>
        <v>12.442548784397117</v>
      </c>
      <c r="E16" s="68">
        <f>VLOOKUP($C$7&amp;$E$7&amp;$A16,PERFIL_DATOS!$A$2:$M$785,E$8,0)</f>
        <v>11.929611600227735</v>
      </c>
      <c r="F16" s="68">
        <f>VLOOKUP($C$7&amp;$E$7&amp;$A16,PERFIL_DATOS!$A$2:$M$785,F$8,0)</f>
        <v>10.395040893372046</v>
      </c>
      <c r="G16" s="68">
        <f>VLOOKUP($C$7&amp;$E$7&amp;$A16,PERFIL_DATOS!$A$2:$M$785,G$8,0)</f>
        <v>12.776344163352215</v>
      </c>
      <c r="H16" s="68">
        <f>VLOOKUP($C$7&amp;$E$7&amp;$A16,PERFIL_DATOS!$A$2:$M$785,H$8,0)</f>
        <v>10.513238008550944</v>
      </c>
      <c r="I16" s="68">
        <f>VLOOKUP($C$7&amp;$E$7&amp;$A16,PERFIL_DATOS!$A$2:$M$785,I$8,0)</f>
        <v>9.8453843977216309</v>
      </c>
      <c r="J16" s="68">
        <f>VLOOKUP($C$7&amp;$E$7&amp;$A16,PERFIL_DATOS!$A$2:$M$785,J$8,0)</f>
        <v>10.206036777621746</v>
      </c>
      <c r="K16" s="68">
        <f>VLOOKUP($C$7&amp;$E$7&amp;$A16,PERFIL_DATOS!$A$2:$M$785,K$8,0)</f>
        <v>16.407396348344925</v>
      </c>
      <c r="L16" s="58"/>
      <c r="M16" s="58"/>
      <c r="N16" s="69">
        <f>DESPLEGABLES!U9</f>
        <v>9.7211493056088827</v>
      </c>
    </row>
    <row r="17" spans="1:14" x14ac:dyDescent="0.35">
      <c r="A17" s="17" t="s">
        <v>87</v>
      </c>
      <c r="B17" s="15" t="s">
        <v>87</v>
      </c>
      <c r="C17" s="68">
        <f>VLOOKUP($C$7&amp;$E$7&amp;$A17,PERFIL_DATOS!$A$2:$M$785,C$8,0)</f>
        <v>11.048464199208702</v>
      </c>
      <c r="D17" s="68">
        <f>VLOOKUP($C$7&amp;$E$7&amp;$A17,PERFIL_DATOS!$A$2:$M$785,D$8,0)</f>
        <v>12.346803608039648</v>
      </c>
      <c r="E17" s="68">
        <f>VLOOKUP($C$7&amp;$E$7&amp;$A17,PERFIL_DATOS!$A$2:$M$785,E$8,0)</f>
        <v>10.842211174144383</v>
      </c>
      <c r="F17" s="68">
        <f>VLOOKUP($C$7&amp;$E$7&amp;$A17,PERFIL_DATOS!$A$2:$M$785,F$8,0)</f>
        <v>11.435192302412176</v>
      </c>
      <c r="G17" s="68">
        <f>VLOOKUP($C$7&amp;$E$7&amp;$A17,PERFIL_DATOS!$A$2:$M$785,G$8,0)</f>
        <v>10.192568543183715</v>
      </c>
      <c r="H17" s="68">
        <f>VLOOKUP($C$7&amp;$E$7&amp;$A17,PERFIL_DATOS!$A$2:$M$785,H$8,0)</f>
        <v>9.178811933608694</v>
      </c>
      <c r="I17" s="68">
        <f>VLOOKUP($C$7&amp;$E$7&amp;$A17,PERFIL_DATOS!$A$2:$M$785,I$8,0)</f>
        <v>10.485642862876819</v>
      </c>
      <c r="J17" s="68">
        <f>VLOOKUP($C$7&amp;$E$7&amp;$A17,PERFIL_DATOS!$A$2:$M$785,J$8,0)</f>
        <v>12.236999108435095</v>
      </c>
      <c r="K17" s="68">
        <f>VLOOKUP($C$7&amp;$E$7&amp;$A17,PERFIL_DATOS!$A$2:$M$785,K$8,0)</f>
        <v>9.2302537340318604</v>
      </c>
      <c r="L17" s="58"/>
      <c r="M17" s="58"/>
      <c r="N17" s="69">
        <f>DESPLEGABLES!U10</f>
        <v>9.3199581468302881</v>
      </c>
    </row>
    <row r="18" spans="1:14" x14ac:dyDescent="0.35">
      <c r="A18" s="18" t="s">
        <v>88</v>
      </c>
      <c r="B18" s="34" t="s">
        <v>88</v>
      </c>
      <c r="C18" s="70">
        <f>VLOOKUP($C$7&amp;$E$7&amp;$A18,PERFIL_DATOS!$A$2:$M$785,C$8,0)</f>
        <v>7.1879639210774977</v>
      </c>
      <c r="D18" s="70">
        <f>VLOOKUP($C$7&amp;$E$7&amp;$A18,PERFIL_DATOS!$A$2:$M$785,D$8,0)</f>
        <v>6.0202630296812147</v>
      </c>
      <c r="E18" s="70">
        <f>VLOOKUP($C$7&amp;$E$7&amp;$A18,PERFIL_DATOS!$A$2:$M$785,E$8,0)</f>
        <v>9.32679758158522</v>
      </c>
      <c r="F18" s="70">
        <f>VLOOKUP($C$7&amp;$E$7&amp;$A18,PERFIL_DATOS!$A$2:$M$785,F$8,0)</f>
        <v>8.2610849386950544</v>
      </c>
      <c r="G18" s="70">
        <f>VLOOKUP($C$7&amp;$E$7&amp;$A18,PERFIL_DATOS!$A$2:$M$785,G$8,0)</f>
        <v>10.245231476315581</v>
      </c>
      <c r="H18" s="70">
        <f>VLOOKUP($C$7&amp;$E$7&amp;$A18,PERFIL_DATOS!$A$2:$M$785,H$8,0)</f>
        <v>9.7921572822645864</v>
      </c>
      <c r="I18" s="70">
        <f>VLOOKUP($C$7&amp;$E$7&amp;$A18,PERFIL_DATOS!$A$2:$M$785,I$8,0)</f>
        <v>9.754771213150935</v>
      </c>
      <c r="J18" s="70">
        <f>VLOOKUP($C$7&amp;$E$7&amp;$A18,PERFIL_DATOS!$A$2:$M$785,J$8,0)</f>
        <v>7.0656012596802364</v>
      </c>
      <c r="K18" s="70">
        <f>VLOOKUP($C$7&amp;$E$7&amp;$A18,PERFIL_DATOS!$A$2:$M$785,K$8,0)</f>
        <v>6.3364030170849555</v>
      </c>
      <c r="L18" s="58"/>
      <c r="M18" s="58"/>
      <c r="N18" s="71">
        <f>DESPLEGABLES!U11</f>
        <v>8.919378259649184</v>
      </c>
    </row>
    <row r="19" spans="1:14" x14ac:dyDescent="0.35">
      <c r="A19" s="16" t="s">
        <v>89</v>
      </c>
      <c r="B19" s="33" t="s">
        <v>89</v>
      </c>
      <c r="C19" s="66">
        <f>VLOOKUP($C$7&amp;$E$7&amp;$A19,PERFIL_DATOS!$A$2:$M$785,C$8,0)</f>
        <v>5.3577841399759851</v>
      </c>
      <c r="D19" s="72">
        <f>VLOOKUP($C$7&amp;$E$7&amp;$A19,PERFIL_DATOS!$A$2:$M$785,D$8,0)</f>
        <v>5.7215781136200166</v>
      </c>
      <c r="E19" s="66">
        <f>VLOOKUP($C$7&amp;$E$7&amp;$A19,PERFIL_DATOS!$A$2:$M$785,E$8,0)</f>
        <v>4.7358016527501858</v>
      </c>
      <c r="F19" s="72">
        <f>VLOOKUP($C$7&amp;$E$7&amp;$A19,PERFIL_DATOS!$A$2:$M$785,F$8,0)</f>
        <v>7.165956905158934</v>
      </c>
      <c r="G19" s="66">
        <f>VLOOKUP($C$7&amp;$E$7&amp;$A19,PERFIL_DATOS!$A$2:$M$785,G$8,0)</f>
        <v>5.0735394154584945</v>
      </c>
      <c r="H19" s="66">
        <f>VLOOKUP($C$7&amp;$E$7&amp;$A19,PERFIL_DATOS!$A$2:$M$785,H$8,0)</f>
        <v>4.0477228304425239</v>
      </c>
      <c r="I19" s="66">
        <f>VLOOKUP($C$7&amp;$E$7&amp;$A19,PERFIL_DATOS!$A$2:$M$785,I$8,0)</f>
        <v>5.4774936333576827</v>
      </c>
      <c r="J19" s="66">
        <f>VLOOKUP($C$7&amp;$E$7&amp;$A19,PERFIL_DATOS!$A$2:$M$785,J$8,0)</f>
        <v>6.4171959410640929</v>
      </c>
      <c r="K19" s="66">
        <f>VLOOKUP($C$7&amp;$E$7&amp;$A19,PERFIL_DATOS!$A$2:$M$785,K$8,0)</f>
        <v>5.3548444355526241</v>
      </c>
      <c r="L19" s="58"/>
      <c r="M19" s="58"/>
      <c r="N19" s="67">
        <f>DESPLEGABLES!U12</f>
        <v>5.8867923049084085</v>
      </c>
    </row>
    <row r="20" spans="1:14" x14ac:dyDescent="0.35">
      <c r="A20" s="17" t="s">
        <v>90</v>
      </c>
      <c r="B20" s="15" t="s">
        <v>90</v>
      </c>
      <c r="C20" s="68">
        <f>VLOOKUP($C$7&amp;$E$7&amp;$A20,PERFIL_DATOS!$A$2:$M$785,C$8,0)</f>
        <v>7.1040620955186293</v>
      </c>
      <c r="D20" s="68">
        <f>VLOOKUP($C$7&amp;$E$7&amp;$A20,PERFIL_DATOS!$A$2:$M$785,D$8,0)</f>
        <v>7.4278800631585833</v>
      </c>
      <c r="E20" s="68">
        <f>VLOOKUP($C$7&amp;$E$7&amp;$A20,PERFIL_DATOS!$A$2:$M$785,E$8,0)</f>
        <v>4.7670447834772025</v>
      </c>
      <c r="F20" s="68">
        <f>VLOOKUP($C$7&amp;$E$7&amp;$A20,PERFIL_DATOS!$A$2:$M$785,F$8,0)</f>
        <v>4.8646100980608367</v>
      </c>
      <c r="G20" s="68">
        <f>VLOOKUP($C$7&amp;$E$7&amp;$A20,PERFIL_DATOS!$A$2:$M$785,G$8,0)</f>
        <v>5.801498999270815</v>
      </c>
      <c r="H20" s="68">
        <f>VLOOKUP($C$7&amp;$E$7&amp;$A20,PERFIL_DATOS!$A$2:$M$785,H$8,0)</f>
        <v>7.1064788456587094</v>
      </c>
      <c r="I20" s="68">
        <f>VLOOKUP($C$7&amp;$E$7&amp;$A20,PERFIL_DATOS!$A$2:$M$785,I$8,0)</f>
        <v>5.0312638370720748</v>
      </c>
      <c r="J20" s="68">
        <f>VLOOKUP($C$7&amp;$E$7&amp;$A20,PERFIL_DATOS!$A$2:$M$785,J$8,0)</f>
        <v>5.3803310102369259</v>
      </c>
      <c r="K20" s="68">
        <f>VLOOKUP($C$7&amp;$E$7&amp;$A20,PERFIL_DATOS!$A$2:$M$785,K$8,0)</f>
        <v>4.937259389655912</v>
      </c>
      <c r="L20" s="58"/>
      <c r="M20" s="58"/>
      <c r="N20" s="69">
        <f>DESPLEGABLES!U13</f>
        <v>6.5509569023556491</v>
      </c>
    </row>
    <row r="21" spans="1:14" x14ac:dyDescent="0.35">
      <c r="A21" s="17" t="s">
        <v>91</v>
      </c>
      <c r="B21" s="15" t="s">
        <v>91</v>
      </c>
      <c r="C21" s="68">
        <f>VLOOKUP($C$7&amp;$E$7&amp;$A21,PERFIL_DATOS!$A$2:$M$785,C$8,0)</f>
        <v>6.3114263907073029</v>
      </c>
      <c r="D21" s="68">
        <f>VLOOKUP($C$7&amp;$E$7&amp;$A21,PERFIL_DATOS!$A$2:$M$785,D$8,0)</f>
        <v>6.7800146308467184</v>
      </c>
      <c r="E21" s="68">
        <f>VLOOKUP($C$7&amp;$E$7&amp;$A21,PERFIL_DATOS!$A$2:$M$785,E$8,0)</f>
        <v>9.5557714151112325</v>
      </c>
      <c r="F21" s="68">
        <f>VLOOKUP($C$7&amp;$E$7&amp;$A21,PERFIL_DATOS!$A$2:$M$785,F$8,0)</f>
        <v>9.2365575194040908</v>
      </c>
      <c r="G21" s="68">
        <f>VLOOKUP($C$7&amp;$E$7&amp;$A21,PERFIL_DATOS!$A$2:$M$785,G$8,0)</f>
        <v>8.8496285309577303</v>
      </c>
      <c r="H21" s="68">
        <f>VLOOKUP($C$7&amp;$E$7&amp;$A21,PERFIL_DATOS!$A$2:$M$785,H$8,0)</f>
        <v>5.3644776779724328</v>
      </c>
      <c r="I21" s="68">
        <f>VLOOKUP($C$7&amp;$E$7&amp;$A21,PERFIL_DATOS!$A$2:$M$785,I$8,0)</f>
        <v>5.0394693683775031</v>
      </c>
      <c r="J21" s="68">
        <f>VLOOKUP($C$7&amp;$E$7&amp;$A21,PERFIL_DATOS!$A$2:$M$785,J$8,0)</f>
        <v>5.4670947257976072</v>
      </c>
      <c r="K21" s="68">
        <f>VLOOKUP($C$7&amp;$E$7&amp;$A21,PERFIL_DATOS!$A$2:$M$785,K$8,0)</f>
        <v>4.4547055551774024</v>
      </c>
      <c r="L21" s="58"/>
      <c r="M21" s="58"/>
      <c r="N21" s="69">
        <f>DESPLEGABLES!U14</f>
        <v>8.2873025558082798</v>
      </c>
    </row>
    <row r="22" spans="1:14" x14ac:dyDescent="0.35">
      <c r="A22" s="17" t="s">
        <v>92</v>
      </c>
      <c r="B22" s="15" t="s">
        <v>92</v>
      </c>
      <c r="C22" s="68">
        <f>VLOOKUP($C$7&amp;$E$7&amp;$A22,PERFIL_DATOS!$A$2:$M$785,C$8,0)</f>
        <v>17.912291049620361</v>
      </c>
      <c r="D22" s="68">
        <f>VLOOKUP($C$7&amp;$E$7&amp;$A22,PERFIL_DATOS!$A$2:$M$785,D$8,0)</f>
        <v>24.429549281923265</v>
      </c>
      <c r="E22" s="68">
        <f>VLOOKUP($C$7&amp;$E$7&amp;$A22,PERFIL_DATOS!$A$2:$M$785,E$8,0)</f>
        <v>25.514709913966676</v>
      </c>
      <c r="F22" s="68">
        <f>VLOOKUP($C$7&amp;$E$7&amp;$A22,PERFIL_DATOS!$A$2:$M$785,F$8,0)</f>
        <v>21.306813976184053</v>
      </c>
      <c r="G22" s="68">
        <f>VLOOKUP($C$7&amp;$E$7&amp;$A22,PERFIL_DATOS!$A$2:$M$785,G$8,0)</f>
        <v>24.384131723319044</v>
      </c>
      <c r="H22" s="68">
        <f>VLOOKUP($C$7&amp;$E$7&amp;$A22,PERFIL_DATOS!$A$2:$M$785,H$8,0)</f>
        <v>20.502703447575602</v>
      </c>
      <c r="I22" s="68">
        <f>VLOOKUP($C$7&amp;$E$7&amp;$A22,PERFIL_DATOS!$A$2:$M$785,I$8,0)</f>
        <v>23.557666287325816</v>
      </c>
      <c r="J22" s="68">
        <f>VLOOKUP($C$7&amp;$E$7&amp;$A22,PERFIL_DATOS!$A$2:$M$785,J$8,0)</f>
        <v>20.322669056320429</v>
      </c>
      <c r="K22" s="68">
        <f>VLOOKUP($C$7&amp;$E$7&amp;$A22,PERFIL_DATOS!$A$2:$M$785,K$8,0)</f>
        <v>24.567460775601578</v>
      </c>
      <c r="L22" s="58"/>
      <c r="M22" s="58"/>
      <c r="N22" s="69">
        <f>DESPLEGABLES!U15</f>
        <v>18.389770919949477</v>
      </c>
    </row>
    <row r="23" spans="1:14" x14ac:dyDescent="0.35">
      <c r="A23" s="17" t="s">
        <v>93</v>
      </c>
      <c r="B23" s="15" t="s">
        <v>93</v>
      </c>
      <c r="C23" s="68">
        <f>VLOOKUP($C$7&amp;$E$7&amp;$A23,PERFIL_DATOS!$A$2:$M$785,C$8,0)</f>
        <v>24.895474694349378</v>
      </c>
      <c r="D23" s="68">
        <f>VLOOKUP($C$7&amp;$E$7&amp;$A23,PERFIL_DATOS!$A$2:$M$785,D$8,0)</f>
        <v>22.306045788844877</v>
      </c>
      <c r="E23" s="68">
        <f>VLOOKUP($C$7&amp;$E$7&amp;$A23,PERFIL_DATOS!$A$2:$M$785,E$8,0)</f>
        <v>19.54533550378202</v>
      </c>
      <c r="F23" s="68">
        <f>VLOOKUP($C$7&amp;$E$7&amp;$A23,PERFIL_DATOS!$A$2:$M$785,F$8,0)</f>
        <v>19.978480036146657</v>
      </c>
      <c r="G23" s="68">
        <f>VLOOKUP($C$7&amp;$E$7&amp;$A23,PERFIL_DATOS!$A$2:$M$785,G$8,0)</f>
        <v>19.536406042113295</v>
      </c>
      <c r="H23" s="68">
        <f>VLOOKUP($C$7&amp;$E$7&amp;$A23,PERFIL_DATOS!$A$2:$M$785,H$8,0)</f>
        <v>23.295939570421996</v>
      </c>
      <c r="I23" s="68">
        <f>VLOOKUP($C$7&amp;$E$7&amp;$A23,PERFIL_DATOS!$A$2:$M$785,I$8,0)</f>
        <v>19.146112579598924</v>
      </c>
      <c r="J23" s="68">
        <f>VLOOKUP($C$7&amp;$E$7&amp;$A23,PERFIL_DATOS!$A$2:$M$785,J$8,0)</f>
        <v>22.148681544302775</v>
      </c>
      <c r="K23" s="68">
        <f>VLOOKUP($C$7&amp;$E$7&amp;$A23,PERFIL_DATOS!$A$2:$M$785,K$8,0)</f>
        <v>20.832338331096381</v>
      </c>
      <c r="L23" s="58"/>
      <c r="M23" s="58"/>
      <c r="N23" s="69">
        <f>DESPLEGABLES!U16</f>
        <v>20.798032726033362</v>
      </c>
    </row>
    <row r="24" spans="1:14" x14ac:dyDescent="0.35">
      <c r="A24" s="17" t="s">
        <v>94</v>
      </c>
      <c r="B24" s="15" t="s">
        <v>94</v>
      </c>
      <c r="C24" s="68">
        <f>VLOOKUP($C$7&amp;$E$7&amp;$A24,PERFIL_DATOS!$A$2:$M$785,C$8,0)</f>
        <v>7.8666320315773568</v>
      </c>
      <c r="D24" s="68">
        <f>VLOOKUP($C$7&amp;$E$7&amp;$A24,PERFIL_DATOS!$A$2:$M$785,D$8,0)</f>
        <v>8.4212417072931345</v>
      </c>
      <c r="E24" s="68">
        <f>VLOOKUP($C$7&amp;$E$7&amp;$A24,PERFIL_DATOS!$A$2:$M$785,E$8,0)</f>
        <v>7.2877778747746964</v>
      </c>
      <c r="F24" s="68">
        <f>VLOOKUP($C$7&amp;$E$7&amp;$A24,PERFIL_DATOS!$A$2:$M$785,F$8,0)</f>
        <v>9.4010141763774122</v>
      </c>
      <c r="G24" s="68">
        <f>VLOOKUP($C$7&amp;$E$7&amp;$A24,PERFIL_DATOS!$A$2:$M$785,G$8,0)</f>
        <v>7.777608281344472</v>
      </c>
      <c r="H24" s="68">
        <f>VLOOKUP($C$7&amp;$E$7&amp;$A24,PERFIL_DATOS!$A$2:$M$785,H$8,0)</f>
        <v>10.457299671089611</v>
      </c>
      <c r="I24" s="68">
        <f>VLOOKUP($C$7&amp;$E$7&amp;$A24,PERFIL_DATOS!$A$2:$M$785,I$8,0)</f>
        <v>7.9316085856228487</v>
      </c>
      <c r="J24" s="68">
        <f>VLOOKUP($C$7&amp;$E$7&amp;$A24,PERFIL_DATOS!$A$2:$M$785,J$8,0)</f>
        <v>8.335592824863804</v>
      </c>
      <c r="K24" s="68">
        <f>VLOOKUP($C$7&amp;$E$7&amp;$A24,PERFIL_DATOS!$A$2:$M$785,K$8,0)</f>
        <v>10.375717858857977</v>
      </c>
      <c r="L24" s="58"/>
      <c r="M24" s="58"/>
      <c r="N24" s="69">
        <f>DESPLEGABLES!U17</f>
        <v>10.560744465631776</v>
      </c>
    </row>
    <row r="25" spans="1:14" x14ac:dyDescent="0.35">
      <c r="A25" s="17" t="s">
        <v>95</v>
      </c>
      <c r="B25" s="15" t="s">
        <v>95</v>
      </c>
      <c r="C25" s="68">
        <f>VLOOKUP($C$7&amp;$E$7&amp;$A25,PERFIL_DATOS!$A$2:$M$785,C$8,0)</f>
        <v>15.933559555415243</v>
      </c>
      <c r="D25" s="68">
        <f>VLOOKUP($C$7&amp;$E$7&amp;$A25,PERFIL_DATOS!$A$2:$M$785,D$8,0)</f>
        <v>10.866746315977615</v>
      </c>
      <c r="E25" s="68">
        <f>VLOOKUP($C$7&amp;$E$7&amp;$A25,PERFIL_DATOS!$A$2:$M$785,E$8,0)</f>
        <v>14.919137423890319</v>
      </c>
      <c r="F25" s="68">
        <f>VLOOKUP($C$7&amp;$E$7&amp;$A25,PERFIL_DATOS!$A$2:$M$785,F$8,0)</f>
        <v>12.993741015687126</v>
      </c>
      <c r="G25" s="68">
        <f>VLOOKUP($C$7&amp;$E$7&amp;$A25,PERFIL_DATOS!$A$2:$M$785,G$8,0)</f>
        <v>13.778268884940422</v>
      </c>
      <c r="H25" s="68">
        <f>VLOOKUP($C$7&amp;$E$7&amp;$A25,PERFIL_DATOS!$A$2:$M$785,H$8,0)</f>
        <v>12.221196769643058</v>
      </c>
      <c r="I25" s="68">
        <f>VLOOKUP($C$7&amp;$E$7&amp;$A25,PERFIL_DATOS!$A$2:$M$785,I$8,0)</f>
        <v>13.843330653852624</v>
      </c>
      <c r="J25" s="68">
        <f>VLOOKUP($C$7&amp;$E$7&amp;$A25,PERFIL_DATOS!$A$2:$M$785,J$8,0)</f>
        <v>14.095836014818754</v>
      </c>
      <c r="K25" s="68">
        <f>VLOOKUP($C$7&amp;$E$7&amp;$A25,PERFIL_DATOS!$A$2:$M$785,K$8,0)</f>
        <v>12.707911593408806</v>
      </c>
      <c r="L25" s="58"/>
      <c r="M25" s="58"/>
      <c r="N25" s="69">
        <f>DESPLEGABLES!U18</f>
        <v>12.601467007242812</v>
      </c>
    </row>
    <row r="26" spans="1:14" x14ac:dyDescent="0.35">
      <c r="A26" s="18" t="s">
        <v>96</v>
      </c>
      <c r="B26" s="34" t="s">
        <v>96</v>
      </c>
      <c r="C26" s="70">
        <f>VLOOKUP($C$7&amp;$E$7&amp;$A26,PERFIL_DATOS!$A$2:$M$785,C$8,0)</f>
        <v>14.618771907610839</v>
      </c>
      <c r="D26" s="70">
        <f>VLOOKUP($C$7&amp;$E$7&amp;$A26,PERFIL_DATOS!$A$2:$M$785,D$8,0)</f>
        <v>14.04694732169925</v>
      </c>
      <c r="E26" s="70">
        <f>VLOOKUP($C$7&amp;$E$7&amp;$A26,PERFIL_DATOS!$A$2:$M$785,E$8,0)</f>
        <v>13.674426401729246</v>
      </c>
      <c r="F26" s="70">
        <f>VLOOKUP($C$7&amp;$E$7&amp;$A26,PERFIL_DATOS!$A$2:$M$785,F$8,0)</f>
        <v>15.052840191113676</v>
      </c>
      <c r="G26" s="70">
        <f>VLOOKUP($C$7&amp;$E$7&amp;$A26,PERFIL_DATOS!$A$2:$M$785,G$8,0)</f>
        <v>14.798916269050277</v>
      </c>
      <c r="H26" s="70">
        <f>VLOOKUP($C$7&amp;$E$7&amp;$A26,PERFIL_DATOS!$A$2:$M$785,H$8,0)</f>
        <v>17.004168494953927</v>
      </c>
      <c r="I26" s="70">
        <f>VLOOKUP($C$7&amp;$E$7&amp;$A26,PERFIL_DATOS!$A$2:$M$785,I$8,0)</f>
        <v>19.973058687165846</v>
      </c>
      <c r="J26" s="70">
        <f>VLOOKUP($C$7&amp;$E$7&amp;$A26,PERFIL_DATOS!$A$2:$M$785,J$8,0)</f>
        <v>17.83258875980361</v>
      </c>
      <c r="K26" s="70">
        <f>VLOOKUP($C$7&amp;$E$7&amp;$A26,PERFIL_DATOS!$A$2:$M$785,K$8,0)</f>
        <v>16.769782744160388</v>
      </c>
      <c r="L26" s="58"/>
      <c r="M26" s="58"/>
      <c r="N26" s="71">
        <f>DESPLEGABLES!U19</f>
        <v>16.924929454286861</v>
      </c>
    </row>
    <row r="27" spans="1:14" x14ac:dyDescent="0.35">
      <c r="A27" s="16" t="s">
        <v>97</v>
      </c>
      <c r="B27" s="33" t="s">
        <v>97</v>
      </c>
      <c r="C27" s="66">
        <f>VLOOKUP($C$7&amp;$E$7&amp;$A27,PERFIL_DATOS!$A$2:$M$785,C$8,0)</f>
        <v>7.7843861262971146</v>
      </c>
      <c r="D27" s="66">
        <f>VLOOKUP($C$7&amp;$E$7&amp;$A27,PERFIL_DATOS!$A$2:$M$785,D$8,0)</f>
        <v>11.622365565195025</v>
      </c>
      <c r="E27" s="66">
        <f>VLOOKUP($C$7&amp;$E$7&amp;$A27,PERFIL_DATOS!$A$2:$M$785,E$8,0)</f>
        <v>8.4643688998578241</v>
      </c>
      <c r="F27" s="66">
        <f>VLOOKUP($C$7&amp;$E$7&amp;$A27,PERFIL_DATOS!$A$2:$M$785,F$8,0)</f>
        <v>7.7782851569819869</v>
      </c>
      <c r="G27" s="66">
        <f>VLOOKUP($C$7&amp;$E$7&amp;$A27,PERFIL_DATOS!$A$2:$M$785,G$8,0)</f>
        <v>8.4608362529763301</v>
      </c>
      <c r="H27" s="66">
        <f>VLOOKUP($C$7&amp;$E$7&amp;$A27,PERFIL_DATOS!$A$2:$M$785,H$8,0)</f>
        <v>8.1006204693228501</v>
      </c>
      <c r="I27" s="66">
        <f>VLOOKUP($C$7&amp;$E$7&amp;$A27,PERFIL_DATOS!$A$2:$M$785,I$8,0)</f>
        <v>3.6593545781161865</v>
      </c>
      <c r="J27" s="66">
        <f>VLOOKUP($C$7&amp;$E$7&amp;$A27,PERFIL_DATOS!$A$2:$M$785,J$8,0)</f>
        <v>4.2823750297040677</v>
      </c>
      <c r="K27" s="66">
        <f>VLOOKUP($C$7&amp;$E$7&amp;$A27,PERFIL_DATOS!$A$2:$M$785,K$8,0)</f>
        <v>8.4373814223712102</v>
      </c>
      <c r="L27" s="58"/>
      <c r="M27" s="58"/>
      <c r="N27" s="67">
        <f>DESPLEGABLES!U20</f>
        <v>6.9579943981486645</v>
      </c>
    </row>
    <row r="28" spans="1:14" x14ac:dyDescent="0.35">
      <c r="A28" s="17" t="s">
        <v>98</v>
      </c>
      <c r="B28" s="15" t="s">
        <v>98</v>
      </c>
      <c r="C28" s="68">
        <f>VLOOKUP($C$7&amp;$E$7&amp;$A28,PERFIL_DATOS!$A$2:$M$785,C$8,0)</f>
        <v>4.2692701661906209</v>
      </c>
      <c r="D28" s="68">
        <f>VLOOKUP($C$7&amp;$E$7&amp;$A28,PERFIL_DATOS!$A$2:$M$785,D$8,0)</f>
        <v>4.9466670341301002</v>
      </c>
      <c r="E28" s="68">
        <f>VLOOKUP($C$7&amp;$E$7&amp;$A28,PERFIL_DATOS!$A$2:$M$785,E$8,0)</f>
        <v>3.5527867444710788</v>
      </c>
      <c r="F28" s="68">
        <f>VLOOKUP($C$7&amp;$E$7&amp;$A28,PERFIL_DATOS!$A$2:$M$785,F$8,0)</f>
        <v>2.6743160724446406</v>
      </c>
      <c r="G28" s="68">
        <f>VLOOKUP($C$7&amp;$E$7&amp;$A28,PERFIL_DATOS!$A$2:$M$785,G$8,0)</f>
        <v>4.9499431517612571</v>
      </c>
      <c r="H28" s="68">
        <f>VLOOKUP($C$7&amp;$E$7&amp;$A28,PERFIL_DATOS!$A$2:$M$785,H$8,0)</f>
        <v>4.2281575578675579</v>
      </c>
      <c r="I28" s="68">
        <f>VLOOKUP($C$7&amp;$E$7&amp;$A28,PERFIL_DATOS!$A$2:$M$785,I$8,0)</f>
        <v>5.9754320798860592</v>
      </c>
      <c r="J28" s="68">
        <f>VLOOKUP($C$7&amp;$E$7&amp;$A28,PERFIL_DATOS!$A$2:$M$785,J$8,0)</f>
        <v>4.8482808588885327</v>
      </c>
      <c r="K28" s="68">
        <f>VLOOKUP($C$7&amp;$E$7&amp;$A28,PERFIL_DATOS!$A$2:$M$785,K$8,0)</f>
        <v>4.1320032958234734</v>
      </c>
      <c r="L28" s="58"/>
      <c r="M28" s="58"/>
      <c r="N28" s="69">
        <f>DESPLEGABLES!U21</f>
        <v>6.7871473668550006</v>
      </c>
    </row>
    <row r="29" spans="1:14" x14ac:dyDescent="0.35">
      <c r="A29" s="17" t="s">
        <v>99</v>
      </c>
      <c r="B29" s="15" t="s">
        <v>99</v>
      </c>
      <c r="C29" s="68">
        <f>VLOOKUP($C$7&amp;$E$7&amp;$A29,PERFIL_DATOS!$A$2:$M$785,C$8,0)</f>
        <v>11.346238944447791</v>
      </c>
      <c r="D29" s="68">
        <f>VLOOKUP($C$7&amp;$E$7&amp;$A29,PERFIL_DATOS!$A$2:$M$785,D$8,0)</f>
        <v>9.1421695073362947</v>
      </c>
      <c r="E29" s="68">
        <f>VLOOKUP($C$7&amp;$E$7&amp;$A29,PERFIL_DATOS!$A$2:$M$785,E$8,0)</f>
        <v>11.803776044017681</v>
      </c>
      <c r="F29" s="68">
        <f>VLOOKUP($C$7&amp;$E$7&amp;$A29,PERFIL_DATOS!$A$2:$M$785,F$8,0)</f>
        <v>10.634444164816504</v>
      </c>
      <c r="G29" s="68">
        <f>VLOOKUP($C$7&amp;$E$7&amp;$A29,PERFIL_DATOS!$A$2:$M$785,G$8,0)</f>
        <v>8.7476483142189529</v>
      </c>
      <c r="H29" s="68">
        <f>VLOOKUP($C$7&amp;$E$7&amp;$A29,PERFIL_DATOS!$A$2:$M$785,H$8,0)</f>
        <v>10.327584956429346</v>
      </c>
      <c r="I29" s="68">
        <f>VLOOKUP($C$7&amp;$E$7&amp;$A29,PERFIL_DATOS!$A$2:$M$785,I$8,0)</f>
        <v>10.364475970215993</v>
      </c>
      <c r="J29" s="68">
        <f>VLOOKUP($C$7&amp;$E$7&amp;$A29,PERFIL_DATOS!$A$2:$M$785,J$8,0)</f>
        <v>9.830329352629736</v>
      </c>
      <c r="K29" s="68">
        <f>VLOOKUP($C$7&amp;$E$7&amp;$A29,PERFIL_DATOS!$A$2:$M$785,K$8,0)</f>
        <v>9.3375052601929287</v>
      </c>
      <c r="L29" s="58"/>
      <c r="M29" s="58"/>
      <c r="N29" s="69">
        <f>DESPLEGABLES!U22</f>
        <v>14.43136703553912</v>
      </c>
    </row>
    <row r="30" spans="1:14" x14ac:dyDescent="0.35">
      <c r="A30" s="17" t="s">
        <v>100</v>
      </c>
      <c r="B30" s="15" t="s">
        <v>100</v>
      </c>
      <c r="C30" s="68">
        <f>VLOOKUP($C$7&amp;$E$7&amp;$A30,PERFIL_DATOS!$A$2:$M$785,C$8,0)</f>
        <v>35.988350377066844</v>
      </c>
      <c r="D30" s="68">
        <f>VLOOKUP($C$7&amp;$E$7&amp;$A30,PERFIL_DATOS!$A$2:$M$785,D$8,0)</f>
        <v>30.150390856994029</v>
      </c>
      <c r="E30" s="68">
        <f>VLOOKUP($C$7&amp;$E$7&amp;$A30,PERFIL_DATOS!$A$2:$M$785,E$8,0)</f>
        <v>29.023412387294229</v>
      </c>
      <c r="F30" s="68">
        <f>VLOOKUP($C$7&amp;$E$7&amp;$A30,PERFIL_DATOS!$A$2:$M$785,F$8,0)</f>
        <v>30.056106523821075</v>
      </c>
      <c r="G30" s="68">
        <f>VLOOKUP($C$7&amp;$E$7&amp;$A30,PERFIL_DATOS!$A$2:$M$785,G$8,0)</f>
        <v>32.898763425693026</v>
      </c>
      <c r="H30" s="68">
        <f>VLOOKUP($C$7&amp;$E$7&amp;$A30,PERFIL_DATOS!$A$2:$M$785,H$8,0)</f>
        <v>30.282765023081748</v>
      </c>
      <c r="I30" s="68">
        <f>VLOOKUP($C$7&amp;$E$7&amp;$A30,PERFIL_DATOS!$A$2:$M$785,I$8,0)</f>
        <v>30.851962262547218</v>
      </c>
      <c r="J30" s="68">
        <f>VLOOKUP($C$7&amp;$E$7&amp;$A30,PERFIL_DATOS!$A$2:$M$785,J$8,0)</f>
        <v>32.219442391064206</v>
      </c>
      <c r="K30" s="68">
        <f>VLOOKUP($C$7&amp;$E$7&amp;$A30,PERFIL_DATOS!$A$2:$M$785,K$8,0)</f>
        <v>24.156723852187355</v>
      </c>
      <c r="L30" s="58"/>
      <c r="M30" s="58"/>
      <c r="N30" s="69">
        <f>DESPLEGABLES!U23</f>
        <v>28.982615685133744</v>
      </c>
    </row>
    <row r="31" spans="1:14" x14ac:dyDescent="0.35">
      <c r="A31" s="17" t="s">
        <v>101</v>
      </c>
      <c r="B31" s="15" t="s">
        <v>101</v>
      </c>
      <c r="C31" s="68">
        <f>VLOOKUP($C$7&amp;$E$7&amp;$A31,PERFIL_DATOS!$A$2:$M$785,C$8,0)</f>
        <v>19.337754963704953</v>
      </c>
      <c r="D31" s="68">
        <f>VLOOKUP($C$7&amp;$E$7&amp;$A31,PERFIL_DATOS!$A$2:$M$785,D$8,0)</f>
        <v>20.450258747442867</v>
      </c>
      <c r="E31" s="68">
        <f>VLOOKUP($C$7&amp;$E$7&amp;$A31,PERFIL_DATOS!$A$2:$M$785,E$8,0)</f>
        <v>22.3811039107004</v>
      </c>
      <c r="F31" s="68">
        <f>VLOOKUP($C$7&amp;$E$7&amp;$A31,PERFIL_DATOS!$A$2:$M$785,F$8,0)</f>
        <v>23.127318397152401</v>
      </c>
      <c r="G31" s="68">
        <f>VLOOKUP($C$7&amp;$E$7&amp;$A31,PERFIL_DATOS!$A$2:$M$785,G$8,0)</f>
        <v>23.043035988809034</v>
      </c>
      <c r="H31" s="68">
        <f>VLOOKUP($C$7&amp;$E$7&amp;$A31,PERFIL_DATOS!$A$2:$M$785,H$8,0)</f>
        <v>20.7951871017809</v>
      </c>
      <c r="I31" s="68">
        <f>VLOOKUP($C$7&amp;$E$7&amp;$A31,PERFIL_DATOS!$A$2:$M$785,I$8,0)</f>
        <v>22.088353121897729</v>
      </c>
      <c r="J31" s="68">
        <f>VLOOKUP($C$7&amp;$E$7&amp;$A31,PERFIL_DATOS!$A$2:$M$785,J$8,0)</f>
        <v>20.844157339568298</v>
      </c>
      <c r="K31" s="68">
        <f>VLOOKUP($C$7&amp;$E$7&amp;$A31,PERFIL_DATOS!$A$2:$M$785,K$8,0)</f>
        <v>20.980770727792585</v>
      </c>
      <c r="L31" s="58"/>
      <c r="M31" s="58"/>
      <c r="N31" s="69">
        <f>DESPLEGABLES!U24</f>
        <v>19.838375517288782</v>
      </c>
    </row>
    <row r="32" spans="1:14" x14ac:dyDescent="0.35">
      <c r="A32" s="18" t="s">
        <v>102</v>
      </c>
      <c r="B32" s="34" t="s">
        <v>102</v>
      </c>
      <c r="C32" s="70">
        <f>VLOOKUP($C$7&amp;$E$7&amp;$A32,PERFIL_DATOS!$A$2:$M$785,C$8,0)</f>
        <v>21.274006881393035</v>
      </c>
      <c r="D32" s="70">
        <f>VLOOKUP($C$7&amp;$E$7&amp;$A32,PERFIL_DATOS!$A$2:$M$785,D$8,0)</f>
        <v>23.688143453856505</v>
      </c>
      <c r="E32" s="70">
        <f>VLOOKUP($C$7&amp;$E$7&amp;$A32,PERFIL_DATOS!$A$2:$M$785,E$8,0)</f>
        <v>24.77455532664651</v>
      </c>
      <c r="F32" s="70">
        <f>VLOOKUP($C$7&amp;$E$7&amp;$A32,PERFIL_DATOS!$A$2:$M$785,F$8,0)</f>
        <v>25.729541072346578</v>
      </c>
      <c r="G32" s="70">
        <f>VLOOKUP($C$7&amp;$E$7&amp;$A32,PERFIL_DATOS!$A$2:$M$785,G$8,0)</f>
        <v>21.899787694904933</v>
      </c>
      <c r="H32" s="70">
        <f>VLOOKUP($C$7&amp;$E$7&amp;$A32,PERFIL_DATOS!$A$2:$M$785,H$8,0)</f>
        <v>26.265688517872487</v>
      </c>
      <c r="I32" s="70">
        <f>VLOOKUP($C$7&amp;$E$7&amp;$A32,PERFIL_DATOS!$A$2:$M$785,I$8,0)</f>
        <v>27.060436516830055</v>
      </c>
      <c r="J32" s="70">
        <f>VLOOKUP($C$7&amp;$E$7&amp;$A32,PERFIL_DATOS!$A$2:$M$785,J$8,0)</f>
        <v>27.975411232098157</v>
      </c>
      <c r="K32" s="70">
        <f>VLOOKUP($C$7&amp;$E$7&amp;$A32,PERFIL_DATOS!$A$2:$M$785,K$8,0)</f>
        <v>32.955639885781892</v>
      </c>
      <c r="L32" s="58"/>
      <c r="M32" s="58"/>
      <c r="N32" s="71">
        <f>DESPLEGABLES!U25</f>
        <v>23.002508328282904</v>
      </c>
    </row>
    <row r="33" spans="1:15" x14ac:dyDescent="0.35">
      <c r="A33" s="16" t="s">
        <v>103</v>
      </c>
      <c r="B33" s="33" t="s">
        <v>103</v>
      </c>
      <c r="C33" s="66">
        <f>VLOOKUP($C$7&amp;$E$7&amp;$O33,PERFIL_DATOS!$A$2:$M$785,C$8,0)</f>
        <v>20.927028180667616</v>
      </c>
      <c r="D33" s="66">
        <f>VLOOKUP($C$7&amp;$E$7&amp;$O33,PERFIL_DATOS!$A$2:$M$785,D$8,0)</f>
        <v>19.306432108954841</v>
      </c>
      <c r="E33" s="66">
        <f>VLOOKUP($C$7&amp;$E$7&amp;$O33,PERFIL_DATOS!$A$2:$M$785,E$8,0)</f>
        <v>20.280769083596123</v>
      </c>
      <c r="F33" s="66">
        <f>VLOOKUP($C$7&amp;$E$7&amp;$O33,PERFIL_DATOS!$A$2:$M$785,F$8,0)</f>
        <v>21.668660122866747</v>
      </c>
      <c r="G33" s="66">
        <f>VLOOKUP($C$7&amp;$E$7&amp;$O33,PERFIL_DATOS!$A$2:$M$785,G$8,0)</f>
        <v>24.462573766474772</v>
      </c>
      <c r="H33" s="66">
        <f>VLOOKUP($C$7&amp;$E$7&amp;$O33,PERFIL_DATOS!$A$2:$M$785,H$8,0)</f>
        <v>23.164592996058154</v>
      </c>
      <c r="I33" s="66">
        <f>VLOOKUP($C$7&amp;$E$7&amp;$O33,PERFIL_DATOS!$A$2:$M$785,I$8,0)</f>
        <v>23.314951102806699</v>
      </c>
      <c r="J33" s="66">
        <f>VLOOKUP($C$7&amp;$E$7&amp;$O33,PERFIL_DATOS!$A$2:$M$785,J$8,0)</f>
        <v>22.701955394423198</v>
      </c>
      <c r="K33" s="66">
        <f>VLOOKUP($C$7&amp;$E$7&amp;$O33,PERFIL_DATOS!$A$2:$M$785,K$8,0)</f>
        <v>17.356848479743135</v>
      </c>
      <c r="L33" s="58"/>
      <c r="M33" s="58"/>
      <c r="N33" s="67">
        <f>DESPLEGABLES!U26</f>
        <v>22.487797996767501</v>
      </c>
      <c r="O33" s="15" t="s">
        <v>158</v>
      </c>
    </row>
    <row r="34" spans="1:15" x14ac:dyDescent="0.35">
      <c r="A34" s="17" t="s">
        <v>104</v>
      </c>
      <c r="B34" s="15" t="s">
        <v>104</v>
      </c>
      <c r="C34" s="68">
        <f>VLOOKUP($C$7&amp;$E$7&amp;$O34,PERFIL_DATOS!$A$2:$M$785,C$8,0)</f>
        <v>13.765974828892899</v>
      </c>
      <c r="D34" s="68">
        <f>VLOOKUP($C$7&amp;$E$7&amp;$O34,PERFIL_DATOS!$A$2:$M$785,D$8,0)</f>
        <v>13.181446835696622</v>
      </c>
      <c r="E34" s="68">
        <f>VLOOKUP($C$7&amp;$E$7&amp;$O34,PERFIL_DATOS!$A$2:$M$785,E$8,0)</f>
        <v>13.118116129164777</v>
      </c>
      <c r="F34" s="68">
        <f>VLOOKUP($C$7&amp;$E$7&amp;$O34,PERFIL_DATOS!$A$2:$M$785,F$8,0)</f>
        <v>13.634392667725203</v>
      </c>
      <c r="G34" s="68">
        <f>VLOOKUP($C$7&amp;$E$7&amp;$O34,PERFIL_DATOS!$A$2:$M$785,G$8,0)</f>
        <v>13.467045630211011</v>
      </c>
      <c r="H34" s="68">
        <f>VLOOKUP($C$7&amp;$E$7&amp;$O34,PERFIL_DATOS!$A$2:$M$785,H$8,0)</f>
        <v>12.366385140648173</v>
      </c>
      <c r="I34" s="68">
        <f>VLOOKUP($C$7&amp;$E$7&amp;$O34,PERFIL_DATOS!$A$2:$M$785,I$8,0)</f>
        <v>10.608556927099357</v>
      </c>
      <c r="J34" s="68">
        <f>VLOOKUP($C$7&amp;$E$7&amp;$O34,PERFIL_DATOS!$A$2:$M$785,J$8,0)</f>
        <v>11.144611928849933</v>
      </c>
      <c r="K34" s="68">
        <f>VLOOKUP($C$7&amp;$E$7&amp;$O34,PERFIL_DATOS!$A$2:$M$785,K$8,0)</f>
        <v>9.5192945192832372</v>
      </c>
      <c r="L34" s="58"/>
      <c r="M34" s="58"/>
      <c r="N34" s="69">
        <f>DESPLEGABLES!U27</f>
        <v>15.026437568324663</v>
      </c>
      <c r="O34" s="15" t="s">
        <v>159</v>
      </c>
    </row>
    <row r="35" spans="1:15" x14ac:dyDescent="0.35">
      <c r="A35" s="17" t="s">
        <v>105</v>
      </c>
      <c r="B35" s="15" t="s">
        <v>105</v>
      </c>
      <c r="C35" s="68">
        <f>VLOOKUP($C$7&amp;$E$7&amp;$O35,PERFIL_DATOS!$A$2:$M$785,C$8,0)</f>
        <v>26.766627313696382</v>
      </c>
      <c r="D35" s="68">
        <f>VLOOKUP($C$7&amp;$E$7&amp;$O35,PERFIL_DATOS!$A$2:$M$785,D$8,0)</f>
        <v>28.210377328537611</v>
      </c>
      <c r="E35" s="68">
        <f>VLOOKUP($C$7&amp;$E$7&amp;$O35,PERFIL_DATOS!$A$2:$M$785,E$8,0)</f>
        <v>30.826174657068499</v>
      </c>
      <c r="F35" s="68">
        <f>VLOOKUP($C$7&amp;$E$7&amp;$O35,PERFIL_DATOS!$A$2:$M$785,F$8,0)</f>
        <v>27.460387412491322</v>
      </c>
      <c r="G35" s="68">
        <f>VLOOKUP($C$7&amp;$E$7&amp;$O35,PERFIL_DATOS!$A$2:$M$785,G$8,0)</f>
        <v>26.941023520379549</v>
      </c>
      <c r="H35" s="68">
        <f>VLOOKUP($C$7&amp;$E$7&amp;$O35,PERFIL_DATOS!$A$2:$M$785,H$8,0)</f>
        <v>26.231782099586955</v>
      </c>
      <c r="I35" s="68">
        <f>VLOOKUP($C$7&amp;$E$7&amp;$O35,PERFIL_DATOS!$A$2:$M$785,I$8,0)</f>
        <v>23.385546278070528</v>
      </c>
      <c r="J35" s="68">
        <f>VLOOKUP($C$7&amp;$E$7&amp;$O35,PERFIL_DATOS!$A$2:$M$785,J$8,0)</f>
        <v>26.814529445810038</v>
      </c>
      <c r="K35" s="68">
        <f>VLOOKUP($C$7&amp;$E$7&amp;$O35,PERFIL_DATOS!$A$2:$M$785,K$8,0)</f>
        <v>31.843449889305614</v>
      </c>
      <c r="L35" s="58"/>
      <c r="M35" s="58"/>
      <c r="N35" s="69">
        <f>DESPLEGABLES!U28</f>
        <v>24.950222142147823</v>
      </c>
      <c r="O35" s="15" t="s">
        <v>160</v>
      </c>
    </row>
    <row r="36" spans="1:15" x14ac:dyDescent="0.35">
      <c r="A36" s="18" t="s">
        <v>106</v>
      </c>
      <c r="B36" s="34" t="s">
        <v>106</v>
      </c>
      <c r="C36" s="68">
        <f>VLOOKUP($C$7&amp;$E$7&amp;$O36,PERFIL_DATOS!$A$2:$M$785,C$8,0)</f>
        <v>12.753331094360046</v>
      </c>
      <c r="D36" s="68">
        <f>VLOOKUP($C$7&amp;$E$7&amp;$O36,PERFIL_DATOS!$A$2:$M$785,D$8,0)</f>
        <v>14.726616069530529</v>
      </c>
      <c r="E36" s="68">
        <f>VLOOKUP($C$7&amp;$E$7&amp;$O36,PERFIL_DATOS!$A$2:$M$785,E$8,0)</f>
        <v>14.818010130122564</v>
      </c>
      <c r="F36" s="68">
        <f>VLOOKUP($C$7&amp;$E$7&amp;$O36,PERFIL_DATOS!$A$2:$M$785,F$8,0)</f>
        <v>12.683847462831944</v>
      </c>
      <c r="G36" s="68">
        <f>VLOOKUP($C$7&amp;$E$7&amp;$O36,PERFIL_DATOS!$A$2:$M$785,G$8,0)</f>
        <v>13.552577484686934</v>
      </c>
      <c r="H36" s="68">
        <f>VLOOKUP($C$7&amp;$E$7&amp;$O36,PERFIL_DATOS!$A$2:$M$785,H$8,0)</f>
        <v>14.303137884892243</v>
      </c>
      <c r="I36" s="68">
        <f>VLOOKUP($C$7&amp;$E$7&amp;$O36,PERFIL_DATOS!$A$2:$M$785,I$8,0)</f>
        <v>11.874202921081968</v>
      </c>
      <c r="J36" s="68">
        <f>VLOOKUP($C$7&amp;$E$7&amp;$O36,PERFIL_DATOS!$A$2:$M$785,J$8,0)</f>
        <v>13.108471536859994</v>
      </c>
      <c r="K36" s="68">
        <f>VLOOKUP($C$7&amp;$E$7&amp;$O36,PERFIL_DATOS!$A$2:$M$785,K$8,0)</f>
        <v>12.53753399147012</v>
      </c>
      <c r="L36" s="58"/>
      <c r="M36" s="58"/>
      <c r="N36" s="71">
        <f>DESPLEGABLES!U29</f>
        <v>15.179723951838017</v>
      </c>
      <c r="O36" s="15" t="s">
        <v>161</v>
      </c>
    </row>
    <row r="37" spans="1:15" x14ac:dyDescent="0.35">
      <c r="A37" s="16" t="s">
        <v>107</v>
      </c>
      <c r="B37" s="33" t="s">
        <v>107</v>
      </c>
      <c r="C37" s="66">
        <f>VLOOKUP($C$7&amp;$E$7&amp;$A37,PERFIL_DATOS!$A$2:$M$785,C$8,0)</f>
        <v>42.241873636499768</v>
      </c>
      <c r="D37" s="66">
        <f>VLOOKUP($C$7&amp;$E$7&amp;$A37,PERFIL_DATOS!$A$2:$M$785,D$8,0)</f>
        <v>41.380379612290618</v>
      </c>
      <c r="E37" s="66">
        <f>VLOOKUP($C$7&amp;$E$7&amp;$A37,PERFIL_DATOS!$A$2:$M$785,E$8,0)</f>
        <v>42.923449940010073</v>
      </c>
      <c r="F37" s="66">
        <f>VLOOKUP($C$7&amp;$E$7&amp;$A37,PERFIL_DATOS!$A$2:$M$785,F$8,0)</f>
        <v>38.211778055381259</v>
      </c>
      <c r="G37" s="66">
        <f>VLOOKUP($C$7&amp;$E$7&amp;$A37,PERFIL_DATOS!$A$2:$M$785,G$8,0)</f>
        <v>44.447649018566224</v>
      </c>
      <c r="H37" s="66">
        <f>VLOOKUP($C$7&amp;$E$7&amp;$A37,PERFIL_DATOS!$A$2:$M$785,H$8,0)</f>
        <v>42.511015052999177</v>
      </c>
      <c r="I37" s="66">
        <f>VLOOKUP($C$7&amp;$E$7&amp;$A37,PERFIL_DATOS!$A$2:$M$785,I$8,0)</f>
        <v>40.011372960831032</v>
      </c>
      <c r="J37" s="66">
        <f>VLOOKUP($C$7&amp;$E$7&amp;$A37,PERFIL_DATOS!$A$2:$M$785,J$8,0)</f>
        <v>41.628197948160675</v>
      </c>
      <c r="K37" s="66">
        <f>VLOOKUP($C$7&amp;$E$7&amp;$A37,PERFIL_DATOS!$A$2:$M$785,K$8,0)</f>
        <v>47.196970580149923</v>
      </c>
      <c r="L37" s="58"/>
      <c r="M37" s="58"/>
      <c r="N37" s="67">
        <f>DESPLEGABLES!U30</f>
        <v>100</v>
      </c>
    </row>
    <row r="38" spans="1:15" x14ac:dyDescent="0.35">
      <c r="A38" s="18" t="s">
        <v>108</v>
      </c>
      <c r="B38" s="34" t="s">
        <v>108</v>
      </c>
      <c r="C38" s="70">
        <f>VLOOKUP($C$7&amp;$E$7&amp;$A38,PERFIL_DATOS!$A$2:$M$785,C$8,0)</f>
        <v>57.758126363500239</v>
      </c>
      <c r="D38" s="70">
        <f>VLOOKUP($C$7&amp;$E$7&amp;$A38,PERFIL_DATOS!$A$2:$M$785,D$8,0)</f>
        <v>58.619604270892111</v>
      </c>
      <c r="E38" s="70">
        <f>VLOOKUP($C$7&amp;$E$7&amp;$A38,PERFIL_DATOS!$A$2:$M$785,E$8,0)</f>
        <v>57.07655005998992</v>
      </c>
      <c r="F38" s="70">
        <f>VLOOKUP($C$7&amp;$E$7&amp;$A38,PERFIL_DATOS!$A$2:$M$785,F$8,0)</f>
        <v>61.788234597466726</v>
      </c>
      <c r="G38" s="70">
        <f>VLOOKUP($C$7&amp;$E$7&amp;$A38,PERFIL_DATOS!$A$2:$M$785,G$8,0)</f>
        <v>55.552350981433776</v>
      </c>
      <c r="H38" s="70">
        <f>VLOOKUP($C$7&amp;$E$7&amp;$A38,PERFIL_DATOS!$A$2:$M$785,H$8,0)</f>
        <v>57.488984947000823</v>
      </c>
      <c r="I38" s="70">
        <f>VLOOKUP($C$7&amp;$E$7&amp;$A38,PERFIL_DATOS!$A$2:$M$785,I$8,0)</f>
        <v>59.988645201035517</v>
      </c>
      <c r="J38" s="70">
        <f>VLOOKUP($C$7&amp;$E$7&amp;$A38,PERFIL_DATOS!$A$2:$M$785,J$8,0)</f>
        <v>58.371789398349328</v>
      </c>
      <c r="K38" s="70">
        <f>VLOOKUP($C$7&amp;$E$7&amp;$A38,PERFIL_DATOS!$A$2:$M$785,K$8,0)</f>
        <v>52.803029419850077</v>
      </c>
      <c r="L38" s="58"/>
      <c r="M38" s="58"/>
      <c r="N38" s="71">
        <f>DESPLEGABLES!U31</f>
        <v>49.675059972728761</v>
      </c>
    </row>
    <row r="39" spans="1:15" ht="15.5" x14ac:dyDescent="0.35">
      <c r="A39" s="39" t="s">
        <v>74</v>
      </c>
      <c r="B39" s="37"/>
      <c r="C39" s="9"/>
      <c r="D39" s="9"/>
      <c r="E39" s="9"/>
      <c r="F39" s="9"/>
      <c r="G39" s="10"/>
      <c r="H39" s="10"/>
      <c r="I39" s="10"/>
      <c r="J39" s="10"/>
      <c r="K39" s="10"/>
      <c r="M39" s="10"/>
    </row>
    <row r="40" spans="1:15" x14ac:dyDescent="0.35">
      <c r="A40" s="40" t="s">
        <v>75</v>
      </c>
      <c r="B40" s="38"/>
      <c r="C40" s="12"/>
      <c r="D40" s="12"/>
      <c r="E40" s="12"/>
      <c r="F40" s="12"/>
      <c r="G40" s="12"/>
      <c r="H40" s="12"/>
      <c r="I40" s="12"/>
      <c r="J40" s="12"/>
      <c r="K40" s="12"/>
      <c r="M40" s="12"/>
    </row>
    <row r="41" spans="1:15" x14ac:dyDescent="0.35">
      <c r="A41" s="11"/>
      <c r="B41" s="38"/>
    </row>
    <row r="42" spans="1:15" x14ac:dyDescent="0.35">
      <c r="B42" s="15"/>
    </row>
    <row r="43" spans="1:15" x14ac:dyDescent="0.35">
      <c r="B43" s="15"/>
    </row>
    <row r="44" spans="1:15" x14ac:dyDescent="0.35">
      <c r="B44" s="15"/>
    </row>
    <row r="45" spans="1:15" x14ac:dyDescent="0.35">
      <c r="B45" s="15"/>
    </row>
    <row r="46" spans="1:15" x14ac:dyDescent="0.35">
      <c r="B46" s="15"/>
    </row>
    <row r="47" spans="1:15" x14ac:dyDescent="0.35">
      <c r="B47" s="15"/>
    </row>
    <row r="48" spans="1:15" x14ac:dyDescent="0.35">
      <c r="B48" s="15"/>
    </row>
    <row r="49" spans="2:2" x14ac:dyDescent="0.35">
      <c r="B49" s="15"/>
    </row>
    <row r="50" spans="2:2" x14ac:dyDescent="0.35">
      <c r="B50" s="15"/>
    </row>
    <row r="51" spans="2:2" x14ac:dyDescent="0.35">
      <c r="B51" s="15"/>
    </row>
    <row r="52" spans="2:2" x14ac:dyDescent="0.35">
      <c r="B52" s="15"/>
    </row>
    <row r="53" spans="2:2" x14ac:dyDescent="0.35">
      <c r="B53" s="15"/>
    </row>
    <row r="54" spans="2:2" x14ac:dyDescent="0.35">
      <c r="B54" s="15"/>
    </row>
    <row r="55" spans="2:2" x14ac:dyDescent="0.35">
      <c r="B55" s="15"/>
    </row>
    <row r="56" spans="2:2" x14ac:dyDescent="0.35">
      <c r="B56" s="15"/>
    </row>
    <row r="57" spans="2:2" x14ac:dyDescent="0.35">
      <c r="B57" s="15"/>
    </row>
    <row r="58" spans="2:2" x14ac:dyDescent="0.35">
      <c r="B58" s="15"/>
    </row>
    <row r="59" spans="2:2" x14ac:dyDescent="0.35">
      <c r="B59" s="15"/>
    </row>
    <row r="60" spans="2:2" x14ac:dyDescent="0.35">
      <c r="B60" s="15"/>
    </row>
    <row r="61" spans="2:2" x14ac:dyDescent="0.35">
      <c r="B61" s="15"/>
    </row>
    <row r="62" spans="2:2" x14ac:dyDescent="0.35">
      <c r="B62" s="15"/>
    </row>
    <row r="63" spans="2:2" x14ac:dyDescent="0.35">
      <c r="B63" s="15"/>
    </row>
    <row r="64" spans="2:2" x14ac:dyDescent="0.35">
      <c r="B64" s="15"/>
    </row>
    <row r="65" spans="2:2" x14ac:dyDescent="0.35">
      <c r="B65" s="15"/>
    </row>
    <row r="66" spans="2:2" x14ac:dyDescent="0.35">
      <c r="B66" s="15"/>
    </row>
    <row r="67" spans="2:2" x14ac:dyDescent="0.35">
      <c r="B67" s="15"/>
    </row>
    <row r="68" spans="2:2" x14ac:dyDescent="0.35">
      <c r="B68" s="15"/>
    </row>
    <row r="69" spans="2:2" x14ac:dyDescent="0.35">
      <c r="B69" s="15"/>
    </row>
    <row r="70" spans="2:2" x14ac:dyDescent="0.35">
      <c r="B70" s="15"/>
    </row>
    <row r="71" spans="2:2" x14ac:dyDescent="0.35">
      <c r="B71" s="15"/>
    </row>
    <row r="72" spans="2:2" x14ac:dyDescent="0.35">
      <c r="B72" s="15"/>
    </row>
    <row r="73" spans="2:2" x14ac:dyDescent="0.35">
      <c r="B73" s="15"/>
    </row>
    <row r="74" spans="2:2" x14ac:dyDescent="0.35">
      <c r="B74" s="15"/>
    </row>
    <row r="75" spans="2:2" x14ac:dyDescent="0.35">
      <c r="B75" s="15"/>
    </row>
    <row r="76" spans="2:2" x14ac:dyDescent="0.35">
      <c r="B76" s="15"/>
    </row>
    <row r="77" spans="2:2" x14ac:dyDescent="0.35">
      <c r="B77" s="15"/>
    </row>
    <row r="78" spans="2:2" x14ac:dyDescent="0.35">
      <c r="B78" s="15"/>
    </row>
    <row r="79" spans="2:2" x14ac:dyDescent="0.35">
      <c r="B79" s="15"/>
    </row>
    <row r="80" spans="2:2" x14ac:dyDescent="0.35">
      <c r="B80" s="15"/>
    </row>
    <row r="81" spans="2:2" x14ac:dyDescent="0.35">
      <c r="B81" s="15"/>
    </row>
    <row r="82" spans="2:2" x14ac:dyDescent="0.35">
      <c r="B82" s="15"/>
    </row>
    <row r="83" spans="2:2" x14ac:dyDescent="0.35">
      <c r="B83" s="15"/>
    </row>
    <row r="84" spans="2:2" x14ac:dyDescent="0.35">
      <c r="B84" s="15"/>
    </row>
    <row r="85" spans="2:2" x14ac:dyDescent="0.35">
      <c r="B85" s="15"/>
    </row>
    <row r="86" spans="2:2" x14ac:dyDescent="0.35">
      <c r="B86" s="15"/>
    </row>
    <row r="87" spans="2:2" x14ac:dyDescent="0.35">
      <c r="B87" s="15"/>
    </row>
    <row r="88" spans="2:2" x14ac:dyDescent="0.35">
      <c r="B88" s="15"/>
    </row>
    <row r="89" spans="2:2" x14ac:dyDescent="0.35">
      <c r="B89" s="15"/>
    </row>
    <row r="90" spans="2:2" x14ac:dyDescent="0.35">
      <c r="B90" s="15"/>
    </row>
    <row r="91" spans="2:2" x14ac:dyDescent="0.35">
      <c r="B91" s="15"/>
    </row>
    <row r="92" spans="2:2" x14ac:dyDescent="0.35">
      <c r="B92" s="15"/>
    </row>
    <row r="93" spans="2:2" x14ac:dyDescent="0.35">
      <c r="B93" s="15"/>
    </row>
    <row r="94" spans="2:2" x14ac:dyDescent="0.35">
      <c r="B94" s="15"/>
    </row>
    <row r="95" spans="2:2" x14ac:dyDescent="0.35">
      <c r="B95" s="15"/>
    </row>
    <row r="96" spans="2:2" x14ac:dyDescent="0.35">
      <c r="B96" s="15"/>
    </row>
    <row r="97" spans="2:2" x14ac:dyDescent="0.35">
      <c r="B97" s="15"/>
    </row>
    <row r="98" spans="2:2" x14ac:dyDescent="0.35">
      <c r="B98" s="15"/>
    </row>
    <row r="99" spans="2:2" x14ac:dyDescent="0.35">
      <c r="B99" s="15"/>
    </row>
    <row r="100" spans="2:2" x14ac:dyDescent="0.35">
      <c r="B100" s="15"/>
    </row>
    <row r="101" spans="2:2" x14ac:dyDescent="0.35">
      <c r="B101" s="15"/>
    </row>
    <row r="102" spans="2:2" x14ac:dyDescent="0.35">
      <c r="B102" s="15"/>
    </row>
    <row r="103" spans="2:2" x14ac:dyDescent="0.35">
      <c r="B103" s="15"/>
    </row>
    <row r="104" spans="2:2" x14ac:dyDescent="0.35">
      <c r="B104" s="15"/>
    </row>
    <row r="105" spans="2:2" x14ac:dyDescent="0.35">
      <c r="B105" s="15"/>
    </row>
    <row r="106" spans="2:2" x14ac:dyDescent="0.35">
      <c r="B106" s="15"/>
    </row>
    <row r="107" spans="2:2" x14ac:dyDescent="0.35">
      <c r="B107" s="15"/>
    </row>
    <row r="108" spans="2:2" x14ac:dyDescent="0.35">
      <c r="B108" s="15"/>
    </row>
    <row r="109" spans="2:2" x14ac:dyDescent="0.35">
      <c r="B109" s="15"/>
    </row>
    <row r="110" spans="2:2" x14ac:dyDescent="0.35">
      <c r="B110" s="15"/>
    </row>
    <row r="111" spans="2:2" x14ac:dyDescent="0.35">
      <c r="B111" s="15"/>
    </row>
    <row r="112" spans="2:2" x14ac:dyDescent="0.35">
      <c r="B112" s="15"/>
    </row>
    <row r="113" spans="2:2" x14ac:dyDescent="0.35">
      <c r="B113" s="15"/>
    </row>
    <row r="114" spans="2:2" x14ac:dyDescent="0.35">
      <c r="B114" s="15"/>
    </row>
    <row r="115" spans="2:2" x14ac:dyDescent="0.35">
      <c r="B115" s="15"/>
    </row>
    <row r="116" spans="2:2" x14ac:dyDescent="0.35">
      <c r="B116" s="15"/>
    </row>
    <row r="117" spans="2:2" x14ac:dyDescent="0.35">
      <c r="B117" s="15"/>
    </row>
    <row r="118" spans="2:2" x14ac:dyDescent="0.35">
      <c r="B118" s="15"/>
    </row>
    <row r="119" spans="2:2" x14ac:dyDescent="0.35">
      <c r="B119" s="15"/>
    </row>
    <row r="120" spans="2:2" x14ac:dyDescent="0.35">
      <c r="B120" s="15"/>
    </row>
    <row r="121" spans="2:2" x14ac:dyDescent="0.35">
      <c r="B121" s="15"/>
    </row>
    <row r="122" spans="2:2" x14ac:dyDescent="0.35">
      <c r="B122" s="15"/>
    </row>
    <row r="123" spans="2:2" x14ac:dyDescent="0.35">
      <c r="B123" s="15"/>
    </row>
    <row r="124" spans="2:2" x14ac:dyDescent="0.35">
      <c r="B124" s="15"/>
    </row>
    <row r="125" spans="2:2" x14ac:dyDescent="0.35">
      <c r="B125" s="15"/>
    </row>
    <row r="126" spans="2:2" x14ac:dyDescent="0.35">
      <c r="B126" s="15"/>
    </row>
    <row r="127" spans="2:2" x14ac:dyDescent="0.35">
      <c r="B127" s="15"/>
    </row>
    <row r="128" spans="2:2" x14ac:dyDescent="0.35">
      <c r="B128" s="15"/>
    </row>
    <row r="129" spans="2:2" x14ac:dyDescent="0.35">
      <c r="B129" s="15"/>
    </row>
    <row r="130" spans="2:2" x14ac:dyDescent="0.35">
      <c r="B130" s="15"/>
    </row>
    <row r="131" spans="2:2" x14ac:dyDescent="0.35">
      <c r="B131" s="15"/>
    </row>
    <row r="132" spans="2:2" x14ac:dyDescent="0.35">
      <c r="B132" s="15"/>
    </row>
    <row r="133" spans="2:2" x14ac:dyDescent="0.35">
      <c r="B133" s="15"/>
    </row>
    <row r="134" spans="2:2" x14ac:dyDescent="0.35">
      <c r="B134" s="15"/>
    </row>
    <row r="135" spans="2:2" x14ac:dyDescent="0.35">
      <c r="B135" s="15"/>
    </row>
    <row r="136" spans="2:2" x14ac:dyDescent="0.35">
      <c r="B136" s="15"/>
    </row>
    <row r="137" spans="2:2" x14ac:dyDescent="0.35">
      <c r="B137" s="15"/>
    </row>
    <row r="138" spans="2:2" x14ac:dyDescent="0.35">
      <c r="B138" s="15"/>
    </row>
    <row r="139" spans="2:2" x14ac:dyDescent="0.35">
      <c r="B139" s="15"/>
    </row>
    <row r="140" spans="2:2" x14ac:dyDescent="0.35">
      <c r="B140" s="15"/>
    </row>
    <row r="141" spans="2:2" x14ac:dyDescent="0.35">
      <c r="B141" s="15"/>
    </row>
    <row r="142" spans="2:2" x14ac:dyDescent="0.35">
      <c r="B142" s="15"/>
    </row>
    <row r="143" spans="2:2" x14ac:dyDescent="0.35">
      <c r="B143" s="15"/>
    </row>
    <row r="144" spans="2:2" x14ac:dyDescent="0.35">
      <c r="B144" s="15"/>
    </row>
    <row r="145" spans="2:2" x14ac:dyDescent="0.35">
      <c r="B145" s="15"/>
    </row>
    <row r="146" spans="2:2" x14ac:dyDescent="0.35">
      <c r="B146" s="15"/>
    </row>
    <row r="147" spans="2:2" x14ac:dyDescent="0.35">
      <c r="B147" s="15"/>
    </row>
    <row r="148" spans="2:2" x14ac:dyDescent="0.35">
      <c r="B148" s="15"/>
    </row>
    <row r="149" spans="2:2" x14ac:dyDescent="0.35">
      <c r="B149" s="15"/>
    </row>
    <row r="150" spans="2:2" x14ac:dyDescent="0.35">
      <c r="B150" s="15"/>
    </row>
    <row r="151" spans="2:2" x14ac:dyDescent="0.35">
      <c r="B151" s="15"/>
    </row>
    <row r="152" spans="2:2" x14ac:dyDescent="0.35">
      <c r="B152" s="15"/>
    </row>
    <row r="153" spans="2:2" x14ac:dyDescent="0.35">
      <c r="B153" s="15"/>
    </row>
    <row r="154" spans="2:2" x14ac:dyDescent="0.35">
      <c r="B154" s="15"/>
    </row>
    <row r="155" spans="2:2" x14ac:dyDescent="0.35">
      <c r="B155" s="15"/>
    </row>
    <row r="156" spans="2:2" x14ac:dyDescent="0.35">
      <c r="B156" s="15"/>
    </row>
    <row r="157" spans="2:2" x14ac:dyDescent="0.35">
      <c r="B157" s="15"/>
    </row>
    <row r="158" spans="2:2" x14ac:dyDescent="0.35">
      <c r="B158" s="15"/>
    </row>
    <row r="159" spans="2:2" x14ac:dyDescent="0.35">
      <c r="B159" s="15"/>
    </row>
    <row r="160" spans="2:2" x14ac:dyDescent="0.35">
      <c r="B160" s="15"/>
    </row>
    <row r="161" spans="2:2" x14ac:dyDescent="0.35">
      <c r="B161" s="15"/>
    </row>
    <row r="162" spans="2:2" x14ac:dyDescent="0.35">
      <c r="B162" s="15"/>
    </row>
    <row r="163" spans="2:2" x14ac:dyDescent="0.35">
      <c r="B163" s="15"/>
    </row>
    <row r="164" spans="2:2" x14ac:dyDescent="0.35">
      <c r="B164" s="15"/>
    </row>
    <row r="165" spans="2:2" x14ac:dyDescent="0.35">
      <c r="B165" s="15"/>
    </row>
    <row r="166" spans="2:2" x14ac:dyDescent="0.35">
      <c r="B166" s="15"/>
    </row>
    <row r="167" spans="2:2" x14ac:dyDescent="0.35">
      <c r="B167" s="15"/>
    </row>
    <row r="168" spans="2:2" x14ac:dyDescent="0.35">
      <c r="B168" s="15"/>
    </row>
    <row r="169" spans="2:2" x14ac:dyDescent="0.35">
      <c r="B169" s="15"/>
    </row>
    <row r="170" spans="2:2" x14ac:dyDescent="0.35">
      <c r="B170" s="15"/>
    </row>
    <row r="171" spans="2:2" x14ac:dyDescent="0.35">
      <c r="B171" s="15"/>
    </row>
    <row r="172" spans="2:2" x14ac:dyDescent="0.35">
      <c r="B172" s="15"/>
    </row>
    <row r="173" spans="2:2" x14ac:dyDescent="0.35">
      <c r="B173" s="15"/>
    </row>
    <row r="174" spans="2:2" x14ac:dyDescent="0.35">
      <c r="B174" s="15"/>
    </row>
    <row r="175" spans="2:2" x14ac:dyDescent="0.35">
      <c r="B175" s="15"/>
    </row>
    <row r="176" spans="2:2" x14ac:dyDescent="0.35">
      <c r="B176" s="15"/>
    </row>
    <row r="177" spans="2:2" x14ac:dyDescent="0.35">
      <c r="B177" s="15"/>
    </row>
    <row r="178" spans="2:2" x14ac:dyDescent="0.35">
      <c r="B178" s="15"/>
    </row>
    <row r="179" spans="2:2" x14ac:dyDescent="0.35">
      <c r="B179" s="15"/>
    </row>
    <row r="180" spans="2:2" x14ac:dyDescent="0.35">
      <c r="B180" s="15"/>
    </row>
    <row r="181" spans="2:2" x14ac:dyDescent="0.35">
      <c r="B181" s="15"/>
    </row>
    <row r="182" spans="2:2" x14ac:dyDescent="0.35">
      <c r="B182" s="15"/>
    </row>
    <row r="183" spans="2:2" x14ac:dyDescent="0.35">
      <c r="B183" s="15"/>
    </row>
    <row r="184" spans="2:2" x14ac:dyDescent="0.35">
      <c r="B184" s="15"/>
    </row>
    <row r="185" spans="2:2" x14ac:dyDescent="0.35">
      <c r="B185" s="15"/>
    </row>
    <row r="186" spans="2:2" x14ac:dyDescent="0.35">
      <c r="B186" s="15"/>
    </row>
    <row r="187" spans="2:2" x14ac:dyDescent="0.35">
      <c r="B187" s="15"/>
    </row>
    <row r="188" spans="2:2" x14ac:dyDescent="0.35">
      <c r="B188" s="15"/>
    </row>
    <row r="189" spans="2:2" x14ac:dyDescent="0.35">
      <c r="B189" s="15"/>
    </row>
    <row r="190" spans="2:2" x14ac:dyDescent="0.35">
      <c r="B190" s="15"/>
    </row>
    <row r="191" spans="2:2" x14ac:dyDescent="0.35">
      <c r="B191" s="15"/>
    </row>
    <row r="192" spans="2:2" x14ac:dyDescent="0.35">
      <c r="B192" s="15"/>
    </row>
    <row r="193" spans="2:2" x14ac:dyDescent="0.35">
      <c r="B193" s="15"/>
    </row>
    <row r="194" spans="2:2" x14ac:dyDescent="0.35">
      <c r="B194" s="15"/>
    </row>
    <row r="195" spans="2:2" x14ac:dyDescent="0.35">
      <c r="B195" s="15"/>
    </row>
    <row r="196" spans="2:2" x14ac:dyDescent="0.35">
      <c r="B196" s="15"/>
    </row>
    <row r="197" spans="2:2" x14ac:dyDescent="0.35">
      <c r="B197" s="15"/>
    </row>
    <row r="198" spans="2:2" x14ac:dyDescent="0.35">
      <c r="B198" s="15"/>
    </row>
    <row r="199" spans="2:2" x14ac:dyDescent="0.35">
      <c r="B199" s="15"/>
    </row>
    <row r="200" spans="2:2" x14ac:dyDescent="0.35">
      <c r="B200" s="15"/>
    </row>
    <row r="201" spans="2:2" x14ac:dyDescent="0.35">
      <c r="B201" s="15"/>
    </row>
    <row r="202" spans="2:2" x14ac:dyDescent="0.35">
      <c r="B202" s="15"/>
    </row>
    <row r="203" spans="2:2" x14ac:dyDescent="0.35">
      <c r="B203" s="15"/>
    </row>
    <row r="204" spans="2:2" x14ac:dyDescent="0.35">
      <c r="B204" s="15"/>
    </row>
    <row r="205" spans="2:2" x14ac:dyDescent="0.35">
      <c r="B205" s="15"/>
    </row>
    <row r="206" spans="2:2" x14ac:dyDescent="0.35">
      <c r="B206" s="15"/>
    </row>
    <row r="207" spans="2:2" x14ac:dyDescent="0.35">
      <c r="B207" s="15"/>
    </row>
    <row r="208" spans="2:2" x14ac:dyDescent="0.35">
      <c r="B208" s="15"/>
    </row>
    <row r="209" spans="2:2" x14ac:dyDescent="0.35">
      <c r="B209" s="15"/>
    </row>
    <row r="210" spans="2:2" x14ac:dyDescent="0.35">
      <c r="B210" s="15"/>
    </row>
    <row r="211" spans="2:2" x14ac:dyDescent="0.35">
      <c r="B211" s="15"/>
    </row>
    <row r="212" spans="2:2" x14ac:dyDescent="0.35">
      <c r="B212" s="15"/>
    </row>
    <row r="213" spans="2:2" x14ac:dyDescent="0.35">
      <c r="B213" s="15"/>
    </row>
    <row r="214" spans="2:2" x14ac:dyDescent="0.35">
      <c r="B214" s="15"/>
    </row>
    <row r="215" spans="2:2" x14ac:dyDescent="0.35">
      <c r="B215" s="15"/>
    </row>
    <row r="216" spans="2:2" x14ac:dyDescent="0.35">
      <c r="B216" s="15"/>
    </row>
    <row r="217" spans="2:2" x14ac:dyDescent="0.35">
      <c r="B217" s="15"/>
    </row>
    <row r="218" spans="2:2" x14ac:dyDescent="0.35">
      <c r="B218" s="15"/>
    </row>
    <row r="219" spans="2:2" x14ac:dyDescent="0.35">
      <c r="B219" s="15"/>
    </row>
    <row r="220" spans="2:2" x14ac:dyDescent="0.35">
      <c r="B220" s="15"/>
    </row>
    <row r="221" spans="2:2" x14ac:dyDescent="0.35">
      <c r="B221" s="15"/>
    </row>
    <row r="222" spans="2:2" x14ac:dyDescent="0.35">
      <c r="B222" s="15"/>
    </row>
    <row r="223" spans="2:2" x14ac:dyDescent="0.35">
      <c r="B223" s="15"/>
    </row>
    <row r="224" spans="2:2" x14ac:dyDescent="0.35">
      <c r="B224" s="15"/>
    </row>
    <row r="225" spans="2:2" x14ac:dyDescent="0.35">
      <c r="B225" s="15"/>
    </row>
    <row r="226" spans="2:2" x14ac:dyDescent="0.35">
      <c r="B226" s="15"/>
    </row>
    <row r="227" spans="2:2" x14ac:dyDescent="0.35">
      <c r="B227" s="15"/>
    </row>
    <row r="228" spans="2:2" x14ac:dyDescent="0.35">
      <c r="B228" s="15"/>
    </row>
    <row r="229" spans="2:2" x14ac:dyDescent="0.35">
      <c r="B229" s="15"/>
    </row>
    <row r="230" spans="2:2" x14ac:dyDescent="0.35">
      <c r="B230" s="15"/>
    </row>
    <row r="231" spans="2:2" x14ac:dyDescent="0.35">
      <c r="B231" s="15"/>
    </row>
    <row r="232" spans="2:2" x14ac:dyDescent="0.35">
      <c r="B232" s="15"/>
    </row>
    <row r="233" spans="2:2" x14ac:dyDescent="0.35">
      <c r="B233" s="15"/>
    </row>
    <row r="234" spans="2:2" x14ac:dyDescent="0.35">
      <c r="B234" s="15"/>
    </row>
    <row r="235" spans="2:2" x14ac:dyDescent="0.35">
      <c r="B235" s="15"/>
    </row>
    <row r="236" spans="2:2" x14ac:dyDescent="0.35">
      <c r="B236" s="15"/>
    </row>
    <row r="237" spans="2:2" x14ac:dyDescent="0.35">
      <c r="B237" s="15"/>
    </row>
    <row r="238" spans="2:2" x14ac:dyDescent="0.35">
      <c r="B238" s="15"/>
    </row>
    <row r="239" spans="2:2" x14ac:dyDescent="0.35">
      <c r="B239" s="15"/>
    </row>
    <row r="240" spans="2:2" x14ac:dyDescent="0.35">
      <c r="B240" s="15"/>
    </row>
    <row r="241" spans="2:2" x14ac:dyDescent="0.35">
      <c r="B241" s="15"/>
    </row>
    <row r="242" spans="2:2" x14ac:dyDescent="0.35">
      <c r="B242" s="15"/>
    </row>
    <row r="243" spans="2:2" x14ac:dyDescent="0.35">
      <c r="B243" s="15"/>
    </row>
    <row r="244" spans="2:2" x14ac:dyDescent="0.35">
      <c r="B244" s="15"/>
    </row>
    <row r="245" spans="2:2" x14ac:dyDescent="0.35">
      <c r="B245" s="15"/>
    </row>
    <row r="246" spans="2:2" x14ac:dyDescent="0.35">
      <c r="B246" s="15"/>
    </row>
    <row r="247" spans="2:2" x14ac:dyDescent="0.35">
      <c r="B247" s="15"/>
    </row>
    <row r="248" spans="2:2" x14ac:dyDescent="0.35">
      <c r="B248" s="15"/>
    </row>
    <row r="249" spans="2:2" x14ac:dyDescent="0.35">
      <c r="B249" s="15"/>
    </row>
    <row r="250" spans="2:2" x14ac:dyDescent="0.35">
      <c r="B250" s="15"/>
    </row>
    <row r="251" spans="2:2" x14ac:dyDescent="0.35">
      <c r="B251" s="15"/>
    </row>
    <row r="252" spans="2:2" x14ac:dyDescent="0.35">
      <c r="B252" s="15"/>
    </row>
    <row r="253" spans="2:2" x14ac:dyDescent="0.35">
      <c r="B253" s="15"/>
    </row>
    <row r="254" spans="2:2" x14ac:dyDescent="0.35">
      <c r="B254" s="15"/>
    </row>
    <row r="255" spans="2:2" x14ac:dyDescent="0.35">
      <c r="B255" s="15"/>
    </row>
    <row r="256" spans="2:2" x14ac:dyDescent="0.35">
      <c r="B256" s="15"/>
    </row>
    <row r="257" spans="2:2" x14ac:dyDescent="0.35">
      <c r="B257" s="15"/>
    </row>
    <row r="258" spans="2:2" x14ac:dyDescent="0.35">
      <c r="B258" s="15"/>
    </row>
    <row r="259" spans="2:2" x14ac:dyDescent="0.35">
      <c r="B259" s="15"/>
    </row>
    <row r="260" spans="2:2" x14ac:dyDescent="0.35">
      <c r="B260" s="15"/>
    </row>
    <row r="261" spans="2:2" x14ac:dyDescent="0.35">
      <c r="B261" s="15"/>
    </row>
    <row r="262" spans="2:2" x14ac:dyDescent="0.35">
      <c r="B262" s="15"/>
    </row>
    <row r="263" spans="2:2" x14ac:dyDescent="0.35">
      <c r="B263" s="15"/>
    </row>
    <row r="264" spans="2:2" x14ac:dyDescent="0.35">
      <c r="B264" s="15"/>
    </row>
    <row r="265" spans="2:2" x14ac:dyDescent="0.35">
      <c r="B265" s="15"/>
    </row>
    <row r="266" spans="2:2" x14ac:dyDescent="0.35">
      <c r="B266" s="15"/>
    </row>
    <row r="267" spans="2:2" x14ac:dyDescent="0.35">
      <c r="B267" s="15"/>
    </row>
    <row r="268" spans="2:2" x14ac:dyDescent="0.35">
      <c r="B268" s="15"/>
    </row>
    <row r="269" spans="2:2" x14ac:dyDescent="0.35">
      <c r="B269" s="15"/>
    </row>
    <row r="270" spans="2:2" x14ac:dyDescent="0.35">
      <c r="B270" s="15"/>
    </row>
    <row r="271" spans="2:2" x14ac:dyDescent="0.35">
      <c r="B271" s="15"/>
    </row>
    <row r="272" spans="2:2" x14ac:dyDescent="0.35">
      <c r="B272" s="15"/>
    </row>
    <row r="273" spans="2:2" x14ac:dyDescent="0.35">
      <c r="B273" s="15"/>
    </row>
    <row r="274" spans="2:2" x14ac:dyDescent="0.35">
      <c r="B274" s="15"/>
    </row>
    <row r="275" spans="2:2" x14ac:dyDescent="0.35">
      <c r="B275" s="15"/>
    </row>
    <row r="276" spans="2:2" x14ac:dyDescent="0.35">
      <c r="B276" s="15"/>
    </row>
    <row r="277" spans="2:2" x14ac:dyDescent="0.35">
      <c r="B277" s="15"/>
    </row>
    <row r="278" spans="2:2" x14ac:dyDescent="0.35">
      <c r="B278" s="15"/>
    </row>
    <row r="279" spans="2:2" x14ac:dyDescent="0.35">
      <c r="B279" s="15"/>
    </row>
    <row r="280" spans="2:2" x14ac:dyDescent="0.35">
      <c r="B280" s="15"/>
    </row>
    <row r="281" spans="2:2" x14ac:dyDescent="0.35">
      <c r="B281" s="15"/>
    </row>
    <row r="282" spans="2:2" x14ac:dyDescent="0.35">
      <c r="B282" s="15"/>
    </row>
    <row r="283" spans="2:2" x14ac:dyDescent="0.35">
      <c r="B283" s="15"/>
    </row>
    <row r="284" spans="2:2" x14ac:dyDescent="0.35">
      <c r="B284" s="15"/>
    </row>
    <row r="285" spans="2:2" x14ac:dyDescent="0.35">
      <c r="B285" s="15"/>
    </row>
    <row r="286" spans="2:2" x14ac:dyDescent="0.35">
      <c r="B286" s="15"/>
    </row>
    <row r="287" spans="2:2" x14ac:dyDescent="0.35">
      <c r="B287" s="15"/>
    </row>
    <row r="288" spans="2:2" x14ac:dyDescent="0.35">
      <c r="B288" s="15"/>
    </row>
    <row r="289" spans="2:2" x14ac:dyDescent="0.35">
      <c r="B289" s="15"/>
    </row>
    <row r="290" spans="2:2" x14ac:dyDescent="0.35">
      <c r="B290" s="15"/>
    </row>
    <row r="291" spans="2:2" x14ac:dyDescent="0.35">
      <c r="B291" s="15"/>
    </row>
    <row r="292" spans="2:2" x14ac:dyDescent="0.35">
      <c r="B292" s="15"/>
    </row>
    <row r="293" spans="2:2" x14ac:dyDescent="0.35">
      <c r="B293" s="15"/>
    </row>
    <row r="294" spans="2:2" x14ac:dyDescent="0.35">
      <c r="B294" s="15"/>
    </row>
    <row r="295" spans="2:2" x14ac:dyDescent="0.35">
      <c r="B295" s="15"/>
    </row>
    <row r="296" spans="2:2" x14ac:dyDescent="0.35">
      <c r="B296" s="15"/>
    </row>
    <row r="297" spans="2:2" x14ac:dyDescent="0.35">
      <c r="B297" s="15"/>
    </row>
    <row r="298" spans="2:2" x14ac:dyDescent="0.35">
      <c r="B298" s="15"/>
    </row>
    <row r="299" spans="2:2" x14ac:dyDescent="0.35">
      <c r="B299" s="15"/>
    </row>
    <row r="300" spans="2:2" x14ac:dyDescent="0.35">
      <c r="B300" s="15"/>
    </row>
    <row r="301" spans="2:2" x14ac:dyDescent="0.35">
      <c r="B301" s="15"/>
    </row>
    <row r="302" spans="2:2" x14ac:dyDescent="0.35">
      <c r="B302" s="15"/>
    </row>
    <row r="303" spans="2:2" x14ac:dyDescent="0.35">
      <c r="B303" s="15"/>
    </row>
    <row r="304" spans="2:2" x14ac:dyDescent="0.35">
      <c r="B304" s="15"/>
    </row>
    <row r="305" spans="2:2" x14ac:dyDescent="0.35">
      <c r="B305" s="15"/>
    </row>
    <row r="306" spans="2:2" x14ac:dyDescent="0.35">
      <c r="B306" s="15"/>
    </row>
    <row r="307" spans="2:2" x14ac:dyDescent="0.35">
      <c r="B307" s="15"/>
    </row>
    <row r="308" spans="2:2" x14ac:dyDescent="0.35">
      <c r="B308" s="15"/>
    </row>
    <row r="309" spans="2:2" x14ac:dyDescent="0.35">
      <c r="B309" s="15"/>
    </row>
    <row r="310" spans="2:2" x14ac:dyDescent="0.35">
      <c r="B310" s="15"/>
    </row>
    <row r="311" spans="2:2" x14ac:dyDescent="0.35">
      <c r="B311" s="15"/>
    </row>
    <row r="312" spans="2:2" x14ac:dyDescent="0.35">
      <c r="B312" s="15"/>
    </row>
    <row r="313" spans="2:2" x14ac:dyDescent="0.35">
      <c r="B313" s="15"/>
    </row>
    <row r="314" spans="2:2" x14ac:dyDescent="0.35">
      <c r="B314" s="15"/>
    </row>
    <row r="315" spans="2:2" x14ac:dyDescent="0.35">
      <c r="B315" s="15"/>
    </row>
    <row r="316" spans="2:2" x14ac:dyDescent="0.35">
      <c r="B316" s="15"/>
    </row>
    <row r="317" spans="2:2" x14ac:dyDescent="0.35">
      <c r="B317" s="15"/>
    </row>
    <row r="318" spans="2:2" x14ac:dyDescent="0.35">
      <c r="B318" s="15"/>
    </row>
    <row r="319" spans="2:2" x14ac:dyDescent="0.35">
      <c r="B319" s="15"/>
    </row>
    <row r="320" spans="2:2" x14ac:dyDescent="0.35">
      <c r="B320" s="15"/>
    </row>
    <row r="321" spans="2:2" x14ac:dyDescent="0.35">
      <c r="B321" s="15"/>
    </row>
    <row r="322" spans="2:2" x14ac:dyDescent="0.35">
      <c r="B322" s="15"/>
    </row>
    <row r="323" spans="2:2" x14ac:dyDescent="0.35">
      <c r="B323" s="15"/>
    </row>
    <row r="324" spans="2:2" x14ac:dyDescent="0.35">
      <c r="B324" s="15"/>
    </row>
    <row r="325" spans="2:2" x14ac:dyDescent="0.35">
      <c r="B325" s="15"/>
    </row>
    <row r="326" spans="2:2" x14ac:dyDescent="0.35">
      <c r="B326" s="15"/>
    </row>
    <row r="327" spans="2:2" x14ac:dyDescent="0.35">
      <c r="B327" s="15"/>
    </row>
    <row r="328" spans="2:2" x14ac:dyDescent="0.35">
      <c r="B328" s="15"/>
    </row>
    <row r="329" spans="2:2" x14ac:dyDescent="0.35">
      <c r="B329" s="15"/>
    </row>
    <row r="330" spans="2:2" x14ac:dyDescent="0.35">
      <c r="B330" s="15"/>
    </row>
    <row r="331" spans="2:2" x14ac:dyDescent="0.35">
      <c r="B331" s="15"/>
    </row>
    <row r="332" spans="2:2" x14ac:dyDescent="0.35">
      <c r="B332" s="15"/>
    </row>
    <row r="333" spans="2:2" x14ac:dyDescent="0.35">
      <c r="B333" s="15"/>
    </row>
    <row r="334" spans="2:2" x14ac:dyDescent="0.35">
      <c r="B334" s="15"/>
    </row>
    <row r="335" spans="2:2" x14ac:dyDescent="0.35">
      <c r="B335" s="15"/>
    </row>
    <row r="336" spans="2:2" x14ac:dyDescent="0.35">
      <c r="B336" s="15"/>
    </row>
    <row r="337" spans="2:2" x14ac:dyDescent="0.35">
      <c r="B337" s="15"/>
    </row>
    <row r="338" spans="2:2" x14ac:dyDescent="0.35">
      <c r="B338" s="15"/>
    </row>
    <row r="339" spans="2:2" x14ac:dyDescent="0.35">
      <c r="B339" s="15"/>
    </row>
    <row r="340" spans="2:2" x14ac:dyDescent="0.35">
      <c r="B340" s="15"/>
    </row>
    <row r="341" spans="2:2" x14ac:dyDescent="0.35">
      <c r="B341" s="15"/>
    </row>
    <row r="342" spans="2:2" x14ac:dyDescent="0.35">
      <c r="B342" s="15"/>
    </row>
    <row r="343" spans="2:2" x14ac:dyDescent="0.35">
      <c r="B343" s="15"/>
    </row>
    <row r="344" spans="2:2" x14ac:dyDescent="0.35">
      <c r="B344" s="15"/>
    </row>
    <row r="345" spans="2:2" x14ac:dyDescent="0.35">
      <c r="B345" s="15"/>
    </row>
    <row r="346" spans="2:2" x14ac:dyDescent="0.35">
      <c r="B346" s="15"/>
    </row>
    <row r="347" spans="2:2" x14ac:dyDescent="0.35">
      <c r="B347" s="15"/>
    </row>
    <row r="348" spans="2:2" x14ac:dyDescent="0.35">
      <c r="B348" s="15"/>
    </row>
    <row r="349" spans="2:2" x14ac:dyDescent="0.35">
      <c r="B349" s="15"/>
    </row>
    <row r="350" spans="2:2" x14ac:dyDescent="0.35">
      <c r="B350" s="15"/>
    </row>
    <row r="351" spans="2:2" x14ac:dyDescent="0.35">
      <c r="B351" s="15"/>
    </row>
    <row r="352" spans="2:2" x14ac:dyDescent="0.35">
      <c r="B352" s="15"/>
    </row>
    <row r="353" spans="2:2" x14ac:dyDescent="0.35">
      <c r="B353" s="15"/>
    </row>
    <row r="354" spans="2:2" x14ac:dyDescent="0.35">
      <c r="B354" s="15"/>
    </row>
    <row r="355" spans="2:2" x14ac:dyDescent="0.35">
      <c r="B355" s="15"/>
    </row>
    <row r="356" spans="2:2" x14ac:dyDescent="0.35">
      <c r="B356" s="15"/>
    </row>
    <row r="357" spans="2:2" x14ac:dyDescent="0.35">
      <c r="B357" s="15"/>
    </row>
    <row r="358" spans="2:2" x14ac:dyDescent="0.35">
      <c r="B358" s="15"/>
    </row>
    <row r="359" spans="2:2" x14ac:dyDescent="0.35">
      <c r="B359" s="15"/>
    </row>
    <row r="360" spans="2:2" x14ac:dyDescent="0.35">
      <c r="B360" s="15"/>
    </row>
    <row r="361" spans="2:2" x14ac:dyDescent="0.35">
      <c r="B361" s="15"/>
    </row>
    <row r="362" spans="2:2" x14ac:dyDescent="0.35">
      <c r="B362" s="15"/>
    </row>
    <row r="363" spans="2:2" x14ac:dyDescent="0.35">
      <c r="B363" s="15"/>
    </row>
    <row r="364" spans="2:2" x14ac:dyDescent="0.35">
      <c r="B364" s="15"/>
    </row>
    <row r="365" spans="2:2" x14ac:dyDescent="0.35">
      <c r="B365" s="15"/>
    </row>
    <row r="366" spans="2:2" x14ac:dyDescent="0.35">
      <c r="B366" s="15"/>
    </row>
    <row r="367" spans="2:2" x14ac:dyDescent="0.35">
      <c r="B367" s="15"/>
    </row>
    <row r="368" spans="2:2" x14ac:dyDescent="0.35">
      <c r="B368" s="15"/>
    </row>
    <row r="369" spans="2:2" x14ac:dyDescent="0.35">
      <c r="B369" s="15"/>
    </row>
    <row r="370" spans="2:2" x14ac:dyDescent="0.35">
      <c r="B370" s="15"/>
    </row>
    <row r="371" spans="2:2" x14ac:dyDescent="0.35">
      <c r="B371" s="15"/>
    </row>
    <row r="372" spans="2:2" x14ac:dyDescent="0.35">
      <c r="B372" s="15"/>
    </row>
    <row r="373" spans="2:2" x14ac:dyDescent="0.35">
      <c r="B373" s="15"/>
    </row>
    <row r="374" spans="2:2" x14ac:dyDescent="0.35">
      <c r="B374" s="15"/>
    </row>
    <row r="375" spans="2:2" x14ac:dyDescent="0.35">
      <c r="B375" s="15"/>
    </row>
    <row r="376" spans="2:2" x14ac:dyDescent="0.35">
      <c r="B376" s="15"/>
    </row>
    <row r="377" spans="2:2" x14ac:dyDescent="0.35">
      <c r="B377" s="15"/>
    </row>
    <row r="378" spans="2:2" x14ac:dyDescent="0.35">
      <c r="B378" s="15"/>
    </row>
    <row r="379" spans="2:2" x14ac:dyDescent="0.35">
      <c r="B379" s="15"/>
    </row>
    <row r="380" spans="2:2" x14ac:dyDescent="0.35">
      <c r="B380" s="15"/>
    </row>
    <row r="381" spans="2:2" x14ac:dyDescent="0.35">
      <c r="B381" s="15"/>
    </row>
    <row r="382" spans="2:2" x14ac:dyDescent="0.35">
      <c r="B382" s="15"/>
    </row>
    <row r="383" spans="2:2" x14ac:dyDescent="0.35">
      <c r="B383" s="15"/>
    </row>
    <row r="384" spans="2:2" x14ac:dyDescent="0.35">
      <c r="B384" s="15"/>
    </row>
    <row r="385" spans="2:2" x14ac:dyDescent="0.35">
      <c r="B385" s="15"/>
    </row>
    <row r="386" spans="2:2" x14ac:dyDescent="0.35">
      <c r="B386" s="15"/>
    </row>
    <row r="387" spans="2:2" x14ac:dyDescent="0.35">
      <c r="B387" s="15"/>
    </row>
    <row r="388" spans="2:2" x14ac:dyDescent="0.35">
      <c r="B388" s="15"/>
    </row>
    <row r="389" spans="2:2" x14ac:dyDescent="0.35">
      <c r="B389" s="15"/>
    </row>
    <row r="390" spans="2:2" x14ac:dyDescent="0.35">
      <c r="B390" s="15"/>
    </row>
    <row r="391" spans="2:2" x14ac:dyDescent="0.35">
      <c r="B391" s="15"/>
    </row>
    <row r="392" spans="2:2" x14ac:dyDescent="0.35">
      <c r="B392" s="15"/>
    </row>
    <row r="393" spans="2:2" x14ac:dyDescent="0.35">
      <c r="B393" s="15"/>
    </row>
    <row r="394" spans="2:2" x14ac:dyDescent="0.35">
      <c r="B394" s="15"/>
    </row>
    <row r="395" spans="2:2" x14ac:dyDescent="0.35">
      <c r="B395" s="15"/>
    </row>
    <row r="396" spans="2:2" x14ac:dyDescent="0.35">
      <c r="B396" s="15"/>
    </row>
    <row r="397" spans="2:2" x14ac:dyDescent="0.35">
      <c r="B397" s="15"/>
    </row>
    <row r="398" spans="2:2" x14ac:dyDescent="0.35">
      <c r="B398" s="15"/>
    </row>
    <row r="399" spans="2:2" x14ac:dyDescent="0.35">
      <c r="B399" s="15"/>
    </row>
    <row r="400" spans="2:2" x14ac:dyDescent="0.35">
      <c r="B400" s="15"/>
    </row>
    <row r="401" spans="2:2" x14ac:dyDescent="0.35">
      <c r="B401" s="15"/>
    </row>
    <row r="402" spans="2:2" x14ac:dyDescent="0.35">
      <c r="B402" s="15"/>
    </row>
    <row r="403" spans="2:2" x14ac:dyDescent="0.35">
      <c r="B403" s="15"/>
    </row>
    <row r="404" spans="2:2" x14ac:dyDescent="0.35">
      <c r="B404" s="15"/>
    </row>
    <row r="405" spans="2:2" x14ac:dyDescent="0.35">
      <c r="B405" s="15"/>
    </row>
    <row r="406" spans="2:2" x14ac:dyDescent="0.35">
      <c r="B406" s="15"/>
    </row>
    <row r="407" spans="2:2" x14ac:dyDescent="0.35">
      <c r="B407" s="15"/>
    </row>
    <row r="408" spans="2:2" x14ac:dyDescent="0.35">
      <c r="B408" s="15"/>
    </row>
    <row r="409" spans="2:2" x14ac:dyDescent="0.35">
      <c r="B409" s="15"/>
    </row>
    <row r="410" spans="2:2" x14ac:dyDescent="0.35">
      <c r="B410" s="15"/>
    </row>
    <row r="411" spans="2:2" x14ac:dyDescent="0.35">
      <c r="B411" s="15"/>
    </row>
    <row r="412" spans="2:2" x14ac:dyDescent="0.35">
      <c r="B412" s="15"/>
    </row>
    <row r="413" spans="2:2" x14ac:dyDescent="0.35">
      <c r="B413" s="15"/>
    </row>
    <row r="414" spans="2:2" x14ac:dyDescent="0.35">
      <c r="B414" s="15"/>
    </row>
    <row r="415" spans="2:2" x14ac:dyDescent="0.35">
      <c r="B415" s="15"/>
    </row>
    <row r="416" spans="2:2" x14ac:dyDescent="0.35">
      <c r="B416" s="15"/>
    </row>
    <row r="417" spans="2:2" x14ac:dyDescent="0.35">
      <c r="B417" s="15"/>
    </row>
    <row r="418" spans="2:2" x14ac:dyDescent="0.35">
      <c r="B418" s="15"/>
    </row>
    <row r="419" spans="2:2" x14ac:dyDescent="0.35">
      <c r="B419" s="15"/>
    </row>
    <row r="420" spans="2:2" x14ac:dyDescent="0.35">
      <c r="B420" s="15"/>
    </row>
    <row r="421" spans="2:2" x14ac:dyDescent="0.35">
      <c r="B421" s="15"/>
    </row>
    <row r="422" spans="2:2" x14ac:dyDescent="0.35">
      <c r="B422" s="15"/>
    </row>
    <row r="423" spans="2:2" x14ac:dyDescent="0.35">
      <c r="B423" s="15"/>
    </row>
    <row r="424" spans="2:2" x14ac:dyDescent="0.35">
      <c r="B424" s="15"/>
    </row>
    <row r="425" spans="2:2" x14ac:dyDescent="0.35">
      <c r="B425" s="15"/>
    </row>
    <row r="426" spans="2:2" x14ac:dyDescent="0.35">
      <c r="B426" s="15"/>
    </row>
    <row r="427" spans="2:2" x14ac:dyDescent="0.35">
      <c r="B427" s="15"/>
    </row>
    <row r="428" spans="2:2" x14ac:dyDescent="0.35">
      <c r="B428" s="15"/>
    </row>
    <row r="429" spans="2:2" x14ac:dyDescent="0.35">
      <c r="B429" s="15"/>
    </row>
    <row r="430" spans="2:2" x14ac:dyDescent="0.35">
      <c r="B430" s="15"/>
    </row>
    <row r="431" spans="2:2" x14ac:dyDescent="0.35">
      <c r="B431" s="15"/>
    </row>
    <row r="432" spans="2:2" x14ac:dyDescent="0.35">
      <c r="B432" s="15"/>
    </row>
    <row r="433" spans="2:2" x14ac:dyDescent="0.35">
      <c r="B433" s="15"/>
    </row>
    <row r="434" spans="2:2" x14ac:dyDescent="0.35">
      <c r="B434" s="15"/>
    </row>
    <row r="435" spans="2:2" x14ac:dyDescent="0.35">
      <c r="B435" s="15"/>
    </row>
    <row r="436" spans="2:2" x14ac:dyDescent="0.35">
      <c r="B436" s="15"/>
    </row>
    <row r="437" spans="2:2" x14ac:dyDescent="0.35">
      <c r="B437" s="15"/>
    </row>
    <row r="438" spans="2:2" x14ac:dyDescent="0.35">
      <c r="B438" s="15"/>
    </row>
    <row r="439" spans="2:2" x14ac:dyDescent="0.35">
      <c r="B439" s="15"/>
    </row>
    <row r="440" spans="2:2" x14ac:dyDescent="0.35">
      <c r="B440" s="15"/>
    </row>
    <row r="441" spans="2:2" x14ac:dyDescent="0.35">
      <c r="B441" s="15"/>
    </row>
    <row r="442" spans="2:2" x14ac:dyDescent="0.35">
      <c r="B442" s="15"/>
    </row>
    <row r="443" spans="2:2" x14ac:dyDescent="0.35">
      <c r="B443" s="15"/>
    </row>
    <row r="444" spans="2:2" x14ac:dyDescent="0.35">
      <c r="B444" s="15"/>
    </row>
    <row r="445" spans="2:2" x14ac:dyDescent="0.35">
      <c r="B445" s="15"/>
    </row>
    <row r="446" spans="2:2" x14ac:dyDescent="0.35">
      <c r="B446" s="15"/>
    </row>
    <row r="447" spans="2:2" x14ac:dyDescent="0.35">
      <c r="B447" s="15"/>
    </row>
    <row r="448" spans="2:2" x14ac:dyDescent="0.35">
      <c r="B448" s="15"/>
    </row>
    <row r="449" spans="2:2" x14ac:dyDescent="0.35">
      <c r="B449" s="15"/>
    </row>
    <row r="450" spans="2:2" x14ac:dyDescent="0.35">
      <c r="B450" s="15"/>
    </row>
    <row r="451" spans="2:2" x14ac:dyDescent="0.35">
      <c r="B451" s="15"/>
    </row>
    <row r="452" spans="2:2" x14ac:dyDescent="0.35">
      <c r="B452" s="15"/>
    </row>
    <row r="453" spans="2:2" x14ac:dyDescent="0.35">
      <c r="B453" s="15"/>
    </row>
    <row r="454" spans="2:2" x14ac:dyDescent="0.35">
      <c r="B454" s="15"/>
    </row>
    <row r="455" spans="2:2" x14ac:dyDescent="0.35">
      <c r="B455" s="15"/>
    </row>
    <row r="456" spans="2:2" x14ac:dyDescent="0.35">
      <c r="B456" s="15"/>
    </row>
    <row r="457" spans="2:2" x14ac:dyDescent="0.35">
      <c r="B457" s="15"/>
    </row>
    <row r="458" spans="2:2" x14ac:dyDescent="0.35">
      <c r="B458" s="15"/>
    </row>
    <row r="459" spans="2:2" x14ac:dyDescent="0.35">
      <c r="B459" s="15"/>
    </row>
    <row r="460" spans="2:2" x14ac:dyDescent="0.35">
      <c r="B460" s="15"/>
    </row>
    <row r="461" spans="2:2" x14ac:dyDescent="0.35">
      <c r="B461" s="15"/>
    </row>
    <row r="462" spans="2:2" x14ac:dyDescent="0.35">
      <c r="B462" s="15"/>
    </row>
    <row r="463" spans="2:2" x14ac:dyDescent="0.35">
      <c r="B463" s="15"/>
    </row>
    <row r="464" spans="2:2" x14ac:dyDescent="0.35">
      <c r="B464" s="15"/>
    </row>
    <row r="465" spans="2:2" x14ac:dyDescent="0.35">
      <c r="B465" s="15"/>
    </row>
    <row r="466" spans="2:2" x14ac:dyDescent="0.35">
      <c r="B466" s="15"/>
    </row>
    <row r="467" spans="2:2" x14ac:dyDescent="0.35">
      <c r="B467" s="15"/>
    </row>
    <row r="468" spans="2:2" x14ac:dyDescent="0.35">
      <c r="B468" s="15"/>
    </row>
    <row r="469" spans="2:2" x14ac:dyDescent="0.35">
      <c r="B469" s="15"/>
    </row>
    <row r="470" spans="2:2" x14ac:dyDescent="0.35">
      <c r="B470" s="15"/>
    </row>
    <row r="471" spans="2:2" x14ac:dyDescent="0.35">
      <c r="B471" s="15"/>
    </row>
    <row r="472" spans="2:2" x14ac:dyDescent="0.35">
      <c r="B472" s="15"/>
    </row>
    <row r="473" spans="2:2" x14ac:dyDescent="0.35">
      <c r="B473" s="15"/>
    </row>
    <row r="474" spans="2:2" x14ac:dyDescent="0.35">
      <c r="B474" s="15"/>
    </row>
    <row r="475" spans="2:2" x14ac:dyDescent="0.35">
      <c r="B475" s="15"/>
    </row>
    <row r="476" spans="2:2" x14ac:dyDescent="0.35">
      <c r="B476" s="15"/>
    </row>
    <row r="477" spans="2:2" x14ac:dyDescent="0.35">
      <c r="B477" s="15"/>
    </row>
    <row r="478" spans="2:2" x14ac:dyDescent="0.35">
      <c r="B478" s="15"/>
    </row>
    <row r="479" spans="2:2" x14ac:dyDescent="0.35">
      <c r="B479" s="15"/>
    </row>
    <row r="480" spans="2:2" x14ac:dyDescent="0.35">
      <c r="B480" s="15"/>
    </row>
    <row r="481" spans="2:2" x14ac:dyDescent="0.35">
      <c r="B481" s="15"/>
    </row>
    <row r="482" spans="2:2" x14ac:dyDescent="0.35">
      <c r="B482" s="15"/>
    </row>
    <row r="483" spans="2:2" x14ac:dyDescent="0.35">
      <c r="B483" s="15"/>
    </row>
    <row r="484" spans="2:2" x14ac:dyDescent="0.35">
      <c r="B484" s="15"/>
    </row>
    <row r="485" spans="2:2" x14ac:dyDescent="0.35">
      <c r="B485" s="15"/>
    </row>
    <row r="486" spans="2:2" x14ac:dyDescent="0.35">
      <c r="B486" s="15"/>
    </row>
    <row r="487" spans="2:2" x14ac:dyDescent="0.35">
      <c r="B487" s="15"/>
    </row>
    <row r="488" spans="2:2" x14ac:dyDescent="0.35">
      <c r="B488" s="15"/>
    </row>
    <row r="489" spans="2:2" x14ac:dyDescent="0.35">
      <c r="B489" s="15"/>
    </row>
    <row r="490" spans="2:2" x14ac:dyDescent="0.35">
      <c r="B490" s="15"/>
    </row>
    <row r="491" spans="2:2" x14ac:dyDescent="0.35">
      <c r="B491" s="15"/>
    </row>
    <row r="492" spans="2:2" x14ac:dyDescent="0.35">
      <c r="B492" s="15"/>
    </row>
    <row r="493" spans="2:2" x14ac:dyDescent="0.35">
      <c r="B493" s="15"/>
    </row>
    <row r="494" spans="2:2" x14ac:dyDescent="0.35">
      <c r="B494" s="15"/>
    </row>
    <row r="495" spans="2:2" x14ac:dyDescent="0.35">
      <c r="B495" s="15"/>
    </row>
    <row r="496" spans="2:2" x14ac:dyDescent="0.35">
      <c r="B496" s="15"/>
    </row>
    <row r="497" spans="2:2" x14ac:dyDescent="0.35">
      <c r="B497" s="15"/>
    </row>
    <row r="498" spans="2:2" x14ac:dyDescent="0.35">
      <c r="B498" s="15"/>
    </row>
    <row r="499" spans="2:2" x14ac:dyDescent="0.35">
      <c r="B499" s="15"/>
    </row>
    <row r="500" spans="2:2" x14ac:dyDescent="0.35">
      <c r="B500" s="15"/>
    </row>
  </sheetData>
  <sheetProtection sheet="1" objects="1" scenarios="1"/>
  <mergeCells count="1">
    <mergeCell ref="A1:O1"/>
  </mergeCells>
  <pageMargins left="0.70866141732283472" right="0.70866141732283472" top="0.74803149606299213" bottom="0.74803149606299213" header="0.31496062992125984" footer="0.31496062992125984"/>
  <pageSetup paperSize="9" scale="73" orientation="landscape" r:id="rId1"/>
  <ignoredErrors>
    <ignoredError sqref="E7 C7 C9:K9" unlocked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8193" r:id="rId4" name="Drop Down 1">
              <controlPr defaultSize="0" autoLine="0" autoPict="0">
                <anchor moveWithCells="1">
                  <from>
                    <xdr:col>0</xdr:col>
                    <xdr:colOff>203200</xdr:colOff>
                    <xdr:row>5</xdr:row>
                    <xdr:rowOff>146050</xdr:rowOff>
                  </from>
                  <to>
                    <xdr:col>1</xdr:col>
                    <xdr:colOff>260350</xdr:colOff>
                    <xdr:row>7</xdr:row>
                    <xdr:rowOff>127000</xdr:rowOff>
                  </to>
                </anchor>
              </controlPr>
            </control>
          </mc:Choice>
        </mc:AlternateContent>
        <mc:AlternateContent xmlns:mc="http://schemas.openxmlformats.org/markup-compatibility/2006">
          <mc:Choice Requires="x14">
            <control shapeId="8194" r:id="rId5" name="Drop Down 2">
              <controlPr defaultSize="0" autoLine="0" autoPict="0">
                <anchor moveWithCells="1">
                  <from>
                    <xdr:col>2</xdr:col>
                    <xdr:colOff>107950</xdr:colOff>
                    <xdr:row>5</xdr:row>
                    <xdr:rowOff>146050</xdr:rowOff>
                  </from>
                  <to>
                    <xdr:col>5</xdr:col>
                    <xdr:colOff>241300</xdr:colOff>
                    <xdr:row>7</xdr:row>
                    <xdr:rowOff>152400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8">
    <tabColor rgb="FF92D050"/>
  </sheetPr>
  <dimension ref="A1:O501"/>
  <sheetViews>
    <sheetView showGridLines="0" showRowColHeaders="0" zoomScale="70" zoomScaleNormal="70" workbookViewId="0">
      <selection sqref="A1:M1"/>
    </sheetView>
  </sheetViews>
  <sheetFormatPr baseColWidth="10" defaultColWidth="11.453125" defaultRowHeight="14.5" x14ac:dyDescent="0.35"/>
  <cols>
    <col min="1" max="1" width="50.26953125" customWidth="1"/>
    <col min="2" max="2" width="7.54296875" customWidth="1"/>
    <col min="3" max="13" width="16" customWidth="1"/>
    <col min="14" max="14" width="30" style="2" customWidth="1"/>
  </cols>
  <sheetData>
    <row r="1" spans="1:15" ht="48.75" customHeight="1" x14ac:dyDescent="0.35">
      <c r="A1" s="100" t="s">
        <v>0</v>
      </c>
      <c r="B1" s="100"/>
      <c r="C1" s="101"/>
      <c r="D1" s="101"/>
      <c r="E1" s="101"/>
      <c r="F1" s="101"/>
      <c r="G1" s="101"/>
      <c r="H1" s="101"/>
      <c r="I1" s="101"/>
      <c r="J1" s="101"/>
      <c r="K1" s="101"/>
      <c r="L1" s="101"/>
      <c r="M1" s="101"/>
    </row>
    <row r="2" spans="1:15" x14ac:dyDescent="0.35">
      <c r="A2" s="51">
        <v>1</v>
      </c>
      <c r="B2" s="51"/>
      <c r="C2" s="42"/>
      <c r="D2" s="42"/>
      <c r="E2" s="42"/>
      <c r="F2" s="42"/>
      <c r="G2" s="42"/>
      <c r="H2" s="42"/>
      <c r="I2" s="42"/>
      <c r="J2" s="42"/>
      <c r="K2" s="42"/>
      <c r="L2" s="42"/>
      <c r="M2" s="42"/>
    </row>
    <row r="3" spans="1:15" ht="6" customHeight="1" x14ac:dyDescent="0.35">
      <c r="A3" s="42"/>
      <c r="B3" s="36"/>
      <c r="C3" s="42"/>
      <c r="D3" s="42"/>
      <c r="E3" s="42"/>
      <c r="F3" s="42"/>
      <c r="G3" s="42"/>
      <c r="H3" s="42"/>
      <c r="I3" s="42"/>
      <c r="J3" s="42"/>
      <c r="K3" s="42"/>
      <c r="L3" s="42"/>
      <c r="M3" s="42"/>
    </row>
    <row r="4" spans="1:15" ht="19" thickBot="1" x14ac:dyDescent="0.4">
      <c r="A4" s="52" t="s">
        <v>109</v>
      </c>
      <c r="B4" s="53"/>
      <c r="C4" s="42"/>
      <c r="D4" s="42"/>
      <c r="E4" s="42"/>
      <c r="F4" s="42"/>
      <c r="G4" s="42"/>
      <c r="H4" s="42"/>
      <c r="I4" s="42"/>
      <c r="J4" s="42"/>
      <c r="K4" s="42"/>
      <c r="L4" s="42"/>
      <c r="M4" s="42"/>
    </row>
    <row r="5" spans="1:15" ht="24" thickTop="1" x14ac:dyDescent="0.55000000000000004">
      <c r="A5" s="3" t="s">
        <v>77</v>
      </c>
      <c r="B5" s="35"/>
      <c r="C5" s="54">
        <v>5</v>
      </c>
      <c r="D5" s="36">
        <v>6</v>
      </c>
      <c r="E5" s="54">
        <v>7</v>
      </c>
      <c r="F5" s="36">
        <v>8</v>
      </c>
      <c r="G5" s="54">
        <v>9</v>
      </c>
      <c r="H5" s="36">
        <v>10</v>
      </c>
      <c r="I5" s="54">
        <v>11</v>
      </c>
      <c r="J5" s="36">
        <v>12</v>
      </c>
      <c r="K5" s="54">
        <v>13</v>
      </c>
      <c r="L5" s="4"/>
      <c r="M5" s="4"/>
      <c r="N5"/>
    </row>
    <row r="6" spans="1:15" ht="55.5" customHeight="1" x14ac:dyDescent="0.35">
      <c r="A6" s="6">
        <v>2</v>
      </c>
      <c r="B6" s="36"/>
      <c r="C6" s="102" t="s">
        <v>42</v>
      </c>
      <c r="D6" s="102"/>
      <c r="E6" s="102"/>
      <c r="F6" s="102"/>
      <c r="G6" s="102"/>
      <c r="H6" s="102"/>
      <c r="I6" s="102"/>
      <c r="J6" s="102"/>
      <c r="K6" s="102"/>
      <c r="L6" s="85"/>
      <c r="M6" s="85"/>
    </row>
    <row r="7" spans="1:15" ht="35.25" customHeight="1" x14ac:dyDescent="0.35">
      <c r="A7" s="8" t="str">
        <f>VLOOKUP(A6,DESPLEGABLES!L3:M5,2,0)</f>
        <v>DISTRIBUCION VOLUMEN X CRITERIO (kg ó litros)</v>
      </c>
      <c r="B7" s="8"/>
      <c r="C7" s="62" t="str">
        <f>KPI!C7</f>
        <v>TRIM 4 22</v>
      </c>
      <c r="D7" s="62" t="str">
        <f>KPI!D7</f>
        <v>TRIM 1 23</v>
      </c>
      <c r="E7" s="62" t="str">
        <f>KPI!E7</f>
        <v>TRIM 2 23</v>
      </c>
      <c r="F7" s="62" t="str">
        <f>KPI!F7</f>
        <v>TRIM 3 23</v>
      </c>
      <c r="G7" s="62" t="str">
        <f>KPI!G7</f>
        <v>TRIM 4 23</v>
      </c>
      <c r="H7" s="62" t="str">
        <f>KPI!H7</f>
        <v>TRIM 1 24</v>
      </c>
      <c r="I7" s="62" t="str">
        <f>KPI!I7</f>
        <v>TRIM 2 24</v>
      </c>
      <c r="J7" s="62" t="str">
        <f>KPI!J7</f>
        <v>TRIM 3 24</v>
      </c>
      <c r="K7" s="62" t="str">
        <f>KPI!K7</f>
        <v>TRIM 4 24</v>
      </c>
      <c r="L7" s="4"/>
      <c r="M7" s="4"/>
    </row>
    <row r="8" spans="1:15" x14ac:dyDescent="0.35">
      <c r="A8" s="86" t="s">
        <v>79</v>
      </c>
      <c r="B8" s="87" t="s">
        <v>79</v>
      </c>
      <c r="C8" s="74">
        <f>VLOOKUP($A$7&amp;$C$6&amp;$A8,MOTIVOS_DATOS!$A:$M,C$5,0)</f>
        <v>100</v>
      </c>
      <c r="D8" s="74">
        <f>VLOOKUP($A$7&amp;$C$6&amp;$A8,MOTIVOS_DATOS!$A:$M,D$5,0)</f>
        <v>100</v>
      </c>
      <c r="E8" s="74">
        <f>VLOOKUP($A$7&amp;$C$6&amp;$A8,MOTIVOS_DATOS!$A:$M,E$5,0)</f>
        <v>100</v>
      </c>
      <c r="F8" s="74">
        <f>VLOOKUP($A$7&amp;$C$6&amp;$A8,MOTIVOS_DATOS!$A:$M,F$5,0)</f>
        <v>100</v>
      </c>
      <c r="G8" s="74">
        <f>VLOOKUP($A$7&amp;$C$6&amp;$A8,MOTIVOS_DATOS!$A:$M,G$5,0)</f>
        <v>100</v>
      </c>
      <c r="H8" s="74">
        <f>VLOOKUP($A$7&amp;$C$6&amp;$A8,MOTIVOS_DATOS!$A:$M,H$5,0)</f>
        <v>100</v>
      </c>
      <c r="I8" s="74">
        <f>VLOOKUP($A$7&amp;$C$6&amp;$A8,MOTIVOS_DATOS!$A:$M,I$5,0)</f>
        <v>100</v>
      </c>
      <c r="J8" s="74">
        <f>VLOOKUP($A$7&amp;$C$6&amp;$A8,MOTIVOS_DATOS!$A:$M,J$5,0)</f>
        <v>100</v>
      </c>
      <c r="K8" s="74">
        <f>VLOOKUP($A$7&amp;$C$6&amp;$A8,MOTIVOS_DATOS!$A:$M,K$5,0)</f>
        <v>100</v>
      </c>
      <c r="L8" s="4"/>
      <c r="M8" s="4"/>
      <c r="O8" s="13"/>
    </row>
    <row r="9" spans="1:15" ht="15" customHeight="1" x14ac:dyDescent="0.35">
      <c r="A9" s="88" t="s">
        <v>110</v>
      </c>
      <c r="B9" s="89" t="s">
        <v>110</v>
      </c>
      <c r="C9" s="75">
        <f>VLOOKUP($A$7&amp;$C$6&amp;$A9,MOTIVOS_DATOS!$A:$M,C$5,0)</f>
        <v>51.009050608952492</v>
      </c>
      <c r="D9" s="75">
        <f>VLOOKUP($A$7&amp;$C$6&amp;$A9,MOTIVOS_DATOS!$A:$M,D$5,0)</f>
        <v>52.277855294817634</v>
      </c>
      <c r="E9" s="75">
        <f>VLOOKUP($A$7&amp;$C$6&amp;$A9,MOTIVOS_DATOS!$A:$M,E$5,0)</f>
        <v>48.292395864014381</v>
      </c>
      <c r="F9" s="75">
        <f>VLOOKUP($A$7&amp;$C$6&amp;$A9,MOTIVOS_DATOS!$A:$M,F$5,0)</f>
        <v>46.029068227344062</v>
      </c>
      <c r="G9" s="75">
        <f>VLOOKUP($A$7&amp;$C$6&amp;$A9,MOTIVOS_DATOS!$A:$M,G$5,0)</f>
        <v>53.002276485470276</v>
      </c>
      <c r="H9" s="75">
        <f>VLOOKUP($A$7&amp;$C$6&amp;$A9,MOTIVOS_DATOS!$A:$M,H$5,0)</f>
        <v>52.316770835945206</v>
      </c>
      <c r="I9" s="75">
        <f>VLOOKUP($A$7&amp;$C$6&amp;$A9,MOTIVOS_DATOS!$A:$M,I$5,0)</f>
        <v>53.208339529577842</v>
      </c>
      <c r="J9" s="75">
        <f>VLOOKUP($A$7&amp;$C$6&amp;$A9,MOTIVOS_DATOS!$A:$M,J$5,0)</f>
        <v>50.537208856599634</v>
      </c>
      <c r="K9" s="75">
        <f>VLOOKUP($A$7&amp;$C$6&amp;$A9,MOTIVOS_DATOS!$A:$M,K$5,0)</f>
        <v>54.485387751797532</v>
      </c>
      <c r="L9" s="4"/>
      <c r="M9" s="4"/>
      <c r="O9" s="13"/>
    </row>
    <row r="10" spans="1:15" ht="15" customHeight="1" x14ac:dyDescent="0.35">
      <c r="A10" s="90" t="s">
        <v>111</v>
      </c>
      <c r="B10" s="36" t="s">
        <v>111</v>
      </c>
      <c r="C10" s="60">
        <f>VLOOKUP($A$7&amp;$C$6&amp;$A10,MOTIVOS_DATOS!$A:$M,C$5,0)</f>
        <v>2.2551828801962737</v>
      </c>
      <c r="D10" s="60">
        <f>VLOOKUP($A$7&amp;$C$6&amp;$A10,MOTIVOS_DATOS!$A:$M,D$5,0)</f>
        <v>2.2944807811562211</v>
      </c>
      <c r="E10" s="60">
        <f>VLOOKUP($A$7&amp;$C$6&amp;$A10,MOTIVOS_DATOS!$A:$M,E$5,0)</f>
        <v>0.95613875224966494</v>
      </c>
      <c r="F10" s="60">
        <f>VLOOKUP($A$7&amp;$C$6&amp;$A10,MOTIVOS_DATOS!$A:$M,F$5,0)</f>
        <v>1.6329298431647141</v>
      </c>
      <c r="G10" s="60">
        <f>VLOOKUP($A$7&amp;$C$6&amp;$A10,MOTIVOS_DATOS!$A:$M,G$5,0)</f>
        <v>1.1634924584519704</v>
      </c>
      <c r="H10" s="60">
        <f>VLOOKUP($A$7&amp;$C$6&amp;$A10,MOTIVOS_DATOS!$A:$M,H$5,0)</f>
        <v>1.5447616809365194</v>
      </c>
      <c r="I10" s="60">
        <f>VLOOKUP($A$7&amp;$C$6&amp;$A10,MOTIVOS_DATOS!$A:$M,I$5,0)</f>
        <v>2.7056721875726502</v>
      </c>
      <c r="J10" s="60">
        <f>VLOOKUP($A$7&amp;$C$6&amp;$A10,MOTIVOS_DATOS!$A:$M,J$5,0)</f>
        <v>2.1203615040842947</v>
      </c>
      <c r="K10" s="60">
        <f>VLOOKUP($A$7&amp;$C$6&amp;$A10,MOTIVOS_DATOS!$A:$M,K$5,0)</f>
        <v>1.8209318594719426</v>
      </c>
      <c r="L10" s="4"/>
      <c r="M10" s="4"/>
      <c r="O10" s="13"/>
    </row>
    <row r="11" spans="1:15" ht="15" customHeight="1" x14ac:dyDescent="0.35">
      <c r="A11" s="90" t="s">
        <v>112</v>
      </c>
      <c r="B11" s="36" t="s">
        <v>112</v>
      </c>
      <c r="C11" s="60">
        <f>VLOOKUP($A$7&amp;$C$6&amp;$A11,MOTIVOS_DATOS!$A:$M,C$5,0)</f>
        <v>1.6690755544366875</v>
      </c>
      <c r="D11" s="60">
        <f>VLOOKUP($A$7&amp;$C$6&amp;$A11,MOTIVOS_DATOS!$A:$M,D$5,0)</f>
        <v>1.9612171480311142</v>
      </c>
      <c r="E11" s="60">
        <f>VLOOKUP($A$7&amp;$C$6&amp;$A11,MOTIVOS_DATOS!$A:$M,E$5,0)</f>
        <v>1.3993101985386596</v>
      </c>
      <c r="F11" s="60">
        <f>VLOOKUP($A$7&amp;$C$6&amp;$A11,MOTIVOS_DATOS!$A:$M,F$5,0)</f>
        <v>2.4383157711740555</v>
      </c>
      <c r="G11" s="60">
        <f>VLOOKUP($A$7&amp;$C$6&amp;$A11,MOTIVOS_DATOS!$A:$M,G$5,0)</f>
        <v>1.9995225808956316</v>
      </c>
      <c r="H11" s="60">
        <f>VLOOKUP($A$7&amp;$C$6&amp;$A11,MOTIVOS_DATOS!$A:$M,H$5,0)</f>
        <v>1.9797858335033787</v>
      </c>
      <c r="I11" s="60">
        <f>VLOOKUP($A$7&amp;$C$6&amp;$A11,MOTIVOS_DATOS!$A:$M,I$5,0)</f>
        <v>1.8342279040172778</v>
      </c>
      <c r="J11" s="60">
        <f>VLOOKUP($A$7&amp;$C$6&amp;$A11,MOTIVOS_DATOS!$A:$M,J$5,0)</f>
        <v>1.6438227716418323</v>
      </c>
      <c r="K11" s="60">
        <f>VLOOKUP($A$7&amp;$C$6&amp;$A11,MOTIVOS_DATOS!$A:$M,K$5,0)</f>
        <v>1.9653161196673516</v>
      </c>
      <c r="L11" s="4"/>
      <c r="M11" s="4"/>
      <c r="O11" s="13"/>
    </row>
    <row r="12" spans="1:15" ht="15" customHeight="1" x14ac:dyDescent="0.35">
      <c r="A12" s="90" t="s">
        <v>113</v>
      </c>
      <c r="B12" s="36" t="s">
        <v>113</v>
      </c>
      <c r="C12" s="60">
        <f>VLOOKUP($A$7&amp;$C$6&amp;$A12,MOTIVOS_DATOS!$A:$M,C$5,0)</f>
        <v>6.8800569618359066</v>
      </c>
      <c r="D12" s="60">
        <f>VLOOKUP($A$7&amp;$C$6&amp;$A12,MOTIVOS_DATOS!$A:$M,D$5,0)</f>
        <v>7.2872186072094554</v>
      </c>
      <c r="E12" s="60">
        <f>VLOOKUP($A$7&amp;$C$6&amp;$A12,MOTIVOS_DATOS!$A:$M,E$5,0)</f>
        <v>8.2864772810360297</v>
      </c>
      <c r="F12" s="60">
        <f>VLOOKUP($A$7&amp;$C$6&amp;$A12,MOTIVOS_DATOS!$A:$M,F$5,0)</f>
        <v>9.1352363232831681</v>
      </c>
      <c r="G12" s="60">
        <f>VLOOKUP($A$7&amp;$C$6&amp;$A12,MOTIVOS_DATOS!$A:$M,G$5,0)</f>
        <v>7.7648836033695643</v>
      </c>
      <c r="H12" s="60">
        <f>VLOOKUP($A$7&amp;$C$6&amp;$A12,MOTIVOS_DATOS!$A:$M,H$5,0)</f>
        <v>8.1601090852271483</v>
      </c>
      <c r="I12" s="60">
        <f>VLOOKUP($A$7&amp;$C$6&amp;$A12,MOTIVOS_DATOS!$A:$M,I$5,0)</f>
        <v>7.604829925092603</v>
      </c>
      <c r="J12" s="60">
        <f>VLOOKUP($A$7&amp;$C$6&amp;$A12,MOTIVOS_DATOS!$A:$M,J$5,0)</f>
        <v>9.8862938715381166</v>
      </c>
      <c r="K12" s="60">
        <f>VLOOKUP($A$7&amp;$C$6&amp;$A12,MOTIVOS_DATOS!$A:$M,K$5,0)</f>
        <v>5.6912567729261667</v>
      </c>
      <c r="L12" s="4"/>
      <c r="M12" s="4"/>
      <c r="O12" s="13"/>
    </row>
    <row r="13" spans="1:15" ht="15" customHeight="1" x14ac:dyDescent="0.35">
      <c r="A13" s="90" t="s">
        <v>114</v>
      </c>
      <c r="B13" s="36" t="s">
        <v>114</v>
      </c>
      <c r="C13" s="60">
        <f>VLOOKUP($A$7&amp;$C$6&amp;$A13,MOTIVOS_DATOS!$A:$M,C$5,0)</f>
        <v>1.4225982300414599</v>
      </c>
      <c r="D13" s="60">
        <f>VLOOKUP($A$7&amp;$C$6&amp;$A13,MOTIVOS_DATOS!$A:$M,D$5,0)</f>
        <v>0.94098607919416133</v>
      </c>
      <c r="E13" s="60">
        <f>VLOOKUP($A$7&amp;$C$6&amp;$A13,MOTIVOS_DATOS!$A:$M,E$5,0)</f>
        <v>1.8992491362689223</v>
      </c>
      <c r="F13" s="60">
        <f>VLOOKUP($A$7&amp;$C$6&amp;$A13,MOTIVOS_DATOS!$A:$M,F$5,0)</f>
        <v>1.1253927273447242</v>
      </c>
      <c r="G13" s="60">
        <f>VLOOKUP($A$7&amp;$C$6&amp;$A13,MOTIVOS_DATOS!$A:$M,G$5,0)</f>
        <v>1.7032600493921839</v>
      </c>
      <c r="H13" s="60">
        <f>VLOOKUP($A$7&amp;$C$6&amp;$A13,MOTIVOS_DATOS!$A:$M,H$5,0)</f>
        <v>1.4399038358249139</v>
      </c>
      <c r="I13" s="60">
        <f>VLOOKUP($A$7&amp;$C$6&amp;$A13,MOTIVOS_DATOS!$A:$M,I$5,0)</f>
        <v>1.5655934420248128</v>
      </c>
      <c r="J13" s="60">
        <f>VLOOKUP($A$7&amp;$C$6&amp;$A13,MOTIVOS_DATOS!$A:$M,J$5,0)</f>
        <v>0.90314198656218625</v>
      </c>
      <c r="K13" s="60">
        <f>VLOOKUP($A$7&amp;$C$6&amp;$A13,MOTIVOS_DATOS!$A:$M,K$5,0)</f>
        <v>0.87651561215505092</v>
      </c>
      <c r="L13" s="4"/>
      <c r="M13" s="4"/>
      <c r="O13" s="13"/>
    </row>
    <row r="14" spans="1:15" ht="15" customHeight="1" x14ac:dyDescent="0.35">
      <c r="A14" s="90" t="s">
        <v>115</v>
      </c>
      <c r="B14" s="36" t="s">
        <v>116</v>
      </c>
      <c r="C14" s="60">
        <f>VLOOKUP($A$7&amp;$C$6&amp;$A14,MOTIVOS_DATOS!$A:$M,C$5,0)</f>
        <v>6.987893732840063</v>
      </c>
      <c r="D14" s="60">
        <f>VLOOKUP($A$7&amp;$C$6&amp;$A14,MOTIVOS_DATOS!$A:$M,D$5,0)</f>
        <v>5.7466329692343727</v>
      </c>
      <c r="E14" s="60">
        <f>VLOOKUP($A$7&amp;$C$6&amp;$A14,MOTIVOS_DATOS!$A:$M,E$5,0)</f>
        <v>8.2069677593931711</v>
      </c>
      <c r="F14" s="60">
        <f>VLOOKUP($A$7&amp;$C$6&amp;$A14,MOTIVOS_DATOS!$A:$M,F$5,0)</f>
        <v>7.9755316563184699</v>
      </c>
      <c r="G14" s="60">
        <f>VLOOKUP($A$7&amp;$C$6&amp;$A14,MOTIVOS_DATOS!$A:$M,G$5,0)</f>
        <v>7.4508833467999898</v>
      </c>
      <c r="H14" s="60">
        <f>VLOOKUP($A$7&amp;$C$6&amp;$A14,MOTIVOS_DATOS!$A:$M,H$5,0)</f>
        <v>6.301363313725818</v>
      </c>
      <c r="I14" s="60">
        <f>VLOOKUP($A$7&amp;$C$6&amp;$A14,MOTIVOS_DATOS!$A:$M,I$5,0)</f>
        <v>7.1289854874305103</v>
      </c>
      <c r="J14" s="60">
        <f>VLOOKUP($A$7&amp;$C$6&amp;$A14,MOTIVOS_DATOS!$A:$M,J$5,0)</f>
        <v>6.5312035448192596</v>
      </c>
      <c r="K14" s="60">
        <f>VLOOKUP($A$7&amp;$C$6&amp;$A14,MOTIVOS_DATOS!$A:$M,K$5,0)</f>
        <v>5.9876138929162988</v>
      </c>
      <c r="L14" s="4"/>
      <c r="M14" s="4"/>
      <c r="O14" s="13"/>
    </row>
    <row r="15" spans="1:15" ht="15" customHeight="1" x14ac:dyDescent="0.35">
      <c r="A15" s="90" t="s">
        <v>117</v>
      </c>
      <c r="B15" s="36" t="s">
        <v>118</v>
      </c>
      <c r="C15" s="60">
        <f>VLOOKUP($A$7&amp;$C$6&amp;$A15,MOTIVOS_DATOS!$A:$M,C$5,0)</f>
        <v>18.567349079138211</v>
      </c>
      <c r="D15" s="60">
        <f>VLOOKUP($A$7&amp;$C$6&amp;$A15,MOTIVOS_DATOS!$A:$M,D$5,0)</f>
        <v>17.298007006652213</v>
      </c>
      <c r="E15" s="60">
        <f>VLOOKUP($A$7&amp;$C$6&amp;$A15,MOTIVOS_DATOS!$A:$M,E$5,0)</f>
        <v>16.743817809503657</v>
      </c>
      <c r="F15" s="60">
        <f>VLOOKUP($A$7&amp;$C$6&amp;$A15,MOTIVOS_DATOS!$A:$M,F$5,0)</f>
        <v>14.05619708885013</v>
      </c>
      <c r="G15" s="60">
        <f>VLOOKUP($A$7&amp;$C$6&amp;$A15,MOTIVOS_DATOS!$A:$M,G$5,0)</f>
        <v>14.275240711155593</v>
      </c>
      <c r="H15" s="60">
        <f>VLOOKUP($A$7&amp;$C$6&amp;$A15,MOTIVOS_DATOS!$A:$M,H$5,0)</f>
        <v>15.979784223037626</v>
      </c>
      <c r="I15" s="60">
        <f>VLOOKUP($A$7&amp;$C$6&amp;$A15,MOTIVOS_DATOS!$A:$M,I$5,0)</f>
        <v>14.136519466619385</v>
      </c>
      <c r="J15" s="60">
        <f>VLOOKUP($A$7&amp;$C$6&amp;$A15,MOTIVOS_DATOS!$A:$M,J$5,0)</f>
        <v>12.912269309583285</v>
      </c>
      <c r="K15" s="60">
        <f>VLOOKUP($A$7&amp;$C$6&amp;$A15,MOTIVOS_DATOS!$A:$M,K$5,0)</f>
        <v>15.224194890540725</v>
      </c>
      <c r="L15" s="4"/>
      <c r="M15" s="4"/>
      <c r="O15" s="13"/>
    </row>
    <row r="16" spans="1:15" ht="15" customHeight="1" x14ac:dyDescent="0.35">
      <c r="A16" s="90" t="s">
        <v>118</v>
      </c>
      <c r="B16" s="36" t="s">
        <v>119</v>
      </c>
      <c r="C16" s="60">
        <f>VLOOKUP($A$7&amp;$C$6&amp;$A16,MOTIVOS_DATOS!$A:$M,C$5,0)</f>
        <v>0.15852321871861899</v>
      </c>
      <c r="D16" s="60">
        <f>VLOOKUP($A$7&amp;$C$6&amp;$A16,MOTIVOS_DATOS!$A:$M,D$5,0)</f>
        <v>6.3857680233549596E-2</v>
      </c>
      <c r="E16" s="60">
        <f>VLOOKUP($A$7&amp;$C$6&amp;$A16,MOTIVOS_DATOS!$A:$M,E$5,0)</f>
        <v>5.0110251841198251E-2</v>
      </c>
      <c r="F16" s="60">
        <f>VLOOKUP($A$7&amp;$C$6&amp;$A16,MOTIVOS_DATOS!$A:$M,F$5,0)</f>
        <v>0.25942281885726159</v>
      </c>
      <c r="G16" s="60">
        <f>VLOOKUP($A$7&amp;$C$6&amp;$A16,MOTIVOS_DATOS!$A:$M,G$5,0)</f>
        <v>0.23235782995724985</v>
      </c>
      <c r="H16" s="60">
        <f>VLOOKUP($A$7&amp;$C$6&amp;$A16,MOTIVOS_DATOS!$A:$M,H$5,0)</f>
        <v>2.2390160679258336E-2</v>
      </c>
      <c r="I16" s="60">
        <f>VLOOKUP($A$7&amp;$C$6&amp;$A16,MOTIVOS_DATOS!$A:$M,I$5,0)</f>
        <v>5.3211238473072658E-2</v>
      </c>
      <c r="J16" s="60">
        <f>VLOOKUP($A$7&amp;$C$6&amp;$A16,MOTIVOS_DATOS!$A:$M,J$5,0)</f>
        <v>5.9430565058056224E-2</v>
      </c>
      <c r="K16" s="60">
        <f>VLOOKUP($A$7&amp;$C$6&amp;$A16,MOTIVOS_DATOS!$A:$M,K$5,0)</f>
        <v>0.75511939950493512</v>
      </c>
      <c r="L16" s="4"/>
      <c r="M16" s="4"/>
      <c r="O16" s="13"/>
    </row>
    <row r="17" spans="1:15" ht="15" customHeight="1" x14ac:dyDescent="0.35">
      <c r="A17" s="90" t="s">
        <v>119</v>
      </c>
      <c r="B17" s="36" t="s">
        <v>120</v>
      </c>
      <c r="C17" s="60">
        <f>VLOOKUP($A$7&amp;$C$6&amp;$A17,MOTIVOS_DATOS!$A:$M,C$5,0)</f>
        <v>2.304905612430836</v>
      </c>
      <c r="D17" s="60">
        <f>VLOOKUP($A$7&amp;$C$6&amp;$A17,MOTIVOS_DATOS!$A:$M,D$5,0)</f>
        <v>2.0906594117256665</v>
      </c>
      <c r="E17" s="60">
        <f>VLOOKUP($A$7&amp;$C$6&amp;$A17,MOTIVOS_DATOS!$A:$M,E$5,0)</f>
        <v>3.300451798129366</v>
      </c>
      <c r="F17" s="60">
        <f>VLOOKUP($A$7&amp;$C$6&amp;$A17,MOTIVOS_DATOS!$A:$M,F$5,0)</f>
        <v>4.0469606844933343</v>
      </c>
      <c r="G17" s="60">
        <f>VLOOKUP($A$7&amp;$C$6&amp;$A17,MOTIVOS_DATOS!$A:$M,G$5,0)</f>
        <v>2.9872374634242007</v>
      </c>
      <c r="H17" s="60">
        <f>VLOOKUP($A$7&amp;$C$6&amp;$A17,MOTIVOS_DATOS!$A:$M,H$5,0)</f>
        <v>2.2269118720457746</v>
      </c>
      <c r="I17" s="60">
        <f>VLOOKUP($A$7&amp;$C$6&amp;$A17,MOTIVOS_DATOS!$A:$M,I$5,0)</f>
        <v>2.900935373398366</v>
      </c>
      <c r="J17" s="60">
        <f>VLOOKUP($A$7&amp;$C$6&amp;$A17,MOTIVOS_DATOS!$A:$M,J$5,0)</f>
        <v>3.4766026628372164</v>
      </c>
      <c r="K17" s="60">
        <f>VLOOKUP($A$7&amp;$C$6&amp;$A17,MOTIVOS_DATOS!$A:$M,K$5,0)</f>
        <v>2.9440242502474767</v>
      </c>
      <c r="L17" s="4"/>
      <c r="M17" s="4"/>
      <c r="O17" s="13"/>
    </row>
    <row r="18" spans="1:15" s="7" customFormat="1" ht="15" customHeight="1" x14ac:dyDescent="0.35">
      <c r="A18" s="90" t="s">
        <v>120</v>
      </c>
      <c r="B18" s="36" t="s">
        <v>121</v>
      </c>
      <c r="C18" s="60">
        <f>VLOOKUP($A$7&amp;$C$6&amp;$A18,MOTIVOS_DATOS!$A:$M,C$5,0)</f>
        <v>2.3233999758681532</v>
      </c>
      <c r="D18" s="60">
        <f>VLOOKUP($A$7&amp;$C$6&amp;$A18,MOTIVOS_DATOS!$A:$M,D$5,0)</f>
        <v>3.8583012812541528</v>
      </c>
      <c r="E18" s="60">
        <f>VLOOKUP($A$7&amp;$C$6&amp;$A18,MOTIVOS_DATOS!$A:$M,E$5,0)</f>
        <v>3.7269327649038315</v>
      </c>
      <c r="F18" s="60">
        <f>VLOOKUP($A$7&amp;$C$6&amp;$A18,MOTIVOS_DATOS!$A:$M,F$5,0)</f>
        <v>3.4776345413801666</v>
      </c>
      <c r="G18" s="60">
        <f>VLOOKUP($A$7&amp;$C$6&amp;$A18,MOTIVOS_DATOS!$A:$M,G$5,0)</f>
        <v>3.6453981109623714</v>
      </c>
      <c r="H18" s="60">
        <f>VLOOKUP($A$7&amp;$C$6&amp;$A18,MOTIVOS_DATOS!$A:$M,H$5,0)</f>
        <v>4.26032925639017</v>
      </c>
      <c r="I18" s="60">
        <f>VLOOKUP($A$7&amp;$C$6&amp;$A18,MOTIVOS_DATOS!$A:$M,I$5,0)</f>
        <v>4.3512728505409504</v>
      </c>
      <c r="J18" s="60">
        <f>VLOOKUP($A$7&amp;$C$6&amp;$A18,MOTIVOS_DATOS!$A:$M,J$5,0)</f>
        <v>4.0597105589124762</v>
      </c>
      <c r="K18" s="60">
        <f>VLOOKUP($A$7&amp;$C$6&amp;$A18,MOTIVOS_DATOS!$A:$M,K$5,0)</f>
        <v>2.82036981102687</v>
      </c>
      <c r="L18" s="4"/>
      <c r="M18" s="4"/>
      <c r="N18" s="14"/>
      <c r="O18" s="13"/>
    </row>
    <row r="19" spans="1:15" ht="15" customHeight="1" x14ac:dyDescent="0.35">
      <c r="A19" s="90" t="s">
        <v>121</v>
      </c>
      <c r="B19" s="36" t="s">
        <v>122</v>
      </c>
      <c r="C19" s="60">
        <f>VLOOKUP($A$7&amp;$C$6&amp;$A19,MOTIVOS_DATOS!$A:$M,C$5,0)</f>
        <v>1.2481585315789541</v>
      </c>
      <c r="D19" s="60">
        <f>VLOOKUP($A$7&amp;$C$6&amp;$A19,MOTIVOS_DATOS!$A:$M,D$5,0)</f>
        <v>0.68648283429698997</v>
      </c>
      <c r="E19" s="60">
        <f>VLOOKUP($A$7&amp;$C$6&amp;$A19,MOTIVOS_DATOS!$A:$M,E$5,0)</f>
        <v>0.5362573069210651</v>
      </c>
      <c r="F19" s="60">
        <f>VLOOKUP($A$7&amp;$C$6&amp;$A19,MOTIVOS_DATOS!$A:$M,F$5,0)</f>
        <v>0.35306859524797529</v>
      </c>
      <c r="G19" s="60">
        <f>VLOOKUP($A$7&amp;$C$6&amp;$A19,MOTIVOS_DATOS!$A:$M,G$5,0)</f>
        <v>0.45661129228971797</v>
      </c>
      <c r="H19" s="60">
        <f>VLOOKUP($A$7&amp;$C$6&amp;$A19,MOTIVOS_DATOS!$A:$M,H$5,0)</f>
        <v>0.30243372920009443</v>
      </c>
      <c r="I19" s="60">
        <f>VLOOKUP($A$7&amp;$C$6&amp;$A19,MOTIVOS_DATOS!$A:$M,I$5,0)</f>
        <v>0.51619067961235898</v>
      </c>
      <c r="J19" s="60">
        <f>VLOOKUP($A$7&amp;$C$6&amp;$A19,MOTIVOS_DATOS!$A:$M,J$5,0)</f>
        <v>0.28478366350066003</v>
      </c>
      <c r="K19" s="60">
        <f>VLOOKUP($A$7&amp;$C$6&amp;$A19,MOTIVOS_DATOS!$A:$M,K$5,0)</f>
        <v>0.86661501912747052</v>
      </c>
      <c r="L19" s="4"/>
      <c r="M19" s="4"/>
      <c r="O19" s="13"/>
    </row>
    <row r="20" spans="1:15" ht="14.5" customHeight="1" x14ac:dyDescent="0.35">
      <c r="A20" s="91" t="s">
        <v>122</v>
      </c>
      <c r="B20" s="92" t="s">
        <v>123</v>
      </c>
      <c r="C20" s="76">
        <f>VLOOKUP($A$7&amp;$C$6&amp;$A20,MOTIVOS_DATOS!$A:$M,C$5,0)</f>
        <v>5.1738000839625951</v>
      </c>
      <c r="D20" s="76">
        <f>VLOOKUP($A$7&amp;$C$6&amp;$A20,MOTIVOS_DATOS!$A:$M,D$5,0)</f>
        <v>5.4943074135930523</v>
      </c>
      <c r="E20" s="76">
        <f>VLOOKUP($A$7&amp;$C$6&amp;$A20,MOTIVOS_DATOS!$A:$M,E$5,0)</f>
        <v>6.6018914069260415</v>
      </c>
      <c r="F20" s="76">
        <f>VLOOKUP($A$7&amp;$C$6&amp;$A20,MOTIVOS_DATOS!$A:$M,F$5,0)</f>
        <v>9.4702421459766963</v>
      </c>
      <c r="G20" s="76">
        <f>VLOOKUP($A$7&amp;$C$6&amp;$A20,MOTIVOS_DATOS!$A:$M,G$5,0)</f>
        <v>5.3188348784741271</v>
      </c>
      <c r="H20" s="76">
        <f>VLOOKUP($A$7&amp;$C$6&amp;$A20,MOTIVOS_DATOS!$A:$M,H$5,0)</f>
        <v>5.465455655569464</v>
      </c>
      <c r="I20" s="76">
        <f>VLOOKUP($A$7&amp;$C$6&amp;$A20,MOTIVOS_DATOS!$A:$M,I$5,0)</f>
        <v>3.9942211590187253</v>
      </c>
      <c r="J20" s="76">
        <f>VLOOKUP($A$7&amp;$C$6&amp;$A20,MOTIVOS_DATOS!$A:$M,J$5,0)</f>
        <v>7.5851752743090177</v>
      </c>
      <c r="K20" s="76">
        <f>VLOOKUP($A$7&amp;$C$6&amp;$A20,MOTIVOS_DATOS!$A:$M,K$5,0)</f>
        <v>6.5626558047462424</v>
      </c>
      <c r="L20" s="4"/>
      <c r="M20" s="4"/>
      <c r="O20" s="13"/>
    </row>
    <row r="21" spans="1:15" ht="15" customHeight="1" x14ac:dyDescent="0.35">
      <c r="A21" s="90" t="s">
        <v>123</v>
      </c>
      <c r="B21" s="36" t="s">
        <v>124</v>
      </c>
      <c r="C21" s="60">
        <f>VLOOKUP($A$7&amp;$C$6&amp;$A21,MOTIVOS_DATOS!$A:$M,C$5,0)</f>
        <v>34.728079418415774</v>
      </c>
      <c r="D21" s="60">
        <f>VLOOKUP($A$7&amp;$C$6&amp;$A21,MOTIVOS_DATOS!$A:$M,D$5,0)</f>
        <v>33.54312343409466</v>
      </c>
      <c r="E21" s="60">
        <f>VLOOKUP($A$7&amp;$C$6&amp;$A21,MOTIVOS_DATOS!$A:$M,E$5,0)</f>
        <v>38.371595015807095</v>
      </c>
      <c r="F21" s="60">
        <f>VLOOKUP($A$7&amp;$C$6&amp;$A21,MOTIVOS_DATOS!$A:$M,F$5,0)</f>
        <v>37.470461118496004</v>
      </c>
      <c r="G21" s="60">
        <f>VLOOKUP($A$7&amp;$C$6&amp;$A21,MOTIVOS_DATOS!$A:$M,G$5,0)</f>
        <v>32.528446860718361</v>
      </c>
      <c r="H21" s="60">
        <f>VLOOKUP($A$7&amp;$C$6&amp;$A21,MOTIVOS_DATOS!$A:$M,H$5,0)</f>
        <v>32.633431937848997</v>
      </c>
      <c r="I21" s="60">
        <f>VLOOKUP($A$7&amp;$C$6&amp;$A21,MOTIVOS_DATOS!$A:$M,I$5,0)</f>
        <v>33.649194800358103</v>
      </c>
      <c r="J21" s="60">
        <f>VLOOKUP($A$7&amp;$C$6&amp;$A21,MOTIVOS_DATOS!$A:$M,J$5,0)</f>
        <v>33.572460291287207</v>
      </c>
      <c r="K21" s="60">
        <f>VLOOKUP($A$7&amp;$C$6&amp;$A21,MOTIVOS_DATOS!$A:$M,K$5,0)</f>
        <v>30.727311099728709</v>
      </c>
      <c r="L21" s="4"/>
      <c r="M21" s="4"/>
      <c r="N21" s="1"/>
      <c r="O21" s="13"/>
    </row>
    <row r="22" spans="1:15" s="7" customFormat="1" ht="15" customHeight="1" x14ac:dyDescent="0.35">
      <c r="A22" s="90" t="s">
        <v>124</v>
      </c>
      <c r="B22" s="36" t="s">
        <v>125</v>
      </c>
      <c r="C22" s="60">
        <f>VLOOKUP($A$7&amp;$C$6&amp;$A22,MOTIVOS_DATOS!$A:$M,C$5,0)</f>
        <v>24.087739528299178</v>
      </c>
      <c r="D22" s="60">
        <f>VLOOKUP($A$7&amp;$C$6&amp;$A22,MOTIVOS_DATOS!$A:$M,D$5,0)</f>
        <v>21.82175718782922</v>
      </c>
      <c r="E22" s="60">
        <f>VLOOKUP($A$7&amp;$C$6&amp;$A22,MOTIVOS_DATOS!$A:$M,E$5,0)</f>
        <v>18.698784583069735</v>
      </c>
      <c r="F22" s="60">
        <f>VLOOKUP($A$7&amp;$C$6&amp;$A22,MOTIVOS_DATOS!$A:$M,F$5,0)</f>
        <v>14.436507571820536</v>
      </c>
      <c r="G22" s="60">
        <f>VLOOKUP($A$7&amp;$C$6&amp;$A22,MOTIVOS_DATOS!$A:$M,G$5,0)</f>
        <v>25.154078122616948</v>
      </c>
      <c r="H22" s="60">
        <f>VLOOKUP($A$7&amp;$C$6&amp;$A22,MOTIVOS_DATOS!$A:$M,H$5,0)</f>
        <v>22.386251498986308</v>
      </c>
      <c r="I22" s="60">
        <f>VLOOKUP($A$7&amp;$C$6&amp;$A22,MOTIVOS_DATOS!$A:$M,I$5,0)</f>
        <v>23.011531741688582</v>
      </c>
      <c r="J22" s="60">
        <f>VLOOKUP($A$7&amp;$C$6&amp;$A22,MOTIVOS_DATOS!$A:$M,J$5,0)</f>
        <v>20.433143333717762</v>
      </c>
      <c r="K22" s="60">
        <f>VLOOKUP($A$7&amp;$C$6&amp;$A22,MOTIVOS_DATOS!$A:$M,K$5,0)</f>
        <v>23.181409416007316</v>
      </c>
      <c r="L22" s="4"/>
      <c r="M22" s="4"/>
      <c r="N22" s="1"/>
      <c r="O22" s="13"/>
    </row>
    <row r="23" spans="1:15" ht="15" customHeight="1" x14ac:dyDescent="0.35">
      <c r="A23" s="90" t="s">
        <v>125</v>
      </c>
      <c r="B23" s="36" t="s">
        <v>126</v>
      </c>
      <c r="C23" s="60">
        <f>VLOOKUP($A$7&amp;$C$6&amp;$A23,MOTIVOS_DATOS!$A:$M,C$5,0)</f>
        <v>14.272562720038341</v>
      </c>
      <c r="D23" s="60">
        <f>VLOOKUP($A$7&amp;$C$6&amp;$A23,MOTIVOS_DATOS!$A:$M,D$5,0)</f>
        <v>14.01361115534154</v>
      </c>
      <c r="E23" s="60">
        <f>VLOOKUP($A$7&amp;$C$6&amp;$A23,MOTIVOS_DATOS!$A:$M,E$5,0)</f>
        <v>14.907480782327839</v>
      </c>
      <c r="F23" s="60">
        <f>VLOOKUP($A$7&amp;$C$6&amp;$A23,MOTIVOS_DATOS!$A:$M,F$5,0)</f>
        <v>16.929994392491022</v>
      </c>
      <c r="G23" s="60">
        <f>VLOOKUP($A$7&amp;$C$6&amp;$A23,MOTIVOS_DATOS!$A:$M,G$5,0)</f>
        <v>14.32594580169016</v>
      </c>
      <c r="H23" s="60">
        <f>VLOOKUP($A$7&amp;$C$6&amp;$A23,MOTIVOS_DATOS!$A:$M,H$5,0)</f>
        <v>13.932435989349335</v>
      </c>
      <c r="I23" s="60">
        <f>VLOOKUP($A$7&amp;$C$6&amp;$A23,MOTIVOS_DATOS!$A:$M,I$5,0)</f>
        <v>13.315182262533378</v>
      </c>
      <c r="J23" s="60">
        <f>VLOOKUP($A$7&amp;$C$6&amp;$A23,MOTIVOS_DATOS!$A:$M,J$5,0)</f>
        <v>16.909529025160683</v>
      </c>
      <c r="K23" s="60">
        <f>VLOOKUP($A$7&amp;$C$6&amp;$A23,MOTIVOS_DATOS!$A:$M,K$5,0)</f>
        <v>12.120259217551803</v>
      </c>
      <c r="L23" s="4"/>
      <c r="M23" s="4"/>
      <c r="O23" s="13"/>
    </row>
    <row r="24" spans="1:15" ht="15" customHeight="1" x14ac:dyDescent="0.35">
      <c r="A24" s="90" t="s">
        <v>126</v>
      </c>
      <c r="B24" s="36" t="s">
        <v>127</v>
      </c>
      <c r="C24" s="60">
        <f>VLOOKUP($A$7&amp;$C$6&amp;$A24,MOTIVOS_DATOS!$A:$M,C$5,0)</f>
        <v>9.7412572724220681</v>
      </c>
      <c r="D24" s="60">
        <f>VLOOKUP($A$7&amp;$C$6&amp;$A24,MOTIVOS_DATOS!$A:$M,D$5,0)</f>
        <v>10.166692313581391</v>
      </c>
      <c r="E24" s="60">
        <f>VLOOKUP($A$7&amp;$C$6&amp;$A24,MOTIVOS_DATOS!$A:$M,E$5,0)</f>
        <v>8.543916995330413</v>
      </c>
      <c r="F24" s="60">
        <f>VLOOKUP($A$7&amp;$C$6&amp;$A24,MOTIVOS_DATOS!$A:$M,F$5,0)</f>
        <v>7.7607695262745189</v>
      </c>
      <c r="G24" s="60">
        <f>VLOOKUP($A$7&amp;$C$6&amp;$A24,MOTIVOS_DATOS!$A:$M,G$5,0)</f>
        <v>8.8231734229335181</v>
      </c>
      <c r="H24" s="60">
        <f>VLOOKUP($A$7&amp;$C$6&amp;$A24,MOTIVOS_DATOS!$A:$M,H$5,0)</f>
        <v>9.1553444444977323</v>
      </c>
      <c r="I24" s="60">
        <f>VLOOKUP($A$7&amp;$C$6&amp;$A24,MOTIVOS_DATOS!$A:$M,I$5,0)</f>
        <v>11.906826387383324</v>
      </c>
      <c r="J24" s="60">
        <f>VLOOKUP($A$7&amp;$C$6&amp;$A24,MOTIVOS_DATOS!$A:$M,J$5,0)</f>
        <v>7.1193833144779495</v>
      </c>
      <c r="K24" s="60">
        <f>VLOOKUP($A$7&amp;$C$6&amp;$A24,MOTIVOS_DATOS!$A:$M,K$5,0)</f>
        <v>8.6675585918341849</v>
      </c>
      <c r="L24" s="4"/>
      <c r="M24" s="4"/>
      <c r="O24" s="13"/>
    </row>
    <row r="25" spans="1:15" ht="15" customHeight="1" x14ac:dyDescent="0.35">
      <c r="A25" s="90" t="s">
        <v>127</v>
      </c>
      <c r="B25" s="36" t="s">
        <v>128</v>
      </c>
      <c r="C25" s="60">
        <f>VLOOKUP($A$7&amp;$C$6&amp;$A25,MOTIVOS_DATOS!$A:$M,C$5,0)</f>
        <v>1.6794556378946213</v>
      </c>
      <c r="D25" s="60">
        <f>VLOOKUP($A$7&amp;$C$6&amp;$A25,MOTIVOS_DATOS!$A:$M,D$5,0)</f>
        <v>1.5745280195345774</v>
      </c>
      <c r="E25" s="60">
        <f>VLOOKUP($A$7&amp;$C$6&amp;$A25,MOTIVOS_DATOS!$A:$M,E$5,0)</f>
        <v>1.5713916869796094</v>
      </c>
      <c r="F25" s="60">
        <f>VLOOKUP($A$7&amp;$C$6&amp;$A25,MOTIVOS_DATOS!$A:$M,F$5,0)</f>
        <v>1.2009793796091328</v>
      </c>
      <c r="G25" s="60">
        <f>VLOOKUP($A$7&amp;$C$6&amp;$A25,MOTIVOS_DATOS!$A:$M,G$5,0)</f>
        <v>1.3255058350873556</v>
      </c>
      <c r="H25" s="60">
        <f>VLOOKUP($A$7&amp;$C$6&amp;$A25,MOTIVOS_DATOS!$A:$M,H$5,0)</f>
        <v>1.5052893453930951</v>
      </c>
      <c r="I25" s="60">
        <f>VLOOKUP($A$7&amp;$C$6&amp;$A25,MOTIVOS_DATOS!$A:$M,I$5,0)</f>
        <v>0.89594202386776978</v>
      </c>
      <c r="J25" s="60">
        <f>VLOOKUP($A$7&amp;$C$6&amp;$A25,MOTIVOS_DATOS!$A:$M,J$5,0)</f>
        <v>0.68215641144873251</v>
      </c>
      <c r="K25" s="60">
        <f>VLOOKUP($A$7&amp;$C$6&amp;$A25,MOTIVOS_DATOS!$A:$M,K$5,0)</f>
        <v>1.5261303421041892</v>
      </c>
      <c r="L25" s="4"/>
      <c r="M25" s="4"/>
      <c r="N25" s="14"/>
      <c r="O25" s="13"/>
    </row>
    <row r="26" spans="1:15" ht="15" customHeight="1" x14ac:dyDescent="0.35">
      <c r="A26" s="90" t="s">
        <v>128</v>
      </c>
      <c r="B26" s="36" t="s">
        <v>129</v>
      </c>
      <c r="C26" s="60">
        <f>VLOOKUP($A$7&amp;$C$6&amp;$A26,MOTIVOS_DATOS!$A:$M,C$5,0)</f>
        <v>5.1263731855166546</v>
      </c>
      <c r="D26" s="60">
        <f>VLOOKUP($A$7&amp;$C$6&amp;$A26,MOTIVOS_DATOS!$A:$M,D$5,0)</f>
        <v>7.3353123152707891</v>
      </c>
      <c r="E26" s="60">
        <f>VLOOKUP($A$7&amp;$C$6&amp;$A26,MOTIVOS_DATOS!$A:$M,E$5,0)</f>
        <v>6.0070059645549696</v>
      </c>
      <c r="F26" s="60">
        <f>VLOOKUP($A$7&amp;$C$6&amp;$A26,MOTIVOS_DATOS!$A:$M,F$5,0)</f>
        <v>5.5166489744824121</v>
      </c>
      <c r="G26" s="60">
        <f>VLOOKUP($A$7&amp;$C$6&amp;$A26,MOTIVOS_DATOS!$A:$M,G$5,0)</f>
        <v>5.6916133156195743</v>
      </c>
      <c r="H26" s="60">
        <f>VLOOKUP($A$7&amp;$C$6&amp;$A26,MOTIVOS_DATOS!$A:$M,H$5,0)</f>
        <v>6.3099539400023943</v>
      </c>
      <c r="I26" s="60">
        <f>VLOOKUP($A$7&amp;$C$6&amp;$A26,MOTIVOS_DATOS!$A:$M,I$5,0)</f>
        <v>5.3611112132790861</v>
      </c>
      <c r="J26" s="60">
        <f>VLOOKUP($A$7&amp;$C$6&amp;$A26,MOTIVOS_DATOS!$A:$M,J$5,0)</f>
        <v>8.2496072476481945</v>
      </c>
      <c r="K26" s="60">
        <f>VLOOKUP($A$7&amp;$C$6&amp;$A26,MOTIVOS_DATOS!$A:$M,K$5,0)</f>
        <v>8.1404036170602438</v>
      </c>
      <c r="L26" s="4"/>
      <c r="M26" s="4"/>
      <c r="O26" s="13"/>
    </row>
    <row r="27" spans="1:15" ht="15" customHeight="1" x14ac:dyDescent="0.35">
      <c r="A27" s="90" t="s">
        <v>130</v>
      </c>
      <c r="B27" s="36" t="s">
        <v>131</v>
      </c>
      <c r="C27" s="60">
        <f>VLOOKUP($A$7&amp;$C$6&amp;$A27,MOTIVOS_DATOS!$A:$M,C$5,0)</f>
        <v>1.3097912754319851</v>
      </c>
      <c r="D27" s="60">
        <f>VLOOKUP($A$7&amp;$C$6&amp;$A27,MOTIVOS_DATOS!$A:$M,D$5,0)</f>
        <v>0.51888090683203791</v>
      </c>
      <c r="E27" s="60">
        <f>VLOOKUP($A$7&amp;$C$6&amp;$A27,MOTIVOS_DATOS!$A:$M,E$5,0)</f>
        <v>0.34343028908998152</v>
      </c>
      <c r="F27" s="60">
        <f>VLOOKUP($A$7&amp;$C$6&amp;$A27,MOTIVOS_DATOS!$A:$M,F$5,0)</f>
        <v>0.63364349320384705</v>
      </c>
      <c r="G27" s="60">
        <f>VLOOKUP($A$7&amp;$C$6&amp;$A27,MOTIVOS_DATOS!$A:$M,G$5,0)</f>
        <v>0.15965310352390327</v>
      </c>
      <c r="H27" s="60">
        <f>VLOOKUP($A$7&amp;$C$6&amp;$A27,MOTIVOS_DATOS!$A:$M,H$5,0)</f>
        <v>0.5485221727067997</v>
      </c>
      <c r="I27" s="60">
        <f>VLOOKUP($A$7&amp;$C$6&amp;$A27,MOTIVOS_DATOS!$A:$M,I$5,0)</f>
        <v>0.22081538787396279</v>
      </c>
      <c r="J27" s="60">
        <f>VLOOKUP($A$7&amp;$C$6&amp;$A27,MOTIVOS_DATOS!$A:$M,J$5,0)</f>
        <v>0.39342450274338514</v>
      </c>
      <c r="K27" s="60">
        <f>VLOOKUP($A$7&amp;$C$6&amp;$A27,MOTIVOS_DATOS!$A:$M,K$5,0)</f>
        <v>0.52268486787853174</v>
      </c>
      <c r="L27" s="4"/>
      <c r="M27" s="4"/>
      <c r="O27" s="13"/>
    </row>
    <row r="28" spans="1:15" ht="15" customHeight="1" x14ac:dyDescent="0.35">
      <c r="A28" s="91" t="s">
        <v>129</v>
      </c>
      <c r="B28" s="92" t="s">
        <v>132</v>
      </c>
      <c r="C28" s="76">
        <f>VLOOKUP($A$7&amp;$C$6&amp;$A28,MOTIVOS_DATOS!$A:$M,C$5,0)</f>
        <v>9.0547360917983415</v>
      </c>
      <c r="D28" s="76">
        <f>VLOOKUP($A$7&amp;$C$6&amp;$A28,MOTIVOS_DATOS!$A:$M,D$5,0)</f>
        <v>11.026103085987087</v>
      </c>
      <c r="E28" s="76">
        <f>VLOOKUP($A$7&amp;$C$6&amp;$A28,MOTIVOS_DATOS!$A:$M,E$5,0)</f>
        <v>11.55639599315395</v>
      </c>
      <c r="F28" s="76">
        <f>VLOOKUP($A$7&amp;$C$6&amp;$A28,MOTIVOS_DATOS!$A:$M,F$5,0)</f>
        <v>16.050995590213184</v>
      </c>
      <c r="G28" s="76">
        <f>VLOOKUP($A$7&amp;$C$6&amp;$A28,MOTIVOS_DATOS!$A:$M,G$5,0)</f>
        <v>11.9915816155558</v>
      </c>
      <c r="H28" s="76">
        <f>VLOOKUP($A$7&amp;$C$6&amp;$A28,MOTIVOS_DATOS!$A:$M,H$5,0)</f>
        <v>13.528767298161101</v>
      </c>
      <c r="I28" s="76">
        <f>VLOOKUP($A$7&amp;$C$6&amp;$A28,MOTIVOS_DATOS!$A:$M,I$5,0)</f>
        <v>11.639395366687438</v>
      </c>
      <c r="J28" s="76">
        <f>VLOOKUP($A$7&amp;$C$6&amp;$A28,MOTIVOS_DATOS!$A:$M,J$5,0)</f>
        <v>12.640300483643857</v>
      </c>
      <c r="K28" s="76">
        <f>VLOOKUP($A$7&amp;$C$6&amp;$A28,MOTIVOS_DATOS!$A:$M,K$5,0)</f>
        <v>15.114242482265341</v>
      </c>
      <c r="L28" s="4"/>
      <c r="M28" s="4"/>
      <c r="O28" s="13"/>
    </row>
    <row r="29" spans="1:15" ht="15" customHeight="1" x14ac:dyDescent="0.35">
      <c r="A29" s="90" t="s">
        <v>131</v>
      </c>
      <c r="B29" s="36" t="s">
        <v>133</v>
      </c>
      <c r="C29" s="60">
        <f>VLOOKUP($A$7&amp;$C$6&amp;$A29,MOTIVOS_DATOS!$A:$M,C$5,0)</f>
        <v>5.8010445437369533</v>
      </c>
      <c r="D29" s="60">
        <f>VLOOKUP($A$7&amp;$C$6&amp;$A29,MOTIVOS_DATOS!$A:$M,D$5,0)</f>
        <v>5.9108035968034311</v>
      </c>
      <c r="E29" s="60">
        <f>VLOOKUP($A$7&amp;$C$6&amp;$A29,MOTIVOS_DATOS!$A:$M,E$5,0)</f>
        <v>4.5741461214708803</v>
      </c>
      <c r="F29" s="60">
        <f>VLOOKUP($A$7&amp;$C$6&amp;$A29,MOTIVOS_DATOS!$A:$M,F$5,0)</f>
        <v>6.5985603154267176</v>
      </c>
      <c r="G29" s="60">
        <f>VLOOKUP($A$7&amp;$C$6&amp;$A29,MOTIVOS_DATOS!$A:$M,G$5,0)</f>
        <v>4.6103902970991921</v>
      </c>
      <c r="H29" s="60">
        <f>VLOOKUP($A$7&amp;$C$6&amp;$A29,MOTIVOS_DATOS!$A:$M,H$5,0)</f>
        <v>5.1128624179225008</v>
      </c>
      <c r="I29" s="60">
        <f>VLOOKUP($A$7&amp;$C$6&amp;$A29,MOTIVOS_DATOS!$A:$M,I$5,0)</f>
        <v>3.6977663930789566</v>
      </c>
      <c r="J29" s="60">
        <f>VLOOKUP($A$7&amp;$C$6&amp;$A29,MOTIVOS_DATOS!$A:$M,J$5,0)</f>
        <v>3.5538365987358813</v>
      </c>
      <c r="K29" s="60">
        <f>VLOOKUP($A$7&amp;$C$6&amp;$A29,MOTIVOS_DATOS!$A:$M,K$5,0)</f>
        <v>3.0064824567697701</v>
      </c>
      <c r="L29" s="4"/>
      <c r="M29" s="4"/>
      <c r="N29" s="14"/>
      <c r="O29" s="13"/>
    </row>
    <row r="30" spans="1:15" ht="15" customHeight="1" x14ac:dyDescent="0.35">
      <c r="A30" s="90" t="s">
        <v>134</v>
      </c>
      <c r="B30" s="36" t="s">
        <v>135</v>
      </c>
      <c r="C30" s="60">
        <f>VLOOKUP($A$7&amp;$C$6&amp;$A30,MOTIVOS_DATOS!$A:$M,C$5,0)</f>
        <v>19.282001518451576</v>
      </c>
      <c r="D30" s="60">
        <f>VLOOKUP($A$7&amp;$C$6&amp;$A30,MOTIVOS_DATOS!$A:$M,D$5,0)</f>
        <v>19.083153523879862</v>
      </c>
      <c r="E30" s="60">
        <f>VLOOKUP($A$7&amp;$C$6&amp;$A30,MOTIVOS_DATOS!$A:$M,E$5,0)</f>
        <v>19.639049214025441</v>
      </c>
      <c r="F30" s="60">
        <f>VLOOKUP($A$7&amp;$C$6&amp;$A30,MOTIVOS_DATOS!$A:$M,F$5,0)</f>
        <v>21.331051521850945</v>
      </c>
      <c r="G30" s="60">
        <f>VLOOKUP($A$7&amp;$C$6&amp;$A30,MOTIVOS_DATOS!$A:$M,G$5,0)</f>
        <v>19.583892939602336</v>
      </c>
      <c r="H30" s="60">
        <f>VLOOKUP($A$7&amp;$C$6&amp;$A30,MOTIVOS_DATOS!$A:$M,H$5,0)</f>
        <v>17.981029083284586</v>
      </c>
      <c r="I30" s="60">
        <f>VLOOKUP($A$7&amp;$C$6&amp;$A30,MOTIVOS_DATOS!$A:$M,I$5,0)</f>
        <v>20.178640586280974</v>
      </c>
      <c r="J30" s="60">
        <f>VLOOKUP($A$7&amp;$C$6&amp;$A30,MOTIVOS_DATOS!$A:$M,J$5,0)</f>
        <v>21.023264628841478</v>
      </c>
      <c r="K30" s="60">
        <f>VLOOKUP($A$7&amp;$C$6&amp;$A30,MOTIVOS_DATOS!$A:$M,K$5,0)</f>
        <v>23.805927875164802</v>
      </c>
      <c r="L30" s="4"/>
      <c r="M30" s="4"/>
      <c r="O30" s="13"/>
    </row>
    <row r="31" spans="1:15" ht="15" customHeight="1" x14ac:dyDescent="0.35">
      <c r="A31" s="90" t="s">
        <v>133</v>
      </c>
      <c r="B31" s="36" t="s">
        <v>136</v>
      </c>
      <c r="C31" s="60">
        <f>VLOOKUP($A$7&amp;$C$6&amp;$A31,MOTIVOS_DATOS!$A:$M,C$5,0)</f>
        <v>12.840250194897299</v>
      </c>
      <c r="D31" s="60">
        <f>VLOOKUP($A$7&amp;$C$6&amp;$A31,MOTIVOS_DATOS!$A:$M,D$5,0)</f>
        <v>8.9130361668695777</v>
      </c>
      <c r="E31" s="60">
        <f>VLOOKUP($A$7&amp;$C$6&amp;$A31,MOTIVOS_DATOS!$A:$M,E$5,0)</f>
        <v>9.5779202931747704</v>
      </c>
      <c r="F31" s="60">
        <f>VLOOKUP($A$7&amp;$C$6&amp;$A31,MOTIVOS_DATOS!$A:$M,F$5,0)</f>
        <v>9.7453424237207127</v>
      </c>
      <c r="G31" s="60">
        <f>VLOOKUP($A$7&amp;$C$6&amp;$A31,MOTIVOS_DATOS!$A:$M,G$5,0)</f>
        <v>9.0081407975690979</v>
      </c>
      <c r="H31" s="60">
        <f>VLOOKUP($A$7&amp;$C$6&amp;$A31,MOTIVOS_DATOS!$A:$M,H$5,0)</f>
        <v>8.4181119162891722</v>
      </c>
      <c r="I31" s="60">
        <f>VLOOKUP($A$7&amp;$C$6&amp;$A31,MOTIVOS_DATOS!$A:$M,I$5,0)</f>
        <v>9.4936918139179785</v>
      </c>
      <c r="J31" s="60">
        <f>VLOOKUP($A$7&amp;$C$6&amp;$A31,MOTIVOS_DATOS!$A:$M,J$5,0)</f>
        <v>10.926004868792155</v>
      </c>
      <c r="K31" s="60">
        <f>VLOOKUP($A$7&amp;$C$6&amp;$A31,MOTIVOS_DATOS!$A:$M,K$5,0)</f>
        <v>12.604004208521049</v>
      </c>
      <c r="L31" s="4"/>
      <c r="M31" s="4"/>
      <c r="O31" s="13"/>
    </row>
    <row r="32" spans="1:15" ht="15" customHeight="1" x14ac:dyDescent="0.35">
      <c r="A32" s="90" t="s">
        <v>137</v>
      </c>
      <c r="B32" s="36" t="s">
        <v>138</v>
      </c>
      <c r="C32" s="60">
        <f>VLOOKUP($A$7&amp;$C$6&amp;$A32,MOTIVOS_DATOS!$A:$M,C$5,0)</f>
        <v>29.307178994614389</v>
      </c>
      <c r="D32" s="60">
        <f>VLOOKUP($A$7&amp;$C$6&amp;$A32,MOTIVOS_DATOS!$A:$M,D$5,0)</f>
        <v>33.552849818952375</v>
      </c>
      <c r="E32" s="60">
        <f>VLOOKUP($A$7&amp;$C$6&amp;$A32,MOTIVOS_DATOS!$A:$M,E$5,0)</f>
        <v>36.127102187160332</v>
      </c>
      <c r="F32" s="60">
        <f>VLOOKUP($A$7&amp;$C$6&amp;$A32,MOTIVOS_DATOS!$A:$M,F$5,0)</f>
        <v>32.405890649619501</v>
      </c>
      <c r="G32" s="60">
        <f>VLOOKUP($A$7&amp;$C$6&amp;$A32,MOTIVOS_DATOS!$A:$M,G$5,0)</f>
        <v>30.628051967837379</v>
      </c>
      <c r="H32" s="60">
        <f>VLOOKUP($A$7&amp;$C$6&amp;$A32,MOTIVOS_DATOS!$A:$M,H$5,0)</f>
        <v>34.780427804476489</v>
      </c>
      <c r="I32" s="60">
        <f>VLOOKUP($A$7&amp;$C$6&amp;$A32,MOTIVOS_DATOS!$A:$M,I$5,0)</f>
        <v>36.006039154169414</v>
      </c>
      <c r="J32" s="60">
        <f>VLOOKUP($A$7&amp;$C$6&amp;$A32,MOTIVOS_DATOS!$A:$M,J$5,0)</f>
        <v>30.858086812397172</v>
      </c>
      <c r="K32" s="60">
        <f>VLOOKUP($A$7&amp;$C$6&amp;$A32,MOTIVOS_DATOS!$A:$M,K$5,0)</f>
        <v>30.405292608982482</v>
      </c>
      <c r="L32" s="4"/>
      <c r="M32" s="4"/>
      <c r="O32" s="13"/>
    </row>
    <row r="33" spans="1:15" s="7" customFormat="1" ht="15" customHeight="1" x14ac:dyDescent="0.35">
      <c r="A33" s="90" t="s">
        <v>136</v>
      </c>
      <c r="B33" s="36" t="s">
        <v>139</v>
      </c>
      <c r="C33" s="60">
        <f>VLOOKUP($A$7&amp;$C$6&amp;$A33,MOTIVOS_DATOS!$A:$M,C$5,0)</f>
        <v>8.0675463593196159</v>
      </c>
      <c r="D33" s="60">
        <f>VLOOKUP($A$7&amp;$C$6&amp;$A33,MOTIVOS_DATOS!$A:$M,D$5,0)</f>
        <v>5.8437109653404571</v>
      </c>
      <c r="E33" s="60">
        <f>VLOOKUP($A$7&amp;$C$6&amp;$A33,MOTIVOS_DATOS!$A:$M,E$5,0)</f>
        <v>6.5430439866332106</v>
      </c>
      <c r="F33" s="60">
        <f>VLOOKUP($A$7&amp;$C$6&amp;$A33,MOTIVOS_DATOS!$A:$M,F$5,0)</f>
        <v>7.6459819092960997</v>
      </c>
      <c r="G33" s="60">
        <f>VLOOKUP($A$7&amp;$C$6&amp;$A33,MOTIVOS_DATOS!$A:$M,G$5,0)</f>
        <v>6.165439513053137</v>
      </c>
      <c r="H33" s="60">
        <f>VLOOKUP($A$7&amp;$C$6&amp;$A33,MOTIVOS_DATOS!$A:$M,H$5,0)</f>
        <v>8.6296034452186046</v>
      </c>
      <c r="I33" s="60">
        <f>VLOOKUP($A$7&amp;$C$6&amp;$A33,MOTIVOS_DATOS!$A:$M,I$5,0)</f>
        <v>6.3202453309204847</v>
      </c>
      <c r="J33" s="60">
        <f>VLOOKUP($A$7&amp;$C$6&amp;$A33,MOTIVOS_DATOS!$A:$M,J$5,0)</f>
        <v>8.1934440638794079</v>
      </c>
      <c r="K33" s="60">
        <f>VLOOKUP($A$7&amp;$C$6&amp;$A33,MOTIVOS_DATOS!$A:$M,K$5,0)</f>
        <v>6.286866913469118</v>
      </c>
      <c r="L33" s="4"/>
      <c r="M33" s="4"/>
      <c r="N33" s="2"/>
      <c r="O33" s="13"/>
    </row>
    <row r="34" spans="1:15" ht="15" customHeight="1" x14ac:dyDescent="0.35">
      <c r="A34" s="90" t="s">
        <v>138</v>
      </c>
      <c r="B34" s="36" t="s">
        <v>140</v>
      </c>
      <c r="C34" s="60">
        <f>VLOOKUP($A$7&amp;$C$6&amp;$A34,MOTIVOS_DATOS!$A:$M,C$5,0)</f>
        <v>4.7418178520482055</v>
      </c>
      <c r="D34" s="60">
        <f>VLOOKUP($A$7&amp;$C$6&amp;$A34,MOTIVOS_DATOS!$A:$M,D$5,0)</f>
        <v>5.3639792904785004</v>
      </c>
      <c r="E34" s="60">
        <f>VLOOKUP($A$7&amp;$C$6&amp;$A34,MOTIVOS_DATOS!$A:$M,E$5,0)</f>
        <v>4.5726981153324555</v>
      </c>
      <c r="F34" s="60">
        <f>VLOOKUP($A$7&amp;$C$6&amp;$A34,MOTIVOS_DATOS!$A:$M,F$5,0)</f>
        <v>5.3968753245746353</v>
      </c>
      <c r="G34" s="60">
        <f>VLOOKUP($A$7&amp;$C$6&amp;$A34,MOTIVOS_DATOS!$A:$M,G$5,0)</f>
        <v>6.3205298798464957</v>
      </c>
      <c r="H34" s="60">
        <f>VLOOKUP($A$7&amp;$C$6&amp;$A34,MOTIVOS_DATOS!$A:$M,H$5,0)</f>
        <v>5.5867761741398283</v>
      </c>
      <c r="I34" s="60">
        <f>VLOOKUP($A$7&amp;$C$6&amp;$A34,MOTIVOS_DATOS!$A:$M,I$5,0)</f>
        <v>4.2178486821759904</v>
      </c>
      <c r="J34" s="60">
        <f>VLOOKUP($A$7&amp;$C$6&amp;$A34,MOTIVOS_DATOS!$A:$M,J$5,0)</f>
        <v>5.9899280351338531</v>
      </c>
      <c r="K34" s="60">
        <f>VLOOKUP($A$7&amp;$C$6&amp;$A34,MOTIVOS_DATOS!$A:$M,K$5,0)</f>
        <v>4.5367924520227216</v>
      </c>
      <c r="L34" s="4"/>
      <c r="M34" s="4"/>
      <c r="O34" s="13"/>
    </row>
    <row r="35" spans="1:15" ht="15" customHeight="1" x14ac:dyDescent="0.35">
      <c r="A35" s="90" t="s">
        <v>139</v>
      </c>
      <c r="B35" s="36" t="s">
        <v>141</v>
      </c>
      <c r="C35" s="60">
        <f>VLOOKUP($A$7&amp;$C$6&amp;$A35,MOTIVOS_DATOS!$A:$M,C$5,0)</f>
        <v>1.9973149095618439</v>
      </c>
      <c r="D35" s="60">
        <f>VLOOKUP($A$7&amp;$C$6&amp;$A35,MOTIVOS_DATOS!$A:$M,D$5,0)</f>
        <v>1.4709427459063107</v>
      </c>
      <c r="E35" s="60">
        <f>VLOOKUP($A$7&amp;$C$6&amp;$A35,MOTIVOS_DATOS!$A:$M,E$5,0)</f>
        <v>1.4863763758866786</v>
      </c>
      <c r="F35" s="60">
        <f>VLOOKUP($A$7&amp;$C$6&amp;$A35,MOTIVOS_DATOS!$A:$M,F$5,0)</f>
        <v>1.9618543274313265</v>
      </c>
      <c r="G35" s="60">
        <f>VLOOKUP($A$7&amp;$C$6&amp;$A35,MOTIVOS_DATOS!$A:$M,G$5,0)</f>
        <v>2.3348664328229058</v>
      </c>
      <c r="H35" s="60">
        <f>VLOOKUP($A$7&amp;$C$6&amp;$A35,MOTIVOS_DATOS!$A:$M,H$5,0)</f>
        <v>1.6547318399492073</v>
      </c>
      <c r="I35" s="60">
        <f>VLOOKUP($A$7&amp;$C$6&amp;$A35,MOTIVOS_DATOS!$A:$M,I$5,0)</f>
        <v>1.8901668598062855</v>
      </c>
      <c r="J35" s="60">
        <f>VLOOKUP($A$7&amp;$C$6&amp;$A35,MOTIVOS_DATOS!$A:$M,J$5,0)</f>
        <v>2.9435010187652804</v>
      </c>
      <c r="K35" s="60">
        <f>VLOOKUP($A$7&amp;$C$6&amp;$A35,MOTIVOS_DATOS!$A:$M,K$5,0)</f>
        <v>3.3925573094755932</v>
      </c>
      <c r="L35" s="4"/>
      <c r="M35" s="4"/>
      <c r="O35" s="13"/>
    </row>
    <row r="36" spans="1:15" ht="15" customHeight="1" x14ac:dyDescent="0.35">
      <c r="A36" s="91" t="s">
        <v>140</v>
      </c>
      <c r="B36" s="92" t="s">
        <v>142</v>
      </c>
      <c r="C36" s="76">
        <f>VLOOKUP($A$7&amp;$C$6&amp;$A36,MOTIVOS_DATOS!$A:$M,C$5,0)</f>
        <v>17.962843113009459</v>
      </c>
      <c r="D36" s="76">
        <f>VLOOKUP($A$7&amp;$C$6&amp;$A36,MOTIVOS_DATOS!$A:$M,D$5,0)</f>
        <v>19.861528676565914</v>
      </c>
      <c r="E36" s="76">
        <f>VLOOKUP($A$7&amp;$C$6&amp;$A36,MOTIVOS_DATOS!$A:$M,E$5,0)</f>
        <v>17.479669595847248</v>
      </c>
      <c r="F36" s="76">
        <f>VLOOKUP($A$7&amp;$C$6&amp;$A36,MOTIVOS_DATOS!$A:$M,F$5,0)</f>
        <v>14.914446542072653</v>
      </c>
      <c r="G36" s="76">
        <f>VLOOKUP($A$7&amp;$C$6&amp;$A36,MOTIVOS_DATOS!$A:$M,G$5,0)</f>
        <v>21.348685012668362</v>
      </c>
      <c r="H36" s="76">
        <f>VLOOKUP($A$7&amp;$C$6&amp;$A36,MOTIVOS_DATOS!$A:$M,H$5,0)</f>
        <v>17.836461978768423</v>
      </c>
      <c r="I36" s="76">
        <f>VLOOKUP($A$7&amp;$C$6&amp;$A36,MOTIVOS_DATOS!$A:$M,I$5,0)</f>
        <v>18.195598553733149</v>
      </c>
      <c r="J36" s="76">
        <f>VLOOKUP($A$7&amp;$C$6&amp;$A36,MOTIVOS_DATOS!$A:$M,J$5,0)</f>
        <v>16.511937592427163</v>
      </c>
      <c r="K36" s="76">
        <f>VLOOKUP($A$7&amp;$C$6&amp;$A36,MOTIVOS_DATOS!$A:$M,K$5,0)</f>
        <v>15.962078474083881</v>
      </c>
      <c r="L36" s="4"/>
      <c r="M36" s="4"/>
      <c r="O36" s="13"/>
    </row>
    <row r="37" spans="1:15" x14ac:dyDescent="0.35">
      <c r="A37" s="90" t="s">
        <v>141</v>
      </c>
      <c r="B37" s="36" t="s">
        <v>143</v>
      </c>
      <c r="C37" s="60">
        <f>VLOOKUP($A$7&amp;$C$6&amp;$A37,MOTIVOS_DATOS!$A:$M,C$5,0)</f>
        <v>21.814621904506279</v>
      </c>
      <c r="D37" s="60">
        <f>VLOOKUP($A$7&amp;$C$6&amp;$A37,MOTIVOS_DATOS!$A:$M,D$5,0)</f>
        <v>18.58070883883908</v>
      </c>
      <c r="E37" s="60">
        <f>VLOOKUP($A$7&amp;$C$6&amp;$A37,MOTIVOS_DATOS!$A:$M,E$5,0)</f>
        <v>20.891126255319801</v>
      </c>
      <c r="F37" s="60">
        <f>VLOOKUP($A$7&amp;$C$6&amp;$A37,MOTIVOS_DATOS!$A:$M,F$5,0)</f>
        <v>22.878547508072408</v>
      </c>
      <c r="G37" s="60">
        <f>VLOOKUP($A$7&amp;$C$6&amp;$A37,MOTIVOS_DATOS!$A:$M,G$5,0)</f>
        <v>22.947511151164885</v>
      </c>
      <c r="H37" s="60">
        <f>VLOOKUP($A$7&amp;$C$6&amp;$A37,MOTIVOS_DATOS!$A:$M,H$5,0)</f>
        <v>18.451478144757679</v>
      </c>
      <c r="I37" s="60">
        <f>VLOOKUP($A$7&amp;$C$6&amp;$A37,MOTIVOS_DATOS!$A:$M,I$5,0)</f>
        <v>16.301943100413922</v>
      </c>
      <c r="J37" s="60">
        <f>VLOOKUP($A$7&amp;$C$6&amp;$A37,MOTIVOS_DATOS!$A:$M,J$5,0)</f>
        <v>21.991916948746933</v>
      </c>
      <c r="K37" s="60">
        <f>VLOOKUP($A$7&amp;$C$6&amp;$A37,MOTIVOS_DATOS!$A:$M,K$5,0)</f>
        <v>24.099657280031948</v>
      </c>
      <c r="L37" s="4"/>
      <c r="M37" s="4"/>
      <c r="O37" s="13"/>
    </row>
    <row r="38" spans="1:15" ht="15" customHeight="1" x14ac:dyDescent="0.35">
      <c r="A38" s="90" t="s">
        <v>142</v>
      </c>
      <c r="B38" s="36" t="s">
        <v>144</v>
      </c>
      <c r="C38" s="60">
        <f>VLOOKUP($A$7&amp;$C$6&amp;$A38,MOTIVOS_DATOS!$A:$M,C$5,0)</f>
        <v>0.1194482344865458</v>
      </c>
      <c r="D38" s="60">
        <f>VLOOKUP($A$7&amp;$C$6&amp;$A38,MOTIVOS_DATOS!$A:$M,D$5,0)</f>
        <v>0.28078941531486956</v>
      </c>
      <c r="E38" s="60">
        <f>VLOOKUP($A$7&amp;$C$6&amp;$A38,MOTIVOS_DATOS!$A:$M,E$5,0)</f>
        <v>0.85570098659226868</v>
      </c>
      <c r="F38" s="60">
        <f>VLOOKUP($A$7&amp;$C$6&amp;$A38,MOTIVOS_DATOS!$A:$M,F$5,0)</f>
        <v>0.15892285882935772</v>
      </c>
      <c r="G38" s="60">
        <f>VLOOKUP($A$7&amp;$C$6&amp;$A38,MOTIVOS_DATOS!$A:$M,G$5,0)</f>
        <v>0.5321948391066309</v>
      </c>
      <c r="H38" s="60">
        <f>VLOOKUP($A$7&amp;$C$6&amp;$A38,MOTIVOS_DATOS!$A:$M,H$5,0)</f>
        <v>0.32463355552423279</v>
      </c>
      <c r="I38" s="60">
        <f>VLOOKUP($A$7&amp;$C$6&amp;$A38,MOTIVOS_DATOS!$A:$M,I$5,0)</f>
        <v>0.12120914524628615</v>
      </c>
      <c r="J38" s="60">
        <f>VLOOKUP($A$7&amp;$C$6&amp;$A38,MOTIVOS_DATOS!$A:$M,J$5,0)</f>
        <v>0.10225623582093674</v>
      </c>
      <c r="K38" s="60">
        <f>VLOOKUP($A$7&amp;$C$6&amp;$A38,MOTIVOS_DATOS!$A:$M,K$5,0)</f>
        <v>0.14930123999091274</v>
      </c>
      <c r="L38" s="4"/>
      <c r="M38" s="4"/>
      <c r="O38" s="13"/>
    </row>
    <row r="39" spans="1:15" ht="15" customHeight="1" x14ac:dyDescent="0.35">
      <c r="A39" s="90" t="s">
        <v>143</v>
      </c>
      <c r="B39" s="36" t="s">
        <v>145</v>
      </c>
      <c r="C39" s="60">
        <f>VLOOKUP($A$7&amp;$C$6&amp;$A39,MOTIVOS_DATOS!$A:$M,C$5,0)</f>
        <v>6.1740115970335898</v>
      </c>
      <c r="D39" s="60">
        <f>VLOOKUP($A$7&amp;$C$6&amp;$A39,MOTIVOS_DATOS!$A:$M,D$5,0)</f>
        <v>7.0180223147622316</v>
      </c>
      <c r="E39" s="60">
        <f>VLOOKUP($A$7&amp;$C$6&amp;$A39,MOTIVOS_DATOS!$A:$M,E$5,0)</f>
        <v>4.4907454015999537</v>
      </c>
      <c r="F39" s="60">
        <f>VLOOKUP($A$7&amp;$C$6&amp;$A39,MOTIVOS_DATOS!$A:$M,F$5,0)</f>
        <v>4.5322294315693785</v>
      </c>
      <c r="G39" s="60">
        <f>VLOOKUP($A$7&amp;$C$6&amp;$A39,MOTIVOS_DATOS!$A:$M,G$5,0)</f>
        <v>4.3867124259526813</v>
      </c>
      <c r="H39" s="60">
        <f>VLOOKUP($A$7&amp;$C$6&amp;$A39,MOTIVOS_DATOS!$A:$M,H$5,0)</f>
        <v>4.9750856801627821</v>
      </c>
      <c r="I39" s="60">
        <f>VLOOKUP($A$7&amp;$C$6&amp;$A39,MOTIVOS_DATOS!$A:$M,I$5,0)</f>
        <v>5.7573857105432609</v>
      </c>
      <c r="J39" s="60">
        <f>VLOOKUP($A$7&amp;$C$6&amp;$A39,MOTIVOS_DATOS!$A:$M,J$5,0)</f>
        <v>2.8564407678821442</v>
      </c>
      <c r="K39" s="60">
        <f>VLOOKUP($A$7&amp;$C$6&amp;$A39,MOTIVOS_DATOS!$A:$M,K$5,0)</f>
        <v>4.0411057007263445</v>
      </c>
      <c r="L39" s="4"/>
      <c r="M39" s="4"/>
      <c r="O39" s="13"/>
    </row>
    <row r="40" spans="1:15" ht="15" customHeight="1" x14ac:dyDescent="0.35">
      <c r="A40" s="90" t="s">
        <v>144</v>
      </c>
      <c r="B40" s="36" t="s">
        <v>146</v>
      </c>
      <c r="C40" s="60">
        <f>VLOOKUP($A$7&amp;$C$6&amp;$A40,MOTIVOS_DATOS!$A:$M,C$5,0)</f>
        <v>0.55659515214011901</v>
      </c>
      <c r="D40" s="60">
        <f>VLOOKUP($A$7&amp;$C$6&amp;$A40,MOTIVOS_DATOS!$A:$M,D$5,0)</f>
        <v>1.3419684559926528</v>
      </c>
      <c r="E40" s="60">
        <f>VLOOKUP($A$7&amp;$C$6&amp;$A40,MOTIVOS_DATOS!$A:$M,E$5,0)</f>
        <v>0.75861752827813012</v>
      </c>
      <c r="F40" s="60">
        <f>VLOOKUP($A$7&amp;$C$6&amp;$A40,MOTIVOS_DATOS!$A:$M,F$5,0)</f>
        <v>0.78612175678134411</v>
      </c>
      <c r="G40" s="60">
        <f>VLOOKUP($A$7&amp;$C$6&amp;$A40,MOTIVOS_DATOS!$A:$M,G$5,0)</f>
        <v>0.4539309296956085</v>
      </c>
      <c r="H40" s="60">
        <f>VLOOKUP($A$7&amp;$C$6&amp;$A40,MOTIVOS_DATOS!$A:$M,H$5,0)</f>
        <v>1.5672288894352262</v>
      </c>
      <c r="I40" s="60">
        <f>VLOOKUP($A$7&amp;$C$6&amp;$A40,MOTIVOS_DATOS!$A:$M,I$5,0)</f>
        <v>0.72312622477136101</v>
      </c>
      <c r="J40" s="60">
        <f>VLOOKUP($A$7&amp;$C$6&amp;$A40,MOTIVOS_DATOS!$A:$M,J$5,0)</f>
        <v>0.67077350338370267</v>
      </c>
      <c r="K40" s="60">
        <f>VLOOKUP($A$7&amp;$C$6&amp;$A40,MOTIVOS_DATOS!$A:$M,K$5,0)</f>
        <v>0.89372454502331689</v>
      </c>
      <c r="L40" s="4"/>
      <c r="M40" s="4"/>
      <c r="O40" s="13"/>
    </row>
    <row r="41" spans="1:15" ht="15" customHeight="1" x14ac:dyDescent="0.35">
      <c r="A41" s="90" t="s">
        <v>145</v>
      </c>
      <c r="B41" s="36" t="s">
        <v>147</v>
      </c>
      <c r="C41" s="60">
        <f>VLOOKUP($A$7&amp;$C$6&amp;$A41,MOTIVOS_DATOS!$A:$M,C$5,0)</f>
        <v>39.605993353923488</v>
      </c>
      <c r="D41" s="60">
        <f>VLOOKUP($A$7&amp;$C$6&amp;$A41,MOTIVOS_DATOS!$A:$M,D$5,0)</f>
        <v>39.561309617578893</v>
      </c>
      <c r="E41" s="60">
        <f>VLOOKUP($A$7&amp;$C$6&amp;$A41,MOTIVOS_DATOS!$A:$M,E$5,0)</f>
        <v>39.242297359263503</v>
      </c>
      <c r="F41" s="60">
        <f>VLOOKUP($A$7&amp;$C$6&amp;$A41,MOTIVOS_DATOS!$A:$M,F$5,0)</f>
        <v>38.325789608961514</v>
      </c>
      <c r="G41" s="60">
        <f>VLOOKUP($A$7&amp;$C$6&amp;$A41,MOTIVOS_DATOS!$A:$M,G$5,0)</f>
        <v>37.693802038341154</v>
      </c>
      <c r="H41" s="60">
        <f>VLOOKUP($A$7&amp;$C$6&amp;$A41,MOTIVOS_DATOS!$A:$M,H$5,0)</f>
        <v>37.530911252412444</v>
      </c>
      <c r="I41" s="60">
        <f>VLOOKUP($A$7&amp;$C$6&amp;$A41,MOTIVOS_DATOS!$A:$M,I$5,0)</f>
        <v>39.088737112449664</v>
      </c>
      <c r="J41" s="60">
        <f>VLOOKUP($A$7&amp;$C$6&amp;$A41,MOTIVOS_DATOS!$A:$M,J$5,0)</f>
        <v>41.924547034337444</v>
      </c>
      <c r="K41" s="60">
        <f>VLOOKUP($A$7&amp;$C$6&amp;$A41,MOTIVOS_DATOS!$A:$M,K$5,0)</f>
        <v>37.070277955484265</v>
      </c>
      <c r="L41" s="4"/>
      <c r="M41" s="4"/>
      <c r="O41" s="13"/>
    </row>
    <row r="42" spans="1:15" ht="15" customHeight="1" x14ac:dyDescent="0.35">
      <c r="A42" s="90" t="s">
        <v>146</v>
      </c>
      <c r="B42" s="36" t="s">
        <v>148</v>
      </c>
      <c r="C42" s="60">
        <f>VLOOKUP($A$7&amp;$C$6&amp;$A42,MOTIVOS_DATOS!$A:$M,C$5,0)</f>
        <v>6.9554965394484247</v>
      </c>
      <c r="D42" s="60">
        <f>VLOOKUP($A$7&amp;$C$6&amp;$A42,MOTIVOS_DATOS!$A:$M,D$5,0)</f>
        <v>7.5737971384427771</v>
      </c>
      <c r="E42" s="60">
        <f>VLOOKUP($A$7&amp;$C$6&amp;$A42,MOTIVOS_DATOS!$A:$M,E$5,0)</f>
        <v>9.1324745202518702</v>
      </c>
      <c r="F42" s="60">
        <f>VLOOKUP($A$7&amp;$C$6&amp;$A42,MOTIVOS_DATOS!$A:$M,F$5,0)</f>
        <v>10.494890995923098</v>
      </c>
      <c r="G42" s="60">
        <f>VLOOKUP($A$7&amp;$C$6&amp;$A42,MOTIVOS_DATOS!$A:$M,G$5,0)</f>
        <v>8.9206083944264414</v>
      </c>
      <c r="H42" s="60">
        <f>VLOOKUP($A$7&amp;$C$6&amp;$A42,MOTIVOS_DATOS!$A:$M,H$5,0)</f>
        <v>8.8995847835783408</v>
      </c>
      <c r="I42" s="60">
        <f>VLOOKUP($A$7&amp;$C$6&amp;$A42,MOTIVOS_DATOS!$A:$M,I$5,0)</f>
        <v>10.102563035504515</v>
      </c>
      <c r="J42" s="60">
        <f>VLOOKUP($A$7&amp;$C$6&amp;$A42,MOTIVOS_DATOS!$A:$M,J$5,0)</f>
        <v>9.7841047529327341</v>
      </c>
      <c r="K42" s="60">
        <f>VLOOKUP($A$7&amp;$C$6&amp;$A42,MOTIVOS_DATOS!$A:$M,K$5,0)</f>
        <v>8.4124886056069119</v>
      </c>
      <c r="L42" s="4"/>
      <c r="M42" s="4"/>
      <c r="O42" s="13"/>
    </row>
    <row r="43" spans="1:15" ht="15" customHeight="1" x14ac:dyDescent="0.35">
      <c r="A43" s="90" t="s">
        <v>147</v>
      </c>
      <c r="B43" s="36" t="s">
        <v>149</v>
      </c>
      <c r="C43" s="60">
        <f>VLOOKUP($A$7&amp;$C$6&amp;$A43,MOTIVOS_DATOS!$A:$M,C$5,0)</f>
        <v>22.985869918784399</v>
      </c>
      <c r="D43" s="60">
        <f>VLOOKUP($A$7&amp;$C$6&amp;$A43,MOTIVOS_DATOS!$A:$M,D$5,0)</f>
        <v>22.972525023524359</v>
      </c>
      <c r="E43" s="60">
        <f>VLOOKUP($A$7&amp;$C$6&amp;$A43,MOTIVOS_DATOS!$A:$M,E$5,0)</f>
        <v>23.059339311302473</v>
      </c>
      <c r="F43" s="60">
        <f>VLOOKUP($A$7&amp;$C$6&amp;$A43,MOTIVOS_DATOS!$A:$M,F$5,0)</f>
        <v>21.743682152989628</v>
      </c>
      <c r="G43" s="60">
        <f>VLOOKUP($A$7&amp;$C$6&amp;$A43,MOTIVOS_DATOS!$A:$M,G$5,0)</f>
        <v>23.363397729043914</v>
      </c>
      <c r="H43" s="60">
        <f>VLOOKUP($A$7&amp;$C$6&amp;$A43,MOTIVOS_DATOS!$A:$M,H$5,0)</f>
        <v>27.447242433566931</v>
      </c>
      <c r="I43" s="60">
        <f>VLOOKUP($A$7&amp;$C$6&amp;$A43,MOTIVOS_DATOS!$A:$M,I$5,0)</f>
        <v>26.409662734117379</v>
      </c>
      <c r="J43" s="60">
        <f>VLOOKUP($A$7&amp;$C$6&amp;$A43,MOTIVOS_DATOS!$A:$M,J$5,0)</f>
        <v>21.629150860603914</v>
      </c>
      <c r="K43" s="60">
        <f>VLOOKUP($A$7&amp;$C$6&amp;$A43,MOTIVOS_DATOS!$A:$M,K$5,0)</f>
        <v>23.746871525768409</v>
      </c>
      <c r="L43" s="4"/>
      <c r="M43" s="4"/>
      <c r="O43" s="13"/>
    </row>
    <row r="44" spans="1:15" ht="15" customHeight="1" x14ac:dyDescent="0.35">
      <c r="A44" s="91" t="s">
        <v>148</v>
      </c>
      <c r="B44" s="92" t="s">
        <v>150</v>
      </c>
      <c r="C44" s="76">
        <f>VLOOKUP($A$7&amp;$C$6&amp;$A44,MOTIVOS_DATOS!$A:$M,C$5,0)</f>
        <v>1.7879633972587416</v>
      </c>
      <c r="D44" s="76">
        <f>VLOOKUP($A$7&amp;$C$6&amp;$A44,MOTIVOS_DATOS!$A:$M,D$5,0)</f>
        <v>2.6708876897332088</v>
      </c>
      <c r="E44" s="76">
        <f>VLOOKUP($A$7&amp;$C$6&amp;$A44,MOTIVOS_DATOS!$A:$M,E$5,0)</f>
        <v>1.5697019598079538</v>
      </c>
      <c r="F44" s="76">
        <f>VLOOKUP($A$7&amp;$C$6&amp;$A44,MOTIVOS_DATOS!$A:$M,F$5,0)</f>
        <v>1.0798161232066072</v>
      </c>
      <c r="G44" s="76">
        <f>VLOOKUP($A$7&amp;$C$6&amp;$A44,MOTIVOS_DATOS!$A:$M,G$5,0)</f>
        <v>1.7018433106128443</v>
      </c>
      <c r="H44" s="76">
        <f>VLOOKUP($A$7&amp;$C$6&amp;$A44,MOTIVOS_DATOS!$A:$M,H$5,0)</f>
        <v>0.80383594063667463</v>
      </c>
      <c r="I44" s="76">
        <f>VLOOKUP($A$7&amp;$C$6&amp;$A44,MOTIVOS_DATOS!$A:$M,I$5,0)</f>
        <v>1.4953702664405635</v>
      </c>
      <c r="J44" s="76">
        <f>VLOOKUP($A$7&amp;$C$6&amp;$A44,MOTIVOS_DATOS!$A:$M,J$5,0)</f>
        <v>1.0408128536318313</v>
      </c>
      <c r="K44" s="76">
        <f>VLOOKUP($A$7&amp;$C$6&amp;$A44,MOTIVOS_DATOS!$A:$M,K$5,0)</f>
        <v>1.5865754188798671</v>
      </c>
      <c r="L44" s="4"/>
      <c r="M44" s="4"/>
      <c r="O44" s="13"/>
    </row>
    <row r="45" spans="1:15" ht="15" customHeight="1" x14ac:dyDescent="0.35">
      <c r="A45" s="90" t="s">
        <v>149</v>
      </c>
      <c r="B45" s="36" t="s">
        <v>151</v>
      </c>
      <c r="C45" s="60">
        <f>VLOOKUP($A$7&amp;$C$6&amp;$A45,MOTIVOS_DATOS!$A:$M,C$5,0)</f>
        <v>7.7002933008686059</v>
      </c>
      <c r="D45" s="60">
        <f>VLOOKUP($A$7&amp;$C$6&amp;$A45,MOTIVOS_DATOS!$A:$M,D$5,0)</f>
        <v>8.3147670470586377</v>
      </c>
      <c r="E45" s="60">
        <f>VLOOKUP($A$7&amp;$C$6&amp;$A45,MOTIVOS_DATOS!$A:$M,E$5,0)</f>
        <v>7.2365385926125843</v>
      </c>
      <c r="F45" s="60">
        <f>VLOOKUP($A$7&amp;$C$6&amp;$A45,MOTIVOS_DATOS!$A:$M,F$5,0)</f>
        <v>6.3442851435683121</v>
      </c>
      <c r="G45" s="60">
        <f>VLOOKUP($A$7&amp;$C$6&amp;$A45,MOTIVOS_DATOS!$A:$M,G$5,0)</f>
        <v>7.8500520564123235</v>
      </c>
      <c r="H45" s="60">
        <f>VLOOKUP($A$7&amp;$C$6&amp;$A45,MOTIVOS_DATOS!$A:$M,H$5,0)</f>
        <v>7.4381305372976225</v>
      </c>
      <c r="I45" s="60">
        <f>VLOOKUP($A$7&amp;$C$6&amp;$A45,MOTIVOS_DATOS!$A:$M,I$5,0)</f>
        <v>9.4541503347337397</v>
      </c>
      <c r="J45" s="60">
        <f>VLOOKUP($A$7&amp;$C$6&amp;$A45,MOTIVOS_DATOS!$A:$M,J$5,0)</f>
        <v>5.2960226363922347</v>
      </c>
      <c r="K45" s="60">
        <f>VLOOKUP($A$7&amp;$C$6&amp;$A45,MOTIVOS_DATOS!$A:$M,K$5,0)</f>
        <v>6.5454156263163155</v>
      </c>
      <c r="L45" s="4"/>
      <c r="M45" s="4"/>
      <c r="O45" s="13"/>
    </row>
    <row r="46" spans="1:15" ht="15" customHeight="1" x14ac:dyDescent="0.35">
      <c r="A46" s="90" t="s">
        <v>150</v>
      </c>
      <c r="B46" s="36" t="s">
        <v>152</v>
      </c>
      <c r="C46" s="60">
        <f>VLOOKUP($A$7&amp;$C$6&amp;$A46,MOTIVOS_DATOS!$A:$M,C$5,0)</f>
        <v>1.2224419807339761</v>
      </c>
      <c r="D46" s="60">
        <f>VLOOKUP($A$7&amp;$C$6&amp;$A46,MOTIVOS_DATOS!$A:$M,D$5,0)</f>
        <v>0.33021421355147867</v>
      </c>
      <c r="E46" s="60">
        <f>VLOOKUP($A$7&amp;$C$6&amp;$A46,MOTIVOS_DATOS!$A:$M,E$5,0)</f>
        <v>0.19799877330729071</v>
      </c>
      <c r="F46" s="60">
        <f>VLOOKUP($A$7&amp;$C$6&amp;$A46,MOTIVOS_DATOS!$A:$M,F$5,0)</f>
        <v>4.6524861836550448E-2</v>
      </c>
      <c r="G46" s="60">
        <f>VLOOKUP($A$7&amp;$C$6&amp;$A46,MOTIVOS_DATOS!$A:$M,G$5,0)</f>
        <v>0.34278528163811439</v>
      </c>
      <c r="H46" s="60">
        <f>VLOOKUP($A$7&amp;$C$6&amp;$A46,MOTIVOS_DATOS!$A:$M,H$5,0)</f>
        <v>0.66862817679642739</v>
      </c>
      <c r="I46" s="60" t="str">
        <f>VLOOKUP($A$7&amp;$C$6&amp;$A46,MOTIVOS_DATOS!$A:$M,I$5,0)</f>
        <v/>
      </c>
      <c r="J46" s="60">
        <f>VLOOKUP($A$7&amp;$C$6&amp;$A46,MOTIVOS_DATOS!$A:$M,J$5,0)</f>
        <v>0.24771453382603192</v>
      </c>
      <c r="K46" s="60">
        <f>VLOOKUP($A$7&amp;$C$6&amp;$A46,MOTIVOS_DATOS!$A:$M,K$5,0)</f>
        <v>0.5763032404448245</v>
      </c>
      <c r="L46" s="4"/>
      <c r="M46" s="4"/>
      <c r="O46" s="13"/>
    </row>
    <row r="47" spans="1:15" ht="15" customHeight="1" x14ac:dyDescent="0.35">
      <c r="A47" s="90" t="s">
        <v>151</v>
      </c>
      <c r="B47" s="36" t="s">
        <v>153</v>
      </c>
      <c r="C47" s="60">
        <f>VLOOKUP($A$7&amp;$C$6&amp;$A47,MOTIVOS_DATOS!$A:$M,C$5,0)</f>
        <v>17.999358412715736</v>
      </c>
      <c r="D47" s="60">
        <f>VLOOKUP($A$7&amp;$C$6&amp;$A47,MOTIVOS_DATOS!$A:$M,D$5,0)</f>
        <v>15.66405311723938</v>
      </c>
      <c r="E47" s="60">
        <f>VLOOKUP($A$7&amp;$C$6&amp;$A47,MOTIVOS_DATOS!$A:$M,E$5,0)</f>
        <v>19.814499923451464</v>
      </c>
      <c r="F47" s="60">
        <f>VLOOKUP($A$7&amp;$C$6&amp;$A47,MOTIVOS_DATOS!$A:$M,F$5,0)</f>
        <v>23.240276278958163</v>
      </c>
      <c r="G47" s="60">
        <f>VLOOKUP($A$7&amp;$C$6&amp;$A47,MOTIVOS_DATOS!$A:$M,G$5,0)</f>
        <v>19.3376035738954</v>
      </c>
      <c r="H47" s="60">
        <f>VLOOKUP($A$7&amp;$C$6&amp;$A47,MOTIVOS_DATOS!$A:$M,H$5,0)</f>
        <v>20.069863206438772</v>
      </c>
      <c r="I47" s="60">
        <f>VLOOKUP($A$7&amp;$C$6&amp;$A47,MOTIVOS_DATOS!$A:$M,I$5,0)</f>
        <v>19.289554488883145</v>
      </c>
      <c r="J47" s="60">
        <f>VLOOKUP($A$7&amp;$C$6&amp;$A47,MOTIVOS_DATOS!$A:$M,J$5,0)</f>
        <v>24.607768008142862</v>
      </c>
      <c r="K47" s="60">
        <f>VLOOKUP($A$7&amp;$C$6&amp;$A47,MOTIVOS_DATOS!$A:$M,K$5,0)</f>
        <v>18.46037875941845</v>
      </c>
      <c r="L47" s="4"/>
      <c r="M47" s="4"/>
      <c r="O47" s="13"/>
    </row>
    <row r="48" spans="1:15" ht="15" customHeight="1" x14ac:dyDescent="0.35">
      <c r="A48" s="90" t="s">
        <v>152</v>
      </c>
      <c r="B48" s="36" t="s">
        <v>154</v>
      </c>
      <c r="C48" s="60">
        <f>VLOOKUP($A$7&amp;$C$6&amp;$A48,MOTIVOS_DATOS!$A:$M,C$5,0)</f>
        <v>36.319326018667944</v>
      </c>
      <c r="D48" s="60">
        <f>VLOOKUP($A$7&amp;$C$6&amp;$A48,MOTIVOS_DATOS!$A:$M,D$5,0)</f>
        <v>39.557807499405925</v>
      </c>
      <c r="E48" s="60">
        <f>VLOOKUP($A$7&amp;$C$6&amp;$A48,MOTIVOS_DATOS!$A:$M,E$5,0)</f>
        <v>39.255421570389174</v>
      </c>
      <c r="F48" s="60">
        <f>VLOOKUP($A$7&amp;$C$6&amp;$A48,MOTIVOS_DATOS!$A:$M,F$5,0)</f>
        <v>36.898081093262022</v>
      </c>
      <c r="G48" s="60">
        <f>VLOOKUP($A$7&amp;$C$6&amp;$A48,MOTIVOS_DATOS!$A:$M,G$5,0)</f>
        <v>37.75805228973249</v>
      </c>
      <c r="H48" s="60">
        <f>VLOOKUP($A$7&amp;$C$6&amp;$A48,MOTIVOS_DATOS!$A:$M,H$5,0)</f>
        <v>40.416229147583316</v>
      </c>
      <c r="I48" s="60">
        <f>VLOOKUP($A$7&amp;$C$6&amp;$A48,MOTIVOS_DATOS!$A:$M,I$5,0)</f>
        <v>39.505829784821884</v>
      </c>
      <c r="J48" s="60">
        <f>VLOOKUP($A$7&amp;$C$6&amp;$A48,MOTIVOS_DATOS!$A:$M,J$5,0)</f>
        <v>34.936349803963566</v>
      </c>
      <c r="K48" s="60">
        <f>VLOOKUP($A$7&amp;$C$6&amp;$A48,MOTIVOS_DATOS!$A:$M,K$5,0)</f>
        <v>42.705947958342847</v>
      </c>
      <c r="L48" s="4"/>
      <c r="M48" s="4"/>
      <c r="O48" s="13"/>
    </row>
    <row r="49" spans="1:15" ht="15" customHeight="1" x14ac:dyDescent="0.35">
      <c r="A49" s="90" t="s">
        <v>153</v>
      </c>
      <c r="B49" s="36" t="s">
        <v>155</v>
      </c>
      <c r="C49" s="60">
        <f>VLOOKUP($A$7&amp;$C$6&amp;$A49,MOTIVOS_DATOS!$A:$M,C$5,0)</f>
        <v>2.6469975145320768</v>
      </c>
      <c r="D49" s="60">
        <f>VLOOKUP($A$7&amp;$C$6&amp;$A49,MOTIVOS_DATOS!$A:$M,D$5,0)</f>
        <v>4.5815985000318875</v>
      </c>
      <c r="E49" s="60">
        <f>VLOOKUP($A$7&amp;$C$6&amp;$A49,MOTIVOS_DATOS!$A:$M,E$5,0)</f>
        <v>2.3132082085042986</v>
      </c>
      <c r="F49" s="60">
        <f>VLOOKUP($A$7&amp;$C$6&amp;$A49,MOTIVOS_DATOS!$A:$M,F$5,0)</f>
        <v>2.1460850247157861</v>
      </c>
      <c r="G49" s="60">
        <f>VLOOKUP($A$7&amp;$C$6&amp;$A49,MOTIVOS_DATOS!$A:$M,G$5,0)</f>
        <v>3.3169784468933163</v>
      </c>
      <c r="H49" s="60">
        <f>VLOOKUP($A$7&amp;$C$6&amp;$A49,MOTIVOS_DATOS!$A:$M,H$5,0)</f>
        <v>2.0183750914792866</v>
      </c>
      <c r="I49" s="60">
        <f>VLOOKUP($A$7&amp;$C$6&amp;$A49,MOTIVOS_DATOS!$A:$M,I$5,0)</f>
        <v>1.6713135484977886</v>
      </c>
      <c r="J49" s="60">
        <f>VLOOKUP($A$7&amp;$C$6&amp;$A49,MOTIVOS_DATOS!$A:$M,J$5,0)</f>
        <v>2.6153852368095039</v>
      </c>
      <c r="K49" s="60">
        <f>VLOOKUP($A$7&amp;$C$6&amp;$A49,MOTIVOS_DATOS!$A:$M,K$5,0)</f>
        <v>2.3084262952391743</v>
      </c>
      <c r="L49" s="4"/>
      <c r="M49" s="4"/>
      <c r="O49" s="13"/>
    </row>
    <row r="50" spans="1:15" ht="15" customHeight="1" x14ac:dyDescent="0.35">
      <c r="A50" s="90" t="s">
        <v>154</v>
      </c>
      <c r="B50" s="36" t="s">
        <v>156</v>
      </c>
      <c r="C50" s="60">
        <f>VLOOKUP($A$7&amp;$C$6&amp;$A50,MOTIVOS_DATOS!$A:$M,C$5,0)</f>
        <v>2.4112231137918108</v>
      </c>
      <c r="D50" s="60">
        <f>VLOOKUP($A$7&amp;$C$6&amp;$A50,MOTIVOS_DATOS!$A:$M,D$5,0)</f>
        <v>3.5446649066701807</v>
      </c>
      <c r="E50" s="60">
        <f>VLOOKUP($A$7&amp;$C$6&amp;$A50,MOTIVOS_DATOS!$A:$M,E$5,0)</f>
        <v>2.4786793125188482</v>
      </c>
      <c r="F50" s="60">
        <f>VLOOKUP($A$7&amp;$C$6&amp;$A50,MOTIVOS_DATOS!$A:$M,F$5,0)</f>
        <v>2.9336821024058044</v>
      </c>
      <c r="G50" s="60">
        <f>VLOOKUP($A$7&amp;$C$6&amp;$A50,MOTIVOS_DATOS!$A:$M,G$5,0)</f>
        <v>3.2456141477230616</v>
      </c>
      <c r="H50" s="60">
        <f>VLOOKUP($A$7&amp;$C$6&amp;$A50,MOTIVOS_DATOS!$A:$M,H$5,0)</f>
        <v>3.5045402707850664</v>
      </c>
      <c r="I50" s="60">
        <f>VLOOKUP($A$7&amp;$C$6&amp;$A50,MOTIVOS_DATOS!$A:$M,I$5,0)</f>
        <v>3.3036050957090919</v>
      </c>
      <c r="J50" s="60">
        <f>VLOOKUP($A$7&amp;$C$6&amp;$A50,MOTIVOS_DATOS!$A:$M,J$5,0)</f>
        <v>3.7254152887619933</v>
      </c>
      <c r="K50" s="60">
        <f>VLOOKUP($A$7&amp;$C$6&amp;$A50,MOTIVOS_DATOS!$A:$M,K$5,0)</f>
        <v>2.9108155799655955</v>
      </c>
      <c r="L50" s="4"/>
      <c r="M50" s="4"/>
      <c r="O50" s="13"/>
    </row>
    <row r="51" spans="1:15" ht="15" customHeight="1" x14ac:dyDescent="0.35">
      <c r="A51" s="90" t="s">
        <v>155</v>
      </c>
      <c r="B51" s="36" t="s">
        <v>157</v>
      </c>
      <c r="C51" s="60">
        <f>VLOOKUP($A$7&amp;$C$6&amp;$A51,MOTIVOS_DATOS!$A:$M,C$5,0)</f>
        <v>18.901053023858246</v>
      </c>
      <c r="D51" s="60">
        <f>VLOOKUP($A$7&amp;$C$6&amp;$A51,MOTIVOS_DATOS!$A:$M,D$5,0)</f>
        <v>17.179628510483191</v>
      </c>
      <c r="E51" s="60">
        <f>VLOOKUP($A$7&amp;$C$6&amp;$A51,MOTIVOS_DATOS!$A:$M,E$5,0)</f>
        <v>18.938835993216365</v>
      </c>
      <c r="F51" s="60">
        <f>VLOOKUP($A$7&amp;$C$6&amp;$A51,MOTIVOS_DATOS!$A:$M,F$5,0)</f>
        <v>19.067660625777165</v>
      </c>
      <c r="G51" s="60">
        <f>VLOOKUP($A$7&amp;$C$6&amp;$A51,MOTIVOS_DATOS!$A:$M,G$5,0)</f>
        <v>17.780757909517391</v>
      </c>
      <c r="H51" s="60">
        <f>VLOOKUP($A$7&amp;$C$6&amp;$A51,MOTIVOS_DATOS!$A:$M,H$5,0)</f>
        <v>16.29006483998602</v>
      </c>
      <c r="I51" s="60">
        <f>VLOOKUP($A$7&amp;$C$6&amp;$A51,MOTIVOS_DATOS!$A:$M,I$5,0)</f>
        <v>16.293767018688534</v>
      </c>
      <c r="J51" s="60">
        <f>VLOOKUP($A$7&amp;$C$6&amp;$A51,MOTIVOS_DATOS!$A:$M,J$5,0)</f>
        <v>17.467533013214116</v>
      </c>
      <c r="K51" s="60">
        <f>VLOOKUP($A$7&amp;$C$6&amp;$A51,MOTIVOS_DATOS!$A:$M,K$5,0)</f>
        <v>16.235082498628241</v>
      </c>
      <c r="L51" s="4"/>
      <c r="M51" s="4"/>
      <c r="O51" s="13"/>
    </row>
    <row r="52" spans="1:15" ht="15" customHeight="1" x14ac:dyDescent="0.35">
      <c r="A52" s="90" t="s">
        <v>156</v>
      </c>
      <c r="B52" s="36"/>
      <c r="C52" s="60">
        <f>VLOOKUP($A$7&amp;$C$6&amp;$A52,MOTIVOS_DATOS!$A:$M,C$5,0)</f>
        <v>4.109062719547202</v>
      </c>
      <c r="D52" s="60">
        <f>VLOOKUP($A$7&amp;$C$6&amp;$A52,MOTIVOS_DATOS!$A:$M,D$5,0)</f>
        <v>4.0948951516287497</v>
      </c>
      <c r="E52" s="60">
        <f>VLOOKUP($A$7&amp;$C$6&amp;$A52,MOTIVOS_DATOS!$A:$M,E$5,0)</f>
        <v>3.0885675386988081</v>
      </c>
      <c r="F52" s="60">
        <f>VLOOKUP($A$7&amp;$C$6&amp;$A52,MOTIVOS_DATOS!$A:$M,F$5,0)</f>
        <v>1.4378195138401673</v>
      </c>
      <c r="G52" s="60">
        <f>VLOOKUP($A$7&amp;$C$6&amp;$A52,MOTIVOS_DATOS!$A:$M,G$5,0)</f>
        <v>3.0075114732336696</v>
      </c>
      <c r="H52" s="60">
        <f>VLOOKUP($A$7&amp;$C$6&amp;$A52,MOTIVOS_DATOS!$A:$M,H$5,0)</f>
        <v>2.8101239258645259</v>
      </c>
      <c r="I52" s="60">
        <f>VLOOKUP($A$7&amp;$C$6&amp;$A52,MOTIVOS_DATOS!$A:$M,I$5,0)</f>
        <v>2.1003263635090033</v>
      </c>
      <c r="J52" s="60">
        <f>VLOOKUP($A$7&amp;$C$6&amp;$A52,MOTIVOS_DATOS!$A:$M,J$5,0)</f>
        <v>3.0849217931721009</v>
      </c>
      <c r="K52" s="60">
        <f>VLOOKUP($A$7&amp;$C$6&amp;$A52,MOTIVOS_DATOS!$A:$M,K$5,0)</f>
        <v>2.2851949848615525</v>
      </c>
      <c r="L52" s="4"/>
      <c r="M52" s="4"/>
      <c r="O52" s="13"/>
    </row>
    <row r="53" spans="1:15" ht="15" customHeight="1" x14ac:dyDescent="0.35">
      <c r="A53" s="91" t="s">
        <v>157</v>
      </c>
      <c r="B53" s="92"/>
      <c r="C53" s="76">
        <f>VLOOKUP($A$7&amp;$C$6&amp;$A53,MOTIVOS_DATOS!$A:$M,C$5,0)</f>
        <v>8.6902392517196407</v>
      </c>
      <c r="D53" s="76">
        <f>VLOOKUP($A$7&amp;$C$6&amp;$A53,MOTIVOS_DATOS!$A:$M,D$5,0)</f>
        <v>6.7323768196150882</v>
      </c>
      <c r="E53" s="76">
        <f>VLOOKUP($A$7&amp;$C$6&amp;$A53,MOTIVOS_DATOS!$A:$M,E$5,0)</f>
        <v>6.6762538504550832</v>
      </c>
      <c r="F53" s="76">
        <f>VLOOKUP($A$7&amp;$C$6&amp;$A53,MOTIVOS_DATOS!$A:$M,F$5,0)</f>
        <v>7.8855879240606459</v>
      </c>
      <c r="G53" s="76">
        <f>VLOOKUP($A$7&amp;$C$6&amp;$A53,MOTIVOS_DATOS!$A:$M,G$5,0)</f>
        <v>7.3606439387007843</v>
      </c>
      <c r="H53" s="76">
        <f>VLOOKUP($A$7&amp;$C$6&amp;$A53,MOTIVOS_DATOS!$A:$M,H$5,0)</f>
        <v>6.7840495726379544</v>
      </c>
      <c r="I53" s="76">
        <f>VLOOKUP($A$7&amp;$C$6&amp;$A53,MOTIVOS_DATOS!$A:$M,I$5,0)</f>
        <v>8.3814524344130916</v>
      </c>
      <c r="J53" s="76">
        <f>VLOOKUP($A$7&amp;$C$6&amp;$A53,MOTIVOS_DATOS!$A:$M,J$5,0)</f>
        <v>8.01889705366405</v>
      </c>
      <c r="K53" s="76">
        <f>VLOOKUP($A$7&amp;$C$6&amp;$A53,MOTIVOS_DATOS!$A:$M,K$5,0)</f>
        <v>7.9724355039312158</v>
      </c>
      <c r="L53" s="4"/>
      <c r="M53" s="4"/>
      <c r="O53" s="13"/>
    </row>
    <row r="54" spans="1:15" x14ac:dyDescent="0.35">
      <c r="B54" s="15"/>
    </row>
    <row r="55" spans="1:15" x14ac:dyDescent="0.35">
      <c r="B55" s="15"/>
    </row>
    <row r="56" spans="1:15" x14ac:dyDescent="0.35">
      <c r="B56" s="15"/>
    </row>
    <row r="57" spans="1:15" x14ac:dyDescent="0.35">
      <c r="B57" s="15"/>
    </row>
    <row r="58" spans="1:15" x14ac:dyDescent="0.35">
      <c r="B58" s="15"/>
    </row>
    <row r="59" spans="1:15" x14ac:dyDescent="0.35">
      <c r="B59" s="15"/>
    </row>
    <row r="60" spans="1:15" x14ac:dyDescent="0.35">
      <c r="B60" s="15"/>
    </row>
    <row r="61" spans="1:15" x14ac:dyDescent="0.35">
      <c r="B61" s="15"/>
    </row>
    <row r="62" spans="1:15" x14ac:dyDescent="0.35">
      <c r="B62" s="15"/>
    </row>
    <row r="63" spans="1:15" x14ac:dyDescent="0.35">
      <c r="B63" s="15"/>
    </row>
    <row r="64" spans="1:15" x14ac:dyDescent="0.35">
      <c r="B64" s="15"/>
    </row>
    <row r="65" spans="2:2" x14ac:dyDescent="0.35">
      <c r="B65" s="15"/>
    </row>
    <row r="66" spans="2:2" x14ac:dyDescent="0.35">
      <c r="B66" s="15"/>
    </row>
    <row r="67" spans="2:2" x14ac:dyDescent="0.35">
      <c r="B67" s="15"/>
    </row>
    <row r="68" spans="2:2" x14ac:dyDescent="0.35">
      <c r="B68" s="15"/>
    </row>
    <row r="69" spans="2:2" x14ac:dyDescent="0.35">
      <c r="B69" s="15"/>
    </row>
    <row r="70" spans="2:2" x14ac:dyDescent="0.35">
      <c r="B70" s="15"/>
    </row>
    <row r="71" spans="2:2" x14ac:dyDescent="0.35">
      <c r="B71" s="15"/>
    </row>
    <row r="72" spans="2:2" x14ac:dyDescent="0.35">
      <c r="B72" s="15"/>
    </row>
    <row r="73" spans="2:2" x14ac:dyDescent="0.35">
      <c r="B73" s="15"/>
    </row>
    <row r="74" spans="2:2" x14ac:dyDescent="0.35">
      <c r="B74" s="15"/>
    </row>
    <row r="75" spans="2:2" x14ac:dyDescent="0.35">
      <c r="B75" s="15"/>
    </row>
    <row r="76" spans="2:2" x14ac:dyDescent="0.35">
      <c r="B76" s="15"/>
    </row>
    <row r="77" spans="2:2" x14ac:dyDescent="0.35">
      <c r="B77" s="15"/>
    </row>
    <row r="78" spans="2:2" x14ac:dyDescent="0.35">
      <c r="B78" s="15"/>
    </row>
    <row r="79" spans="2:2" x14ac:dyDescent="0.35">
      <c r="B79" s="15"/>
    </row>
    <row r="80" spans="2:2" x14ac:dyDescent="0.35">
      <c r="B80" s="15"/>
    </row>
    <row r="81" spans="2:2" x14ac:dyDescent="0.35">
      <c r="B81" s="15"/>
    </row>
    <row r="82" spans="2:2" x14ac:dyDescent="0.35">
      <c r="B82" s="15"/>
    </row>
    <row r="83" spans="2:2" x14ac:dyDescent="0.35">
      <c r="B83" s="15"/>
    </row>
    <row r="84" spans="2:2" x14ac:dyDescent="0.35">
      <c r="B84" s="15"/>
    </row>
    <row r="85" spans="2:2" x14ac:dyDescent="0.35">
      <c r="B85" s="15"/>
    </row>
    <row r="86" spans="2:2" x14ac:dyDescent="0.35">
      <c r="B86" s="15"/>
    </row>
    <row r="87" spans="2:2" x14ac:dyDescent="0.35">
      <c r="B87" s="15"/>
    </row>
    <row r="88" spans="2:2" x14ac:dyDescent="0.35">
      <c r="B88" s="15"/>
    </row>
    <row r="89" spans="2:2" x14ac:dyDescent="0.35">
      <c r="B89" s="15"/>
    </row>
    <row r="90" spans="2:2" x14ac:dyDescent="0.35">
      <c r="B90" s="15"/>
    </row>
    <row r="91" spans="2:2" x14ac:dyDescent="0.35">
      <c r="B91" s="15"/>
    </row>
    <row r="92" spans="2:2" x14ac:dyDescent="0.35">
      <c r="B92" s="15"/>
    </row>
    <row r="93" spans="2:2" x14ac:dyDescent="0.35">
      <c r="B93" s="15"/>
    </row>
    <row r="94" spans="2:2" x14ac:dyDescent="0.35">
      <c r="B94" s="15"/>
    </row>
    <row r="95" spans="2:2" x14ac:dyDescent="0.35">
      <c r="B95" s="15"/>
    </row>
    <row r="96" spans="2:2" x14ac:dyDescent="0.35">
      <c r="B96" s="15"/>
    </row>
    <row r="97" spans="2:2" x14ac:dyDescent="0.35">
      <c r="B97" s="15"/>
    </row>
    <row r="98" spans="2:2" x14ac:dyDescent="0.35">
      <c r="B98" s="15"/>
    </row>
    <row r="99" spans="2:2" x14ac:dyDescent="0.35">
      <c r="B99" s="15"/>
    </row>
    <row r="100" spans="2:2" x14ac:dyDescent="0.35">
      <c r="B100" s="15"/>
    </row>
    <row r="101" spans="2:2" x14ac:dyDescent="0.35">
      <c r="B101" s="15"/>
    </row>
    <row r="102" spans="2:2" x14ac:dyDescent="0.35">
      <c r="B102" s="15"/>
    </row>
    <row r="103" spans="2:2" x14ac:dyDescent="0.35">
      <c r="B103" s="15"/>
    </row>
    <row r="104" spans="2:2" x14ac:dyDescent="0.35">
      <c r="B104" s="15"/>
    </row>
    <row r="105" spans="2:2" x14ac:dyDescent="0.35">
      <c r="B105" s="15"/>
    </row>
    <row r="106" spans="2:2" x14ac:dyDescent="0.35">
      <c r="B106" s="15"/>
    </row>
    <row r="107" spans="2:2" x14ac:dyDescent="0.35">
      <c r="B107" s="15"/>
    </row>
    <row r="108" spans="2:2" x14ac:dyDescent="0.35">
      <c r="B108" s="15"/>
    </row>
    <row r="109" spans="2:2" x14ac:dyDescent="0.35">
      <c r="B109" s="15"/>
    </row>
    <row r="110" spans="2:2" x14ac:dyDescent="0.35">
      <c r="B110" s="15"/>
    </row>
    <row r="111" spans="2:2" x14ac:dyDescent="0.35">
      <c r="B111" s="15"/>
    </row>
    <row r="112" spans="2:2" x14ac:dyDescent="0.35">
      <c r="B112" s="15"/>
    </row>
    <row r="113" spans="2:2" x14ac:dyDescent="0.35">
      <c r="B113" s="15"/>
    </row>
    <row r="114" spans="2:2" x14ac:dyDescent="0.35">
      <c r="B114" s="15"/>
    </row>
    <row r="115" spans="2:2" x14ac:dyDescent="0.35">
      <c r="B115" s="15"/>
    </row>
    <row r="116" spans="2:2" x14ac:dyDescent="0.35">
      <c r="B116" s="15"/>
    </row>
    <row r="117" spans="2:2" x14ac:dyDescent="0.35">
      <c r="B117" s="15"/>
    </row>
    <row r="118" spans="2:2" x14ac:dyDescent="0.35">
      <c r="B118" s="15"/>
    </row>
    <row r="119" spans="2:2" x14ac:dyDescent="0.35">
      <c r="B119" s="15"/>
    </row>
    <row r="120" spans="2:2" x14ac:dyDescent="0.35">
      <c r="B120" s="15"/>
    </row>
    <row r="121" spans="2:2" x14ac:dyDescent="0.35">
      <c r="B121" s="15"/>
    </row>
    <row r="122" spans="2:2" x14ac:dyDescent="0.35">
      <c r="B122" s="15"/>
    </row>
    <row r="123" spans="2:2" x14ac:dyDescent="0.35">
      <c r="B123" s="15"/>
    </row>
    <row r="124" spans="2:2" x14ac:dyDescent="0.35">
      <c r="B124" s="15"/>
    </row>
    <row r="125" spans="2:2" x14ac:dyDescent="0.35">
      <c r="B125" s="15"/>
    </row>
    <row r="126" spans="2:2" x14ac:dyDescent="0.35">
      <c r="B126" s="15"/>
    </row>
    <row r="127" spans="2:2" x14ac:dyDescent="0.35">
      <c r="B127" s="15"/>
    </row>
    <row r="128" spans="2:2" x14ac:dyDescent="0.35">
      <c r="B128" s="15"/>
    </row>
    <row r="129" spans="2:2" x14ac:dyDescent="0.35">
      <c r="B129" s="15"/>
    </row>
    <row r="130" spans="2:2" x14ac:dyDescent="0.35">
      <c r="B130" s="15"/>
    </row>
    <row r="131" spans="2:2" x14ac:dyDescent="0.35">
      <c r="B131" s="15"/>
    </row>
    <row r="132" spans="2:2" x14ac:dyDescent="0.35">
      <c r="B132" s="15"/>
    </row>
    <row r="133" spans="2:2" x14ac:dyDescent="0.35">
      <c r="B133" s="15"/>
    </row>
    <row r="134" spans="2:2" x14ac:dyDescent="0.35">
      <c r="B134" s="15"/>
    </row>
    <row r="135" spans="2:2" x14ac:dyDescent="0.35">
      <c r="B135" s="15"/>
    </row>
    <row r="136" spans="2:2" x14ac:dyDescent="0.35">
      <c r="B136" s="15"/>
    </row>
    <row r="137" spans="2:2" x14ac:dyDescent="0.35">
      <c r="B137" s="15"/>
    </row>
    <row r="138" spans="2:2" x14ac:dyDescent="0.35">
      <c r="B138" s="15"/>
    </row>
    <row r="139" spans="2:2" x14ac:dyDescent="0.35">
      <c r="B139" s="15"/>
    </row>
    <row r="140" spans="2:2" x14ac:dyDescent="0.35">
      <c r="B140" s="15"/>
    </row>
    <row r="141" spans="2:2" x14ac:dyDescent="0.35">
      <c r="B141" s="15"/>
    </row>
    <row r="142" spans="2:2" x14ac:dyDescent="0.35">
      <c r="B142" s="15"/>
    </row>
    <row r="143" spans="2:2" x14ac:dyDescent="0.35">
      <c r="B143" s="15"/>
    </row>
    <row r="144" spans="2:2" x14ac:dyDescent="0.35">
      <c r="B144" s="15"/>
    </row>
    <row r="145" spans="2:2" x14ac:dyDescent="0.35">
      <c r="B145" s="15"/>
    </row>
    <row r="146" spans="2:2" x14ac:dyDescent="0.35">
      <c r="B146" s="15"/>
    </row>
    <row r="147" spans="2:2" x14ac:dyDescent="0.35">
      <c r="B147" s="15"/>
    </row>
    <row r="148" spans="2:2" x14ac:dyDescent="0.35">
      <c r="B148" s="15"/>
    </row>
    <row r="149" spans="2:2" x14ac:dyDescent="0.35">
      <c r="B149" s="15"/>
    </row>
    <row r="150" spans="2:2" x14ac:dyDescent="0.35">
      <c r="B150" s="15"/>
    </row>
    <row r="151" spans="2:2" x14ac:dyDescent="0.35">
      <c r="B151" s="15"/>
    </row>
    <row r="152" spans="2:2" x14ac:dyDescent="0.35">
      <c r="B152" s="15"/>
    </row>
    <row r="153" spans="2:2" x14ac:dyDescent="0.35">
      <c r="B153" s="15"/>
    </row>
    <row r="154" spans="2:2" x14ac:dyDescent="0.35">
      <c r="B154" s="15"/>
    </row>
    <row r="155" spans="2:2" x14ac:dyDescent="0.35">
      <c r="B155" s="15"/>
    </row>
    <row r="156" spans="2:2" x14ac:dyDescent="0.35">
      <c r="B156" s="15"/>
    </row>
    <row r="157" spans="2:2" x14ac:dyDescent="0.35">
      <c r="B157" s="15"/>
    </row>
    <row r="158" spans="2:2" x14ac:dyDescent="0.35">
      <c r="B158" s="15"/>
    </row>
    <row r="159" spans="2:2" x14ac:dyDescent="0.35">
      <c r="B159" s="15"/>
    </row>
    <row r="160" spans="2:2" x14ac:dyDescent="0.35">
      <c r="B160" s="15"/>
    </row>
    <row r="161" spans="2:2" x14ac:dyDescent="0.35">
      <c r="B161" s="15"/>
    </row>
    <row r="162" spans="2:2" x14ac:dyDescent="0.35">
      <c r="B162" s="15"/>
    </row>
    <row r="163" spans="2:2" x14ac:dyDescent="0.35">
      <c r="B163" s="15"/>
    </row>
    <row r="164" spans="2:2" x14ac:dyDescent="0.35">
      <c r="B164" s="15"/>
    </row>
    <row r="165" spans="2:2" x14ac:dyDescent="0.35">
      <c r="B165" s="15"/>
    </row>
    <row r="166" spans="2:2" x14ac:dyDescent="0.35">
      <c r="B166" s="15"/>
    </row>
    <row r="167" spans="2:2" x14ac:dyDescent="0.35">
      <c r="B167" s="15"/>
    </row>
    <row r="168" spans="2:2" x14ac:dyDescent="0.35">
      <c r="B168" s="15"/>
    </row>
    <row r="169" spans="2:2" x14ac:dyDescent="0.35">
      <c r="B169" s="15"/>
    </row>
    <row r="170" spans="2:2" x14ac:dyDescent="0.35">
      <c r="B170" s="15"/>
    </row>
    <row r="171" spans="2:2" x14ac:dyDescent="0.35">
      <c r="B171" s="15"/>
    </row>
    <row r="172" spans="2:2" x14ac:dyDescent="0.35">
      <c r="B172" s="15"/>
    </row>
    <row r="173" spans="2:2" x14ac:dyDescent="0.35">
      <c r="B173" s="15"/>
    </row>
    <row r="174" spans="2:2" x14ac:dyDescent="0.35">
      <c r="B174" s="15"/>
    </row>
    <row r="175" spans="2:2" x14ac:dyDescent="0.35">
      <c r="B175" s="15"/>
    </row>
    <row r="176" spans="2:2" x14ac:dyDescent="0.35">
      <c r="B176" s="15"/>
    </row>
    <row r="177" spans="2:2" x14ac:dyDescent="0.35">
      <c r="B177" s="15"/>
    </row>
    <row r="178" spans="2:2" x14ac:dyDescent="0.35">
      <c r="B178" s="15"/>
    </row>
    <row r="179" spans="2:2" x14ac:dyDescent="0.35">
      <c r="B179" s="15"/>
    </row>
    <row r="180" spans="2:2" x14ac:dyDescent="0.35">
      <c r="B180" s="15"/>
    </row>
    <row r="181" spans="2:2" x14ac:dyDescent="0.35">
      <c r="B181" s="15"/>
    </row>
    <row r="182" spans="2:2" x14ac:dyDescent="0.35">
      <c r="B182" s="15"/>
    </row>
    <row r="183" spans="2:2" x14ac:dyDescent="0.35">
      <c r="B183" s="15"/>
    </row>
    <row r="184" spans="2:2" x14ac:dyDescent="0.35">
      <c r="B184" s="15"/>
    </row>
    <row r="185" spans="2:2" x14ac:dyDescent="0.35">
      <c r="B185" s="15"/>
    </row>
    <row r="186" spans="2:2" x14ac:dyDescent="0.35">
      <c r="B186" s="15"/>
    </row>
    <row r="187" spans="2:2" x14ac:dyDescent="0.35">
      <c r="B187" s="15"/>
    </row>
    <row r="188" spans="2:2" x14ac:dyDescent="0.35">
      <c r="B188" s="15"/>
    </row>
    <row r="189" spans="2:2" x14ac:dyDescent="0.35">
      <c r="B189" s="15"/>
    </row>
    <row r="190" spans="2:2" x14ac:dyDescent="0.35">
      <c r="B190" s="15"/>
    </row>
    <row r="191" spans="2:2" x14ac:dyDescent="0.35">
      <c r="B191" s="15"/>
    </row>
    <row r="192" spans="2:2" x14ac:dyDescent="0.35">
      <c r="B192" s="15"/>
    </row>
    <row r="193" spans="2:2" x14ac:dyDescent="0.35">
      <c r="B193" s="15"/>
    </row>
    <row r="194" spans="2:2" x14ac:dyDescent="0.35">
      <c r="B194" s="15"/>
    </row>
    <row r="195" spans="2:2" x14ac:dyDescent="0.35">
      <c r="B195" s="15"/>
    </row>
    <row r="196" spans="2:2" x14ac:dyDescent="0.35">
      <c r="B196" s="15"/>
    </row>
    <row r="197" spans="2:2" x14ac:dyDescent="0.35">
      <c r="B197" s="15"/>
    </row>
    <row r="198" spans="2:2" x14ac:dyDescent="0.35">
      <c r="B198" s="15"/>
    </row>
    <row r="199" spans="2:2" x14ac:dyDescent="0.35">
      <c r="B199" s="15"/>
    </row>
    <row r="200" spans="2:2" x14ac:dyDescent="0.35">
      <c r="B200" s="15"/>
    </row>
    <row r="201" spans="2:2" x14ac:dyDescent="0.35">
      <c r="B201" s="15"/>
    </row>
    <row r="202" spans="2:2" x14ac:dyDescent="0.35">
      <c r="B202" s="15"/>
    </row>
    <row r="203" spans="2:2" x14ac:dyDescent="0.35">
      <c r="B203" s="15"/>
    </row>
    <row r="204" spans="2:2" x14ac:dyDescent="0.35">
      <c r="B204" s="15"/>
    </row>
    <row r="205" spans="2:2" x14ac:dyDescent="0.35">
      <c r="B205" s="15"/>
    </row>
    <row r="206" spans="2:2" x14ac:dyDescent="0.35">
      <c r="B206" s="15"/>
    </row>
    <row r="207" spans="2:2" x14ac:dyDescent="0.35">
      <c r="B207" s="15"/>
    </row>
    <row r="208" spans="2:2" x14ac:dyDescent="0.35">
      <c r="B208" s="15"/>
    </row>
    <row r="209" spans="2:2" x14ac:dyDescent="0.35">
      <c r="B209" s="15"/>
    </row>
    <row r="210" spans="2:2" x14ac:dyDescent="0.35">
      <c r="B210" s="15"/>
    </row>
    <row r="211" spans="2:2" x14ac:dyDescent="0.35">
      <c r="B211" s="15"/>
    </row>
    <row r="212" spans="2:2" x14ac:dyDescent="0.35">
      <c r="B212" s="15"/>
    </row>
    <row r="213" spans="2:2" x14ac:dyDescent="0.35">
      <c r="B213" s="15"/>
    </row>
    <row r="214" spans="2:2" x14ac:dyDescent="0.35">
      <c r="B214" s="15"/>
    </row>
    <row r="215" spans="2:2" x14ac:dyDescent="0.35">
      <c r="B215" s="15"/>
    </row>
    <row r="216" spans="2:2" x14ac:dyDescent="0.35">
      <c r="B216" s="15"/>
    </row>
    <row r="217" spans="2:2" x14ac:dyDescent="0.35">
      <c r="B217" s="15"/>
    </row>
    <row r="218" spans="2:2" x14ac:dyDescent="0.35">
      <c r="B218" s="15"/>
    </row>
    <row r="219" spans="2:2" x14ac:dyDescent="0.35">
      <c r="B219" s="15"/>
    </row>
    <row r="220" spans="2:2" x14ac:dyDescent="0.35">
      <c r="B220" s="15"/>
    </row>
    <row r="221" spans="2:2" x14ac:dyDescent="0.35">
      <c r="B221" s="15"/>
    </row>
    <row r="222" spans="2:2" x14ac:dyDescent="0.35">
      <c r="B222" s="15"/>
    </row>
    <row r="223" spans="2:2" x14ac:dyDescent="0.35">
      <c r="B223" s="15"/>
    </row>
    <row r="224" spans="2:2" x14ac:dyDescent="0.35">
      <c r="B224" s="15"/>
    </row>
    <row r="225" spans="2:2" x14ac:dyDescent="0.35">
      <c r="B225" s="15"/>
    </row>
    <row r="226" spans="2:2" x14ac:dyDescent="0.35">
      <c r="B226" s="15"/>
    </row>
    <row r="227" spans="2:2" x14ac:dyDescent="0.35">
      <c r="B227" s="15"/>
    </row>
    <row r="228" spans="2:2" x14ac:dyDescent="0.35">
      <c r="B228" s="15"/>
    </row>
    <row r="229" spans="2:2" x14ac:dyDescent="0.35">
      <c r="B229" s="15"/>
    </row>
    <row r="230" spans="2:2" x14ac:dyDescent="0.35">
      <c r="B230" s="15"/>
    </row>
    <row r="231" spans="2:2" x14ac:dyDescent="0.35">
      <c r="B231" s="15"/>
    </row>
    <row r="232" spans="2:2" x14ac:dyDescent="0.35">
      <c r="B232" s="15"/>
    </row>
    <row r="233" spans="2:2" x14ac:dyDescent="0.35">
      <c r="B233" s="15"/>
    </row>
    <row r="234" spans="2:2" x14ac:dyDescent="0.35">
      <c r="B234" s="15"/>
    </row>
    <row r="235" spans="2:2" x14ac:dyDescent="0.35">
      <c r="B235" s="15"/>
    </row>
    <row r="236" spans="2:2" x14ac:dyDescent="0.35">
      <c r="B236" s="15"/>
    </row>
    <row r="237" spans="2:2" x14ac:dyDescent="0.35">
      <c r="B237" s="15"/>
    </row>
    <row r="238" spans="2:2" x14ac:dyDescent="0.35">
      <c r="B238" s="15"/>
    </row>
    <row r="239" spans="2:2" x14ac:dyDescent="0.35">
      <c r="B239" s="15"/>
    </row>
    <row r="240" spans="2:2" x14ac:dyDescent="0.35">
      <c r="B240" s="15"/>
    </row>
    <row r="241" spans="2:2" x14ac:dyDescent="0.35">
      <c r="B241" s="15"/>
    </row>
    <row r="242" spans="2:2" x14ac:dyDescent="0.35">
      <c r="B242" s="15"/>
    </row>
    <row r="243" spans="2:2" x14ac:dyDescent="0.35">
      <c r="B243" s="15"/>
    </row>
    <row r="244" spans="2:2" x14ac:dyDescent="0.35">
      <c r="B244" s="15"/>
    </row>
    <row r="245" spans="2:2" x14ac:dyDescent="0.35">
      <c r="B245" s="15"/>
    </row>
    <row r="246" spans="2:2" x14ac:dyDescent="0.35">
      <c r="B246" s="15"/>
    </row>
    <row r="247" spans="2:2" x14ac:dyDescent="0.35">
      <c r="B247" s="15"/>
    </row>
    <row r="248" spans="2:2" x14ac:dyDescent="0.35">
      <c r="B248" s="15"/>
    </row>
    <row r="249" spans="2:2" x14ac:dyDescent="0.35">
      <c r="B249" s="15"/>
    </row>
    <row r="250" spans="2:2" x14ac:dyDescent="0.35">
      <c r="B250" s="15"/>
    </row>
    <row r="251" spans="2:2" x14ac:dyDescent="0.35">
      <c r="B251" s="15"/>
    </row>
    <row r="252" spans="2:2" x14ac:dyDescent="0.35">
      <c r="B252" s="15"/>
    </row>
    <row r="253" spans="2:2" x14ac:dyDescent="0.35">
      <c r="B253" s="15"/>
    </row>
    <row r="254" spans="2:2" x14ac:dyDescent="0.35">
      <c r="B254" s="15"/>
    </row>
    <row r="255" spans="2:2" x14ac:dyDescent="0.35">
      <c r="B255" s="15"/>
    </row>
    <row r="256" spans="2:2" x14ac:dyDescent="0.35">
      <c r="B256" s="15"/>
    </row>
    <row r="257" spans="2:2" x14ac:dyDescent="0.35">
      <c r="B257" s="15"/>
    </row>
    <row r="258" spans="2:2" x14ac:dyDescent="0.35">
      <c r="B258" s="15"/>
    </row>
    <row r="259" spans="2:2" x14ac:dyDescent="0.35">
      <c r="B259" s="15"/>
    </row>
    <row r="260" spans="2:2" x14ac:dyDescent="0.35">
      <c r="B260" s="15"/>
    </row>
    <row r="261" spans="2:2" x14ac:dyDescent="0.35">
      <c r="B261" s="15"/>
    </row>
    <row r="262" spans="2:2" x14ac:dyDescent="0.35">
      <c r="B262" s="15"/>
    </row>
    <row r="263" spans="2:2" x14ac:dyDescent="0.35">
      <c r="B263" s="15"/>
    </row>
    <row r="264" spans="2:2" x14ac:dyDescent="0.35">
      <c r="B264" s="15"/>
    </row>
    <row r="265" spans="2:2" x14ac:dyDescent="0.35">
      <c r="B265" s="15"/>
    </row>
    <row r="266" spans="2:2" x14ac:dyDescent="0.35">
      <c r="B266" s="15"/>
    </row>
    <row r="267" spans="2:2" x14ac:dyDescent="0.35">
      <c r="B267" s="15"/>
    </row>
    <row r="268" spans="2:2" x14ac:dyDescent="0.35">
      <c r="B268" s="15"/>
    </row>
    <row r="269" spans="2:2" x14ac:dyDescent="0.35">
      <c r="B269" s="15"/>
    </row>
    <row r="270" spans="2:2" x14ac:dyDescent="0.35">
      <c r="B270" s="15"/>
    </row>
    <row r="271" spans="2:2" x14ac:dyDescent="0.35">
      <c r="B271" s="15"/>
    </row>
    <row r="272" spans="2:2" x14ac:dyDescent="0.35">
      <c r="B272" s="15"/>
    </row>
    <row r="273" spans="2:2" x14ac:dyDescent="0.35">
      <c r="B273" s="15"/>
    </row>
    <row r="274" spans="2:2" x14ac:dyDescent="0.35">
      <c r="B274" s="15"/>
    </row>
    <row r="275" spans="2:2" x14ac:dyDescent="0.35">
      <c r="B275" s="15"/>
    </row>
    <row r="276" spans="2:2" x14ac:dyDescent="0.35">
      <c r="B276" s="15"/>
    </row>
    <row r="277" spans="2:2" x14ac:dyDescent="0.35">
      <c r="B277" s="15"/>
    </row>
    <row r="278" spans="2:2" x14ac:dyDescent="0.35">
      <c r="B278" s="15"/>
    </row>
    <row r="279" spans="2:2" x14ac:dyDescent="0.35">
      <c r="B279" s="15"/>
    </row>
    <row r="280" spans="2:2" x14ac:dyDescent="0.35">
      <c r="B280" s="15"/>
    </row>
    <row r="281" spans="2:2" x14ac:dyDescent="0.35">
      <c r="B281" s="15"/>
    </row>
    <row r="282" spans="2:2" x14ac:dyDescent="0.35">
      <c r="B282" s="15"/>
    </row>
    <row r="283" spans="2:2" x14ac:dyDescent="0.35">
      <c r="B283" s="15"/>
    </row>
    <row r="284" spans="2:2" x14ac:dyDescent="0.35">
      <c r="B284" s="15"/>
    </row>
    <row r="285" spans="2:2" x14ac:dyDescent="0.35">
      <c r="B285" s="15"/>
    </row>
    <row r="286" spans="2:2" x14ac:dyDescent="0.35">
      <c r="B286" s="15"/>
    </row>
    <row r="287" spans="2:2" x14ac:dyDescent="0.35">
      <c r="B287" s="15"/>
    </row>
    <row r="288" spans="2:2" x14ac:dyDescent="0.35">
      <c r="B288" s="15"/>
    </row>
    <row r="289" spans="2:2" x14ac:dyDescent="0.35">
      <c r="B289" s="15"/>
    </row>
    <row r="290" spans="2:2" x14ac:dyDescent="0.35">
      <c r="B290" s="15"/>
    </row>
    <row r="291" spans="2:2" x14ac:dyDescent="0.35">
      <c r="B291" s="15"/>
    </row>
    <row r="292" spans="2:2" x14ac:dyDescent="0.35">
      <c r="B292" s="15"/>
    </row>
    <row r="293" spans="2:2" x14ac:dyDescent="0.35">
      <c r="B293" s="15"/>
    </row>
    <row r="294" spans="2:2" x14ac:dyDescent="0.35">
      <c r="B294" s="15"/>
    </row>
    <row r="295" spans="2:2" x14ac:dyDescent="0.35">
      <c r="B295" s="15"/>
    </row>
    <row r="296" spans="2:2" x14ac:dyDescent="0.35">
      <c r="B296" s="15"/>
    </row>
    <row r="297" spans="2:2" x14ac:dyDescent="0.35">
      <c r="B297" s="15"/>
    </row>
    <row r="298" spans="2:2" x14ac:dyDescent="0.35">
      <c r="B298" s="15"/>
    </row>
    <row r="299" spans="2:2" x14ac:dyDescent="0.35">
      <c r="B299" s="15"/>
    </row>
    <row r="300" spans="2:2" x14ac:dyDescent="0.35">
      <c r="B300" s="15"/>
    </row>
    <row r="301" spans="2:2" x14ac:dyDescent="0.35">
      <c r="B301" s="15"/>
    </row>
    <row r="302" spans="2:2" x14ac:dyDescent="0.35">
      <c r="B302" s="15"/>
    </row>
    <row r="303" spans="2:2" x14ac:dyDescent="0.35">
      <c r="B303" s="15"/>
    </row>
    <row r="304" spans="2:2" x14ac:dyDescent="0.35">
      <c r="B304" s="15"/>
    </row>
    <row r="305" spans="2:2" x14ac:dyDescent="0.35">
      <c r="B305" s="15"/>
    </row>
    <row r="306" spans="2:2" x14ac:dyDescent="0.35">
      <c r="B306" s="15"/>
    </row>
    <row r="307" spans="2:2" x14ac:dyDescent="0.35">
      <c r="B307" s="15"/>
    </row>
    <row r="308" spans="2:2" x14ac:dyDescent="0.35">
      <c r="B308" s="15"/>
    </row>
    <row r="309" spans="2:2" x14ac:dyDescent="0.35">
      <c r="B309" s="15"/>
    </row>
    <row r="310" spans="2:2" x14ac:dyDescent="0.35">
      <c r="B310" s="15"/>
    </row>
    <row r="311" spans="2:2" x14ac:dyDescent="0.35">
      <c r="B311" s="15"/>
    </row>
    <row r="312" spans="2:2" x14ac:dyDescent="0.35">
      <c r="B312" s="15"/>
    </row>
    <row r="313" spans="2:2" x14ac:dyDescent="0.35">
      <c r="B313" s="15"/>
    </row>
    <row r="314" spans="2:2" x14ac:dyDescent="0.35">
      <c r="B314" s="15"/>
    </row>
    <row r="315" spans="2:2" x14ac:dyDescent="0.35">
      <c r="B315" s="15"/>
    </row>
    <row r="316" spans="2:2" x14ac:dyDescent="0.35">
      <c r="B316" s="15"/>
    </row>
    <row r="317" spans="2:2" x14ac:dyDescent="0.35">
      <c r="B317" s="15"/>
    </row>
    <row r="318" spans="2:2" x14ac:dyDescent="0.35">
      <c r="B318" s="15"/>
    </row>
    <row r="319" spans="2:2" x14ac:dyDescent="0.35">
      <c r="B319" s="15"/>
    </row>
    <row r="320" spans="2:2" x14ac:dyDescent="0.35">
      <c r="B320" s="15"/>
    </row>
    <row r="321" spans="2:2" x14ac:dyDescent="0.35">
      <c r="B321" s="15"/>
    </row>
    <row r="322" spans="2:2" x14ac:dyDescent="0.35">
      <c r="B322" s="15"/>
    </row>
    <row r="323" spans="2:2" x14ac:dyDescent="0.35">
      <c r="B323" s="15"/>
    </row>
    <row r="324" spans="2:2" x14ac:dyDescent="0.35">
      <c r="B324" s="15"/>
    </row>
    <row r="325" spans="2:2" x14ac:dyDescent="0.35">
      <c r="B325" s="15"/>
    </row>
    <row r="326" spans="2:2" x14ac:dyDescent="0.35">
      <c r="B326" s="15"/>
    </row>
    <row r="327" spans="2:2" x14ac:dyDescent="0.35">
      <c r="B327" s="15"/>
    </row>
    <row r="328" spans="2:2" x14ac:dyDescent="0.35">
      <c r="B328" s="15"/>
    </row>
    <row r="329" spans="2:2" x14ac:dyDescent="0.35">
      <c r="B329" s="15"/>
    </row>
    <row r="330" spans="2:2" x14ac:dyDescent="0.35">
      <c r="B330" s="15"/>
    </row>
    <row r="331" spans="2:2" x14ac:dyDescent="0.35">
      <c r="B331" s="15"/>
    </row>
    <row r="332" spans="2:2" x14ac:dyDescent="0.35">
      <c r="B332" s="15"/>
    </row>
    <row r="333" spans="2:2" x14ac:dyDescent="0.35">
      <c r="B333" s="15"/>
    </row>
    <row r="334" spans="2:2" x14ac:dyDescent="0.35">
      <c r="B334" s="15"/>
    </row>
    <row r="335" spans="2:2" x14ac:dyDescent="0.35">
      <c r="B335" s="15"/>
    </row>
    <row r="336" spans="2:2" x14ac:dyDescent="0.35">
      <c r="B336" s="15"/>
    </row>
    <row r="337" spans="2:2" x14ac:dyDescent="0.35">
      <c r="B337" s="15"/>
    </row>
    <row r="338" spans="2:2" x14ac:dyDescent="0.35">
      <c r="B338" s="15"/>
    </row>
    <row r="339" spans="2:2" x14ac:dyDescent="0.35">
      <c r="B339" s="15"/>
    </row>
    <row r="340" spans="2:2" x14ac:dyDescent="0.35">
      <c r="B340" s="15"/>
    </row>
    <row r="341" spans="2:2" x14ac:dyDescent="0.35">
      <c r="B341" s="15"/>
    </row>
    <row r="342" spans="2:2" x14ac:dyDescent="0.35">
      <c r="B342" s="15"/>
    </row>
    <row r="343" spans="2:2" x14ac:dyDescent="0.35">
      <c r="B343" s="15"/>
    </row>
    <row r="344" spans="2:2" x14ac:dyDescent="0.35">
      <c r="B344" s="15"/>
    </row>
    <row r="345" spans="2:2" x14ac:dyDescent="0.35">
      <c r="B345" s="15"/>
    </row>
    <row r="346" spans="2:2" x14ac:dyDescent="0.35">
      <c r="B346" s="15"/>
    </row>
    <row r="347" spans="2:2" x14ac:dyDescent="0.35">
      <c r="B347" s="15"/>
    </row>
    <row r="348" spans="2:2" x14ac:dyDescent="0.35">
      <c r="B348" s="15"/>
    </row>
    <row r="349" spans="2:2" x14ac:dyDescent="0.35">
      <c r="B349" s="15"/>
    </row>
    <row r="350" spans="2:2" x14ac:dyDescent="0.35">
      <c r="B350" s="15"/>
    </row>
    <row r="351" spans="2:2" x14ac:dyDescent="0.35">
      <c r="B351" s="15"/>
    </row>
    <row r="352" spans="2:2" x14ac:dyDescent="0.35">
      <c r="B352" s="15"/>
    </row>
    <row r="353" spans="2:2" x14ac:dyDescent="0.35">
      <c r="B353" s="15"/>
    </row>
    <row r="354" spans="2:2" x14ac:dyDescent="0.35">
      <c r="B354" s="15"/>
    </row>
    <row r="355" spans="2:2" x14ac:dyDescent="0.35">
      <c r="B355" s="15"/>
    </row>
    <row r="356" spans="2:2" x14ac:dyDescent="0.35">
      <c r="B356" s="15"/>
    </row>
    <row r="357" spans="2:2" x14ac:dyDescent="0.35">
      <c r="B357" s="15"/>
    </row>
    <row r="358" spans="2:2" x14ac:dyDescent="0.35">
      <c r="B358" s="15"/>
    </row>
    <row r="359" spans="2:2" x14ac:dyDescent="0.35">
      <c r="B359" s="15"/>
    </row>
    <row r="360" spans="2:2" x14ac:dyDescent="0.35">
      <c r="B360" s="15"/>
    </row>
    <row r="361" spans="2:2" x14ac:dyDescent="0.35">
      <c r="B361" s="15"/>
    </row>
    <row r="362" spans="2:2" x14ac:dyDescent="0.35">
      <c r="B362" s="15"/>
    </row>
    <row r="363" spans="2:2" x14ac:dyDescent="0.35">
      <c r="B363" s="15"/>
    </row>
    <row r="364" spans="2:2" x14ac:dyDescent="0.35">
      <c r="B364" s="15"/>
    </row>
    <row r="365" spans="2:2" x14ac:dyDescent="0.35">
      <c r="B365" s="15"/>
    </row>
    <row r="366" spans="2:2" x14ac:dyDescent="0.35">
      <c r="B366" s="15"/>
    </row>
    <row r="367" spans="2:2" x14ac:dyDescent="0.35">
      <c r="B367" s="15"/>
    </row>
    <row r="368" spans="2:2" x14ac:dyDescent="0.35">
      <c r="B368" s="15"/>
    </row>
    <row r="369" spans="2:2" x14ac:dyDescent="0.35">
      <c r="B369" s="15"/>
    </row>
    <row r="370" spans="2:2" x14ac:dyDescent="0.35">
      <c r="B370" s="15"/>
    </row>
    <row r="371" spans="2:2" x14ac:dyDescent="0.35">
      <c r="B371" s="15"/>
    </row>
    <row r="372" spans="2:2" x14ac:dyDescent="0.35">
      <c r="B372" s="15"/>
    </row>
    <row r="373" spans="2:2" x14ac:dyDescent="0.35">
      <c r="B373" s="15"/>
    </row>
    <row r="374" spans="2:2" x14ac:dyDescent="0.35">
      <c r="B374" s="15"/>
    </row>
    <row r="375" spans="2:2" x14ac:dyDescent="0.35">
      <c r="B375" s="15"/>
    </row>
    <row r="376" spans="2:2" x14ac:dyDescent="0.35">
      <c r="B376" s="15"/>
    </row>
    <row r="377" spans="2:2" x14ac:dyDescent="0.35">
      <c r="B377" s="15"/>
    </row>
    <row r="378" spans="2:2" x14ac:dyDescent="0.35">
      <c r="B378" s="15"/>
    </row>
    <row r="379" spans="2:2" x14ac:dyDescent="0.35">
      <c r="B379" s="15"/>
    </row>
    <row r="380" spans="2:2" x14ac:dyDescent="0.35">
      <c r="B380" s="15"/>
    </row>
    <row r="381" spans="2:2" x14ac:dyDescent="0.35">
      <c r="B381" s="15"/>
    </row>
    <row r="382" spans="2:2" x14ac:dyDescent="0.35">
      <c r="B382" s="15"/>
    </row>
    <row r="383" spans="2:2" x14ac:dyDescent="0.35">
      <c r="B383" s="15"/>
    </row>
    <row r="384" spans="2:2" x14ac:dyDescent="0.35">
      <c r="B384" s="15"/>
    </row>
    <row r="385" spans="2:2" x14ac:dyDescent="0.35">
      <c r="B385" s="15"/>
    </row>
    <row r="386" spans="2:2" x14ac:dyDescent="0.35">
      <c r="B386" s="15"/>
    </row>
    <row r="387" spans="2:2" x14ac:dyDescent="0.35">
      <c r="B387" s="15"/>
    </row>
    <row r="388" spans="2:2" x14ac:dyDescent="0.35">
      <c r="B388" s="15"/>
    </row>
    <row r="389" spans="2:2" x14ac:dyDescent="0.35">
      <c r="B389" s="15"/>
    </row>
    <row r="390" spans="2:2" x14ac:dyDescent="0.35">
      <c r="B390" s="15"/>
    </row>
    <row r="391" spans="2:2" x14ac:dyDescent="0.35">
      <c r="B391" s="15"/>
    </row>
    <row r="392" spans="2:2" x14ac:dyDescent="0.35">
      <c r="B392" s="15"/>
    </row>
    <row r="393" spans="2:2" x14ac:dyDescent="0.35">
      <c r="B393" s="15"/>
    </row>
    <row r="394" spans="2:2" x14ac:dyDescent="0.35">
      <c r="B394" s="15"/>
    </row>
    <row r="395" spans="2:2" x14ac:dyDescent="0.35">
      <c r="B395" s="15"/>
    </row>
    <row r="396" spans="2:2" x14ac:dyDescent="0.35">
      <c r="B396" s="15"/>
    </row>
    <row r="397" spans="2:2" x14ac:dyDescent="0.35">
      <c r="B397" s="15"/>
    </row>
    <row r="398" spans="2:2" x14ac:dyDescent="0.35">
      <c r="B398" s="15"/>
    </row>
    <row r="399" spans="2:2" x14ac:dyDescent="0.35">
      <c r="B399" s="15"/>
    </row>
    <row r="400" spans="2:2" x14ac:dyDescent="0.35">
      <c r="B400" s="15"/>
    </row>
    <row r="401" spans="2:2" x14ac:dyDescent="0.35">
      <c r="B401" s="15"/>
    </row>
    <row r="402" spans="2:2" x14ac:dyDescent="0.35">
      <c r="B402" s="15"/>
    </row>
    <row r="403" spans="2:2" x14ac:dyDescent="0.35">
      <c r="B403" s="15"/>
    </row>
    <row r="404" spans="2:2" x14ac:dyDescent="0.35">
      <c r="B404" s="15"/>
    </row>
    <row r="405" spans="2:2" x14ac:dyDescent="0.35">
      <c r="B405" s="15"/>
    </row>
    <row r="406" spans="2:2" x14ac:dyDescent="0.35">
      <c r="B406" s="15"/>
    </row>
    <row r="407" spans="2:2" x14ac:dyDescent="0.35">
      <c r="B407" s="15"/>
    </row>
    <row r="408" spans="2:2" x14ac:dyDescent="0.35">
      <c r="B408" s="15"/>
    </row>
    <row r="409" spans="2:2" x14ac:dyDescent="0.35">
      <c r="B409" s="15"/>
    </row>
    <row r="410" spans="2:2" x14ac:dyDescent="0.35">
      <c r="B410" s="15"/>
    </row>
    <row r="411" spans="2:2" x14ac:dyDescent="0.35">
      <c r="B411" s="15"/>
    </row>
    <row r="412" spans="2:2" x14ac:dyDescent="0.35">
      <c r="B412" s="15"/>
    </row>
    <row r="413" spans="2:2" x14ac:dyDescent="0.35">
      <c r="B413" s="15"/>
    </row>
    <row r="414" spans="2:2" x14ac:dyDescent="0.35">
      <c r="B414" s="15"/>
    </row>
    <row r="415" spans="2:2" x14ac:dyDescent="0.35">
      <c r="B415" s="15"/>
    </row>
    <row r="416" spans="2:2" x14ac:dyDescent="0.35">
      <c r="B416" s="15"/>
    </row>
    <row r="417" spans="2:2" x14ac:dyDescent="0.35">
      <c r="B417" s="15"/>
    </row>
    <row r="418" spans="2:2" x14ac:dyDescent="0.35">
      <c r="B418" s="15"/>
    </row>
    <row r="419" spans="2:2" x14ac:dyDescent="0.35">
      <c r="B419" s="15"/>
    </row>
    <row r="420" spans="2:2" x14ac:dyDescent="0.35">
      <c r="B420" s="15"/>
    </row>
    <row r="421" spans="2:2" x14ac:dyDescent="0.35">
      <c r="B421" s="15"/>
    </row>
    <row r="422" spans="2:2" x14ac:dyDescent="0.35">
      <c r="B422" s="15"/>
    </row>
    <row r="423" spans="2:2" x14ac:dyDescent="0.35">
      <c r="B423" s="15"/>
    </row>
    <row r="424" spans="2:2" x14ac:dyDescent="0.35">
      <c r="B424" s="15"/>
    </row>
    <row r="425" spans="2:2" x14ac:dyDescent="0.35">
      <c r="B425" s="15"/>
    </row>
    <row r="426" spans="2:2" x14ac:dyDescent="0.35">
      <c r="B426" s="15"/>
    </row>
    <row r="427" spans="2:2" x14ac:dyDescent="0.35">
      <c r="B427" s="15"/>
    </row>
    <row r="428" spans="2:2" x14ac:dyDescent="0.35">
      <c r="B428" s="15"/>
    </row>
    <row r="429" spans="2:2" x14ac:dyDescent="0.35">
      <c r="B429" s="15"/>
    </row>
    <row r="430" spans="2:2" x14ac:dyDescent="0.35">
      <c r="B430" s="15"/>
    </row>
    <row r="431" spans="2:2" x14ac:dyDescent="0.35">
      <c r="B431" s="15"/>
    </row>
    <row r="432" spans="2:2" x14ac:dyDescent="0.35">
      <c r="B432" s="15"/>
    </row>
    <row r="433" spans="2:2" x14ac:dyDescent="0.35">
      <c r="B433" s="15"/>
    </row>
    <row r="434" spans="2:2" x14ac:dyDescent="0.35">
      <c r="B434" s="15"/>
    </row>
    <row r="435" spans="2:2" x14ac:dyDescent="0.35">
      <c r="B435" s="15"/>
    </row>
    <row r="436" spans="2:2" x14ac:dyDescent="0.35">
      <c r="B436" s="15"/>
    </row>
    <row r="437" spans="2:2" x14ac:dyDescent="0.35">
      <c r="B437" s="15"/>
    </row>
    <row r="438" spans="2:2" x14ac:dyDescent="0.35">
      <c r="B438" s="15"/>
    </row>
    <row r="439" spans="2:2" x14ac:dyDescent="0.35">
      <c r="B439" s="15"/>
    </row>
    <row r="440" spans="2:2" x14ac:dyDescent="0.35">
      <c r="B440" s="15"/>
    </row>
    <row r="441" spans="2:2" x14ac:dyDescent="0.35">
      <c r="B441" s="15"/>
    </row>
    <row r="442" spans="2:2" x14ac:dyDescent="0.35">
      <c r="B442" s="15"/>
    </row>
    <row r="443" spans="2:2" x14ac:dyDescent="0.35">
      <c r="B443" s="15"/>
    </row>
    <row r="444" spans="2:2" x14ac:dyDescent="0.35">
      <c r="B444" s="15"/>
    </row>
    <row r="445" spans="2:2" x14ac:dyDescent="0.35">
      <c r="B445" s="15"/>
    </row>
    <row r="446" spans="2:2" x14ac:dyDescent="0.35">
      <c r="B446" s="15"/>
    </row>
    <row r="447" spans="2:2" x14ac:dyDescent="0.35">
      <c r="B447" s="15"/>
    </row>
    <row r="448" spans="2:2" x14ac:dyDescent="0.35">
      <c r="B448" s="15"/>
    </row>
    <row r="449" spans="2:2" x14ac:dyDescent="0.35">
      <c r="B449" s="15"/>
    </row>
    <row r="450" spans="2:2" x14ac:dyDescent="0.35">
      <c r="B450" s="15"/>
    </row>
    <row r="451" spans="2:2" x14ac:dyDescent="0.35">
      <c r="B451" s="15"/>
    </row>
    <row r="452" spans="2:2" x14ac:dyDescent="0.35">
      <c r="B452" s="15"/>
    </row>
    <row r="453" spans="2:2" x14ac:dyDescent="0.35">
      <c r="B453" s="15"/>
    </row>
    <row r="454" spans="2:2" x14ac:dyDescent="0.35">
      <c r="B454" s="15"/>
    </row>
    <row r="455" spans="2:2" x14ac:dyDescent="0.35">
      <c r="B455" s="15"/>
    </row>
    <row r="456" spans="2:2" x14ac:dyDescent="0.35">
      <c r="B456" s="15"/>
    </row>
    <row r="457" spans="2:2" x14ac:dyDescent="0.35">
      <c r="B457" s="15"/>
    </row>
    <row r="458" spans="2:2" x14ac:dyDescent="0.35">
      <c r="B458" s="15"/>
    </row>
    <row r="459" spans="2:2" x14ac:dyDescent="0.35">
      <c r="B459" s="15"/>
    </row>
    <row r="460" spans="2:2" x14ac:dyDescent="0.35">
      <c r="B460" s="15"/>
    </row>
    <row r="461" spans="2:2" x14ac:dyDescent="0.35">
      <c r="B461" s="15"/>
    </row>
    <row r="462" spans="2:2" x14ac:dyDescent="0.35">
      <c r="B462" s="15"/>
    </row>
    <row r="463" spans="2:2" x14ac:dyDescent="0.35">
      <c r="B463" s="15"/>
    </row>
    <row r="464" spans="2:2" x14ac:dyDescent="0.35">
      <c r="B464" s="15"/>
    </row>
    <row r="465" spans="2:2" x14ac:dyDescent="0.35">
      <c r="B465" s="15"/>
    </row>
    <row r="466" spans="2:2" x14ac:dyDescent="0.35">
      <c r="B466" s="15"/>
    </row>
    <row r="467" spans="2:2" x14ac:dyDescent="0.35">
      <c r="B467" s="15"/>
    </row>
    <row r="468" spans="2:2" x14ac:dyDescent="0.35">
      <c r="B468" s="15"/>
    </row>
    <row r="469" spans="2:2" x14ac:dyDescent="0.35">
      <c r="B469" s="15"/>
    </row>
    <row r="470" spans="2:2" x14ac:dyDescent="0.35">
      <c r="B470" s="15"/>
    </row>
    <row r="471" spans="2:2" x14ac:dyDescent="0.35">
      <c r="B471" s="15"/>
    </row>
    <row r="472" spans="2:2" x14ac:dyDescent="0.35">
      <c r="B472" s="15"/>
    </row>
    <row r="473" spans="2:2" x14ac:dyDescent="0.35">
      <c r="B473" s="15"/>
    </row>
    <row r="474" spans="2:2" x14ac:dyDescent="0.35">
      <c r="B474" s="15"/>
    </row>
    <row r="475" spans="2:2" x14ac:dyDescent="0.35">
      <c r="B475" s="15"/>
    </row>
    <row r="476" spans="2:2" x14ac:dyDescent="0.35">
      <c r="B476" s="15"/>
    </row>
    <row r="477" spans="2:2" x14ac:dyDescent="0.35">
      <c r="B477" s="15"/>
    </row>
    <row r="478" spans="2:2" x14ac:dyDescent="0.35">
      <c r="B478" s="15"/>
    </row>
    <row r="479" spans="2:2" x14ac:dyDescent="0.35">
      <c r="B479" s="15"/>
    </row>
    <row r="480" spans="2:2" x14ac:dyDescent="0.35">
      <c r="B480" s="15"/>
    </row>
    <row r="481" spans="2:2" x14ac:dyDescent="0.35">
      <c r="B481" s="15"/>
    </row>
    <row r="482" spans="2:2" x14ac:dyDescent="0.35">
      <c r="B482" s="15"/>
    </row>
    <row r="483" spans="2:2" x14ac:dyDescent="0.35">
      <c r="B483" s="15"/>
    </row>
    <row r="484" spans="2:2" x14ac:dyDescent="0.35">
      <c r="B484" s="15"/>
    </row>
    <row r="485" spans="2:2" x14ac:dyDescent="0.35">
      <c r="B485" s="15"/>
    </row>
    <row r="486" spans="2:2" x14ac:dyDescent="0.35">
      <c r="B486" s="15"/>
    </row>
    <row r="487" spans="2:2" x14ac:dyDescent="0.35">
      <c r="B487" s="15"/>
    </row>
    <row r="488" spans="2:2" x14ac:dyDescent="0.35">
      <c r="B488" s="15"/>
    </row>
    <row r="489" spans="2:2" x14ac:dyDescent="0.35">
      <c r="B489" s="15"/>
    </row>
    <row r="490" spans="2:2" x14ac:dyDescent="0.35">
      <c r="B490" s="15"/>
    </row>
    <row r="491" spans="2:2" x14ac:dyDescent="0.35">
      <c r="B491" s="15"/>
    </row>
    <row r="492" spans="2:2" x14ac:dyDescent="0.35">
      <c r="B492" s="15"/>
    </row>
    <row r="493" spans="2:2" x14ac:dyDescent="0.35">
      <c r="B493" s="15"/>
    </row>
    <row r="494" spans="2:2" x14ac:dyDescent="0.35">
      <c r="B494" s="15"/>
    </row>
    <row r="495" spans="2:2" x14ac:dyDescent="0.35">
      <c r="B495" s="15"/>
    </row>
    <row r="496" spans="2:2" x14ac:dyDescent="0.35">
      <c r="B496" s="15"/>
    </row>
    <row r="497" spans="2:2" x14ac:dyDescent="0.35">
      <c r="B497" s="15"/>
    </row>
    <row r="498" spans="2:2" x14ac:dyDescent="0.35">
      <c r="B498" s="15"/>
    </row>
    <row r="499" spans="2:2" x14ac:dyDescent="0.35">
      <c r="B499" s="15"/>
    </row>
    <row r="500" spans="2:2" x14ac:dyDescent="0.35">
      <c r="B500" s="15"/>
    </row>
    <row r="501" spans="2:2" x14ac:dyDescent="0.35">
      <c r="B501" s="15"/>
    </row>
  </sheetData>
  <sheetProtection sheet="1" objects="1" scenarios="1"/>
  <mergeCells count="2">
    <mergeCell ref="A1:M1"/>
    <mergeCell ref="C6:K6"/>
  </mergeCells>
  <pageMargins left="0.70866141732283472" right="0.70866141732283472" top="0.74803149606299213" bottom="0.74803149606299213" header="0.31496062992125984" footer="0.31496062992125984"/>
  <pageSetup paperSize="9" scale="73" orientation="landscape" r:id="rId1"/>
  <ignoredErrors>
    <ignoredError sqref="C7:K7" unlocked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9217" r:id="rId4" name="Drop Down 1">
              <controlPr defaultSize="0" autoLine="0" autoPict="0">
                <anchor moveWithCells="1">
                  <from>
                    <xdr:col>0</xdr:col>
                    <xdr:colOff>88900</xdr:colOff>
                    <xdr:row>5</xdr:row>
                    <xdr:rowOff>336550</xdr:rowOff>
                  </from>
                  <to>
                    <xdr:col>1</xdr:col>
                    <xdr:colOff>400050</xdr:colOff>
                    <xdr:row>6</xdr:row>
                    <xdr:rowOff>57150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D1B3A1-E0AF-4DEB-8720-157319A7A1DE}">
  <sheetPr>
    <pageSetUpPr fitToPage="1"/>
  </sheetPr>
  <dimension ref="A1:G26"/>
  <sheetViews>
    <sheetView showGridLines="0" showRowColHeaders="0" zoomScale="85" zoomScaleNormal="85" zoomScaleSheetLayoutView="100" workbookViewId="0">
      <selection activeCell="F9" sqref="F9"/>
    </sheetView>
  </sheetViews>
  <sheetFormatPr baseColWidth="10" defaultColWidth="11.453125" defaultRowHeight="14.5" x14ac:dyDescent="0.35"/>
  <cols>
    <col min="1" max="1" width="1.26953125" customWidth="1"/>
    <col min="2" max="2" width="117.81640625" customWidth="1"/>
    <col min="3" max="3" width="4.1796875" customWidth="1"/>
  </cols>
  <sheetData>
    <row r="1" spans="1:7" ht="48.75" customHeight="1" x14ac:dyDescent="0.35">
      <c r="A1" s="94" t="s">
        <v>7</v>
      </c>
      <c r="B1" s="94"/>
      <c r="C1" s="23"/>
      <c r="D1" s="23"/>
      <c r="E1" s="23"/>
      <c r="F1" s="23"/>
      <c r="G1" s="23"/>
    </row>
    <row r="2" spans="1:7" ht="15" thickBot="1" x14ac:dyDescent="0.4"/>
    <row r="3" spans="1:7" ht="18.75" customHeight="1" thickTop="1" thickBot="1" x14ac:dyDescent="0.4">
      <c r="A3" s="95" t="s">
        <v>6</v>
      </c>
      <c r="B3" s="96"/>
      <c r="C3" s="24"/>
      <c r="D3" s="24"/>
      <c r="E3" s="24"/>
      <c r="F3" s="24"/>
      <c r="G3" s="25"/>
    </row>
    <row r="4" spans="1:7" ht="3" customHeight="1" thickTop="1" x14ac:dyDescent="0.35"/>
    <row r="5" spans="1:7" s="26" customFormat="1" ht="18.75" customHeight="1" thickBot="1" x14ac:dyDescent="0.4">
      <c r="B5" s="49"/>
    </row>
    <row r="6" spans="1:7" ht="5.25" customHeight="1" thickTop="1" x14ac:dyDescent="0.35"/>
    <row r="7" spans="1:7" s="27" customFormat="1" ht="30" customHeight="1" x14ac:dyDescent="0.35">
      <c r="B7" s="55" t="s">
        <v>210</v>
      </c>
    </row>
    <row r="8" spans="1:7" s="27" customFormat="1" x14ac:dyDescent="0.35">
      <c r="B8" s="45"/>
    </row>
    <row r="9" spans="1:7" s="27" customFormat="1" ht="409.5" customHeight="1" x14ac:dyDescent="0.35">
      <c r="B9" s="97" t="s">
        <v>211</v>
      </c>
    </row>
    <row r="10" spans="1:7" s="27" customFormat="1" ht="71.650000000000006" customHeight="1" x14ac:dyDescent="0.35">
      <c r="B10" s="97"/>
    </row>
    <row r="11" spans="1:7" s="27" customFormat="1" ht="68.25" customHeight="1" x14ac:dyDescent="0.35">
      <c r="B11" s="45"/>
    </row>
    <row r="12" spans="1:7" s="27" customFormat="1" x14ac:dyDescent="0.35">
      <c r="B12" s="45"/>
    </row>
    <row r="13" spans="1:7" s="27" customFormat="1" ht="33" customHeight="1" x14ac:dyDescent="0.35">
      <c r="B13" s="45"/>
    </row>
    <row r="14" spans="1:7" x14ac:dyDescent="0.35">
      <c r="B14" s="45"/>
    </row>
    <row r="15" spans="1:7" x14ac:dyDescent="0.35">
      <c r="B15" s="45"/>
    </row>
    <row r="16" spans="1:7" x14ac:dyDescent="0.35">
      <c r="B16" s="45"/>
    </row>
    <row r="17" spans="2:2" x14ac:dyDescent="0.35">
      <c r="B17" s="45"/>
    </row>
    <row r="18" spans="2:2" x14ac:dyDescent="0.35">
      <c r="B18" s="45"/>
    </row>
    <row r="19" spans="2:2" x14ac:dyDescent="0.35">
      <c r="B19" s="45"/>
    </row>
    <row r="20" spans="2:2" x14ac:dyDescent="0.35">
      <c r="B20" s="45"/>
    </row>
    <row r="21" spans="2:2" x14ac:dyDescent="0.35">
      <c r="B21" s="45"/>
    </row>
    <row r="22" spans="2:2" x14ac:dyDescent="0.35">
      <c r="B22" s="45"/>
    </row>
    <row r="23" spans="2:2" x14ac:dyDescent="0.35">
      <c r="B23" s="45"/>
    </row>
    <row r="24" spans="2:2" x14ac:dyDescent="0.35">
      <c r="B24" s="45"/>
    </row>
    <row r="25" spans="2:2" s="26" customFormat="1" ht="18.75" customHeight="1" x14ac:dyDescent="0.35">
      <c r="B25" s="45"/>
    </row>
    <row r="26" spans="2:2" x14ac:dyDescent="0.35">
      <c r="B26" s="45"/>
    </row>
  </sheetData>
  <mergeCells count="3">
    <mergeCell ref="A1:B1"/>
    <mergeCell ref="A3:B3"/>
    <mergeCell ref="B9:B10"/>
  </mergeCells>
  <pageMargins left="0.7" right="0.7" top="0.75" bottom="0.75" header="0.3" footer="0.3"/>
  <pageSetup paperSize="9" scale="73" fitToWidth="0"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6B5185-89E9-40AA-9003-A0B51CD4C672}">
  <sheetPr codeName="Hoja15">
    <pageSetUpPr fitToPage="1"/>
  </sheetPr>
  <dimension ref="A1:G36"/>
  <sheetViews>
    <sheetView showGridLines="0" showRowColHeaders="0" zoomScale="55" zoomScaleNormal="55" zoomScaleSheetLayoutView="100" workbookViewId="0">
      <selection sqref="A1:B1"/>
    </sheetView>
  </sheetViews>
  <sheetFormatPr baseColWidth="10" defaultColWidth="11.453125" defaultRowHeight="14.5" x14ac:dyDescent="0.35"/>
  <cols>
    <col min="1" max="1" width="1.26953125" customWidth="1"/>
    <col min="2" max="2" width="117.81640625" customWidth="1"/>
    <col min="3" max="3" width="4.1796875" customWidth="1"/>
  </cols>
  <sheetData>
    <row r="1" spans="1:7" ht="48.75" customHeight="1" x14ac:dyDescent="0.35">
      <c r="A1" s="94" t="s">
        <v>7</v>
      </c>
      <c r="B1" s="94"/>
      <c r="C1" s="23"/>
      <c r="D1" s="23"/>
      <c r="E1" s="23"/>
      <c r="F1" s="23"/>
      <c r="G1" s="23"/>
    </row>
    <row r="2" spans="1:7" ht="15" thickBot="1" x14ac:dyDescent="0.4"/>
    <row r="3" spans="1:7" ht="18.75" customHeight="1" thickTop="1" thickBot="1" x14ac:dyDescent="0.4">
      <c r="A3" s="95" t="s">
        <v>8</v>
      </c>
      <c r="B3" s="96"/>
      <c r="C3" s="24"/>
      <c r="D3" s="24"/>
      <c r="E3" s="24"/>
      <c r="F3" s="24"/>
      <c r="G3" s="25"/>
    </row>
    <row r="4" spans="1:7" ht="3" customHeight="1" thickTop="1" x14ac:dyDescent="0.35"/>
    <row r="5" spans="1:7" s="26" customFormat="1" ht="18.75" customHeight="1" thickBot="1" x14ac:dyDescent="0.4">
      <c r="B5" s="49" t="s">
        <v>9</v>
      </c>
    </row>
    <row r="6" spans="1:7" ht="5.25" customHeight="1" thickTop="1" x14ac:dyDescent="0.35"/>
    <row r="7" spans="1:7" s="27" customFormat="1" x14ac:dyDescent="0.35">
      <c r="B7" s="29" t="s">
        <v>10</v>
      </c>
    </row>
    <row r="8" spans="1:7" s="27" customFormat="1" x14ac:dyDescent="0.35">
      <c r="B8" s="29" t="s">
        <v>11</v>
      </c>
    </row>
    <row r="9" spans="1:7" s="27" customFormat="1" x14ac:dyDescent="0.35">
      <c r="B9" s="29" t="s">
        <v>12</v>
      </c>
    </row>
    <row r="10" spans="1:7" s="27" customFormat="1" x14ac:dyDescent="0.35">
      <c r="B10" s="29" t="s">
        <v>13</v>
      </c>
    </row>
    <row r="11" spans="1:7" s="27" customFormat="1" x14ac:dyDescent="0.35">
      <c r="B11" s="29" t="s">
        <v>14</v>
      </c>
    </row>
    <row r="12" spans="1:7" s="27" customFormat="1" x14ac:dyDescent="0.35">
      <c r="B12" s="29"/>
    </row>
    <row r="13" spans="1:7" s="26" customFormat="1" ht="18.75" customHeight="1" thickBot="1" x14ac:dyDescent="0.4">
      <c r="B13" s="49" t="s">
        <v>15</v>
      </c>
    </row>
    <row r="14" spans="1:7" ht="5.25" customHeight="1" thickTop="1" x14ac:dyDescent="0.35"/>
    <row r="15" spans="1:7" s="28" customFormat="1" ht="32.25" customHeight="1" x14ac:dyDescent="0.35">
      <c r="B15" s="50" t="s">
        <v>16</v>
      </c>
    </row>
    <row r="16" spans="1:7" s="28" customFormat="1" ht="32.25" customHeight="1" x14ac:dyDescent="0.35">
      <c r="B16" s="50" t="s">
        <v>17</v>
      </c>
    </row>
    <row r="17" spans="2:2" s="28" customFormat="1" ht="32.25" customHeight="1" x14ac:dyDescent="0.35">
      <c r="B17" s="50" t="s">
        <v>18</v>
      </c>
    </row>
    <row r="18" spans="2:2" s="28" customFormat="1" ht="32.25" customHeight="1" x14ac:dyDescent="0.35">
      <c r="B18" s="50" t="s">
        <v>19</v>
      </c>
    </row>
    <row r="19" spans="2:2" s="28" customFormat="1" ht="32.25" customHeight="1" x14ac:dyDescent="0.35">
      <c r="B19" s="50" t="s">
        <v>20</v>
      </c>
    </row>
    <row r="20" spans="2:2" s="28" customFormat="1" ht="32.25" customHeight="1" x14ac:dyDescent="0.35">
      <c r="B20" s="50" t="s">
        <v>21</v>
      </c>
    </row>
    <row r="21" spans="2:2" s="28" customFormat="1" ht="32.25" customHeight="1" x14ac:dyDescent="0.35">
      <c r="B21" s="50" t="s">
        <v>22</v>
      </c>
    </row>
    <row r="22" spans="2:2" s="28" customFormat="1" ht="32.25" customHeight="1" x14ac:dyDescent="0.35">
      <c r="B22" s="50" t="s">
        <v>23</v>
      </c>
    </row>
    <row r="23" spans="2:2" s="28" customFormat="1" ht="32.25" customHeight="1" x14ac:dyDescent="0.35">
      <c r="B23" s="50" t="s">
        <v>24</v>
      </c>
    </row>
    <row r="24" spans="2:2" s="28" customFormat="1" ht="32.25" customHeight="1" x14ac:dyDescent="0.35">
      <c r="B24" s="50" t="s">
        <v>25</v>
      </c>
    </row>
    <row r="25" spans="2:2" s="28" customFormat="1" ht="32.25" customHeight="1" x14ac:dyDescent="0.35">
      <c r="B25" s="50" t="s">
        <v>26</v>
      </c>
    </row>
    <row r="26" spans="2:2" s="26" customFormat="1" ht="18.75" customHeight="1" thickBot="1" x14ac:dyDescent="0.4">
      <c r="B26" s="49" t="s">
        <v>27</v>
      </c>
    </row>
    <row r="27" spans="2:2" ht="5.25" customHeight="1" thickTop="1" x14ac:dyDescent="0.35"/>
    <row r="28" spans="2:2" s="27" customFormat="1" ht="25.5" customHeight="1" x14ac:dyDescent="0.35">
      <c r="B28" s="29" t="s">
        <v>28</v>
      </c>
    </row>
    <row r="29" spans="2:2" s="27" customFormat="1" ht="25.5" customHeight="1" x14ac:dyDescent="0.35">
      <c r="B29" s="29" t="s">
        <v>164</v>
      </c>
    </row>
    <row r="30" spans="2:2" s="27" customFormat="1" ht="25.5" customHeight="1" x14ac:dyDescent="0.35">
      <c r="B30" s="29" t="s">
        <v>29</v>
      </c>
    </row>
    <row r="31" spans="2:2" s="27" customFormat="1" ht="25.5" customHeight="1" x14ac:dyDescent="0.35">
      <c r="B31" s="29" t="s">
        <v>30</v>
      </c>
    </row>
    <row r="32" spans="2:2" s="27" customFormat="1" ht="25.5" customHeight="1" x14ac:dyDescent="0.35">
      <c r="B32" s="29" t="s">
        <v>31</v>
      </c>
    </row>
    <row r="33" spans="2:2" s="27" customFormat="1" ht="34.5" customHeight="1" x14ac:dyDescent="0.35">
      <c r="B33" s="29" t="s">
        <v>32</v>
      </c>
    </row>
    <row r="34" spans="2:2" s="27" customFormat="1" ht="25.5" customHeight="1" x14ac:dyDescent="0.35">
      <c r="B34" s="29" t="s">
        <v>33</v>
      </c>
    </row>
    <row r="35" spans="2:2" s="27" customFormat="1" ht="25.5" customHeight="1" x14ac:dyDescent="0.35">
      <c r="B35" s="29" t="s">
        <v>163</v>
      </c>
    </row>
    <row r="36" spans="2:2" ht="21" customHeight="1" x14ac:dyDescent="0.35">
      <c r="B36" s="30" t="s">
        <v>34</v>
      </c>
    </row>
  </sheetData>
  <sheetProtection sheet="1" objects="1" scenarios="1"/>
  <mergeCells count="2">
    <mergeCell ref="A1:B1"/>
    <mergeCell ref="A3:B3"/>
  </mergeCells>
  <pageMargins left="0.7" right="0.7" top="0.75" bottom="0.75" header="0.3" footer="0.3"/>
  <pageSetup paperSize="9" scale="67" fitToWidth="0"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AD4EB3-A1C5-4425-9C8C-13597FB0DD12}">
  <sheetPr codeName="Hoja16"/>
  <dimension ref="A1:L40"/>
  <sheetViews>
    <sheetView showGridLines="0" showRowColHeaders="0" zoomScale="55" zoomScaleNormal="55" zoomScaleSheetLayoutView="85" workbookViewId="0">
      <selection sqref="A1:J1"/>
    </sheetView>
  </sheetViews>
  <sheetFormatPr baseColWidth="10" defaultColWidth="11.453125" defaultRowHeight="14.5" x14ac:dyDescent="0.35"/>
  <cols>
    <col min="1" max="1" width="6.1796875" customWidth="1"/>
    <col min="9" max="9" width="40.26953125" customWidth="1"/>
  </cols>
  <sheetData>
    <row r="1" spans="1:12" ht="48.75" customHeight="1" x14ac:dyDescent="0.35">
      <c r="A1" s="94" t="s">
        <v>35</v>
      </c>
      <c r="B1" s="94"/>
      <c r="C1" s="94"/>
      <c r="D1" s="94"/>
      <c r="E1" s="94"/>
      <c r="F1" s="94"/>
      <c r="G1" s="94"/>
      <c r="H1" s="94"/>
      <c r="I1" s="94"/>
      <c r="J1" s="94"/>
      <c r="K1" s="23"/>
      <c r="L1" s="23"/>
    </row>
    <row r="2" spans="1:12" ht="15" thickBot="1" x14ac:dyDescent="0.4"/>
    <row r="3" spans="1:12" ht="18.75" customHeight="1" thickTop="1" thickBot="1" x14ac:dyDescent="0.4">
      <c r="A3" s="95" t="s">
        <v>36</v>
      </c>
      <c r="B3" s="96"/>
      <c r="C3" s="96"/>
      <c r="D3" s="96"/>
      <c r="E3" s="96"/>
      <c r="F3" s="96"/>
      <c r="G3" s="96"/>
      <c r="H3" s="96"/>
      <c r="I3" s="96"/>
      <c r="J3" s="96"/>
      <c r="K3" s="25"/>
      <c r="L3" s="25"/>
    </row>
    <row r="4" spans="1:12" ht="15" thickTop="1" x14ac:dyDescent="0.35"/>
    <row r="5" spans="1:12" ht="15" customHeight="1" x14ac:dyDescent="0.35">
      <c r="B5" s="98" t="s">
        <v>162</v>
      </c>
      <c r="C5" s="98"/>
      <c r="D5" s="98"/>
      <c r="E5" s="98"/>
      <c r="F5" s="98"/>
      <c r="G5" s="98"/>
      <c r="H5" s="98"/>
      <c r="I5" s="98"/>
    </row>
    <row r="6" spans="1:12" ht="14.5" customHeight="1" x14ac:dyDescent="0.35">
      <c r="B6" s="98"/>
      <c r="C6" s="98"/>
      <c r="D6" s="98"/>
      <c r="E6" s="98"/>
      <c r="F6" s="98"/>
      <c r="G6" s="98"/>
      <c r="H6" s="98"/>
      <c r="I6" s="98"/>
    </row>
    <row r="7" spans="1:12" ht="14.5" customHeight="1" x14ac:dyDescent="0.35">
      <c r="B7" s="98"/>
      <c r="C7" s="98"/>
      <c r="D7" s="98"/>
      <c r="E7" s="98"/>
      <c r="F7" s="98"/>
      <c r="G7" s="98"/>
      <c r="H7" s="98"/>
      <c r="I7" s="98"/>
    </row>
    <row r="8" spans="1:12" ht="14.5" customHeight="1" x14ac:dyDescent="0.35">
      <c r="B8" s="98"/>
      <c r="C8" s="98"/>
      <c r="D8" s="98"/>
      <c r="E8" s="98"/>
      <c r="F8" s="98"/>
      <c r="G8" s="98"/>
      <c r="H8" s="98"/>
      <c r="I8" s="98"/>
    </row>
    <row r="9" spans="1:12" ht="14.5" customHeight="1" x14ac:dyDescent="0.35">
      <c r="B9" s="98"/>
      <c r="C9" s="98"/>
      <c r="D9" s="98"/>
      <c r="E9" s="98"/>
      <c r="F9" s="98"/>
      <c r="G9" s="98"/>
      <c r="H9" s="98"/>
      <c r="I9" s="98"/>
    </row>
    <row r="10" spans="1:12" ht="14.5" customHeight="1" x14ac:dyDescent="0.35">
      <c r="B10" s="98"/>
      <c r="C10" s="98"/>
      <c r="D10" s="98"/>
      <c r="E10" s="98"/>
      <c r="F10" s="98"/>
      <c r="G10" s="98"/>
      <c r="H10" s="98"/>
      <c r="I10" s="98"/>
    </row>
    <row r="11" spans="1:12" ht="14.5" customHeight="1" x14ac:dyDescent="0.35">
      <c r="B11" s="98"/>
      <c r="C11" s="98"/>
      <c r="D11" s="98"/>
      <c r="E11" s="98"/>
      <c r="F11" s="98"/>
      <c r="G11" s="98"/>
      <c r="H11" s="98"/>
      <c r="I11" s="98"/>
    </row>
    <row r="12" spans="1:12" ht="14.5" customHeight="1" x14ac:dyDescent="0.35">
      <c r="B12" s="98"/>
      <c r="C12" s="98"/>
      <c r="D12" s="98"/>
      <c r="E12" s="98"/>
      <c r="F12" s="98"/>
      <c r="G12" s="98"/>
      <c r="H12" s="98"/>
      <c r="I12" s="98"/>
    </row>
    <row r="13" spans="1:12" ht="14.5" customHeight="1" x14ac:dyDescent="0.35">
      <c r="B13" s="98"/>
      <c r="C13" s="98"/>
      <c r="D13" s="98"/>
      <c r="E13" s="98"/>
      <c r="F13" s="98"/>
      <c r="G13" s="98"/>
      <c r="H13" s="98"/>
      <c r="I13" s="98"/>
    </row>
    <row r="14" spans="1:12" ht="14.5" customHeight="1" x14ac:dyDescent="0.35">
      <c r="B14" s="98"/>
      <c r="C14" s="98"/>
      <c r="D14" s="98"/>
      <c r="E14" s="98"/>
      <c r="F14" s="98"/>
      <c r="G14" s="98"/>
      <c r="H14" s="98"/>
      <c r="I14" s="98"/>
    </row>
    <row r="15" spans="1:12" ht="14.5" customHeight="1" x14ac:dyDescent="0.35">
      <c r="B15" s="98"/>
      <c r="C15" s="98"/>
      <c r="D15" s="98"/>
      <c r="E15" s="98"/>
      <c r="F15" s="98"/>
      <c r="G15" s="98"/>
      <c r="H15" s="98"/>
      <c r="I15" s="98"/>
    </row>
    <row r="16" spans="1:12" ht="14.5" customHeight="1" x14ac:dyDescent="0.35">
      <c r="B16" s="98"/>
      <c r="C16" s="98"/>
      <c r="D16" s="98"/>
      <c r="E16" s="98"/>
      <c r="F16" s="98"/>
      <c r="G16" s="98"/>
      <c r="H16" s="98"/>
      <c r="I16" s="98"/>
    </row>
    <row r="17" spans="2:9" ht="14.5" customHeight="1" x14ac:dyDescent="0.35">
      <c r="B17" s="98"/>
      <c r="C17" s="98"/>
      <c r="D17" s="98"/>
      <c r="E17" s="98"/>
      <c r="F17" s="98"/>
      <c r="G17" s="98"/>
      <c r="H17" s="98"/>
      <c r="I17" s="98"/>
    </row>
    <row r="18" spans="2:9" ht="14.5" customHeight="1" x14ac:dyDescent="0.35">
      <c r="B18" s="98"/>
      <c r="C18" s="98"/>
      <c r="D18" s="98"/>
      <c r="E18" s="98"/>
      <c r="F18" s="98"/>
      <c r="G18" s="98"/>
      <c r="H18" s="98"/>
      <c r="I18" s="98"/>
    </row>
    <row r="19" spans="2:9" ht="14.5" customHeight="1" x14ac:dyDescent="0.35">
      <c r="B19" s="98"/>
      <c r="C19" s="98"/>
      <c r="D19" s="98"/>
      <c r="E19" s="98"/>
      <c r="F19" s="98"/>
      <c r="G19" s="98"/>
      <c r="H19" s="98"/>
      <c r="I19" s="98"/>
    </row>
    <row r="20" spans="2:9" ht="14.5" customHeight="1" x14ac:dyDescent="0.35">
      <c r="B20" s="98"/>
      <c r="C20" s="98"/>
      <c r="D20" s="98"/>
      <c r="E20" s="98"/>
      <c r="F20" s="98"/>
      <c r="G20" s="98"/>
      <c r="H20" s="98"/>
      <c r="I20" s="98"/>
    </row>
    <row r="21" spans="2:9" ht="14.5" customHeight="1" x14ac:dyDescent="0.35">
      <c r="B21" s="98"/>
      <c r="C21" s="98"/>
      <c r="D21" s="98"/>
      <c r="E21" s="98"/>
      <c r="F21" s="98"/>
      <c r="G21" s="98"/>
      <c r="H21" s="98"/>
      <c r="I21" s="98"/>
    </row>
    <row r="22" spans="2:9" ht="14.5" customHeight="1" x14ac:dyDescent="0.35">
      <c r="B22" s="98"/>
      <c r="C22" s="98"/>
      <c r="D22" s="98"/>
      <c r="E22" s="98"/>
      <c r="F22" s="98"/>
      <c r="G22" s="98"/>
      <c r="H22" s="98"/>
      <c r="I22" s="98"/>
    </row>
    <row r="23" spans="2:9" ht="14.5" customHeight="1" x14ac:dyDescent="0.35">
      <c r="B23" s="98"/>
      <c r="C23" s="98"/>
      <c r="D23" s="98"/>
      <c r="E23" s="98"/>
      <c r="F23" s="98"/>
      <c r="G23" s="98"/>
      <c r="H23" s="98"/>
      <c r="I23" s="98"/>
    </row>
    <row r="24" spans="2:9" ht="14.5" customHeight="1" x14ac:dyDescent="0.35">
      <c r="B24" s="98"/>
      <c r="C24" s="98"/>
      <c r="D24" s="98"/>
      <c r="E24" s="98"/>
      <c r="F24" s="98"/>
      <c r="G24" s="98"/>
      <c r="H24" s="98"/>
      <c r="I24" s="98"/>
    </row>
    <row r="25" spans="2:9" ht="14.5" customHeight="1" x14ac:dyDescent="0.35">
      <c r="B25" s="98"/>
      <c r="C25" s="98"/>
      <c r="D25" s="98"/>
      <c r="E25" s="98"/>
      <c r="F25" s="98"/>
      <c r="G25" s="98"/>
      <c r="H25" s="98"/>
      <c r="I25" s="98"/>
    </row>
    <row r="26" spans="2:9" ht="14.5" customHeight="1" x14ac:dyDescent="0.35">
      <c r="B26" s="98"/>
      <c r="C26" s="98"/>
      <c r="D26" s="98"/>
      <c r="E26" s="98"/>
      <c r="F26" s="98"/>
      <c r="G26" s="98"/>
      <c r="H26" s="98"/>
      <c r="I26" s="98"/>
    </row>
    <row r="27" spans="2:9" ht="14.5" customHeight="1" x14ac:dyDescent="0.35">
      <c r="B27" s="98"/>
      <c r="C27" s="98"/>
      <c r="D27" s="98"/>
      <c r="E27" s="98"/>
      <c r="F27" s="98"/>
      <c r="G27" s="98"/>
      <c r="H27" s="98"/>
      <c r="I27" s="98"/>
    </row>
    <row r="28" spans="2:9" ht="14.5" customHeight="1" x14ac:dyDescent="0.35">
      <c r="B28" s="98"/>
      <c r="C28" s="98"/>
      <c r="D28" s="98"/>
      <c r="E28" s="98"/>
      <c r="F28" s="98"/>
      <c r="G28" s="98"/>
      <c r="H28" s="98"/>
      <c r="I28" s="98"/>
    </row>
    <row r="29" spans="2:9" ht="14.5" customHeight="1" x14ac:dyDescent="0.35">
      <c r="B29" s="98"/>
      <c r="C29" s="98"/>
      <c r="D29" s="98"/>
      <c r="E29" s="98"/>
      <c r="F29" s="98"/>
      <c r="G29" s="98"/>
      <c r="H29" s="98"/>
      <c r="I29" s="98"/>
    </row>
    <row r="30" spans="2:9" ht="14.5" customHeight="1" x14ac:dyDescent="0.35">
      <c r="B30" s="98"/>
      <c r="C30" s="98"/>
      <c r="D30" s="98"/>
      <c r="E30" s="98"/>
      <c r="F30" s="98"/>
      <c r="G30" s="98"/>
      <c r="H30" s="98"/>
      <c r="I30" s="98"/>
    </row>
    <row r="31" spans="2:9" ht="14.5" customHeight="1" x14ac:dyDescent="0.35">
      <c r="B31" s="98"/>
      <c r="C31" s="98"/>
      <c r="D31" s="98"/>
      <c r="E31" s="98"/>
      <c r="F31" s="98"/>
      <c r="G31" s="98"/>
      <c r="H31" s="98"/>
      <c r="I31" s="98"/>
    </row>
    <row r="32" spans="2:9" ht="14.5" customHeight="1" x14ac:dyDescent="0.35">
      <c r="B32" s="98"/>
      <c r="C32" s="98"/>
      <c r="D32" s="98"/>
      <c r="E32" s="98"/>
      <c r="F32" s="98"/>
      <c r="G32" s="98"/>
      <c r="H32" s="98"/>
      <c r="I32" s="98"/>
    </row>
    <row r="33" spans="2:9" ht="14.5" customHeight="1" x14ac:dyDescent="0.35">
      <c r="B33" s="98"/>
      <c r="C33" s="98"/>
      <c r="D33" s="98"/>
      <c r="E33" s="98"/>
      <c r="F33" s="98"/>
      <c r="G33" s="98"/>
      <c r="H33" s="98"/>
      <c r="I33" s="98"/>
    </row>
    <row r="34" spans="2:9" ht="14.5" customHeight="1" x14ac:dyDescent="0.35">
      <c r="B34" s="98"/>
      <c r="C34" s="98"/>
      <c r="D34" s="98"/>
      <c r="E34" s="98"/>
      <c r="F34" s="98"/>
      <c r="G34" s="98"/>
      <c r="H34" s="98"/>
      <c r="I34" s="98"/>
    </row>
    <row r="35" spans="2:9" ht="14.5" customHeight="1" x14ac:dyDescent="0.35">
      <c r="B35" s="98"/>
      <c r="C35" s="98"/>
      <c r="D35" s="98"/>
      <c r="E35" s="98"/>
      <c r="F35" s="98"/>
      <c r="G35" s="98"/>
      <c r="H35" s="98"/>
      <c r="I35" s="98"/>
    </row>
    <row r="36" spans="2:9" ht="14.5" customHeight="1" x14ac:dyDescent="0.35">
      <c r="B36" s="98"/>
      <c r="C36" s="98"/>
      <c r="D36" s="98"/>
      <c r="E36" s="98"/>
      <c r="F36" s="98"/>
      <c r="G36" s="98"/>
      <c r="H36" s="98"/>
      <c r="I36" s="98"/>
    </row>
    <row r="37" spans="2:9" ht="60" customHeight="1" x14ac:dyDescent="0.35">
      <c r="B37" s="98"/>
      <c r="C37" s="98"/>
      <c r="D37" s="98"/>
      <c r="E37" s="98"/>
      <c r="F37" s="98"/>
      <c r="G37" s="98"/>
      <c r="H37" s="98"/>
      <c r="I37" s="98"/>
    </row>
    <row r="38" spans="2:9" ht="60" customHeight="1" x14ac:dyDescent="0.35">
      <c r="B38" s="98"/>
      <c r="C38" s="98"/>
      <c r="D38" s="98"/>
      <c r="E38" s="98"/>
      <c r="F38" s="98"/>
      <c r="G38" s="98"/>
      <c r="H38" s="98"/>
      <c r="I38" s="98"/>
    </row>
    <row r="39" spans="2:9" ht="60" customHeight="1" x14ac:dyDescent="0.35">
      <c r="B39" s="98"/>
      <c r="C39" s="98"/>
      <c r="D39" s="98"/>
      <c r="E39" s="98"/>
      <c r="F39" s="98"/>
      <c r="G39" s="98"/>
      <c r="H39" s="98"/>
      <c r="I39" s="98"/>
    </row>
    <row r="40" spans="2:9" ht="60" customHeight="1" x14ac:dyDescent="0.35">
      <c r="B40" s="98"/>
      <c r="C40" s="98"/>
      <c r="D40" s="98"/>
      <c r="E40" s="98"/>
      <c r="F40" s="98"/>
      <c r="G40" s="98"/>
      <c r="H40" s="98"/>
      <c r="I40" s="98"/>
    </row>
  </sheetData>
  <sheetProtection sheet="1" objects="1" scenarios="1"/>
  <mergeCells count="3">
    <mergeCell ref="A1:J1"/>
    <mergeCell ref="A3:J3"/>
    <mergeCell ref="B5:I40"/>
  </mergeCells>
  <pageMargins left="0.7" right="0.7" top="0.75" bottom="0.75" header="0.3" footer="0.3"/>
  <pageSetup paperSize="9" scale="61"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3">
    <tabColor rgb="FFFFFF00"/>
  </sheetPr>
  <dimension ref="A2:O101"/>
  <sheetViews>
    <sheetView topLeftCell="G1" workbookViewId="0">
      <selection activeCell="N12" sqref="N12"/>
    </sheetView>
  </sheetViews>
  <sheetFormatPr baseColWidth="10" defaultColWidth="11.453125" defaultRowHeight="14.5" x14ac:dyDescent="0.35"/>
  <cols>
    <col min="1" max="1" width="57.26953125" style="20" customWidth="1"/>
    <col min="2" max="2" width="35.54296875" style="20" bestFit="1" customWidth="1"/>
    <col min="3" max="3" width="38.26953125" style="20" customWidth="1"/>
    <col min="4" max="4" width="22.453125" style="21" bestFit="1" customWidth="1"/>
    <col min="5" max="8" width="18.54296875" style="21" bestFit="1" customWidth="1"/>
    <col min="9" max="12" width="13" style="21" bestFit="1" customWidth="1"/>
    <col min="13" max="16384" width="11.453125" style="20"/>
  </cols>
  <sheetData>
    <row r="2" spans="1:15" x14ac:dyDescent="0.35">
      <c r="B2" s="20">
        <v>0</v>
      </c>
      <c r="C2" s="20">
        <v>0</v>
      </c>
      <c r="D2" s="21" t="s">
        <v>165</v>
      </c>
      <c r="E2" s="41" t="s">
        <v>166</v>
      </c>
      <c r="F2" s="41" t="s">
        <v>167</v>
      </c>
      <c r="G2" s="41" t="s">
        <v>168</v>
      </c>
      <c r="H2" s="41" t="s">
        <v>169</v>
      </c>
      <c r="I2" s="41" t="s">
        <v>170</v>
      </c>
      <c r="J2" s="41" t="s">
        <v>171</v>
      </c>
      <c r="K2" s="41" t="s">
        <v>172</v>
      </c>
      <c r="L2" s="41" t="s">
        <v>173</v>
      </c>
      <c r="M2"/>
    </row>
    <row r="3" spans="1:15" x14ac:dyDescent="0.35">
      <c r="A3" s="20" t="str">
        <f>B3&amp;C3</f>
        <v>VOLUMEN (miles Consumiciones)Total Aperitivos</v>
      </c>
      <c r="B3" s="20" t="s">
        <v>41</v>
      </c>
      <c r="C3" s="20" t="s">
        <v>42</v>
      </c>
      <c r="D3" s="21">
        <v>129229.5</v>
      </c>
      <c r="E3" s="21">
        <v>129382.5</v>
      </c>
      <c r="F3" s="21">
        <v>123864.1</v>
      </c>
      <c r="G3" s="21">
        <v>142315.9</v>
      </c>
      <c r="H3" s="21">
        <v>120396</v>
      </c>
      <c r="I3" s="21">
        <v>108393.1</v>
      </c>
      <c r="J3" s="21">
        <v>110506.6</v>
      </c>
      <c r="K3" s="21">
        <v>135145.60000000001</v>
      </c>
      <c r="L3" s="21">
        <v>111810.7</v>
      </c>
      <c r="M3" s="21"/>
      <c r="N3" s="21"/>
      <c r="O3" s="21"/>
    </row>
    <row r="4" spans="1:15" x14ac:dyDescent="0.35">
      <c r="A4" s="20" t="str">
        <f>B3&amp;C4</f>
        <v>VOLUMEN (miles Consumiciones)Patatas Fritas + Otros Aperitivos Salados</v>
      </c>
      <c r="B4" s="20">
        <v>0</v>
      </c>
      <c r="C4" s="20" t="s">
        <v>46</v>
      </c>
      <c r="D4" s="21">
        <v>53625.77</v>
      </c>
      <c r="E4" s="21">
        <v>62046.99</v>
      </c>
      <c r="F4" s="21">
        <v>60368.47</v>
      </c>
      <c r="G4" s="21">
        <v>79033.59</v>
      </c>
      <c r="H4" s="21">
        <v>53950.66</v>
      </c>
      <c r="I4" s="21">
        <v>55151.8</v>
      </c>
      <c r="J4" s="21">
        <v>55060.42</v>
      </c>
      <c r="K4" s="21">
        <v>79029.58</v>
      </c>
      <c r="L4" s="21">
        <v>53182.46</v>
      </c>
      <c r="M4" s="21"/>
      <c r="N4" s="21"/>
      <c r="O4" s="21"/>
    </row>
    <row r="5" spans="1:15" x14ac:dyDescent="0.35">
      <c r="A5" s="20" t="str">
        <f>B3&amp;C5</f>
        <v>VOLUMEN (miles Consumiciones)Patatas Fritas</v>
      </c>
      <c r="B5" s="20">
        <v>0</v>
      </c>
      <c r="C5" s="20" t="s">
        <v>50</v>
      </c>
      <c r="D5" s="21">
        <v>29608.400000000001</v>
      </c>
      <c r="E5" s="21">
        <v>28790.13</v>
      </c>
      <c r="F5" s="21">
        <v>29081.41</v>
      </c>
      <c r="G5" s="21">
        <v>44774.46</v>
      </c>
      <c r="H5" s="21">
        <v>28768.17</v>
      </c>
      <c r="I5" s="21">
        <v>28725.87</v>
      </c>
      <c r="J5" s="21">
        <v>29477.42</v>
      </c>
      <c r="K5" s="21">
        <v>42583.68</v>
      </c>
      <c r="L5" s="21">
        <v>28360.080000000002</v>
      </c>
      <c r="M5" s="21"/>
      <c r="N5" s="21"/>
      <c r="O5" s="21"/>
    </row>
    <row r="6" spans="1:15" x14ac:dyDescent="0.35">
      <c r="A6" s="20" t="str">
        <f>B3&amp;C6</f>
        <v>VOLUMEN (miles Consumiciones)Otros Snacks Salados</v>
      </c>
      <c r="B6" s="20">
        <v>0</v>
      </c>
      <c r="C6" s="20" t="s">
        <v>54</v>
      </c>
      <c r="D6" s="21">
        <v>24017.38</v>
      </c>
      <c r="E6" s="21">
        <v>33256.86</v>
      </c>
      <c r="F6" s="21">
        <v>31287.05</v>
      </c>
      <c r="G6" s="21">
        <v>34259.129999999997</v>
      </c>
      <c r="H6" s="21">
        <v>25182.49</v>
      </c>
      <c r="I6" s="21">
        <v>26425.919999999998</v>
      </c>
      <c r="J6" s="21">
        <v>25583</v>
      </c>
      <c r="K6" s="21">
        <v>36445.89</v>
      </c>
      <c r="L6" s="21">
        <v>24822.38</v>
      </c>
      <c r="M6" s="21"/>
      <c r="N6" s="21"/>
      <c r="O6" s="21"/>
    </row>
    <row r="7" spans="1:15" x14ac:dyDescent="0.35">
      <c r="A7" s="20" t="str">
        <f>B3&amp;C7</f>
        <v>VOLUMEN (miles Consumiciones)Frutos Secos</v>
      </c>
      <c r="B7" s="20">
        <v>0</v>
      </c>
      <c r="C7" s="20" t="s">
        <v>57</v>
      </c>
      <c r="D7" s="21">
        <v>19071.830000000002</v>
      </c>
      <c r="E7" s="21">
        <v>19867.689999999999</v>
      </c>
      <c r="F7" s="21">
        <v>16461.2</v>
      </c>
      <c r="G7" s="21">
        <v>21486.3</v>
      </c>
      <c r="H7" s="21">
        <v>15492.21</v>
      </c>
      <c r="I7" s="21">
        <v>15672.41</v>
      </c>
      <c r="J7" s="21">
        <v>12140.44</v>
      </c>
      <c r="K7" s="21">
        <v>16746.68</v>
      </c>
      <c r="L7" s="21">
        <v>12584.54</v>
      </c>
      <c r="M7" s="21"/>
      <c r="N7" s="21"/>
      <c r="O7" s="21"/>
    </row>
    <row r="8" spans="1:15" x14ac:dyDescent="0.35">
      <c r="A8" s="20" t="str">
        <f>B3&amp;C8</f>
        <v>VOLUMEN (miles Consumiciones)Chocolatinas/Chocolate/Bombones</v>
      </c>
      <c r="B8" s="20">
        <v>0</v>
      </c>
      <c r="C8" s="20" t="s">
        <v>60</v>
      </c>
      <c r="D8" s="21">
        <v>25808.05</v>
      </c>
      <c r="E8" s="21">
        <v>20802.34</v>
      </c>
      <c r="F8" s="21">
        <v>22953.48</v>
      </c>
      <c r="G8" s="21">
        <v>13779.56</v>
      </c>
      <c r="H8" s="21">
        <v>18408.53</v>
      </c>
      <c r="I8" s="21">
        <v>18141.93</v>
      </c>
      <c r="J8" s="21">
        <v>17491.740000000002</v>
      </c>
      <c r="K8" s="21">
        <v>15728.37</v>
      </c>
      <c r="L8" s="21">
        <v>21280.46</v>
      </c>
      <c r="M8" s="21"/>
      <c r="N8" s="21"/>
      <c r="O8" s="21"/>
    </row>
    <row r="9" spans="1:15" x14ac:dyDescent="0.35">
      <c r="A9" s="20" t="str">
        <f>B3&amp;C9</f>
        <v>VOLUMEN (miles Consumiciones)Chicles</v>
      </c>
      <c r="B9" s="20">
        <v>0</v>
      </c>
      <c r="C9" s="20" t="s">
        <v>63</v>
      </c>
      <c r="D9" s="21">
        <v>8286.5750000000007</v>
      </c>
      <c r="E9" s="21">
        <v>6994.9690000000001</v>
      </c>
      <c r="F9" s="21">
        <v>6349.2449999999999</v>
      </c>
      <c r="G9" s="21">
        <v>8895.0750000000007</v>
      </c>
      <c r="H9" s="21">
        <v>7603.2479999999996</v>
      </c>
      <c r="I9" s="21">
        <v>5115.2809999999999</v>
      </c>
      <c r="J9" s="21">
        <v>6657.3450000000003</v>
      </c>
      <c r="K9" s="21">
        <v>6403.8940000000002</v>
      </c>
      <c r="L9" s="21">
        <v>7150.8370000000004</v>
      </c>
      <c r="M9" s="21"/>
      <c r="N9" s="21"/>
      <c r="O9" s="21"/>
    </row>
    <row r="10" spans="1:15" x14ac:dyDescent="0.35">
      <c r="A10" s="20" t="str">
        <f>B3&amp;C10</f>
        <v>VOLUMEN (miles Consumiciones)Caramelos</v>
      </c>
      <c r="B10" s="20">
        <v>0</v>
      </c>
      <c r="C10" s="20" t="s">
        <v>66</v>
      </c>
      <c r="D10" s="21">
        <v>8900.4750000000004</v>
      </c>
      <c r="E10" s="21">
        <v>6660.1980000000003</v>
      </c>
      <c r="F10" s="21">
        <v>7729.8890000000001</v>
      </c>
      <c r="G10" s="21">
        <v>6271.4740000000002</v>
      </c>
      <c r="H10" s="21">
        <v>11155.18</v>
      </c>
      <c r="I10" s="21">
        <v>5965.2669999999998</v>
      </c>
      <c r="J10" s="21">
        <v>8343.259</v>
      </c>
      <c r="K10" s="21">
        <v>6806.7619999999997</v>
      </c>
      <c r="L10" s="21">
        <v>9029.9509999999991</v>
      </c>
      <c r="M10" s="21"/>
      <c r="N10" s="21"/>
      <c r="O10" s="21"/>
    </row>
    <row r="11" spans="1:15" x14ac:dyDescent="0.35">
      <c r="A11" s="20" t="str">
        <f>B3&amp;C11</f>
        <v>VOLUMEN (miles Consumiciones)Golosinas</v>
      </c>
      <c r="B11" s="20">
        <v>0</v>
      </c>
      <c r="C11" s="20" t="s">
        <v>68</v>
      </c>
      <c r="D11" s="21">
        <v>13536.77</v>
      </c>
      <c r="E11" s="21">
        <v>13010.35</v>
      </c>
      <c r="F11" s="21">
        <v>10001.790000000001</v>
      </c>
      <c r="G11" s="21">
        <v>12849.93</v>
      </c>
      <c r="H11" s="21">
        <v>13786.15</v>
      </c>
      <c r="I11" s="21">
        <v>8346.3979999999992</v>
      </c>
      <c r="J11" s="21">
        <v>10813.37</v>
      </c>
      <c r="K11" s="21">
        <v>10430.290000000001</v>
      </c>
      <c r="L11" s="21">
        <v>8582.4390000000003</v>
      </c>
      <c r="M11" s="21"/>
      <c r="N11" s="21"/>
      <c r="O11" s="21"/>
    </row>
    <row r="12" spans="1:15" x14ac:dyDescent="0.35">
      <c r="A12" s="20" t="str">
        <f>B12&amp;C12</f>
        <v>VOLUMEN (Miles kg ó litros)Total Aperitivos</v>
      </c>
      <c r="B12" s="20" t="s">
        <v>45</v>
      </c>
      <c r="C12" s="20" t="s">
        <v>42</v>
      </c>
      <c r="D12" s="21">
        <v>13365.22663447</v>
      </c>
      <c r="E12" s="21">
        <v>13149.00246813</v>
      </c>
      <c r="F12" s="21">
        <v>12688.718308879999</v>
      </c>
      <c r="G12" s="21">
        <v>16048.280994860001</v>
      </c>
      <c r="H12" s="21">
        <v>11797.9702707</v>
      </c>
      <c r="I12" s="21">
        <v>11582.410850684</v>
      </c>
      <c r="J12" s="21">
        <v>11283.449835580001</v>
      </c>
      <c r="K12" s="21">
        <v>15459.029273951999</v>
      </c>
      <c r="L12" s="21">
        <v>12225.029082887</v>
      </c>
      <c r="M12" s="21"/>
      <c r="N12" s="21"/>
      <c r="O12" s="21"/>
    </row>
    <row r="13" spans="1:15" x14ac:dyDescent="0.35">
      <c r="A13" s="20" t="str">
        <f>B12&amp;C13</f>
        <v>VOLUMEN (Miles kg ó litros)Patatas Fritas + Otros Aperitivos Salados</v>
      </c>
      <c r="B13" s="20">
        <v>0</v>
      </c>
      <c r="C13" s="20" t="s">
        <v>46</v>
      </c>
      <c r="D13" s="21">
        <v>6296.5241610000003</v>
      </c>
      <c r="E13" s="21">
        <v>7100.7611500000003</v>
      </c>
      <c r="F13" s="21">
        <v>7207.1676600000001</v>
      </c>
      <c r="G13" s="21">
        <v>10028.337402000001</v>
      </c>
      <c r="H13" s="21">
        <v>6397.2350159999996</v>
      </c>
      <c r="I13" s="21">
        <v>6563.5273219999999</v>
      </c>
      <c r="J13" s="21">
        <v>6491.2914030000002</v>
      </c>
      <c r="K13" s="21">
        <v>9529.5981830000001</v>
      </c>
      <c r="L13" s="21">
        <v>6548.8336939999999</v>
      </c>
      <c r="M13" s="21"/>
      <c r="N13" s="21"/>
      <c r="O13" s="21"/>
    </row>
    <row r="14" spans="1:15" x14ac:dyDescent="0.35">
      <c r="A14" s="20" t="str">
        <f>B12&amp;C14</f>
        <v>VOLUMEN (Miles kg ó litros)Patatas Fritas</v>
      </c>
      <c r="B14" s="20">
        <v>0</v>
      </c>
      <c r="C14" s="20" t="s">
        <v>50</v>
      </c>
      <c r="D14" s="21">
        <v>3898.06403</v>
      </c>
      <c r="E14" s="21">
        <v>3969.8604599999999</v>
      </c>
      <c r="F14" s="21">
        <v>4253.5118700000003</v>
      </c>
      <c r="G14" s="21">
        <v>6510.8680300000005</v>
      </c>
      <c r="H14" s="21">
        <v>3969.1217900000001</v>
      </c>
      <c r="I14" s="21">
        <v>3847.47415</v>
      </c>
      <c r="J14" s="21">
        <v>3815.9975800000002</v>
      </c>
      <c r="K14" s="21">
        <v>5884.7322899999999</v>
      </c>
      <c r="L14" s="21">
        <v>3933.30341</v>
      </c>
      <c r="M14" s="21"/>
      <c r="N14" s="21"/>
      <c r="O14" s="21"/>
    </row>
    <row r="15" spans="1:15" x14ac:dyDescent="0.35">
      <c r="A15" s="20" t="str">
        <f>B12&amp;C15</f>
        <v>VOLUMEN (Miles kg ó litros)Otros Snacks Salados</v>
      </c>
      <c r="B15" s="20">
        <v>0</v>
      </c>
      <c r="C15" s="20" t="s">
        <v>54</v>
      </c>
      <c r="D15" s="21">
        <v>2398.4601310000003</v>
      </c>
      <c r="E15" s="21">
        <v>3130.9006899999999</v>
      </c>
      <c r="F15" s="21">
        <v>2953.6557900000003</v>
      </c>
      <c r="G15" s="21">
        <v>3517.469372</v>
      </c>
      <c r="H15" s="21">
        <v>2428.1132259999999</v>
      </c>
      <c r="I15" s="21">
        <v>2716.0531719999999</v>
      </c>
      <c r="J15" s="21">
        <v>2675.293823</v>
      </c>
      <c r="K15" s="21">
        <v>3644.8658930000001</v>
      </c>
      <c r="L15" s="21">
        <v>2615.5302839999999</v>
      </c>
      <c r="M15" s="21"/>
      <c r="N15" s="21"/>
      <c r="O15" s="21"/>
    </row>
    <row r="16" spans="1:15" x14ac:dyDescent="0.35">
      <c r="A16" s="20" t="str">
        <f>B12&amp;C16</f>
        <v>VOLUMEN (Miles kg ó litros)Frutos Secos</v>
      </c>
      <c r="B16" s="20">
        <v>0</v>
      </c>
      <c r="C16" s="20" t="s">
        <v>57</v>
      </c>
      <c r="D16" s="21">
        <v>2849.8007459999999</v>
      </c>
      <c r="E16" s="21">
        <v>3202.9900090000001</v>
      </c>
      <c r="F16" s="21">
        <v>2670.3182629999997</v>
      </c>
      <c r="G16" s="21">
        <v>3470.9141759999998</v>
      </c>
      <c r="H16" s="21">
        <v>2422.164217</v>
      </c>
      <c r="I16" s="21">
        <v>2525.6303280000002</v>
      </c>
      <c r="J16" s="21">
        <v>2291.401773</v>
      </c>
      <c r="K16" s="21">
        <v>3216.5187880000003</v>
      </c>
      <c r="L16" s="21">
        <v>2550.7224619999997</v>
      </c>
      <c r="M16" s="21"/>
      <c r="N16" s="21"/>
      <c r="O16" s="21"/>
    </row>
    <row r="17" spans="1:15" x14ac:dyDescent="0.35">
      <c r="A17" s="20" t="str">
        <f>B12&amp;C17</f>
        <v>VOLUMEN (Miles kg ó litros)Chocolatinas/Chocolate/Bombones</v>
      </c>
      <c r="B17" s="20">
        <v>0</v>
      </c>
      <c r="C17" s="20" t="s">
        <v>60</v>
      </c>
      <c r="D17" s="21">
        <v>2618.1553492100002</v>
      </c>
      <c r="E17" s="21">
        <v>1509.3298522300001</v>
      </c>
      <c r="F17" s="21">
        <v>1516.60167056</v>
      </c>
      <c r="G17" s="21">
        <v>1101.5858471899999</v>
      </c>
      <c r="H17" s="21">
        <v>1645.5043939</v>
      </c>
      <c r="I17" s="21">
        <v>1278.5255387339998</v>
      </c>
      <c r="J17" s="21">
        <v>1278.07177978</v>
      </c>
      <c r="K17" s="21">
        <v>1292.855883212</v>
      </c>
      <c r="L17" s="21">
        <v>1857.0133996069999</v>
      </c>
      <c r="M17" s="21"/>
      <c r="N17" s="21"/>
      <c r="O17" s="21"/>
    </row>
    <row r="18" spans="1:15" x14ac:dyDescent="0.35">
      <c r="A18" s="20" t="str">
        <f>B12&amp;C18</f>
        <v>VOLUMEN (Miles kg ó litros)Chicles</v>
      </c>
      <c r="B18" s="20">
        <v>0</v>
      </c>
      <c r="C18" s="20" t="s">
        <v>63</v>
      </c>
      <c r="D18" s="21">
        <v>429.11058426</v>
      </c>
      <c r="E18" s="21">
        <v>265.0040654</v>
      </c>
      <c r="F18" s="21">
        <v>296.88196072</v>
      </c>
      <c r="G18" s="21">
        <v>353.48168412000001</v>
      </c>
      <c r="H18" s="21">
        <v>310.0550088</v>
      </c>
      <c r="I18" s="21">
        <v>240.23433879999999</v>
      </c>
      <c r="J18" s="21">
        <v>286.888036</v>
      </c>
      <c r="K18" s="21">
        <v>302.21646664000002</v>
      </c>
      <c r="L18" s="21">
        <v>250.26895517999998</v>
      </c>
      <c r="M18" s="21"/>
      <c r="N18" s="21"/>
      <c r="O18" s="21"/>
    </row>
    <row r="19" spans="1:15" x14ac:dyDescent="0.35">
      <c r="A19" s="20" t="str">
        <f>B12&amp;C19</f>
        <v>VOLUMEN (Miles kg ó litros)Caramelos</v>
      </c>
      <c r="B19" s="20">
        <v>0</v>
      </c>
      <c r="C19" s="20" t="s">
        <v>66</v>
      </c>
      <c r="D19" s="21">
        <v>508.17812400000003</v>
      </c>
      <c r="E19" s="21">
        <v>384.92380349999996</v>
      </c>
      <c r="F19" s="21">
        <v>395.51692959999997</v>
      </c>
      <c r="G19" s="21">
        <v>342.75739055000003</v>
      </c>
      <c r="H19" s="21">
        <v>506.53272600000003</v>
      </c>
      <c r="I19" s="21">
        <v>395.47056115000004</v>
      </c>
      <c r="J19" s="21">
        <v>397.48251379999999</v>
      </c>
      <c r="K19" s="21">
        <v>415.68235809999999</v>
      </c>
      <c r="L19" s="21">
        <v>445.49745309999997</v>
      </c>
      <c r="M19" s="21"/>
      <c r="N19" s="21"/>
      <c r="O19" s="21"/>
    </row>
    <row r="20" spans="1:15" x14ac:dyDescent="0.35">
      <c r="A20" s="20" t="str">
        <f>B12&amp;C20</f>
        <v>VOLUMEN (Miles kg ó litros)Golosinas</v>
      </c>
      <c r="B20" s="20">
        <v>0</v>
      </c>
      <c r="C20" s="20" t="s">
        <v>68</v>
      </c>
      <c r="D20" s="21">
        <v>663.45767000000001</v>
      </c>
      <c r="E20" s="21">
        <v>685.99358800000005</v>
      </c>
      <c r="F20" s="21">
        <v>602.23182499999996</v>
      </c>
      <c r="G20" s="21">
        <v>751.20449499999995</v>
      </c>
      <c r="H20" s="21">
        <v>516.47890899999993</v>
      </c>
      <c r="I20" s="21">
        <v>579.02276199999994</v>
      </c>
      <c r="J20" s="21">
        <v>538.31432999999993</v>
      </c>
      <c r="K20" s="21">
        <v>702.15759500000001</v>
      </c>
      <c r="L20" s="21">
        <v>572.69311899999991</v>
      </c>
      <c r="M20" s="21"/>
      <c r="N20" s="21"/>
      <c r="O20" s="21"/>
    </row>
    <row r="21" spans="1:15" x14ac:dyDescent="0.35">
      <c r="A21" s="20" t="str">
        <f>B21&amp;C21</f>
        <v>VALOR (Miles Euros)Total Aperitivos</v>
      </c>
      <c r="B21" s="20" t="s">
        <v>49</v>
      </c>
      <c r="C21" s="20" t="s">
        <v>42</v>
      </c>
      <c r="D21" s="21">
        <v>115164.1</v>
      </c>
      <c r="E21" s="21">
        <v>119524.8</v>
      </c>
      <c r="F21" s="21">
        <v>110643.3</v>
      </c>
      <c r="G21" s="21">
        <v>140455.1</v>
      </c>
      <c r="H21" s="21">
        <v>108034.8</v>
      </c>
      <c r="I21" s="21">
        <v>104084.7</v>
      </c>
      <c r="J21" s="21">
        <v>97035.13</v>
      </c>
      <c r="K21" s="21">
        <v>131803.9</v>
      </c>
      <c r="L21" s="21">
        <v>98878.77</v>
      </c>
      <c r="M21" s="21"/>
      <c r="N21" s="21"/>
      <c r="O21" s="21"/>
    </row>
    <row r="22" spans="1:15" x14ac:dyDescent="0.35">
      <c r="A22" s="20" t="str">
        <f>B21&amp;C22</f>
        <v>VALOR (Miles Euros)Patatas Fritas + Otros Aperitivos Salados</v>
      </c>
      <c r="B22" s="20">
        <v>0</v>
      </c>
      <c r="C22" s="20" t="s">
        <v>46</v>
      </c>
      <c r="D22" s="21">
        <v>50435.64</v>
      </c>
      <c r="E22" s="21">
        <v>59154.879999999997</v>
      </c>
      <c r="F22" s="21">
        <v>59348.95</v>
      </c>
      <c r="G22" s="21">
        <v>78662.73</v>
      </c>
      <c r="H22" s="21">
        <v>54367.34</v>
      </c>
      <c r="I22" s="21">
        <v>54823.26</v>
      </c>
      <c r="J22" s="21">
        <v>53945.06</v>
      </c>
      <c r="K22" s="21">
        <v>79596.899999999994</v>
      </c>
      <c r="L22" s="21">
        <v>52237.18</v>
      </c>
      <c r="M22" s="21"/>
      <c r="N22" s="21"/>
      <c r="O22" s="21"/>
    </row>
    <row r="23" spans="1:15" x14ac:dyDescent="0.35">
      <c r="A23" s="20" t="str">
        <f>B21&amp;C23</f>
        <v>VALOR (Miles Euros)Patatas Fritas</v>
      </c>
      <c r="B23" s="20">
        <v>0</v>
      </c>
      <c r="C23" s="20" t="s">
        <v>50</v>
      </c>
      <c r="D23" s="21">
        <v>32032.79</v>
      </c>
      <c r="E23" s="21">
        <v>32748.66</v>
      </c>
      <c r="F23" s="21">
        <v>32371.99</v>
      </c>
      <c r="G23" s="21">
        <v>50325.97</v>
      </c>
      <c r="H23" s="21">
        <v>32710.78</v>
      </c>
      <c r="I23" s="21">
        <v>33444.370000000003</v>
      </c>
      <c r="J23" s="21">
        <v>33537.11</v>
      </c>
      <c r="K23" s="21">
        <v>49373.5</v>
      </c>
      <c r="L23" s="21">
        <v>32303.47</v>
      </c>
      <c r="M23" s="21"/>
      <c r="N23" s="21"/>
      <c r="O23" s="21"/>
    </row>
    <row r="24" spans="1:15" x14ac:dyDescent="0.35">
      <c r="A24" s="20" t="str">
        <f>B21&amp;C24</f>
        <v>VALOR (Miles Euros)Otros Snacks Salados</v>
      </c>
      <c r="B24" s="20">
        <v>0</v>
      </c>
      <c r="C24" s="20" t="s">
        <v>54</v>
      </c>
      <c r="D24" s="21">
        <v>18402.849999999999</v>
      </c>
      <c r="E24" s="21">
        <v>26406.21</v>
      </c>
      <c r="F24" s="21">
        <v>26976.959999999999</v>
      </c>
      <c r="G24" s="21">
        <v>28336.76</v>
      </c>
      <c r="H24" s="21">
        <v>21656.57</v>
      </c>
      <c r="I24" s="21">
        <v>21378.89</v>
      </c>
      <c r="J24" s="21">
        <v>20407.95</v>
      </c>
      <c r="K24" s="21">
        <v>30223.4</v>
      </c>
      <c r="L24" s="21">
        <v>19933.71</v>
      </c>
      <c r="M24" s="21"/>
      <c r="N24" s="21"/>
      <c r="O24" s="21"/>
    </row>
    <row r="25" spans="1:15" x14ac:dyDescent="0.35">
      <c r="A25" s="20" t="str">
        <f>B21&amp;C25</f>
        <v>VALOR (Miles Euros)Frutos Secos</v>
      </c>
      <c r="B25" s="20">
        <v>0</v>
      </c>
      <c r="C25" s="20" t="s">
        <v>57</v>
      </c>
      <c r="D25" s="21">
        <v>29280.91</v>
      </c>
      <c r="E25" s="21">
        <v>33031.24</v>
      </c>
      <c r="F25" s="21">
        <v>25452.58</v>
      </c>
      <c r="G25" s="21">
        <v>34901.89</v>
      </c>
      <c r="H25" s="21">
        <v>24451.279999999999</v>
      </c>
      <c r="I25" s="21">
        <v>23761.9</v>
      </c>
      <c r="J25" s="21">
        <v>18906.23</v>
      </c>
      <c r="K25" s="21">
        <v>27132.28</v>
      </c>
      <c r="L25" s="21">
        <v>20276.71</v>
      </c>
      <c r="M25" s="21"/>
      <c r="N25" s="21"/>
      <c r="O25" s="21"/>
    </row>
    <row r="26" spans="1:15" x14ac:dyDescent="0.35">
      <c r="A26" s="20" t="str">
        <f>B21&amp;C26</f>
        <v>VALOR (Miles Euros)Chocolatinas/Chocolate/Bombones</v>
      </c>
      <c r="B26" s="20">
        <v>0</v>
      </c>
      <c r="C26" s="20" t="s">
        <v>60</v>
      </c>
      <c r="D26" s="21">
        <v>17454.78</v>
      </c>
      <c r="E26" s="21">
        <v>12802.83</v>
      </c>
      <c r="F26" s="21">
        <v>11783.15</v>
      </c>
      <c r="G26" s="21">
        <v>10528.13</v>
      </c>
      <c r="H26" s="21">
        <v>13466.2</v>
      </c>
      <c r="I26" s="21">
        <v>12223.08</v>
      </c>
      <c r="J26" s="21">
        <v>10523.55</v>
      </c>
      <c r="K26" s="21">
        <v>10172.11</v>
      </c>
      <c r="L26" s="21">
        <v>13877.29</v>
      </c>
      <c r="M26" s="21"/>
      <c r="N26" s="21"/>
      <c r="O26" s="21"/>
    </row>
    <row r="27" spans="1:15" x14ac:dyDescent="0.35">
      <c r="A27" s="20" t="str">
        <f>B21&amp;C27</f>
        <v>VALOR (Miles Euros)Chicles</v>
      </c>
      <c r="B27" s="20">
        <v>0</v>
      </c>
      <c r="C27" s="20" t="s">
        <v>63</v>
      </c>
      <c r="D27" s="21">
        <v>5967.38</v>
      </c>
      <c r="E27" s="21">
        <v>4008.5509999999999</v>
      </c>
      <c r="F27" s="21">
        <v>4499.5429999999997</v>
      </c>
      <c r="G27" s="21">
        <v>6401.2070000000003</v>
      </c>
      <c r="H27" s="21">
        <v>4318.7139999999999</v>
      </c>
      <c r="I27" s="21">
        <v>4207.2820000000002</v>
      </c>
      <c r="J27" s="21">
        <v>4306.6949999999997</v>
      </c>
      <c r="K27" s="21">
        <v>5008.9859999999999</v>
      </c>
      <c r="L27" s="21">
        <v>3385.9780000000001</v>
      </c>
      <c r="M27" s="21"/>
      <c r="N27" s="21"/>
      <c r="O27" s="21"/>
    </row>
    <row r="28" spans="1:15" x14ac:dyDescent="0.35">
      <c r="A28" s="20" t="str">
        <f>B21&amp;C28</f>
        <v>VALOR (Miles Euros)Caramelos</v>
      </c>
      <c r="B28" s="20">
        <v>0</v>
      </c>
      <c r="C28" s="20" t="s">
        <v>66</v>
      </c>
      <c r="D28" s="21">
        <v>7140.1459999999997</v>
      </c>
      <c r="E28" s="21">
        <v>5471.0309999999999</v>
      </c>
      <c r="F28" s="21">
        <v>5746.95</v>
      </c>
      <c r="G28" s="21">
        <v>4931.5410000000002</v>
      </c>
      <c r="H28" s="21">
        <v>7179.0940000000001</v>
      </c>
      <c r="I28" s="21">
        <v>4697.6469999999999</v>
      </c>
      <c r="J28" s="21">
        <v>5071.4970000000003</v>
      </c>
      <c r="K28" s="21">
        <v>5240.45</v>
      </c>
      <c r="L28" s="21">
        <v>5002.7939999999999</v>
      </c>
      <c r="M28" s="21"/>
      <c r="N28" s="21"/>
      <c r="O28" s="21"/>
    </row>
    <row r="29" spans="1:15" x14ac:dyDescent="0.35">
      <c r="A29" s="20" t="str">
        <f>B21&amp;C29</f>
        <v>VALOR (Miles Euros)Golosinas</v>
      </c>
      <c r="B29" s="20">
        <v>0</v>
      </c>
      <c r="C29" s="20" t="s">
        <v>68</v>
      </c>
      <c r="D29" s="21">
        <v>4885.2640000000001</v>
      </c>
      <c r="E29" s="21">
        <v>5056.2849999999999</v>
      </c>
      <c r="F29" s="21">
        <v>3812.1660000000002</v>
      </c>
      <c r="G29" s="21">
        <v>5029.6239999999998</v>
      </c>
      <c r="H29" s="21">
        <v>4252.1239999999998</v>
      </c>
      <c r="I29" s="21">
        <v>4371.567</v>
      </c>
      <c r="J29" s="21">
        <v>4282.0940000000001</v>
      </c>
      <c r="K29" s="21">
        <v>4653.1959999999999</v>
      </c>
      <c r="L29" s="21">
        <v>4098.817</v>
      </c>
      <c r="M29" s="21"/>
      <c r="N29" s="21"/>
      <c r="O29" s="21"/>
    </row>
    <row r="30" spans="1:15" x14ac:dyDescent="0.35">
      <c r="A30" s="20" t="str">
        <f>B30&amp;C30</f>
        <v>PENETRACION (%)Total Aperitivos</v>
      </c>
      <c r="B30" s="20" t="s">
        <v>53</v>
      </c>
      <c r="C30" s="20" t="s">
        <v>42</v>
      </c>
      <c r="D30" s="21">
        <v>33.834009999999999</v>
      </c>
      <c r="E30" s="21">
        <v>31.907330000000002</v>
      </c>
      <c r="F30" s="21">
        <v>35.210529999999999</v>
      </c>
      <c r="G30" s="21">
        <v>38.389040000000001</v>
      </c>
      <c r="H30" s="21">
        <v>30.80152</v>
      </c>
      <c r="I30" s="21">
        <v>31.13701</v>
      </c>
      <c r="J30" s="21">
        <v>31.205480000000001</v>
      </c>
      <c r="K30" s="21">
        <v>36.529269999999997</v>
      </c>
      <c r="L30" s="21">
        <v>30.775069999999999</v>
      </c>
      <c r="M30" s="21"/>
      <c r="N30" s="21"/>
      <c r="O30" s="21"/>
    </row>
    <row r="31" spans="1:15" x14ac:dyDescent="0.35">
      <c r="A31" s="20" t="str">
        <f>B30&amp;C31</f>
        <v>PENETRACION (%)Patatas Fritas + Otros Aperitivos Salados</v>
      </c>
      <c r="B31" s="20">
        <v>0</v>
      </c>
      <c r="C31" s="20" t="s">
        <v>46</v>
      </c>
      <c r="D31" s="21">
        <v>26.074539999999999</v>
      </c>
      <c r="E31" s="21">
        <v>26.426030000000001</v>
      </c>
      <c r="F31" s="21">
        <v>28.017420000000001</v>
      </c>
      <c r="G31" s="21">
        <v>32.134059999999998</v>
      </c>
      <c r="H31" s="21">
        <v>24.574400000000001</v>
      </c>
      <c r="I31" s="21">
        <v>23.96762</v>
      </c>
      <c r="J31" s="21">
        <v>25.237069999999999</v>
      </c>
      <c r="K31" s="21">
        <v>30.223510000000001</v>
      </c>
      <c r="L31" s="21">
        <v>24.660430000000002</v>
      </c>
      <c r="M31" s="21"/>
      <c r="N31" s="21"/>
      <c r="O31" s="21"/>
    </row>
    <row r="32" spans="1:15" x14ac:dyDescent="0.35">
      <c r="A32" s="20" t="str">
        <f>B30&amp;C32</f>
        <v>PENETRACION (%)Patatas Fritas</v>
      </c>
      <c r="B32" s="20">
        <v>0</v>
      </c>
      <c r="C32" s="20" t="s">
        <v>50</v>
      </c>
      <c r="D32" s="21">
        <v>19.529979999999998</v>
      </c>
      <c r="E32" s="21">
        <v>18.742599999999999</v>
      </c>
      <c r="F32" s="21">
        <v>20.505420000000001</v>
      </c>
      <c r="G32" s="21">
        <v>25.18206</v>
      </c>
      <c r="H32" s="21">
        <v>17.066420000000001</v>
      </c>
      <c r="I32" s="21">
        <v>17.334610000000001</v>
      </c>
      <c r="J32" s="21">
        <v>18.439170000000001</v>
      </c>
      <c r="K32" s="21">
        <v>23.0669</v>
      </c>
      <c r="L32" s="21">
        <v>17.785150000000002</v>
      </c>
      <c r="M32" s="21"/>
      <c r="N32" s="21"/>
      <c r="O32" s="21"/>
    </row>
    <row r="33" spans="1:15" x14ac:dyDescent="0.35">
      <c r="A33" s="20" t="str">
        <f>B30&amp;C33</f>
        <v>PENETRACION (%)Otros Snacks Salados</v>
      </c>
      <c r="B33" s="20">
        <v>0</v>
      </c>
      <c r="C33" s="20" t="s">
        <v>54</v>
      </c>
      <c r="D33" s="21">
        <v>14.46022</v>
      </c>
      <c r="E33" s="21">
        <v>16.113579999999999</v>
      </c>
      <c r="F33" s="21">
        <v>15.929550000000001</v>
      </c>
      <c r="G33" s="21">
        <v>17.664429999999999</v>
      </c>
      <c r="H33" s="21">
        <v>14.69436</v>
      </c>
      <c r="I33" s="21">
        <v>14.591290000000001</v>
      </c>
      <c r="J33" s="21">
        <v>14.12257</v>
      </c>
      <c r="K33" s="21">
        <v>17.79025</v>
      </c>
      <c r="L33" s="21">
        <v>13.41606</v>
      </c>
      <c r="M33" s="21"/>
      <c r="N33" s="21"/>
      <c r="O33" s="21"/>
    </row>
    <row r="34" spans="1:15" x14ac:dyDescent="0.35">
      <c r="A34" s="20" t="str">
        <f>B30&amp;C34</f>
        <v>PENETRACION (%)Frutos Secos</v>
      </c>
      <c r="B34" s="20">
        <v>0</v>
      </c>
      <c r="C34" s="20" t="s">
        <v>57</v>
      </c>
      <c r="D34" s="21">
        <v>9.1755840000000006</v>
      </c>
      <c r="E34" s="21">
        <v>8.1553570000000004</v>
      </c>
      <c r="F34" s="21">
        <v>8.8349589999999996</v>
      </c>
      <c r="G34" s="21">
        <v>11.40612</v>
      </c>
      <c r="H34" s="21">
        <v>9.1150439999999993</v>
      </c>
      <c r="I34" s="21">
        <v>7.7069400000000003</v>
      </c>
      <c r="J34" s="21">
        <v>7.9374729999999998</v>
      </c>
      <c r="K34" s="21">
        <v>10.186999999999999</v>
      </c>
      <c r="L34" s="21">
        <v>7.595294</v>
      </c>
      <c r="M34" s="21"/>
      <c r="N34" s="21"/>
      <c r="O34" s="21"/>
    </row>
    <row r="35" spans="1:15" x14ac:dyDescent="0.35">
      <c r="A35" s="20" t="str">
        <f>B30&amp;C35</f>
        <v>PENETRACION (%)Chocolatinas/Chocolate/Bombones</v>
      </c>
      <c r="B35" s="20">
        <v>0</v>
      </c>
      <c r="C35" s="20" t="s">
        <v>60</v>
      </c>
      <c r="D35" s="21">
        <v>9.8425650000000005</v>
      </c>
      <c r="E35" s="21">
        <v>8.0438010000000002</v>
      </c>
      <c r="F35" s="21">
        <v>9.6234889999999993</v>
      </c>
      <c r="G35" s="21">
        <v>7.9989379999999999</v>
      </c>
      <c r="H35" s="21">
        <v>8.2583789999999997</v>
      </c>
      <c r="I35" s="21">
        <v>9.3957940000000004</v>
      </c>
      <c r="J35" s="21">
        <v>7.6027810000000002</v>
      </c>
      <c r="K35" s="21">
        <v>7.2464110000000002</v>
      </c>
      <c r="L35" s="21">
        <v>8.4321420000000007</v>
      </c>
      <c r="M35" s="21"/>
      <c r="N35" s="21"/>
      <c r="O35" s="21"/>
    </row>
    <row r="36" spans="1:15" x14ac:dyDescent="0.35">
      <c r="A36" s="20" t="str">
        <f>B30&amp;C36</f>
        <v>PENETRACION (%)Chicles</v>
      </c>
      <c r="B36" s="20">
        <v>0</v>
      </c>
      <c r="C36" s="20" t="s">
        <v>63</v>
      </c>
      <c r="D36" s="21">
        <v>6.857647</v>
      </c>
      <c r="E36" s="21">
        <v>4.5861850000000004</v>
      </c>
      <c r="F36" s="21">
        <v>5.6068369999999996</v>
      </c>
      <c r="G36" s="21">
        <v>5.93058</v>
      </c>
      <c r="H36" s="21">
        <v>3.846622</v>
      </c>
      <c r="I36" s="21">
        <v>3.278079</v>
      </c>
      <c r="J36" s="21">
        <v>4.4082020000000002</v>
      </c>
      <c r="K36" s="21">
        <v>4.874339</v>
      </c>
      <c r="L36" s="21">
        <v>3.8487269999999998</v>
      </c>
      <c r="M36" s="21"/>
      <c r="N36" s="21"/>
      <c r="O36" s="21"/>
    </row>
    <row r="37" spans="1:15" x14ac:dyDescent="0.35">
      <c r="A37" s="20" t="str">
        <f>B30&amp;C37</f>
        <v>PENETRACION (%)Caramelos</v>
      </c>
      <c r="B37" s="20">
        <v>0</v>
      </c>
      <c r="C37" s="20" t="s">
        <v>66</v>
      </c>
      <c r="D37" s="21">
        <v>5.7991080000000004</v>
      </c>
      <c r="E37" s="21">
        <v>4.4690409999999998</v>
      </c>
      <c r="F37" s="21">
        <v>4.5164299999999997</v>
      </c>
      <c r="G37" s="21">
        <v>3.7479830000000001</v>
      </c>
      <c r="H37" s="21">
        <v>4.4125759999999996</v>
      </c>
      <c r="I37" s="21">
        <v>3.352115</v>
      </c>
      <c r="J37" s="21">
        <v>3.7671960000000002</v>
      </c>
      <c r="K37" s="21">
        <v>3.9819849999999999</v>
      </c>
      <c r="L37" s="21">
        <v>4.2279390000000001</v>
      </c>
      <c r="M37" s="21"/>
      <c r="N37" s="21"/>
      <c r="O37" s="21"/>
    </row>
    <row r="38" spans="1:15" x14ac:dyDescent="0.35">
      <c r="A38" s="20" t="str">
        <f>B30&amp;C38</f>
        <v>PENETRACION (%)Golosinas</v>
      </c>
      <c r="B38" s="20">
        <v>0</v>
      </c>
      <c r="C38" s="20" t="s">
        <v>68</v>
      </c>
      <c r="D38" s="21">
        <v>5.3589529999999996</v>
      </c>
      <c r="E38" s="21">
        <v>5.3774150000000001</v>
      </c>
      <c r="F38" s="21">
        <v>5.052219</v>
      </c>
      <c r="G38" s="21">
        <v>6.2168770000000002</v>
      </c>
      <c r="H38" s="21">
        <v>4.5541869999999998</v>
      </c>
      <c r="I38" s="21">
        <v>4.3784939999999999</v>
      </c>
      <c r="J38" s="21">
        <v>4.5472979999999996</v>
      </c>
      <c r="K38" s="21">
        <v>6.0769729999999997</v>
      </c>
      <c r="L38" s="21">
        <v>4.3844190000000003</v>
      </c>
      <c r="M38" s="21"/>
      <c r="N38" s="21"/>
      <c r="O38" s="21"/>
    </row>
    <row r="39" spans="1:15" x14ac:dyDescent="0.35">
      <c r="A39" s="20" t="str">
        <f>B39&amp;C39</f>
        <v>FRECUENCIA COMPRA (Actos)Total Aperitivos</v>
      </c>
      <c r="B39" s="20" t="s">
        <v>56</v>
      </c>
      <c r="C39" s="20" t="s">
        <v>42</v>
      </c>
      <c r="D39" s="21">
        <v>5.1154858154331917</v>
      </c>
      <c r="E39" s="21">
        <v>5.6423879441855131</v>
      </c>
      <c r="F39" s="21">
        <v>5.063298907312749</v>
      </c>
      <c r="G39" s="21">
        <v>5.7441693550608699</v>
      </c>
      <c r="H39" s="21">
        <v>5.0954647781198785</v>
      </c>
      <c r="I39" s="21">
        <v>5.2306217645643232</v>
      </c>
      <c r="J39" s="21">
        <v>4.8889143655660439</v>
      </c>
      <c r="K39" s="21">
        <v>5.6550384189469725</v>
      </c>
      <c r="L39" s="21">
        <v>4.7319830808055379</v>
      </c>
      <c r="M39" s="21"/>
      <c r="N39" s="21"/>
      <c r="O39" s="21"/>
    </row>
    <row r="40" spans="1:15" x14ac:dyDescent="0.35">
      <c r="A40" s="20" t="str">
        <f>B39&amp;C40</f>
        <v>FRECUENCIA COMPRA (Actos)Patatas Fritas + Otros Aperitivos Salados</v>
      </c>
      <c r="B40" s="20">
        <v>0</v>
      </c>
      <c r="C40" s="20" t="s">
        <v>46</v>
      </c>
      <c r="D40" s="21">
        <v>3.9315478612046015</v>
      </c>
      <c r="E40" s="21">
        <v>4.3961998631358883</v>
      </c>
      <c r="F40" s="21">
        <v>4.1247444657757306</v>
      </c>
      <c r="G40" s="21">
        <v>4.8103472812725698</v>
      </c>
      <c r="H40" s="21">
        <v>4.1324946745438256</v>
      </c>
      <c r="I40" s="21">
        <v>4.3935401939634273</v>
      </c>
      <c r="J40" s="21">
        <v>3.9650197417350426</v>
      </c>
      <c r="K40" s="21">
        <v>4.9395408921742519</v>
      </c>
      <c r="L40" s="21">
        <v>3.8917978956227897</v>
      </c>
      <c r="M40" s="21"/>
      <c r="N40" s="21"/>
      <c r="O40" s="21"/>
    </row>
    <row r="41" spans="1:15" x14ac:dyDescent="0.35">
      <c r="A41" s="20" t="str">
        <f>B39&amp;C41</f>
        <v>FRECUENCIA COMPRA (Actos)Patatas Fritas</v>
      </c>
      <c r="B41" s="20">
        <v>0</v>
      </c>
      <c r="C41" s="20" t="s">
        <v>50</v>
      </c>
      <c r="D41" s="21">
        <v>3.2328162441109858</v>
      </c>
      <c r="E41" s="21">
        <v>3.1631213201312884</v>
      </c>
      <c r="F41" s="21">
        <v>3.0091064368117939</v>
      </c>
      <c r="G41" s="21">
        <v>3.7136155366288035</v>
      </c>
      <c r="H41" s="21">
        <v>3.5254864439794962</v>
      </c>
      <c r="I41" s="21">
        <v>3.539290465826503</v>
      </c>
      <c r="J41" s="21">
        <v>3.1900886468860845</v>
      </c>
      <c r="K41" s="21">
        <v>3.9259018000647004</v>
      </c>
      <c r="L41" s="21">
        <v>3.2133097544731068</v>
      </c>
      <c r="M41" s="21"/>
      <c r="N41" s="21"/>
      <c r="O41" s="21"/>
    </row>
    <row r="42" spans="1:15" x14ac:dyDescent="0.35">
      <c r="A42" s="20" t="str">
        <f>B39&amp;C42</f>
        <v>FRECUENCIA COMPRA (Actos)Otros Snacks Salados</v>
      </c>
      <c r="B42" s="20">
        <v>0</v>
      </c>
      <c r="C42" s="20" t="s">
        <v>54</v>
      </c>
      <c r="D42" s="21">
        <v>3.1165485808311968</v>
      </c>
      <c r="E42" s="21">
        <v>3.8274143207136588</v>
      </c>
      <c r="F42" s="21">
        <v>3.7081675129635943</v>
      </c>
      <c r="G42" s="21">
        <v>3.8259607764201582</v>
      </c>
      <c r="H42" s="21">
        <v>3.116352205539529</v>
      </c>
      <c r="I42" s="21">
        <v>3.4504572196611982</v>
      </c>
      <c r="J42" s="21">
        <v>3.2909501518733437</v>
      </c>
      <c r="K42" s="21">
        <v>3.6907303698148772</v>
      </c>
      <c r="L42" s="21">
        <v>3.1667260882656412</v>
      </c>
      <c r="M42" s="21"/>
      <c r="N42" s="21"/>
      <c r="O42" s="21"/>
    </row>
    <row r="43" spans="1:15" x14ac:dyDescent="0.35">
      <c r="A43" s="20" t="str">
        <f>B39&amp;C43</f>
        <v>FRECUENCIA COMPRA (Actos)Frutos Secos</v>
      </c>
      <c r="B43" s="20">
        <v>0</v>
      </c>
      <c r="C43" s="20" t="s">
        <v>57</v>
      </c>
      <c r="D43" s="21">
        <v>3.566374926287883</v>
      </c>
      <c r="E43" s="21">
        <v>3.8563676177018147</v>
      </c>
      <c r="F43" s="21">
        <v>3.1821043110191769</v>
      </c>
      <c r="G43" s="21">
        <v>3.1933766394205674</v>
      </c>
      <c r="H43" s="21">
        <v>2.9626187331534699</v>
      </c>
      <c r="I43" s="21">
        <v>3.4132077195803938</v>
      </c>
      <c r="J43" s="21">
        <v>2.7786998346898608</v>
      </c>
      <c r="K43" s="21">
        <v>2.9092321386746809</v>
      </c>
      <c r="L43" s="21">
        <v>2.843335583363622</v>
      </c>
      <c r="M43" s="21"/>
      <c r="N43" s="21"/>
      <c r="O43" s="21"/>
    </row>
    <row r="44" spans="1:15" x14ac:dyDescent="0.35">
      <c r="A44" s="20" t="str">
        <f>B39&amp;C44</f>
        <v>FRECUENCIA COMPRA (Actos)Chocolatinas/Chocolate/Bombones</v>
      </c>
      <c r="B44" s="20">
        <v>0</v>
      </c>
      <c r="C44" s="20" t="s">
        <v>60</v>
      </c>
      <c r="D44" s="21">
        <v>2.120088274938551</v>
      </c>
      <c r="E44" s="21">
        <v>2.36291032668368</v>
      </c>
      <c r="F44" s="21">
        <v>2.1241988757307348</v>
      </c>
      <c r="G44" s="21">
        <v>2.1384682011525795</v>
      </c>
      <c r="H44" s="21">
        <v>2.0415167633834863</v>
      </c>
      <c r="I44" s="21">
        <v>2.2116078621370745</v>
      </c>
      <c r="J44" s="21">
        <v>2.340052561745972</v>
      </c>
      <c r="K44" s="21">
        <v>2.3819049062940976</v>
      </c>
      <c r="L44" s="21">
        <v>2.180058757225221</v>
      </c>
      <c r="M44" s="21"/>
      <c r="N44" s="21"/>
      <c r="O44" s="21"/>
    </row>
    <row r="45" spans="1:15" x14ac:dyDescent="0.35">
      <c r="A45" s="20" t="str">
        <f>B39&amp;C45</f>
        <v>FRECUENCIA COMPRA (Actos)Chicles</v>
      </c>
      <c r="B45" s="20">
        <v>0</v>
      </c>
      <c r="C45" s="20" t="s">
        <v>63</v>
      </c>
      <c r="D45" s="21">
        <v>1.8581493623359688</v>
      </c>
      <c r="E45" s="21">
        <v>2.172417854785746</v>
      </c>
      <c r="F45" s="21">
        <v>2.0571298070575472</v>
      </c>
      <c r="G45" s="21">
        <v>2.1937729103672696</v>
      </c>
      <c r="H45" s="21">
        <v>2.355235733779951</v>
      </c>
      <c r="I45" s="21">
        <v>2.6803369623035667</v>
      </c>
      <c r="J45" s="21">
        <v>2.0672425174439075</v>
      </c>
      <c r="K45" s="21">
        <v>2.1269561116678397</v>
      </c>
      <c r="L45" s="21">
        <v>2.2212326616471354</v>
      </c>
      <c r="M45" s="21"/>
      <c r="N45" s="21"/>
      <c r="O45" s="21"/>
    </row>
    <row r="46" spans="1:15" x14ac:dyDescent="0.35">
      <c r="A46" s="20" t="str">
        <f>B39&amp;C46</f>
        <v>FRECUENCIA COMPRA (Actos)Caramelos</v>
      </c>
      <c r="B46" s="20">
        <v>0</v>
      </c>
      <c r="C46" s="20" t="s">
        <v>66</v>
      </c>
      <c r="D46" s="21">
        <v>1.7754184235971968</v>
      </c>
      <c r="E46" s="21">
        <v>2.0985704619265251</v>
      </c>
      <c r="F46" s="21">
        <v>2.169257630977913</v>
      </c>
      <c r="G46" s="21">
        <v>2.3246801478522605</v>
      </c>
      <c r="H46" s="21">
        <v>2.4283101118646484</v>
      </c>
      <c r="I46" s="21">
        <v>2.4293929358061064</v>
      </c>
      <c r="J46" s="21">
        <v>2.3113775141663715</v>
      </c>
      <c r="K46" s="21">
        <v>2.2704850421062162</v>
      </c>
      <c r="L46" s="21">
        <v>2.0202008155215605</v>
      </c>
      <c r="M46" s="21"/>
      <c r="N46" s="21"/>
      <c r="O46" s="21"/>
    </row>
    <row r="47" spans="1:15" x14ac:dyDescent="0.35">
      <c r="A47" s="20" t="str">
        <f>B39&amp;C47</f>
        <v>FRECUENCIA COMPRA (Actos)Golosinas</v>
      </c>
      <c r="B47" s="20">
        <v>0</v>
      </c>
      <c r="C47" s="20" t="s">
        <v>68</v>
      </c>
      <c r="D47" s="21">
        <v>1.6057602328299507</v>
      </c>
      <c r="E47" s="21">
        <v>1.8298698572070193</v>
      </c>
      <c r="F47" s="21">
        <v>1.5580899611852941</v>
      </c>
      <c r="G47" s="21">
        <v>1.6470012197134754</v>
      </c>
      <c r="H47" s="21">
        <v>1.6426880050207893</v>
      </c>
      <c r="I47" s="21">
        <v>1.6479271762927925</v>
      </c>
      <c r="J47" s="21">
        <v>1.6520039324739462</v>
      </c>
      <c r="K47" s="21">
        <v>1.61791059997126</v>
      </c>
      <c r="L47" s="21">
        <v>1.7545175526798846</v>
      </c>
      <c r="M47" s="21"/>
      <c r="N47" s="21"/>
      <c r="O47" s="21"/>
    </row>
    <row r="48" spans="1:15" x14ac:dyDescent="0.35">
      <c r="A48" s="20" t="str">
        <f>B48&amp;C48</f>
        <v>COMPRA MEDIA (Consumiciones)Total Aperitivos</v>
      </c>
      <c r="B48" s="20" t="s">
        <v>59</v>
      </c>
      <c r="C48" s="20" t="s">
        <v>42</v>
      </c>
      <c r="D48" s="21">
        <v>11.039896870579069</v>
      </c>
      <c r="E48" s="21">
        <v>11.589872628524796</v>
      </c>
      <c r="F48" s="21">
        <v>10.054581599247353</v>
      </c>
      <c r="G48" s="21">
        <v>10.595926347553716</v>
      </c>
      <c r="H48" s="21">
        <v>11.172045944245555</v>
      </c>
      <c r="I48" s="21">
        <v>9.8063307332236853</v>
      </c>
      <c r="J48" s="21">
        <v>9.975617616339898</v>
      </c>
      <c r="K48" s="21">
        <v>10.421821838495447</v>
      </c>
      <c r="L48" s="21">
        <v>10.234510799670842</v>
      </c>
      <c r="M48" s="21"/>
      <c r="N48" s="21"/>
      <c r="O48" s="21"/>
    </row>
    <row r="49" spans="1:15" x14ac:dyDescent="0.35">
      <c r="A49" s="20" t="str">
        <f>B48&amp;C49</f>
        <v>COMPRA MEDIA (Consumiciones)Patatas Fritas + Otros Aperitivos Salados</v>
      </c>
      <c r="B49" s="20">
        <v>0</v>
      </c>
      <c r="C49" s="20" t="s">
        <v>46</v>
      </c>
      <c r="D49" s="21">
        <v>5.9444784264811874</v>
      </c>
      <c r="E49" s="21">
        <v>6.7109263182418317</v>
      </c>
      <c r="F49" s="21">
        <v>6.1584750343866252</v>
      </c>
      <c r="G49" s="21">
        <v>7.0297320230975311</v>
      </c>
      <c r="H49" s="21">
        <v>6.2748976343518246</v>
      </c>
      <c r="I49" s="21">
        <v>6.4821136524842498</v>
      </c>
      <c r="J49" s="21">
        <v>6.1458639242883555</v>
      </c>
      <c r="K49" s="21">
        <v>7.3659301318753636</v>
      </c>
      <c r="L49" s="21">
        <v>6.0750592656417837</v>
      </c>
      <c r="M49" s="21"/>
      <c r="N49" s="21"/>
      <c r="O49" s="21"/>
    </row>
    <row r="50" spans="1:15" x14ac:dyDescent="0.35">
      <c r="A50" s="20" t="str">
        <f>B48&amp;C50</f>
        <v>COMPRA MEDIA (Consumiciones)Patatas Fritas</v>
      </c>
      <c r="B50" s="20">
        <v>0</v>
      </c>
      <c r="C50" s="20" t="s">
        <v>50</v>
      </c>
      <c r="D50" s="21">
        <v>4.3819755948805224</v>
      </c>
      <c r="E50" s="21">
        <v>4.3904332601496101</v>
      </c>
      <c r="F50" s="21">
        <v>4.0535728672452347</v>
      </c>
      <c r="G50" s="21">
        <v>5.0819679387800196</v>
      </c>
      <c r="H50" s="21">
        <v>4.8179520575739181</v>
      </c>
      <c r="I50" s="21">
        <v>4.6681079809147201</v>
      </c>
      <c r="J50" s="21">
        <v>4.5032942005387921</v>
      </c>
      <c r="K50" s="21">
        <v>5.2004002179143312</v>
      </c>
      <c r="L50" s="21">
        <v>4.4919280945076201</v>
      </c>
      <c r="M50" s="21"/>
      <c r="N50" s="21"/>
      <c r="O50" s="21"/>
    </row>
    <row r="51" spans="1:15" x14ac:dyDescent="0.35">
      <c r="A51" s="20" t="str">
        <f>B48&amp;C51</f>
        <v>COMPRA MEDIA (Consumiciones)Otros Snacks Salados</v>
      </c>
      <c r="B51" s="20">
        <v>0</v>
      </c>
      <c r="C51" s="20" t="s">
        <v>54</v>
      </c>
      <c r="D51" s="21">
        <v>4.8007319016450198</v>
      </c>
      <c r="E51" s="21">
        <v>5.8990622337100627</v>
      </c>
      <c r="F51" s="21">
        <v>5.6137387185330052</v>
      </c>
      <c r="G51" s="21">
        <v>5.5433135358986396</v>
      </c>
      <c r="H51" s="21">
        <v>4.8982469394332719</v>
      </c>
      <c r="I51" s="21">
        <v>5.1017397243824352</v>
      </c>
      <c r="J51" s="21">
        <v>5.1029363775554577</v>
      </c>
      <c r="K51" s="21">
        <v>5.770977056631307</v>
      </c>
      <c r="L51" s="21">
        <v>5.211962932680577</v>
      </c>
      <c r="M51" s="21"/>
      <c r="N51" s="21"/>
      <c r="O51" s="21"/>
    </row>
    <row r="52" spans="1:15" x14ac:dyDescent="0.35">
      <c r="A52" s="20" t="str">
        <f>B48&amp;C52</f>
        <v>COMPRA MEDIA (Consumiciones)Frutos Secos</v>
      </c>
      <c r="B52" s="20">
        <v>0</v>
      </c>
      <c r="C52" s="20" t="s">
        <v>57</v>
      </c>
      <c r="D52" s="21">
        <v>6.0077989939871079</v>
      </c>
      <c r="E52" s="21">
        <v>6.9630275273086149</v>
      </c>
      <c r="F52" s="21">
        <v>5.3253499884507214</v>
      </c>
      <c r="G52" s="21">
        <v>5.3841429356475352</v>
      </c>
      <c r="H52" s="21">
        <v>4.8578870923437574</v>
      </c>
      <c r="I52" s="21">
        <v>5.7284294016594171</v>
      </c>
      <c r="J52" s="21">
        <v>4.3085827122077527</v>
      </c>
      <c r="K52" s="21">
        <v>4.6308994491870257</v>
      </c>
      <c r="L52" s="21">
        <v>4.6674059623330093</v>
      </c>
      <c r="M52" s="21"/>
      <c r="N52" s="21"/>
      <c r="O52" s="21"/>
    </row>
    <row r="53" spans="1:15" x14ac:dyDescent="0.35">
      <c r="A53" s="20" t="str">
        <f>B48&amp;C53</f>
        <v>COMPRA MEDIA (Consumiciones)Chocolatinas/Chocolate/Bombones</v>
      </c>
      <c r="B53" s="20">
        <v>0</v>
      </c>
      <c r="C53" s="20" t="s">
        <v>60</v>
      </c>
      <c r="D53" s="21">
        <v>7.5788557148185021</v>
      </c>
      <c r="E53" s="21">
        <v>7.3917041717923073</v>
      </c>
      <c r="F53" s="21">
        <v>6.8172166984903715</v>
      </c>
      <c r="G53" s="21">
        <v>4.9237473701061099</v>
      </c>
      <c r="H53" s="21">
        <v>6.3711378597981634</v>
      </c>
      <c r="I53" s="21">
        <v>5.4391594004849146</v>
      </c>
      <c r="J53" s="21">
        <v>6.4810122267380192</v>
      </c>
      <c r="K53" s="21">
        <v>6.1142547261128675</v>
      </c>
      <c r="L53" s="21">
        <v>7.109283494591649</v>
      </c>
      <c r="M53" s="21"/>
      <c r="N53" s="21"/>
      <c r="O53" s="21"/>
    </row>
    <row r="54" spans="1:15" x14ac:dyDescent="0.35">
      <c r="A54" s="20" t="str">
        <f>B48&amp;C54</f>
        <v>COMPRA MEDIA (Consumiciones)Chicles</v>
      </c>
      <c r="B54" s="20">
        <v>0</v>
      </c>
      <c r="C54" s="20" t="s">
        <v>63</v>
      </c>
      <c r="D54" s="21">
        <v>3.4926636392833754</v>
      </c>
      <c r="E54" s="21">
        <v>4.3594122277224949</v>
      </c>
      <c r="F54" s="21">
        <v>3.2366480040251355</v>
      </c>
      <c r="G54" s="21">
        <v>4.2869194875596044</v>
      </c>
      <c r="H54" s="21">
        <v>5.6495323665366586</v>
      </c>
      <c r="I54" s="21">
        <v>4.3957382157290894</v>
      </c>
      <c r="J54" s="21">
        <v>4.2542398009295326</v>
      </c>
      <c r="K54" s="21">
        <v>3.7009326458407741</v>
      </c>
      <c r="L54" s="21">
        <v>5.2338656612965444</v>
      </c>
      <c r="M54" s="21"/>
      <c r="N54" s="21"/>
      <c r="O54" s="21"/>
    </row>
    <row r="55" spans="1:15" x14ac:dyDescent="0.35">
      <c r="A55" s="20" t="str">
        <f>B48&amp;C55</f>
        <v>COMPRA MEDIA (Consumiciones)Caramelos</v>
      </c>
      <c r="B55" s="20">
        <v>0</v>
      </c>
      <c r="C55" s="20" t="s">
        <v>66</v>
      </c>
      <c r="D55" s="21">
        <v>4.4361748258022073</v>
      </c>
      <c r="E55" s="21">
        <v>4.2595770480857418</v>
      </c>
      <c r="F55" s="21">
        <v>4.8918053805569146</v>
      </c>
      <c r="G55" s="21">
        <v>4.7826057778906419</v>
      </c>
      <c r="H55" s="21">
        <v>7.2256530835649011</v>
      </c>
      <c r="I55" s="21">
        <v>5.012943150810985</v>
      </c>
      <c r="J55" s="21">
        <v>6.2387809368274807</v>
      </c>
      <c r="K55" s="21">
        <v>4.815305666229003</v>
      </c>
      <c r="L55" s="21">
        <v>6.0164376898885976</v>
      </c>
      <c r="M55" s="21"/>
      <c r="N55" s="21"/>
      <c r="O55" s="21"/>
    </row>
    <row r="56" spans="1:15" x14ac:dyDescent="0.35">
      <c r="A56" s="20" t="str">
        <f>B48&amp;C56</f>
        <v>COMPRA MEDIA (Consumiciones)Golosinas</v>
      </c>
      <c r="B56" s="20">
        <v>0</v>
      </c>
      <c r="C56" s="20" t="s">
        <v>68</v>
      </c>
      <c r="D56" s="21">
        <v>7.3011617226439105</v>
      </c>
      <c r="E56" s="21">
        <v>6.9152676604328178</v>
      </c>
      <c r="F56" s="21">
        <v>5.6583083893735626</v>
      </c>
      <c r="G56" s="21">
        <v>5.9077394566964934</v>
      </c>
      <c r="H56" s="21">
        <v>8.6521691378363528</v>
      </c>
      <c r="I56" s="21">
        <v>5.3697756395203333</v>
      </c>
      <c r="J56" s="21">
        <v>6.6986918391253907</v>
      </c>
      <c r="K56" s="21">
        <v>4.8349488010309329</v>
      </c>
      <c r="L56" s="21">
        <v>5.5141859988473616</v>
      </c>
      <c r="M56" s="21"/>
      <c r="N56" s="21"/>
      <c r="O56" s="21"/>
    </row>
    <row r="57" spans="1:15" x14ac:dyDescent="0.35">
      <c r="A57" s="20" t="str">
        <f>B57&amp;C57</f>
        <v>CONSUMO MEDIO (kg ó litros por consumidor)Total Aperitivos</v>
      </c>
      <c r="B57" s="20" t="s">
        <v>62</v>
      </c>
      <c r="C57" s="20" t="s">
        <v>42</v>
      </c>
      <c r="D57" s="21">
        <v>1.1417727662527934</v>
      </c>
      <c r="E57" s="21">
        <v>1.1778661240723041</v>
      </c>
      <c r="F57" s="21">
        <v>1.0299978252495907</v>
      </c>
      <c r="G57" s="21">
        <v>1.1948517588434084</v>
      </c>
      <c r="H57" s="21">
        <v>1.094782766147576</v>
      </c>
      <c r="I57" s="21">
        <v>1.0478614551100207</v>
      </c>
      <c r="J57" s="21">
        <v>1.0185760936713226</v>
      </c>
      <c r="K57" s="21">
        <v>1.1921309231614892</v>
      </c>
      <c r="L57" s="21">
        <v>1.1190091125008352</v>
      </c>
      <c r="M57" s="21"/>
      <c r="N57" s="21"/>
      <c r="O57" s="21"/>
    </row>
    <row r="58" spans="1:15" x14ac:dyDescent="0.35">
      <c r="A58" s="20" t="str">
        <f>B57&amp;C58</f>
        <v>CONSUMO MEDIO (kg ó litros por consumidor)Patatas Fritas + Otros Aperitivos Salados</v>
      </c>
      <c r="B58" s="20">
        <v>0</v>
      </c>
      <c r="C58" s="20" t="s">
        <v>46</v>
      </c>
      <c r="D58" s="21">
        <v>0.69797696213745863</v>
      </c>
      <c r="E58" s="21">
        <v>0.76800961466598361</v>
      </c>
      <c r="F58" s="21">
        <v>0.73523748577276637</v>
      </c>
      <c r="G58" s="21">
        <v>0.8919818089152487</v>
      </c>
      <c r="H58" s="21">
        <v>0.74405011668608045</v>
      </c>
      <c r="I58" s="21">
        <v>0.77142595640377254</v>
      </c>
      <c r="J58" s="21">
        <v>0.72456028587760224</v>
      </c>
      <c r="K58" s="21">
        <v>0.88820356125927036</v>
      </c>
      <c r="L58" s="21">
        <v>0.74807658035904712</v>
      </c>
      <c r="M58" s="21"/>
      <c r="N58" s="21"/>
      <c r="O58" s="21"/>
    </row>
    <row r="59" spans="1:15" x14ac:dyDescent="0.35">
      <c r="A59" s="20" t="str">
        <f>B57&amp;C59</f>
        <v>CONSUMO MEDIO (kg ó litros por consumidor)Patatas Fritas</v>
      </c>
      <c r="B59" s="20">
        <v>0</v>
      </c>
      <c r="C59" s="20" t="s">
        <v>50</v>
      </c>
      <c r="D59" s="21">
        <v>0.57690457595620215</v>
      </c>
      <c r="E59" s="21">
        <v>0.60539523099537329</v>
      </c>
      <c r="F59" s="21">
        <v>0.59288460589557179</v>
      </c>
      <c r="G59" s="21">
        <v>0.73899322475553764</v>
      </c>
      <c r="H59" s="21">
        <v>0.66472905627615442</v>
      </c>
      <c r="I59" s="21">
        <v>0.62523518995170824</v>
      </c>
      <c r="J59" s="21">
        <v>0.58297367175567161</v>
      </c>
      <c r="K59" s="21">
        <v>0.71865473071569907</v>
      </c>
      <c r="L59" s="21">
        <v>0.62299246305375811</v>
      </c>
      <c r="M59" s="21"/>
      <c r="N59" s="21"/>
      <c r="O59" s="21"/>
    </row>
    <row r="60" spans="1:15" x14ac:dyDescent="0.35">
      <c r="A60" s="20" t="str">
        <f>B57&amp;C60</f>
        <v>CONSUMO MEDIO (kg ó litros por consumidor)Otros Snacks Salados</v>
      </c>
      <c r="B60" s="20">
        <v>0</v>
      </c>
      <c r="C60" s="20" t="s">
        <v>54</v>
      </c>
      <c r="D60" s="21">
        <v>0.47941799087641507</v>
      </c>
      <c r="E60" s="21">
        <v>0.55535543697979228</v>
      </c>
      <c r="F60" s="21">
        <v>0.52996533292663239</v>
      </c>
      <c r="G60" s="21">
        <v>0.56914567246501846</v>
      </c>
      <c r="H60" s="21">
        <v>0.47229238164502196</v>
      </c>
      <c r="I60" s="21">
        <v>0.52435625178337486</v>
      </c>
      <c r="J60" s="21">
        <v>0.5336299171338823</v>
      </c>
      <c r="K60" s="21">
        <v>0.57714154992513511</v>
      </c>
      <c r="L60" s="21">
        <v>0.54918371604622529</v>
      </c>
      <c r="M60" s="21"/>
      <c r="N60" s="21"/>
      <c r="O60" s="21"/>
    </row>
    <row r="61" spans="1:15" x14ac:dyDescent="0.35">
      <c r="A61" s="20" t="str">
        <f>B57&amp;C61</f>
        <v>CONSUMO MEDIO (kg ó litros por consumidor)Frutos Secos</v>
      </c>
      <c r="B61" s="20">
        <v>0</v>
      </c>
      <c r="C61" s="20" t="s">
        <v>57</v>
      </c>
      <c r="D61" s="21">
        <v>0.89771301730785702</v>
      </c>
      <c r="E61" s="21">
        <v>1.1225516203625823</v>
      </c>
      <c r="F61" s="21">
        <v>0.86387258104067732</v>
      </c>
      <c r="G61" s="21">
        <v>0.86975877842854676</v>
      </c>
      <c r="H61" s="21">
        <v>0.7595172209324057</v>
      </c>
      <c r="I61" s="21">
        <v>0.92314424065207068</v>
      </c>
      <c r="J61" s="21">
        <v>0.8132072697422823</v>
      </c>
      <c r="K61" s="21">
        <v>0.8894524218322033</v>
      </c>
      <c r="L61" s="21">
        <v>0.94602243923063778</v>
      </c>
      <c r="M61" s="21"/>
      <c r="N61" s="21"/>
      <c r="O61" s="21"/>
    </row>
    <row r="62" spans="1:15" x14ac:dyDescent="0.35">
      <c r="A62" s="20" t="str">
        <f>B57&amp;C62</f>
        <v>CONSUMO MEDIO (kg ó litros por consumidor)Chocolatinas/Chocolate/Bombones</v>
      </c>
      <c r="B62" s="20">
        <v>0</v>
      </c>
      <c r="C62" s="20" t="s">
        <v>60</v>
      </c>
      <c r="D62" s="21">
        <v>0.7688539672948107</v>
      </c>
      <c r="E62" s="21">
        <v>0.53631080759852778</v>
      </c>
      <c r="F62" s="21">
        <v>0.45043288571057744</v>
      </c>
      <c r="G62" s="21">
        <v>0.39362145221239819</v>
      </c>
      <c r="H62" s="21">
        <v>0.56950421040900712</v>
      </c>
      <c r="I62" s="21">
        <v>0.38331667042950091</v>
      </c>
      <c r="J62" s="21">
        <v>0.47354916271354369</v>
      </c>
      <c r="K62" s="21">
        <v>0.50258546779556912</v>
      </c>
      <c r="L62" s="21">
        <v>0.62038295746715866</v>
      </c>
      <c r="M62" s="21"/>
      <c r="N62" s="21"/>
      <c r="O62" s="21"/>
    </row>
    <row r="63" spans="1:15" x14ac:dyDescent="0.35">
      <c r="A63" s="20" t="str">
        <f>B57&amp;C63</f>
        <v>CONSUMO MEDIO (kg ó litros por consumidor)Chicles</v>
      </c>
      <c r="B63" s="20">
        <v>0</v>
      </c>
      <c r="C63" s="20" t="s">
        <v>63</v>
      </c>
      <c r="D63" s="21">
        <v>0.1808634972683584</v>
      </c>
      <c r="E63" s="21">
        <v>0.16515612336536897</v>
      </c>
      <c r="F63" s="21">
        <v>0.15134120759168321</v>
      </c>
      <c r="G63" s="21">
        <v>0.17035803747010747</v>
      </c>
      <c r="H63" s="21">
        <v>0.23038388431133755</v>
      </c>
      <c r="I63" s="21">
        <v>0.20644169182368857</v>
      </c>
      <c r="J63" s="21">
        <v>0.18332991622962375</v>
      </c>
      <c r="K63" s="21">
        <v>0.1746566678802968</v>
      </c>
      <c r="L63" s="21">
        <v>0.18317773018811165</v>
      </c>
      <c r="M63" s="21"/>
      <c r="N63" s="21"/>
      <c r="O63" s="21"/>
    </row>
    <row r="64" spans="1:15" x14ac:dyDescent="0.35">
      <c r="A64" s="20" t="str">
        <f>B57&amp;C64</f>
        <v>CONSUMO MEDIO (kg ó litros por consumidor)Caramelos</v>
      </c>
      <c r="B64" s="20">
        <v>0</v>
      </c>
      <c r="C64" s="20" t="s">
        <v>66</v>
      </c>
      <c r="D64" s="21">
        <v>0.2532861449206017</v>
      </c>
      <c r="E64" s="21">
        <v>0.24618075898801595</v>
      </c>
      <c r="F64" s="21">
        <v>0.25030008119374419</v>
      </c>
      <c r="G64" s="21">
        <v>0.2613856768694488</v>
      </c>
      <c r="H64" s="21">
        <v>0.32810136219661495</v>
      </c>
      <c r="I64" s="21">
        <v>0.33233574303786728</v>
      </c>
      <c r="J64" s="21">
        <v>0.29722274351278155</v>
      </c>
      <c r="K64" s="21">
        <v>0.29406604995302665</v>
      </c>
      <c r="L64" s="21">
        <v>0.29682416522306909</v>
      </c>
      <c r="M64" s="21"/>
      <c r="N64" s="21"/>
      <c r="O64" s="21"/>
    </row>
    <row r="65" spans="1:15" x14ac:dyDescent="0.35">
      <c r="A65" s="20" t="str">
        <f>B57&amp;C65</f>
        <v>CONSUMO MEDIO (kg ó litros por consumidor)Golosinas</v>
      </c>
      <c r="B65" s="20">
        <v>0</v>
      </c>
      <c r="C65" s="20" t="s">
        <v>68</v>
      </c>
      <c r="D65" s="21">
        <v>0.3578410318560864</v>
      </c>
      <c r="E65" s="21">
        <v>0.36461965084418746</v>
      </c>
      <c r="F65" s="21">
        <v>0.34070035341126448</v>
      </c>
      <c r="G65" s="21">
        <v>0.34536533935665514</v>
      </c>
      <c r="H65" s="21">
        <v>0.32414146638424723</v>
      </c>
      <c r="I65" s="21">
        <v>0.37252265254009925</v>
      </c>
      <c r="J65" s="21">
        <v>0.33347622519670111</v>
      </c>
      <c r="K65" s="21">
        <v>0.32548433668479143</v>
      </c>
      <c r="L65" s="21">
        <v>0.36795325646078292</v>
      </c>
      <c r="M65" s="21"/>
      <c r="N65" s="21"/>
      <c r="O65" s="21"/>
    </row>
    <row r="66" spans="1:15" x14ac:dyDescent="0.35">
      <c r="A66" s="20" t="str">
        <f>B66&amp;C66</f>
        <v>VOLUMEN POR ACTO (consumiciones)Total Aperitivos</v>
      </c>
      <c r="B66" s="20" t="s">
        <v>65</v>
      </c>
      <c r="C66" s="20" t="s">
        <v>42</v>
      </c>
      <c r="D66" s="21">
        <v>2.1581326327349388</v>
      </c>
      <c r="E66" s="21">
        <v>2.0540722727986425</v>
      </c>
      <c r="F66" s="21">
        <v>1.9857768192839387</v>
      </c>
      <c r="G66" s="21">
        <v>1.844640311347755</v>
      </c>
      <c r="H66" s="21">
        <v>2.1925469865317782</v>
      </c>
      <c r="I66" s="21">
        <v>1.8747925532788909</v>
      </c>
      <c r="J66" s="21">
        <v>2.0404566066038896</v>
      </c>
      <c r="K66" s="21">
        <v>1.8429267966734875</v>
      </c>
      <c r="L66" s="21">
        <v>2.162837572514861</v>
      </c>
      <c r="M66" s="21"/>
      <c r="N66" s="21"/>
      <c r="O66" s="21"/>
    </row>
    <row r="67" spans="1:15" x14ac:dyDescent="0.35">
      <c r="A67" s="20" t="str">
        <f>B66&amp;C67</f>
        <v>VOLUMEN POR ACTO (consumiciones)Patatas Fritas + Otros Aperitivos Salados</v>
      </c>
      <c r="B67" s="20">
        <v>0</v>
      </c>
      <c r="C67" s="20" t="s">
        <v>46</v>
      </c>
      <c r="D67" s="21">
        <v>1.5119944195871589</v>
      </c>
      <c r="E67" s="21">
        <v>1.5265289402595104</v>
      </c>
      <c r="F67" s="21">
        <v>1.4930561360795513</v>
      </c>
      <c r="G67" s="21">
        <v>1.4613772378691599</v>
      </c>
      <c r="H67" s="21">
        <v>1.5184284865520106</v>
      </c>
      <c r="I67" s="21">
        <v>1.4753737000950737</v>
      </c>
      <c r="J67" s="21">
        <v>1.5500210149266502</v>
      </c>
      <c r="K67" s="21">
        <v>1.4912175630624411</v>
      </c>
      <c r="L67" s="21">
        <v>1.5609904287359235</v>
      </c>
      <c r="M67" s="21"/>
      <c r="N67" s="21"/>
      <c r="O67" s="21"/>
    </row>
    <row r="68" spans="1:15" x14ac:dyDescent="0.35">
      <c r="A68" s="20" t="str">
        <f>B66&amp;C68</f>
        <v>VOLUMEN POR ACTO (consumiciones)Patatas Fritas</v>
      </c>
      <c r="B68" s="20">
        <v>0</v>
      </c>
      <c r="C68" s="20" t="s">
        <v>50</v>
      </c>
      <c r="D68" s="21">
        <v>1.3554669563613109</v>
      </c>
      <c r="E68" s="21">
        <v>1.3880065972200462</v>
      </c>
      <c r="F68" s="21">
        <v>1.3471018564368473</v>
      </c>
      <c r="G68" s="21">
        <v>1.3684690535825896</v>
      </c>
      <c r="H68" s="21">
        <v>1.3666063206118908</v>
      </c>
      <c r="I68" s="21">
        <v>1.3189389302707635</v>
      </c>
      <c r="J68" s="21">
        <v>1.4116517435760152</v>
      </c>
      <c r="K68" s="21">
        <v>1.3246383844416656</v>
      </c>
      <c r="L68" s="21">
        <v>1.3979131916101786</v>
      </c>
      <c r="M68" s="21"/>
      <c r="N68" s="21"/>
      <c r="O68" s="21"/>
    </row>
    <row r="69" spans="1:15" x14ac:dyDescent="0.35">
      <c r="A69" s="20" t="str">
        <f>B66&amp;C69</f>
        <v>VOLUMEN POR ACTO (consumiciones)Otros Snacks Salados</v>
      </c>
      <c r="B69" s="20">
        <v>0</v>
      </c>
      <c r="C69" s="20" t="s">
        <v>54</v>
      </c>
      <c r="D69" s="21">
        <v>1.5404001500803315</v>
      </c>
      <c r="E69" s="21">
        <v>1.5412656533641556</v>
      </c>
      <c r="F69" s="21">
        <v>1.5138848768044098</v>
      </c>
      <c r="G69" s="21">
        <v>1.448868365316949</v>
      </c>
      <c r="H69" s="21">
        <v>1.5717886221994752</v>
      </c>
      <c r="I69" s="21">
        <v>1.4785691865159183</v>
      </c>
      <c r="J69" s="21">
        <v>1.550596679396878</v>
      </c>
      <c r="K69" s="21">
        <v>1.563640926963942</v>
      </c>
      <c r="L69" s="21">
        <v>1.6458521474255687</v>
      </c>
      <c r="M69" s="21"/>
      <c r="N69" s="21"/>
      <c r="O69" s="21"/>
    </row>
    <row r="70" spans="1:15" x14ac:dyDescent="0.35">
      <c r="A70" s="20" t="str">
        <f>B66&amp;C70</f>
        <v>VOLUMEN POR ACTO (consumiciones)Frutos Secos</v>
      </c>
      <c r="B70" s="20">
        <v>0</v>
      </c>
      <c r="C70" s="20" t="s">
        <v>57</v>
      </c>
      <c r="D70" s="21">
        <v>1.6845674159784483</v>
      </c>
      <c r="E70" s="21">
        <v>1.8055922613151183</v>
      </c>
      <c r="F70" s="21">
        <v>1.6735309304631492</v>
      </c>
      <c r="G70" s="21">
        <v>1.6860344217412697</v>
      </c>
      <c r="H70" s="21">
        <v>1.6397273931947789</v>
      </c>
      <c r="I70" s="21">
        <v>1.678312564687287</v>
      </c>
      <c r="J70" s="21">
        <v>1.5505750777462608</v>
      </c>
      <c r="K70" s="21">
        <v>1.5917944077493456</v>
      </c>
      <c r="L70" s="21">
        <v>1.6415248307804526</v>
      </c>
      <c r="M70" s="21"/>
      <c r="N70" s="21"/>
      <c r="O70" s="21"/>
    </row>
    <row r="71" spans="1:15" x14ac:dyDescent="0.35">
      <c r="A71" s="20" t="str">
        <f>B66&amp;C71</f>
        <v>VOLUMEN POR ACTO (consumiciones)Chocolatinas/Chocolate/Bombones</v>
      </c>
      <c r="B71" s="20">
        <v>0</v>
      </c>
      <c r="C71" s="20" t="s">
        <v>60</v>
      </c>
      <c r="D71" s="21">
        <v>3.5747830901230606</v>
      </c>
      <c r="E71" s="21">
        <v>3.1282203511152651</v>
      </c>
      <c r="F71" s="21">
        <v>3.2093118852373066</v>
      </c>
      <c r="G71" s="21">
        <v>2.3024646181095125</v>
      </c>
      <c r="H71" s="21">
        <v>3.1207864535185226</v>
      </c>
      <c r="I71" s="21">
        <v>2.4593688119868866</v>
      </c>
      <c r="J71" s="21">
        <v>2.7696011331909456</v>
      </c>
      <c r="K71" s="21">
        <v>2.5669600452797972</v>
      </c>
      <c r="L71" s="21">
        <v>3.2610513230571572</v>
      </c>
      <c r="M71" s="21"/>
      <c r="N71" s="21"/>
      <c r="O71" s="21"/>
    </row>
    <row r="72" spans="1:15" x14ac:dyDescent="0.35">
      <c r="A72" s="20" t="str">
        <f>B66&amp;C72</f>
        <v>VOLUMEN POR ACTO (consumiciones)Chicles</v>
      </c>
      <c r="B72" s="20">
        <v>0</v>
      </c>
      <c r="C72" s="20" t="s">
        <v>63</v>
      </c>
      <c r="D72" s="21">
        <v>1.8796463352615422</v>
      </c>
      <c r="E72" s="21">
        <v>2.0067098132704495</v>
      </c>
      <c r="F72" s="21">
        <v>1.5733805387102593</v>
      </c>
      <c r="G72" s="21">
        <v>1.9541309254483918</v>
      </c>
      <c r="H72" s="21">
        <v>2.3987120633014705</v>
      </c>
      <c r="I72" s="21">
        <v>1.6399946266275611</v>
      </c>
      <c r="J72" s="21">
        <v>2.0579297131474403</v>
      </c>
      <c r="K72" s="21">
        <v>1.7400136399329416</v>
      </c>
      <c r="L72" s="21">
        <v>2.3562888083121458</v>
      </c>
      <c r="M72" s="21"/>
      <c r="N72" s="21"/>
      <c r="O72" s="21"/>
    </row>
    <row r="73" spans="1:15" x14ac:dyDescent="0.35">
      <c r="A73" s="20" t="str">
        <f>B66&amp;C73</f>
        <v>VOLUMEN POR ACTO (consumiciones)Caramelos</v>
      </c>
      <c r="B73" s="20">
        <v>0</v>
      </c>
      <c r="C73" s="20" t="s">
        <v>66</v>
      </c>
      <c r="D73" s="21">
        <v>2.4986644088180743</v>
      </c>
      <c r="E73" s="21">
        <v>2.0297517407041812</v>
      </c>
      <c r="F73" s="21">
        <v>2.2550596622087999</v>
      </c>
      <c r="G73" s="21">
        <v>2.0573177700636469</v>
      </c>
      <c r="H73" s="21">
        <v>2.9755890931148303</v>
      </c>
      <c r="I73" s="21">
        <v>2.0634550619320136</v>
      </c>
      <c r="J73" s="21">
        <v>2.6991613869176097</v>
      </c>
      <c r="K73" s="21">
        <v>2.1208268616304484</v>
      </c>
      <c r="L73" s="21">
        <v>2.978138432408918</v>
      </c>
      <c r="M73" s="21"/>
      <c r="N73" s="21"/>
      <c r="O73" s="21"/>
    </row>
    <row r="74" spans="1:15" x14ac:dyDescent="0.35">
      <c r="A74" s="20" t="str">
        <f>B66&amp;C74</f>
        <v>VOLUMEN POR ACTO (consumiciones)Golosinas</v>
      </c>
      <c r="B74" s="20">
        <v>0</v>
      </c>
      <c r="C74" s="20" t="s">
        <v>68</v>
      </c>
      <c r="D74" s="21">
        <v>4.5468567307689085</v>
      </c>
      <c r="E74" s="21">
        <v>3.7791035429086639</v>
      </c>
      <c r="F74" s="21">
        <v>3.6315671946625518</v>
      </c>
      <c r="G74" s="21">
        <v>3.5869672626740665</v>
      </c>
      <c r="H74" s="21">
        <v>5.2670800002139506</v>
      </c>
      <c r="I74" s="21">
        <v>3.2585029950172193</v>
      </c>
      <c r="J74" s="21">
        <v>4.0548885553158547</v>
      </c>
      <c r="K74" s="21">
        <v>2.988390582963496</v>
      </c>
      <c r="L74" s="21">
        <v>3.1428502897704758</v>
      </c>
      <c r="M74" s="21"/>
      <c r="N74" s="21"/>
      <c r="O74" s="21"/>
    </row>
    <row r="75" spans="1:15" x14ac:dyDescent="0.35">
      <c r="A75" s="20" t="str">
        <f>B75&amp;C75</f>
        <v>CONSUMO PER CAPITA (kg ó litros por individuo)Total Aperitivos</v>
      </c>
      <c r="B75" s="20" t="s">
        <v>51</v>
      </c>
      <c r="C75" s="20" t="s">
        <v>42</v>
      </c>
      <c r="D75" s="21">
        <v>0.38630751191124679</v>
      </c>
      <c r="E75" s="21">
        <v>0.37582563116595952</v>
      </c>
      <c r="F75" s="21">
        <v>0.36266769325885467</v>
      </c>
      <c r="G75" s="21">
        <v>0.45869211964309964</v>
      </c>
      <c r="H75" s="21">
        <v>0.3372097326714989</v>
      </c>
      <c r="I75" s="21">
        <v>0.32627272606375257</v>
      </c>
      <c r="J75" s="21">
        <v>0.31785155919538582</v>
      </c>
      <c r="K75" s="21">
        <v>0.43547672367515278</v>
      </c>
      <c r="L75" s="21">
        <v>0.34437583767851077</v>
      </c>
      <c r="M75" s="21"/>
      <c r="N75" s="21"/>
      <c r="O75" s="21"/>
    </row>
    <row r="76" spans="1:15" x14ac:dyDescent="0.35">
      <c r="A76" s="20" t="str">
        <f>B75&amp;C76</f>
        <v>CONSUMO PER CAPITA (kg ó litros por individuo)Patatas Fritas + Otros Aperitivos Salados</v>
      </c>
      <c r="B76" s="20">
        <v>0</v>
      </c>
      <c r="C76" s="20" t="s">
        <v>46</v>
      </c>
      <c r="D76" s="21">
        <v>0.18199428218331645</v>
      </c>
      <c r="E76" s="21">
        <v>0.20295445117451721</v>
      </c>
      <c r="F76" s="21">
        <v>0.20599457438639623</v>
      </c>
      <c r="G76" s="21">
        <v>0.28662996966591131</v>
      </c>
      <c r="H76" s="21">
        <v>0.18284585187490415</v>
      </c>
      <c r="I76" s="21">
        <v>0.18489244181222189</v>
      </c>
      <c r="J76" s="21">
        <v>0.1828577865391306</v>
      </c>
      <c r="K76" s="21">
        <v>0.26844629215755172</v>
      </c>
      <c r="L76" s="21">
        <v>0.18447890144583656</v>
      </c>
      <c r="M76" s="21"/>
      <c r="N76" s="21"/>
      <c r="O76" s="21"/>
    </row>
    <row r="77" spans="1:15" x14ac:dyDescent="0.35">
      <c r="A77" s="20" t="str">
        <f>B75&amp;C77</f>
        <v>CONSUMO PER CAPITA (kg ó litros por individuo)Patatas Fritas</v>
      </c>
      <c r="B77" s="20">
        <v>0</v>
      </c>
      <c r="C77" s="20" t="s">
        <v>50</v>
      </c>
      <c r="D77" s="21">
        <v>0.11266934830333108</v>
      </c>
      <c r="E77" s="21">
        <v>0.11346680656453885</v>
      </c>
      <c r="F77" s="21">
        <v>0.12157347855423177</v>
      </c>
      <c r="G77" s="21">
        <v>0.18609371725387439</v>
      </c>
      <c r="H77" s="21">
        <v>0.11344545260612487</v>
      </c>
      <c r="I77" s="21">
        <v>0.10838208176088782</v>
      </c>
      <c r="J77" s="21">
        <v>0.10749550639027028</v>
      </c>
      <c r="K77" s="21">
        <v>0.16577136807945961</v>
      </c>
      <c r="L77" s="21">
        <v>0.11080014404280547</v>
      </c>
      <c r="M77" s="21"/>
      <c r="N77" s="21"/>
      <c r="O77" s="21"/>
    </row>
    <row r="78" spans="1:15" x14ac:dyDescent="0.35">
      <c r="A78" s="20" t="str">
        <f>B75&amp;C78</f>
        <v>CONSUMO PER CAPITA (kg ó litros por individuo)Otros Snacks Salados</v>
      </c>
      <c r="B78" s="20">
        <v>0</v>
      </c>
      <c r="C78" s="20" t="s">
        <v>54</v>
      </c>
      <c r="D78" s="21">
        <v>6.9324896200309558E-2</v>
      </c>
      <c r="E78" s="21">
        <v>8.9487642622088415E-2</v>
      </c>
      <c r="F78" s="21">
        <v>8.4421092691214367E-2</v>
      </c>
      <c r="G78" s="21">
        <v>0.10053633891061245</v>
      </c>
      <c r="H78" s="21">
        <v>6.9400342811493446E-2</v>
      </c>
      <c r="I78" s="21">
        <v>7.6510341330842391E-2</v>
      </c>
      <c r="J78" s="21">
        <v>7.5362258588174511E-2</v>
      </c>
      <c r="K78" s="21">
        <v>0.10267492458555634</v>
      </c>
      <c r="L78" s="21">
        <v>7.3678816854991225E-2</v>
      </c>
      <c r="M78" s="21"/>
      <c r="N78" s="21"/>
      <c r="O78" s="21"/>
    </row>
    <row r="79" spans="1:15" x14ac:dyDescent="0.35">
      <c r="A79" s="20" t="str">
        <f>B75&amp;C79</f>
        <v>CONSUMO PER CAPITA (kg ó litros por individuo)Frutos Secos</v>
      </c>
      <c r="B79" s="20">
        <v>0</v>
      </c>
      <c r="C79" s="20" t="s">
        <v>57</v>
      </c>
      <c r="D79" s="21">
        <v>8.2370411982016972E-2</v>
      </c>
      <c r="E79" s="21">
        <v>9.154809214985328E-2</v>
      </c>
      <c r="F79" s="21">
        <v>7.6322788347185602E-2</v>
      </c>
      <c r="G79" s="21">
        <v>9.9205729978094154E-2</v>
      </c>
      <c r="H79" s="21">
        <v>6.9230328875565988E-2</v>
      </c>
      <c r="I79" s="21">
        <v>7.1146172740510716E-2</v>
      </c>
      <c r="J79" s="21">
        <v>6.454810746983082E-2</v>
      </c>
      <c r="K79" s="21">
        <v>9.060851821204656E-2</v>
      </c>
      <c r="L79" s="21">
        <v>7.1853185565538283E-2</v>
      </c>
      <c r="M79" s="21"/>
      <c r="N79" s="21"/>
      <c r="O79" s="21"/>
    </row>
    <row r="80" spans="1:15" x14ac:dyDescent="0.35">
      <c r="A80" s="20" t="str">
        <f>B75&amp;C80</f>
        <v>CONSUMO PER CAPITA (kg ó litros por individuo)Chocolatinas/Chocolate/Bombones</v>
      </c>
      <c r="B80" s="20">
        <v>0</v>
      </c>
      <c r="C80" s="20" t="s">
        <v>60</v>
      </c>
      <c r="D80" s="21">
        <v>7.567495148607048E-2</v>
      </c>
      <c r="E80" s="21">
        <v>4.3139774104718462E-2</v>
      </c>
      <c r="F80" s="21">
        <v>4.3347359208739993E-2</v>
      </c>
      <c r="G80" s="21">
        <v>3.1485535917169356E-2</v>
      </c>
      <c r="H80" s="21">
        <v>4.7031816116533245E-2</v>
      </c>
      <c r="I80" s="21">
        <v>3.6015644721214816E-2</v>
      </c>
      <c r="J80" s="21">
        <v>3.6002905768444379E-2</v>
      </c>
      <c r="K80" s="21">
        <v>3.6419408622739582E-2</v>
      </c>
      <c r="L80" s="21">
        <v>5.2311571917430424E-2</v>
      </c>
      <c r="M80" s="21"/>
      <c r="N80" s="21"/>
      <c r="O80" s="21"/>
    </row>
    <row r="81" spans="1:15" x14ac:dyDescent="0.35">
      <c r="A81" s="20" t="str">
        <f>B75&amp;C81</f>
        <v>CONSUMO PER CAPITA (kg ó litros por individuo)Chicles</v>
      </c>
      <c r="B81" s="20">
        <v>0</v>
      </c>
      <c r="C81" s="20" t="s">
        <v>63</v>
      </c>
      <c r="D81" s="21">
        <v>1.2402980194518661E-2</v>
      </c>
      <c r="E81" s="21">
        <v>7.5743653563640481E-3</v>
      </c>
      <c r="F81" s="21">
        <v>8.4854548234973032E-3</v>
      </c>
      <c r="G81" s="21">
        <v>1.0103219698594701E-2</v>
      </c>
      <c r="H81" s="21">
        <v>8.8619971783744592E-3</v>
      </c>
      <c r="I81" s="21">
        <v>6.7673217469170514E-3</v>
      </c>
      <c r="J81" s="21">
        <v>8.0815530338325982E-3</v>
      </c>
      <c r="K81" s="21">
        <v>8.5133580785897792E-3</v>
      </c>
      <c r="L81" s="21">
        <v>7.0500107597370031E-3</v>
      </c>
      <c r="M81" s="21"/>
      <c r="N81" s="21"/>
      <c r="O81" s="21"/>
    </row>
    <row r="82" spans="1:15" x14ac:dyDescent="0.35">
      <c r="A82" s="20" t="str">
        <f>B75&amp;C82</f>
        <v>CONSUMO PER CAPITA (kg ó litros por individuo)Caramelos</v>
      </c>
      <c r="B82" s="20">
        <v>0</v>
      </c>
      <c r="C82" s="20" t="s">
        <v>66</v>
      </c>
      <c r="D82" s="21">
        <v>1.468833709298221E-2</v>
      </c>
      <c r="E82" s="21">
        <v>1.1001919053285616E-2</v>
      </c>
      <c r="F82" s="21">
        <v>1.1304627957058623E-2</v>
      </c>
      <c r="G82" s="21">
        <v>9.7966907335018706E-3</v>
      </c>
      <c r="H82" s="21">
        <v>1.4477721963960901E-2</v>
      </c>
      <c r="I82" s="21">
        <v>1.1140276292733805E-2</v>
      </c>
      <c r="J82" s="21">
        <v>1.1196963304703765E-2</v>
      </c>
      <c r="K82" s="21">
        <v>1.1709665999222027E-2</v>
      </c>
      <c r="L82" s="21">
        <v>1.2549544642890577E-2</v>
      </c>
      <c r="M82" s="21"/>
      <c r="N82" s="21"/>
      <c r="O82" s="21"/>
    </row>
    <row r="83" spans="1:15" x14ac:dyDescent="0.35">
      <c r="A83" s="20" t="str">
        <f>B75&amp;C83</f>
        <v>CONSUMO PER CAPITA (kg ó litros por individuo)Golosinas</v>
      </c>
      <c r="B83" s="20">
        <v>0</v>
      </c>
      <c r="C83" s="20" t="s">
        <v>68</v>
      </c>
      <c r="D83" s="21">
        <v>1.9176532711882698E-2</v>
      </c>
      <c r="E83" s="21">
        <v>1.9607111797442962E-2</v>
      </c>
      <c r="F83" s="21">
        <v>1.7212927988111051E-2</v>
      </c>
      <c r="G83" s="21">
        <v>2.1470938348435841E-2</v>
      </c>
      <c r="H83" s="21">
        <v>1.4762008523680757E-2</v>
      </c>
      <c r="I83" s="21">
        <v>1.6310881990109095E-2</v>
      </c>
      <c r="J83" s="21">
        <v>1.5164157718845085E-2</v>
      </c>
      <c r="K83" s="21">
        <v>1.9779595259563871E-2</v>
      </c>
      <c r="L83" s="21">
        <v>1.6132612487385296E-2</v>
      </c>
      <c r="M83" s="21"/>
      <c r="N83" s="21"/>
      <c r="O83" s="21"/>
    </row>
    <row r="84" spans="1:15" x14ac:dyDescent="0.35">
      <c r="A84" s="20" t="str">
        <f>B84&amp;C84</f>
        <v>GASTO PER CAPITA (€ por individuo)Total Aperitivos</v>
      </c>
      <c r="B84" s="20" t="s">
        <v>70</v>
      </c>
      <c r="C84" s="20" t="s">
        <v>42</v>
      </c>
      <c r="D84" s="21">
        <v>3.3286945406341193</v>
      </c>
      <c r="E84" s="21">
        <v>3.4162654930563336</v>
      </c>
      <c r="F84" s="21">
        <v>3.1623958707843141</v>
      </c>
      <c r="G84" s="21">
        <v>4.0144890006797613</v>
      </c>
      <c r="H84" s="21">
        <v>3.0878519941428331</v>
      </c>
      <c r="I84" s="21">
        <v>2.9320319619401478</v>
      </c>
      <c r="J84" s="21">
        <v>2.7334518978380831</v>
      </c>
      <c r="K84" s="21">
        <v>3.7128806422742588</v>
      </c>
      <c r="L84" s="21">
        <v>2.7853888131061511</v>
      </c>
      <c r="M84" s="21"/>
      <c r="N84" s="21"/>
      <c r="O84" s="21"/>
    </row>
    <row r="85" spans="1:15" x14ac:dyDescent="0.35">
      <c r="A85" s="20" t="str">
        <f>B84&amp;C85</f>
        <v>GASTO PER CAPITA (€ por individuo)Patatas Fritas + Otros Aperitivos Salados</v>
      </c>
      <c r="B85" s="20">
        <v>0</v>
      </c>
      <c r="C85" s="20" t="s">
        <v>46</v>
      </c>
      <c r="D85" s="21">
        <v>1.4577881166739419</v>
      </c>
      <c r="E85" s="21">
        <v>1.6907689121037994</v>
      </c>
      <c r="F85" s="21">
        <v>1.6963059931825577</v>
      </c>
      <c r="G85" s="21">
        <v>2.2483383845103866</v>
      </c>
      <c r="H85" s="21">
        <v>1.5539279972690863</v>
      </c>
      <c r="I85" s="21">
        <v>1.5443535026555819</v>
      </c>
      <c r="J85" s="21">
        <v>1.5196166146171994</v>
      </c>
      <c r="K85" s="21">
        <v>2.2422238862445671</v>
      </c>
      <c r="L85" s="21">
        <v>1.4715074517554889</v>
      </c>
      <c r="M85" s="21"/>
      <c r="N85" s="21"/>
      <c r="O85" s="21"/>
    </row>
    <row r="86" spans="1:15" x14ac:dyDescent="0.35">
      <c r="A86" s="20" t="str">
        <f>B84&amp;C86</f>
        <v>GASTO PER CAPITA (€ por individuo)Patatas Fritas</v>
      </c>
      <c r="B86" s="20">
        <v>0</v>
      </c>
      <c r="C86" s="20" t="s">
        <v>50</v>
      </c>
      <c r="D86" s="21">
        <v>0.92587334273148436</v>
      </c>
      <c r="E86" s="21">
        <v>0.93602430284611338</v>
      </c>
      <c r="F86" s="21">
        <v>0.92525319131713279</v>
      </c>
      <c r="G86" s="21">
        <v>1.4384175487130806</v>
      </c>
      <c r="H86" s="21">
        <v>0.93493962607768133</v>
      </c>
      <c r="I86" s="21">
        <v>0.94211690643363621</v>
      </c>
      <c r="J86" s="21">
        <v>0.94473032195062279</v>
      </c>
      <c r="K86" s="21">
        <v>1.390838569798593</v>
      </c>
      <c r="L86" s="21">
        <v>0.90998043018564012</v>
      </c>
      <c r="M86" s="21"/>
      <c r="N86" s="21"/>
      <c r="O86" s="21"/>
    </row>
    <row r="87" spans="1:15" x14ac:dyDescent="0.35">
      <c r="A87" s="20" t="str">
        <f>B84&amp;C87</f>
        <v>GASTO PER CAPITA (€ por individuo)Otros Snacks Salados</v>
      </c>
      <c r="B87" s="20">
        <v>0</v>
      </c>
      <c r="C87" s="20" t="s">
        <v>54</v>
      </c>
      <c r="D87" s="21">
        <v>0.53191447693898164</v>
      </c>
      <c r="E87" s="21">
        <v>0.75474431080847126</v>
      </c>
      <c r="F87" s="21">
        <v>0.77105275719591615</v>
      </c>
      <c r="G87" s="21">
        <v>0.80992151052301653</v>
      </c>
      <c r="H87" s="21">
        <v>0.61898817815718477</v>
      </c>
      <c r="I87" s="21">
        <v>0.6022364319068394</v>
      </c>
      <c r="J87" s="21">
        <v>0.57488608986876732</v>
      </c>
      <c r="K87" s="21">
        <v>0.85138532028813485</v>
      </c>
      <c r="L87" s="21">
        <v>0.56152749494622456</v>
      </c>
      <c r="M87" s="21"/>
      <c r="N87" s="21"/>
      <c r="O87" s="21"/>
    </row>
    <row r="88" spans="1:15" x14ac:dyDescent="0.35">
      <c r="A88" s="20" t="str">
        <f>B84&amp;C88</f>
        <v>GASTO PER CAPITA (€ por individuo)Frutos Secos</v>
      </c>
      <c r="B88" s="20">
        <v>0</v>
      </c>
      <c r="C88" s="20" t="s">
        <v>57</v>
      </c>
      <c r="D88" s="21">
        <v>0.84633307198536345</v>
      </c>
      <c r="E88" s="21">
        <v>0.94410129124568232</v>
      </c>
      <c r="F88" s="21">
        <v>0.72748327536334934</v>
      </c>
      <c r="G88" s="21">
        <v>0.99756643336408002</v>
      </c>
      <c r="H88" s="21">
        <v>0.69886680017309044</v>
      </c>
      <c r="I88" s="21">
        <v>0.66936488024416119</v>
      </c>
      <c r="J88" s="21">
        <v>0.53258288453342295</v>
      </c>
      <c r="K88" s="21">
        <v>0.76430944401321688</v>
      </c>
      <c r="L88" s="21">
        <v>0.57118962489796976</v>
      </c>
      <c r="M88" s="21"/>
      <c r="N88" s="21"/>
      <c r="O88" s="21"/>
    </row>
    <row r="89" spans="1:15" x14ac:dyDescent="0.35">
      <c r="A89" s="20" t="str">
        <f>B84&amp;C89</f>
        <v>GASTO PER CAPITA (€ por individuo)Chocolatinas/Chocolate/Bombones</v>
      </c>
      <c r="B89" s="20">
        <v>0</v>
      </c>
      <c r="C89" s="20" t="s">
        <v>60</v>
      </c>
      <c r="D89" s="21">
        <v>0.50451155623695032</v>
      </c>
      <c r="E89" s="21">
        <v>0.36593140544135239</v>
      </c>
      <c r="F89" s="21">
        <v>0.33678482990979769</v>
      </c>
      <c r="G89" s="21">
        <v>0.30091509990002113</v>
      </c>
      <c r="H89" s="21">
        <v>0.38489100639068191</v>
      </c>
      <c r="I89" s="21">
        <v>0.34432015109756492</v>
      </c>
      <c r="J89" s="21">
        <v>0.29644530533702168</v>
      </c>
      <c r="K89" s="21">
        <v>0.28654565095459122</v>
      </c>
      <c r="L89" s="21">
        <v>0.39091955610426371</v>
      </c>
      <c r="M89" s="21"/>
      <c r="N89" s="21"/>
      <c r="O89" s="21"/>
    </row>
    <row r="90" spans="1:15" x14ac:dyDescent="0.35">
      <c r="A90" s="20" t="str">
        <f>B84&amp;C90</f>
        <v>GASTO PER CAPITA (€ por individuo)Chicles</v>
      </c>
      <c r="B90" s="20">
        <v>0</v>
      </c>
      <c r="C90" s="20" t="s">
        <v>63</v>
      </c>
      <c r="D90" s="21">
        <v>0.17248070466684595</v>
      </c>
      <c r="E90" s="21">
        <v>0.11457269448975956</v>
      </c>
      <c r="F90" s="21">
        <v>0.1286055534000366</v>
      </c>
      <c r="G90" s="21">
        <v>0.18295941080564493</v>
      </c>
      <c r="H90" s="21">
        <v>0.12343755203417398</v>
      </c>
      <c r="I90" s="21">
        <v>0.11851774028739587</v>
      </c>
      <c r="J90" s="21">
        <v>0.12131835307012133</v>
      </c>
      <c r="K90" s="21">
        <v>0.14110181322263871</v>
      </c>
      <c r="L90" s="21">
        <v>9.5382111277301646E-2</v>
      </c>
      <c r="M90" s="21"/>
      <c r="N90" s="21"/>
      <c r="O90" s="21"/>
    </row>
    <row r="91" spans="1:15" x14ac:dyDescent="0.35">
      <c r="A91" s="20" t="str">
        <f>B84&amp;C91</f>
        <v>GASTO PER CAPITA (€ por individuo)Caramelos</v>
      </c>
      <c r="B91" s="20">
        <v>0</v>
      </c>
      <c r="C91" s="20" t="s">
        <v>66</v>
      </c>
      <c r="D91" s="21">
        <v>0.20637817014946622</v>
      </c>
      <c r="E91" s="21">
        <v>0.15637339040274828</v>
      </c>
      <c r="F91" s="21">
        <v>0.16425878837480248</v>
      </c>
      <c r="G91" s="21">
        <v>0.14095329042813706</v>
      </c>
      <c r="H91" s="21">
        <v>0.20519291558101602</v>
      </c>
      <c r="I91" s="21">
        <v>0.13233117871922304</v>
      </c>
      <c r="J91" s="21">
        <v>0.14286255077245422</v>
      </c>
      <c r="K91" s="21">
        <v>0.14762213981393182</v>
      </c>
      <c r="L91" s="21">
        <v>0.14092737501709665</v>
      </c>
      <c r="M91" s="21"/>
      <c r="N91" s="21"/>
      <c r="O91" s="21"/>
    </row>
    <row r="92" spans="1:15" x14ac:dyDescent="0.35">
      <c r="A92" s="20" t="str">
        <f>B84&amp;C92</f>
        <v>GASTO PER CAPITA (€ por individuo)Golosinas</v>
      </c>
      <c r="B92" s="20">
        <v>0</v>
      </c>
      <c r="C92" s="20" t="s">
        <v>68</v>
      </c>
      <c r="D92" s="21">
        <v>0.14120331882240944</v>
      </c>
      <c r="E92" s="21">
        <v>0.14451905529288106</v>
      </c>
      <c r="F92" s="21">
        <v>0.10895893593256278</v>
      </c>
      <c r="G92" s="21">
        <v>0.14375678998008828</v>
      </c>
      <c r="H92" s="21">
        <v>0.12153427688515257</v>
      </c>
      <c r="I92" s="21">
        <v>0.12314561383142181</v>
      </c>
      <c r="J92" s="21">
        <v>0.12062533944232962</v>
      </c>
      <c r="K92" s="21">
        <v>0.13107931068298359</v>
      </c>
      <c r="L92" s="21">
        <v>0.11546258218218115</v>
      </c>
      <c r="M92" s="21"/>
      <c r="N92" s="21"/>
      <c r="O92" s="21"/>
    </row>
    <row r="93" spans="1:15" x14ac:dyDescent="0.35">
      <c r="A93" s="20" t="str">
        <f>B93&amp;C93</f>
        <v>PRECIO MEDIO (kg ó litros)Total Aperitivos</v>
      </c>
      <c r="B93" s="20" t="s">
        <v>72</v>
      </c>
      <c r="C93" s="20" t="s">
        <v>42</v>
      </c>
      <c r="D93" s="21">
        <v>8.6166963830588905</v>
      </c>
      <c r="E93" s="21">
        <v>9.0900279538086028</v>
      </c>
      <c r="F93" s="21">
        <v>8.7198168724864846</v>
      </c>
      <c r="G93" s="21">
        <v>8.7520339433853049</v>
      </c>
      <c r="H93" s="21">
        <v>9.1570666412257413</v>
      </c>
      <c r="I93" s="21">
        <v>8.9864451660211362</v>
      </c>
      <c r="J93" s="21">
        <v>8.5997750168587626</v>
      </c>
      <c r="K93" s="21">
        <v>8.5260139989569463</v>
      </c>
      <c r="L93" s="21">
        <v>8.0882237031577926</v>
      </c>
      <c r="M93" s="21"/>
      <c r="N93" s="21"/>
      <c r="O93" s="21"/>
    </row>
    <row r="94" spans="1:15" x14ac:dyDescent="0.35">
      <c r="A94" s="20" t="str">
        <f>B93&amp;C94</f>
        <v>PRECIO MEDIO (kg ó litros)Patatas Fritas + Otros Aperitivos Salados</v>
      </c>
      <c r="B94" s="20">
        <v>0</v>
      </c>
      <c r="C94" s="20" t="s">
        <v>46</v>
      </c>
      <c r="D94" s="21">
        <v>8.0100764660593189</v>
      </c>
      <c r="E94" s="21">
        <v>8.3307801446046383</v>
      </c>
      <c r="F94" s="21">
        <v>8.2347119978058068</v>
      </c>
      <c r="G94" s="21">
        <v>7.8440450143123321</v>
      </c>
      <c r="H94" s="21">
        <v>8.4985685009262451</v>
      </c>
      <c r="I94" s="21">
        <v>8.3527130017788327</v>
      </c>
      <c r="J94" s="21">
        <v>8.3103741075418167</v>
      </c>
      <c r="K94" s="21">
        <v>8.3525977141401562</v>
      </c>
      <c r="L94" s="21">
        <v>7.9765623072485985</v>
      </c>
      <c r="M94" s="21"/>
      <c r="N94" s="21"/>
      <c r="O94" s="21"/>
    </row>
    <row r="95" spans="1:15" x14ac:dyDescent="0.35">
      <c r="A95" s="20" t="str">
        <f>B93&amp;C95</f>
        <v>PRECIO MEDIO (kg ó litros)Patatas Fritas</v>
      </c>
      <c r="B95" s="20">
        <v>0</v>
      </c>
      <c r="C95" s="20" t="s">
        <v>50</v>
      </c>
      <c r="D95" s="21">
        <v>8.217615142663524</v>
      </c>
      <c r="E95" s="21">
        <v>8.2493226978562362</v>
      </c>
      <c r="F95" s="21">
        <v>7.6106499733360327</v>
      </c>
      <c r="G95" s="21">
        <v>7.7295331080455023</v>
      </c>
      <c r="H95" s="21">
        <v>8.2413142580842802</v>
      </c>
      <c r="I95" s="21">
        <v>8.6925522293632564</v>
      </c>
      <c r="J95" s="21">
        <v>8.7885564120300099</v>
      </c>
      <c r="K95" s="21">
        <v>8.3901012938007415</v>
      </c>
      <c r="L95" s="21">
        <v>8.2128090901586468</v>
      </c>
      <c r="M95" s="21"/>
      <c r="N95" s="21"/>
      <c r="O95" s="21"/>
    </row>
    <row r="96" spans="1:15" x14ac:dyDescent="0.35">
      <c r="A96" s="20" t="str">
        <f>B93&amp;C96</f>
        <v>PRECIO MEDIO (kg ó litros)Otros Snacks Salados</v>
      </c>
      <c r="B96" s="20">
        <v>0</v>
      </c>
      <c r="C96" s="20" t="s">
        <v>54</v>
      </c>
      <c r="D96" s="21">
        <v>7.6727771131752016</v>
      </c>
      <c r="E96" s="21">
        <v>8.4340618290259464</v>
      </c>
      <c r="F96" s="21">
        <v>9.1334136128299495</v>
      </c>
      <c r="G96" s="21">
        <v>8.0560076018197098</v>
      </c>
      <c r="H96" s="21">
        <v>8.9190939566176564</v>
      </c>
      <c r="I96" s="21">
        <v>7.8713076092900582</v>
      </c>
      <c r="J96" s="21">
        <v>7.6283022913405052</v>
      </c>
      <c r="K96" s="21">
        <v>8.2920471938471945</v>
      </c>
      <c r="L96" s="21">
        <v>7.6212881655168019</v>
      </c>
      <c r="M96" s="21"/>
      <c r="N96" s="21"/>
      <c r="O96" s="21"/>
    </row>
    <row r="97" spans="1:15" x14ac:dyDescent="0.35">
      <c r="A97" s="20" t="str">
        <f>B93&amp;C97</f>
        <v>PRECIO MEDIO (kg ó litros)Frutos Secos</v>
      </c>
      <c r="B97" s="20">
        <v>0</v>
      </c>
      <c r="C97" s="20" t="s">
        <v>57</v>
      </c>
      <c r="D97" s="21">
        <v>10.274721852430872</v>
      </c>
      <c r="E97" s="21">
        <v>10.312626610506545</v>
      </c>
      <c r="F97" s="21">
        <v>9.5316653271902538</v>
      </c>
      <c r="G97" s="21">
        <v>10.055532413141409</v>
      </c>
      <c r="H97" s="21">
        <v>10.094806879066367</v>
      </c>
      <c r="I97" s="21">
        <v>9.4083048245689263</v>
      </c>
      <c r="J97" s="21">
        <v>8.2509449991596906</v>
      </c>
      <c r="K97" s="21">
        <v>8.4352934922138552</v>
      </c>
      <c r="L97" s="21">
        <v>7.9493987692025119</v>
      </c>
      <c r="M97" s="21"/>
      <c r="N97" s="21"/>
      <c r="O97" s="21"/>
    </row>
    <row r="98" spans="1:15" x14ac:dyDescent="0.35">
      <c r="A98" s="20" t="str">
        <f>B93&amp;C98</f>
        <v>PRECIO MEDIO (kg ó litros)Chocolatinas/Chocolate/Bombones</v>
      </c>
      <c r="B98" s="20">
        <v>0</v>
      </c>
      <c r="C98" s="20" t="s">
        <v>60</v>
      </c>
      <c r="D98" s="21">
        <v>6.6668236494319517</v>
      </c>
      <c r="E98" s="21">
        <v>8.4824599348406924</v>
      </c>
      <c r="F98" s="21">
        <v>7.7694428462874576</v>
      </c>
      <c r="G98" s="21">
        <v>9.5572487853360411</v>
      </c>
      <c r="H98" s="21">
        <v>8.1836305329357657</v>
      </c>
      <c r="I98" s="21">
        <v>9.5602939712125998</v>
      </c>
      <c r="J98" s="21">
        <v>8.2339272069769525</v>
      </c>
      <c r="K98" s="21">
        <v>7.8679380525601843</v>
      </c>
      <c r="L98" s="21">
        <v>7.4729078438189269</v>
      </c>
      <c r="M98" s="21"/>
      <c r="N98" s="21"/>
      <c r="O98" s="21"/>
    </row>
    <row r="99" spans="1:15" x14ac:dyDescent="0.35">
      <c r="A99" s="20" t="str">
        <f>B93&amp;C99</f>
        <v>PRECIO MEDIO (kg ó litros)Chicles</v>
      </c>
      <c r="B99" s="20">
        <v>0</v>
      </c>
      <c r="C99" s="20" t="s">
        <v>63</v>
      </c>
      <c r="D99" s="21">
        <v>13.906392009161765</v>
      </c>
      <c r="E99" s="21">
        <v>15.126375491445573</v>
      </c>
      <c r="F99" s="21">
        <v>15.156000011208764</v>
      </c>
      <c r="G99" s="21">
        <v>18.109020318650845</v>
      </c>
      <c r="H99" s="21">
        <v>13.928863838435111</v>
      </c>
      <c r="I99" s="21">
        <v>17.513241533312392</v>
      </c>
      <c r="J99" s="21">
        <v>15.011762289034596</v>
      </c>
      <c r="K99" s="21">
        <v>16.574166377130929</v>
      </c>
      <c r="L99" s="21">
        <v>13.529356837585853</v>
      </c>
      <c r="M99" s="21"/>
      <c r="N99" s="21"/>
      <c r="O99" s="21"/>
    </row>
    <row r="100" spans="1:15" x14ac:dyDescent="0.35">
      <c r="A100" s="20" t="str">
        <f>B93&amp;C100</f>
        <v>PRECIO MEDIO (kg ó litros)Caramelos</v>
      </c>
      <c r="B100" s="20">
        <v>0</v>
      </c>
      <c r="C100" s="20" t="s">
        <v>66</v>
      </c>
      <c r="D100" s="21">
        <v>14.050478882872966</v>
      </c>
      <c r="E100" s="21">
        <v>14.213283123188303</v>
      </c>
      <c r="F100" s="21">
        <v>14.530225054619256</v>
      </c>
      <c r="G100" s="21">
        <v>14.387847311145308</v>
      </c>
      <c r="H100" s="21">
        <v>14.173011202439069</v>
      </c>
      <c r="I100" s="21">
        <v>11.878626278374753</v>
      </c>
      <c r="J100" s="21">
        <v>12.759044294843646</v>
      </c>
      <c r="K100" s="21">
        <v>12.606861700729945</v>
      </c>
      <c r="L100" s="21">
        <v>11.229680361106423</v>
      </c>
      <c r="M100" s="21"/>
      <c r="N100" s="21"/>
      <c r="O100" s="21"/>
    </row>
    <row r="101" spans="1:15" x14ac:dyDescent="0.35">
      <c r="A101" s="20" t="str">
        <f>B93&amp;C101</f>
        <v>PRECIO MEDIO (kg ó litros)Golosinas</v>
      </c>
      <c r="B101" s="20">
        <v>0</v>
      </c>
      <c r="C101" s="20" t="s">
        <v>68</v>
      </c>
      <c r="D101" s="21">
        <v>7.363339397372556</v>
      </c>
      <c r="E101" s="21">
        <v>7.3707467364840724</v>
      </c>
      <c r="F101" s="21">
        <v>6.3300640081583204</v>
      </c>
      <c r="G101" s="21">
        <v>6.6954125454214699</v>
      </c>
      <c r="H101" s="21">
        <v>8.2329092745198622</v>
      </c>
      <c r="I101" s="21">
        <v>7.5499052660731163</v>
      </c>
      <c r="J101" s="21">
        <v>7.9546349806441166</v>
      </c>
      <c r="K101" s="21">
        <v>6.6269966075066096</v>
      </c>
      <c r="L101" s="21">
        <v>7.1570914055281332</v>
      </c>
      <c r="M101" s="21"/>
      <c r="N101" s="21"/>
      <c r="O101" s="21"/>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6">
    <tabColor rgb="FFFFFF00"/>
  </sheetPr>
  <dimension ref="A2:O785"/>
  <sheetViews>
    <sheetView zoomScale="85" zoomScaleNormal="85" workbookViewId="0">
      <pane xSplit="4" ySplit="2" topLeftCell="K3" activePane="bottomRight" state="frozen"/>
      <selection activeCell="N12" sqref="N12"/>
      <selection pane="topRight" activeCell="N12" sqref="N12"/>
      <selection pane="bottomLeft" activeCell="N12" sqref="N12"/>
      <selection pane="bottomRight" activeCell="N12" sqref="N12"/>
    </sheetView>
  </sheetViews>
  <sheetFormatPr baseColWidth="10" defaultColWidth="11.453125" defaultRowHeight="14.5" x14ac:dyDescent="0.35"/>
  <cols>
    <col min="1" max="1" width="46.54296875" style="20" customWidth="1"/>
    <col min="2" max="2" width="17.1796875" style="20" customWidth="1"/>
    <col min="3" max="3" width="22.26953125" style="20" bestFit="1" customWidth="1"/>
    <col min="4" max="4" width="18.1796875" style="20" bestFit="1" customWidth="1"/>
    <col min="5" max="16384" width="11.453125" style="20"/>
  </cols>
  <sheetData>
    <row r="2" spans="1:15" x14ac:dyDescent="0.35">
      <c r="B2" s="20">
        <v>0</v>
      </c>
      <c r="C2" s="20">
        <v>0</v>
      </c>
      <c r="D2" s="20">
        <v>0</v>
      </c>
      <c r="E2" t="s">
        <v>165</v>
      </c>
      <c r="F2" t="s">
        <v>166</v>
      </c>
      <c r="G2" t="s">
        <v>167</v>
      </c>
      <c r="H2" t="s">
        <v>168</v>
      </c>
      <c r="I2" t="s">
        <v>169</v>
      </c>
      <c r="J2" t="s">
        <v>170</v>
      </c>
      <c r="K2" t="s">
        <v>171</v>
      </c>
      <c r="L2" t="s">
        <v>172</v>
      </c>
      <c r="M2" t="s">
        <v>173</v>
      </c>
    </row>
    <row r="3" spans="1:15" x14ac:dyDescent="0.35">
      <c r="A3" s="20" t="str">
        <f>B3&amp;C3&amp;D3</f>
        <v>DISTRIBUCION VOLUMEN X CRITERIO (Consumiciones)Total AperitivosT.ESPAÑA</v>
      </c>
      <c r="B3" t="s">
        <v>43</v>
      </c>
      <c r="C3" s="20" t="s">
        <v>42</v>
      </c>
      <c r="D3" s="20" t="s">
        <v>79</v>
      </c>
      <c r="E3" s="21">
        <v>100</v>
      </c>
      <c r="F3" s="21">
        <v>100</v>
      </c>
      <c r="G3" s="21">
        <v>100</v>
      </c>
      <c r="H3" s="21">
        <v>100</v>
      </c>
      <c r="I3" s="21">
        <v>100</v>
      </c>
      <c r="J3" s="21">
        <v>100</v>
      </c>
      <c r="K3" s="21">
        <v>100</v>
      </c>
      <c r="L3" s="21">
        <v>100</v>
      </c>
      <c r="M3" s="21">
        <v>100</v>
      </c>
      <c r="N3" s="21"/>
      <c r="O3" s="21"/>
    </row>
    <row r="4" spans="1:15" x14ac:dyDescent="0.35">
      <c r="A4" s="20" t="str">
        <f>B3&amp;C3&amp;D4</f>
        <v>DISTRIBUCION VOLUMEN X CRITERIO (Consumiciones)Total AperitivosBCN AM</v>
      </c>
      <c r="B4">
        <v>0</v>
      </c>
      <c r="C4" s="20">
        <v>0</v>
      </c>
      <c r="D4" s="20" t="s">
        <v>81</v>
      </c>
      <c r="E4" s="21">
        <v>11.362498500729323</v>
      </c>
      <c r="F4" s="21">
        <v>11.556253743744325</v>
      </c>
      <c r="G4" s="21">
        <v>9.7505491906048647</v>
      </c>
      <c r="H4" s="21">
        <v>9.8908203510640771</v>
      </c>
      <c r="I4" s="21">
        <v>10.551737599255789</v>
      </c>
      <c r="J4" s="21">
        <v>11.586217203862608</v>
      </c>
      <c r="K4" s="21">
        <v>11.858079064960824</v>
      </c>
      <c r="L4" s="21">
        <v>8.8941704354414792</v>
      </c>
      <c r="M4" s="21">
        <v>9.1887627928275215</v>
      </c>
      <c r="N4" s="21"/>
      <c r="O4" s="21"/>
    </row>
    <row r="5" spans="1:15" x14ac:dyDescent="0.35">
      <c r="A5" s="20" t="str">
        <f>B3&amp;C3&amp;D5</f>
        <v>DISTRIBUCION VOLUMEN X CRITERIO (Consumiciones)Total AperitivosREST.CAT ARAGON</v>
      </c>
      <c r="B5">
        <v>0</v>
      </c>
      <c r="C5" s="20">
        <v>0</v>
      </c>
      <c r="D5" s="20" t="s">
        <v>82</v>
      </c>
      <c r="E5" s="21">
        <v>9.1773472775179048</v>
      </c>
      <c r="F5" s="21">
        <v>11.753320580449442</v>
      </c>
      <c r="G5" s="21">
        <v>14.511613938179019</v>
      </c>
      <c r="H5" s="21">
        <v>13.568968751910363</v>
      </c>
      <c r="I5" s="21">
        <v>12.109555134722084</v>
      </c>
      <c r="J5" s="21">
        <v>14.729194016962332</v>
      </c>
      <c r="K5" s="21">
        <v>17.569312602143221</v>
      </c>
      <c r="L5" s="21">
        <v>15.351509779082706</v>
      </c>
      <c r="M5" s="21">
        <v>16.461179475667358</v>
      </c>
      <c r="N5" s="21"/>
      <c r="O5" s="21"/>
    </row>
    <row r="6" spans="1:15" x14ac:dyDescent="0.35">
      <c r="A6" s="20" t="str">
        <f>B3&amp;C3&amp;D6</f>
        <v>DISTRIBUCION VOLUMEN X CRITERIO (Consumiciones)Total AperitivosLEVANTE</v>
      </c>
      <c r="B6">
        <v>0</v>
      </c>
      <c r="C6" s="20">
        <v>0</v>
      </c>
      <c r="D6" s="20" t="s">
        <v>83</v>
      </c>
      <c r="E6" s="21">
        <v>14.735621510568409</v>
      </c>
      <c r="F6" s="21">
        <v>15.960496976020714</v>
      </c>
      <c r="G6" s="21">
        <v>15.050930818534184</v>
      </c>
      <c r="H6" s="21">
        <v>13.828637559120239</v>
      </c>
      <c r="I6" s="21">
        <v>12.05672945945048</v>
      </c>
      <c r="J6" s="21">
        <v>14.50299880711964</v>
      </c>
      <c r="K6" s="21">
        <v>13.195972005291992</v>
      </c>
      <c r="L6" s="21">
        <v>14.496705775104775</v>
      </c>
      <c r="M6" s="21">
        <v>12.726733666813642</v>
      </c>
      <c r="N6" s="21"/>
      <c r="O6" s="21"/>
    </row>
    <row r="7" spans="1:15" x14ac:dyDescent="0.35">
      <c r="A7" s="20" t="str">
        <f>B3&amp;C3&amp;D7</f>
        <v>DISTRIBUCION VOLUMEN X CRITERIO (Consumiciones)Total AperitivosANDALUCIA</v>
      </c>
      <c r="B7">
        <v>0</v>
      </c>
      <c r="C7" s="20">
        <v>0</v>
      </c>
      <c r="D7" s="20" t="s">
        <v>84</v>
      </c>
      <c r="E7" s="21">
        <v>22.063290502555528</v>
      </c>
      <c r="F7" s="21">
        <v>19.94755859563697</v>
      </c>
      <c r="G7" s="21">
        <v>19.650512133862836</v>
      </c>
      <c r="H7" s="21">
        <v>21.420438615783617</v>
      </c>
      <c r="I7" s="21">
        <v>21.100808996976642</v>
      </c>
      <c r="J7" s="21">
        <v>20.822432424204123</v>
      </c>
      <c r="K7" s="21">
        <v>17.842843775846873</v>
      </c>
      <c r="L7" s="21">
        <v>18.063125991523215</v>
      </c>
      <c r="M7" s="21">
        <v>24.240408118364343</v>
      </c>
      <c r="N7" s="21"/>
      <c r="O7" s="21"/>
    </row>
    <row r="8" spans="1:15" x14ac:dyDescent="0.35">
      <c r="A8" s="20" t="str">
        <f>B3&amp;C3&amp;D8</f>
        <v>DISTRIBUCION VOLUMEN X CRITERIO (Consumiciones)Total AperitivosMDD AM</v>
      </c>
      <c r="B8">
        <v>0</v>
      </c>
      <c r="C8" s="20">
        <v>0</v>
      </c>
      <c r="D8" s="20" t="s">
        <v>85</v>
      </c>
      <c r="E8" s="21">
        <v>9.3423173501406414</v>
      </c>
      <c r="F8" s="21">
        <v>9.5739995749038709</v>
      </c>
      <c r="G8" s="21">
        <v>10.307482151809927</v>
      </c>
      <c r="H8" s="21">
        <v>10.558792095612649</v>
      </c>
      <c r="I8" s="21">
        <v>12.238620884414765</v>
      </c>
      <c r="J8" s="21">
        <v>11.066211779163064</v>
      </c>
      <c r="K8" s="21">
        <v>9.1807548146445548</v>
      </c>
      <c r="L8" s="21">
        <v>14.32813202945564</v>
      </c>
      <c r="M8" s="21">
        <v>9.2274889612532611</v>
      </c>
      <c r="N8" s="21"/>
      <c r="O8" s="21"/>
    </row>
    <row r="9" spans="1:15" x14ac:dyDescent="0.35">
      <c r="A9" s="20" t="str">
        <f>B3&amp;C3&amp;D9</f>
        <v>DISTRIBUCION VOLUMEN X CRITERIO (Consumiciones)Total AperitivosRTO CENTRO</v>
      </c>
      <c r="B9">
        <v>0</v>
      </c>
      <c r="C9" s="20">
        <v>0</v>
      </c>
      <c r="D9" s="20" t="s">
        <v>86</v>
      </c>
      <c r="E9" s="21">
        <v>13.790759849724715</v>
      </c>
      <c r="F9" s="21">
        <v>11.35893184936139</v>
      </c>
      <c r="G9" s="21">
        <v>12.478926500898968</v>
      </c>
      <c r="H9" s="21">
        <v>11.505186700853523</v>
      </c>
      <c r="I9" s="21">
        <v>13.385702182796772</v>
      </c>
      <c r="J9" s="21">
        <v>10.227043972356173</v>
      </c>
      <c r="K9" s="21">
        <v>10.216955367371721</v>
      </c>
      <c r="L9" s="21">
        <v>8.9842362607439679</v>
      </c>
      <c r="M9" s="21">
        <v>12.599295058523023</v>
      </c>
      <c r="N9" s="21"/>
      <c r="O9" s="21"/>
    </row>
    <row r="10" spans="1:15" x14ac:dyDescent="0.35">
      <c r="A10" s="20" t="str">
        <f>B3&amp;C3&amp;D10</f>
        <v>DISTRIBUCION VOLUMEN X CRITERIO (Consumiciones)Total AperitivosNORTE-CENTRO</v>
      </c>
      <c r="B10">
        <v>0</v>
      </c>
      <c r="C10" s="20">
        <v>0</v>
      </c>
      <c r="D10" s="20" t="s">
        <v>87</v>
      </c>
      <c r="E10" s="21">
        <v>12.646911115496076</v>
      </c>
      <c r="F10" s="21">
        <v>14.244221591018876</v>
      </c>
      <c r="G10" s="21">
        <v>9.4672790582582032</v>
      </c>
      <c r="H10" s="21">
        <v>11.402464517316758</v>
      </c>
      <c r="I10" s="21">
        <v>10.976336423136981</v>
      </c>
      <c r="J10" s="21">
        <v>8.9124446113267357</v>
      </c>
      <c r="K10" s="21">
        <v>10.948350596253977</v>
      </c>
      <c r="L10" s="21">
        <v>12.182068820590532</v>
      </c>
      <c r="M10" s="21">
        <v>9.4616168220036201</v>
      </c>
      <c r="N10" s="21"/>
      <c r="O10" s="21"/>
    </row>
    <row r="11" spans="1:15" x14ac:dyDescent="0.35">
      <c r="A11" s="20" t="str">
        <f>B3&amp;C3&amp;D11</f>
        <v>DISTRIBUCION VOLUMEN X CRITERIO (Consumiciones)Total AperitivosNOROESTE</v>
      </c>
      <c r="B11">
        <v>0</v>
      </c>
      <c r="C11" s="20">
        <v>0</v>
      </c>
      <c r="D11" s="20" t="s">
        <v>88</v>
      </c>
      <c r="E11" s="21">
        <v>6.8812407383762997</v>
      </c>
      <c r="F11" s="21">
        <v>5.6052456862404112</v>
      </c>
      <c r="G11" s="21">
        <v>8.7826900611234411</v>
      </c>
      <c r="H11" s="21">
        <v>7.8247265414475828</v>
      </c>
      <c r="I11" s="21">
        <v>7.5804976909531874</v>
      </c>
      <c r="J11" s="21">
        <v>8.1534405787822291</v>
      </c>
      <c r="K11" s="21">
        <v>9.1877046257870578</v>
      </c>
      <c r="L11" s="21">
        <v>7.7000213103497268</v>
      </c>
      <c r="M11" s="21">
        <v>6.0945124214408821</v>
      </c>
      <c r="N11" s="21"/>
      <c r="O11" s="21"/>
    </row>
    <row r="12" spans="1:15" x14ac:dyDescent="0.35">
      <c r="A12" s="20" t="str">
        <f>B3&amp;C3&amp;D12</f>
        <v>DISTRIBUCION VOLUMEN X CRITERIO (Consumiciones)Total Aperitivos&lt;2MIL</v>
      </c>
      <c r="B12">
        <v>0</v>
      </c>
      <c r="C12" s="20">
        <v>0</v>
      </c>
      <c r="D12" s="20" t="s">
        <v>89</v>
      </c>
      <c r="E12" s="21">
        <v>5.11163627499913</v>
      </c>
      <c r="F12" s="21">
        <v>5.4748408787896352</v>
      </c>
      <c r="G12" s="21">
        <v>4.1993127952328395</v>
      </c>
      <c r="H12" s="21">
        <v>6.5771828727499884</v>
      </c>
      <c r="I12" s="21">
        <v>4.0393144290507994</v>
      </c>
      <c r="J12" s="21">
        <v>4.3833620405726927</v>
      </c>
      <c r="K12" s="21">
        <v>5.9114270097894597</v>
      </c>
      <c r="L12" s="21">
        <v>5.468368929510099</v>
      </c>
      <c r="M12" s="21">
        <v>4.6441065121674407</v>
      </c>
      <c r="N12" s="21"/>
      <c r="O12" s="21"/>
    </row>
    <row r="13" spans="1:15" x14ac:dyDescent="0.35">
      <c r="A13" s="20" t="str">
        <f>B3&amp;C3&amp;D13</f>
        <v>DISTRIBUCION VOLUMEN X CRITERIO (Consumiciones)Total Aperitivos2-5MIL</v>
      </c>
      <c r="B13">
        <v>0</v>
      </c>
      <c r="C13" s="20">
        <v>0</v>
      </c>
      <c r="D13" s="20" t="s">
        <v>90</v>
      </c>
      <c r="E13" s="21">
        <v>6.1547162219152751</v>
      </c>
      <c r="F13" s="21">
        <v>6.6854327285374771</v>
      </c>
      <c r="G13" s="21">
        <v>4.9957090068873864</v>
      </c>
      <c r="H13" s="21">
        <v>4.8319885550384747</v>
      </c>
      <c r="I13" s="21">
        <v>4.8185429748496631</v>
      </c>
      <c r="J13" s="21">
        <v>6.9850257996127052</v>
      </c>
      <c r="K13" s="21">
        <v>4.8936371221266421</v>
      </c>
      <c r="L13" s="21">
        <v>4.8040942509412075</v>
      </c>
      <c r="M13" s="21">
        <v>4.1181926237828756</v>
      </c>
      <c r="N13" s="21"/>
      <c r="O13" s="21"/>
    </row>
    <row r="14" spans="1:15" x14ac:dyDescent="0.35">
      <c r="A14" s="20" t="str">
        <f>B3&amp;C3&amp;D14</f>
        <v>DISTRIBUCION VOLUMEN X CRITERIO (Consumiciones)Total Aperitivos5-10MIL</v>
      </c>
      <c r="B14">
        <v>0</v>
      </c>
      <c r="C14" s="20">
        <v>0</v>
      </c>
      <c r="D14" s="20" t="s">
        <v>91</v>
      </c>
      <c r="E14" s="21">
        <v>6.7205351719228199</v>
      </c>
      <c r="F14" s="21">
        <v>6.3216887909879613</v>
      </c>
      <c r="G14" s="21">
        <v>8.6955623138584937</v>
      </c>
      <c r="H14" s="21">
        <v>8.4350308011964934</v>
      </c>
      <c r="I14" s="21">
        <v>7.6645320442539635</v>
      </c>
      <c r="J14" s="21">
        <v>5.7272861464429008</v>
      </c>
      <c r="K14" s="21">
        <v>5.3842603066242196</v>
      </c>
      <c r="L14" s="21">
        <v>5.99547451045391</v>
      </c>
      <c r="M14" s="21">
        <v>8.7367568577962587</v>
      </c>
      <c r="N14" s="21"/>
      <c r="O14" s="21"/>
    </row>
    <row r="15" spans="1:15" x14ac:dyDescent="0.35">
      <c r="A15" s="20" t="str">
        <f>B3&amp;C3&amp;D15</f>
        <v>DISTRIBUCION VOLUMEN X CRITERIO (Consumiciones)Total Aperitivos10-30MIL</v>
      </c>
      <c r="B15">
        <v>0</v>
      </c>
      <c r="C15" s="20">
        <v>0</v>
      </c>
      <c r="D15" s="20" t="s">
        <v>92</v>
      </c>
      <c r="E15" s="21">
        <v>19.049288281700385</v>
      </c>
      <c r="F15" s="21">
        <v>20.386234614418488</v>
      </c>
      <c r="G15" s="21">
        <v>21.923971513941488</v>
      </c>
      <c r="H15" s="21">
        <v>22.288605840949607</v>
      </c>
      <c r="I15" s="21">
        <v>24.369937539453137</v>
      </c>
      <c r="J15" s="21">
        <v>20.780252617555913</v>
      </c>
      <c r="K15" s="21">
        <v>23.253995688945274</v>
      </c>
      <c r="L15" s="21">
        <v>20.340085063812658</v>
      </c>
      <c r="M15" s="21">
        <v>20.627229773179135</v>
      </c>
      <c r="N15" s="21"/>
      <c r="O15" s="21"/>
    </row>
    <row r="16" spans="1:15" x14ac:dyDescent="0.35">
      <c r="A16" s="20" t="str">
        <f>B3&amp;C3&amp;D16</f>
        <v>DISTRIBUCION VOLUMEN X CRITERIO (Consumiciones)Total Aperitivos30-100MIL</v>
      </c>
      <c r="B16">
        <v>0</v>
      </c>
      <c r="C16" s="20">
        <v>0</v>
      </c>
      <c r="D16" s="20" t="s">
        <v>93</v>
      </c>
      <c r="E16" s="21">
        <v>23.948293539787741</v>
      </c>
      <c r="F16" s="21">
        <v>22.849519834598961</v>
      </c>
      <c r="G16" s="21">
        <v>20.324541170524792</v>
      </c>
      <c r="H16" s="21">
        <v>18.362059334199483</v>
      </c>
      <c r="I16" s="21">
        <v>19.676583939665772</v>
      </c>
      <c r="J16" s="21">
        <v>20.738847767985231</v>
      </c>
      <c r="K16" s="21">
        <v>19.589391040897102</v>
      </c>
      <c r="L16" s="21">
        <v>21.737725830511685</v>
      </c>
      <c r="M16" s="21">
        <v>21.845163298324756</v>
      </c>
      <c r="N16" s="21"/>
      <c r="O16" s="21"/>
    </row>
    <row r="17" spans="1:15" x14ac:dyDescent="0.35">
      <c r="A17" s="20" t="str">
        <f>B3&amp;C3&amp;D17</f>
        <v>DISTRIBUCION VOLUMEN X CRITERIO (Consumiciones)Total Aperitivos100-200MIL</v>
      </c>
      <c r="B17">
        <v>0</v>
      </c>
      <c r="C17" s="20">
        <v>0</v>
      </c>
      <c r="D17" s="20" t="s">
        <v>94</v>
      </c>
      <c r="E17" s="21">
        <v>6.4300434498315013</v>
      </c>
      <c r="F17" s="21">
        <v>7.2579259173381256</v>
      </c>
      <c r="G17" s="21">
        <v>7.0174336228172649</v>
      </c>
      <c r="H17" s="21">
        <v>9.0382592528312014</v>
      </c>
      <c r="I17" s="21">
        <v>6.3534419748164384</v>
      </c>
      <c r="J17" s="21">
        <v>9.4215314443447049</v>
      </c>
      <c r="K17" s="21">
        <v>8.6868757160205803</v>
      </c>
      <c r="L17" s="21">
        <v>8.5564457888381114</v>
      </c>
      <c r="M17" s="21">
        <v>9.2120521560101132</v>
      </c>
      <c r="N17" s="21"/>
      <c r="O17" s="21"/>
    </row>
    <row r="18" spans="1:15" x14ac:dyDescent="0.35">
      <c r="A18" s="20" t="str">
        <f>B3&amp;C3&amp;D18</f>
        <v>DISTRIBUCION VOLUMEN X CRITERIO (Consumiciones)Total Aperitivos200-500MIL</v>
      </c>
      <c r="B18">
        <v>0</v>
      </c>
      <c r="C18" s="20">
        <v>0</v>
      </c>
      <c r="D18" s="20" t="s">
        <v>95</v>
      </c>
      <c r="E18" s="21">
        <v>17.588747151385711</v>
      </c>
      <c r="F18" s="21">
        <v>16.691762796359633</v>
      </c>
      <c r="G18" s="21">
        <v>16.024061854887737</v>
      </c>
      <c r="H18" s="21">
        <v>15.750123492877465</v>
      </c>
      <c r="I18" s="21">
        <v>14.956476959367421</v>
      </c>
      <c r="J18" s="21">
        <v>15.102040628047355</v>
      </c>
      <c r="K18" s="21">
        <v>13.578863162924208</v>
      </c>
      <c r="L18" s="21">
        <v>14.696334915824119</v>
      </c>
      <c r="M18" s="21">
        <v>14.689801602172246</v>
      </c>
      <c r="N18" s="21"/>
      <c r="O18" s="21"/>
    </row>
    <row r="19" spans="1:15" x14ac:dyDescent="0.35">
      <c r="A19" s="20" t="str">
        <f>B3&amp;C3&amp;D19</f>
        <v>DISTRIBUCION VOLUMEN X CRITERIO (Consumiciones)Total Aperitivos&gt;500MIL</v>
      </c>
      <c r="B19">
        <v>0</v>
      </c>
      <c r="C19" s="20">
        <v>0</v>
      </c>
      <c r="D19" s="20" t="s">
        <v>96</v>
      </c>
      <c r="E19" s="21">
        <v>14.996722884480709</v>
      </c>
      <c r="F19" s="21">
        <v>14.332626127953935</v>
      </c>
      <c r="G19" s="21">
        <v>16.819393189794297</v>
      </c>
      <c r="H19" s="21">
        <v>14.716781469955221</v>
      </c>
      <c r="I19" s="21">
        <v>18.121150204325726</v>
      </c>
      <c r="J19" s="21">
        <v>16.861654478006439</v>
      </c>
      <c r="K19" s="21">
        <v>18.701525519742709</v>
      </c>
      <c r="L19" s="21">
        <v>18.401449991712639</v>
      </c>
      <c r="M19" s="21">
        <v>16.126694493460821</v>
      </c>
      <c r="N19" s="21"/>
      <c r="O19" s="21"/>
    </row>
    <row r="20" spans="1:15" x14ac:dyDescent="0.35">
      <c r="A20" s="20" t="str">
        <f>B3&amp;C3&amp;D20</f>
        <v>DISTRIBUCION VOLUMEN X CRITERIO (Consumiciones)Total AperitivosDE 15 A 19 AÑOS</v>
      </c>
      <c r="B20">
        <v>0</v>
      </c>
      <c r="C20" s="20">
        <v>0</v>
      </c>
      <c r="D20" s="20" t="s">
        <v>97</v>
      </c>
      <c r="E20" s="21">
        <v>5.7800943283073911</v>
      </c>
      <c r="F20" s="21">
        <v>9.6247792398508309</v>
      </c>
      <c r="G20" s="21">
        <v>6.4088941024881301</v>
      </c>
      <c r="H20" s="21">
        <v>8.3700696830080137</v>
      </c>
      <c r="I20" s="21">
        <v>12.154955314130039</v>
      </c>
      <c r="J20" s="21">
        <v>6.9252996731341749</v>
      </c>
      <c r="K20" s="21">
        <v>5.4528697833432567</v>
      </c>
      <c r="L20" s="21">
        <v>4.7746371321004908</v>
      </c>
      <c r="M20" s="21">
        <v>8.9326898051796473</v>
      </c>
      <c r="N20" s="21"/>
      <c r="O20" s="21"/>
    </row>
    <row r="21" spans="1:15" x14ac:dyDescent="0.35">
      <c r="A21" s="20" t="str">
        <f>B3&amp;C3&amp;D21</f>
        <v>DISTRIBUCION VOLUMEN X CRITERIO (Consumiciones)Total AperitivosDE 20 A 24 AÑOS</v>
      </c>
      <c r="B21">
        <v>0</v>
      </c>
      <c r="C21" s="20">
        <v>0</v>
      </c>
      <c r="D21" s="20" t="s">
        <v>98</v>
      </c>
      <c r="E21" s="21">
        <v>4.4774621893607884</v>
      </c>
      <c r="F21" s="21">
        <v>4.948183100496589</v>
      </c>
      <c r="G21" s="21">
        <v>4.2368426364055436</v>
      </c>
      <c r="H21" s="21">
        <v>3.277458105524401</v>
      </c>
      <c r="I21" s="21">
        <v>3.6152762550250843</v>
      </c>
      <c r="J21" s="21">
        <v>4.4251645169295832</v>
      </c>
      <c r="K21" s="21">
        <v>5.2752631969493224</v>
      </c>
      <c r="L21" s="21">
        <v>4.326115685601307</v>
      </c>
      <c r="M21" s="21">
        <v>3.1039533783439333</v>
      </c>
      <c r="N21" s="21"/>
      <c r="O21" s="21"/>
    </row>
    <row r="22" spans="1:15" x14ac:dyDescent="0.35">
      <c r="A22" s="20" t="str">
        <f>B3&amp;C3&amp;D22</f>
        <v>DISTRIBUCION VOLUMEN X CRITERIO (Consumiciones)Total AperitivosDE 25 A 34 AÑOS</v>
      </c>
      <c r="B22">
        <v>0</v>
      </c>
      <c r="C22" s="20">
        <v>0</v>
      </c>
      <c r="D22" s="20" t="s">
        <v>99</v>
      </c>
      <c r="E22" s="21">
        <v>13.169725178848482</v>
      </c>
      <c r="F22" s="21">
        <v>10.130890962842734</v>
      </c>
      <c r="G22" s="21">
        <v>11.114350324266677</v>
      </c>
      <c r="H22" s="21">
        <v>11.337854730216371</v>
      </c>
      <c r="I22" s="21">
        <v>8.1070907671351211</v>
      </c>
      <c r="J22" s="21">
        <v>10.787162651497189</v>
      </c>
      <c r="K22" s="21">
        <v>10.736670931871942</v>
      </c>
      <c r="L22" s="21">
        <v>9.6932493547699661</v>
      </c>
      <c r="M22" s="21">
        <v>9.2030369186491097</v>
      </c>
      <c r="N22" s="21"/>
      <c r="O22" s="21"/>
    </row>
    <row r="23" spans="1:15" x14ac:dyDescent="0.35">
      <c r="A23" s="20" t="str">
        <f>B3&amp;C3&amp;D23</f>
        <v>DISTRIBUCION VOLUMEN X CRITERIO (Consumiciones)Total AperitivosDE 35 A 49 AÑOS</v>
      </c>
      <c r="B23">
        <v>0</v>
      </c>
      <c r="C23" s="20">
        <v>0</v>
      </c>
      <c r="D23" s="20" t="s">
        <v>100</v>
      </c>
      <c r="E23" s="21">
        <v>31.645344135820388</v>
      </c>
      <c r="F23" s="21">
        <v>31.346619519641372</v>
      </c>
      <c r="G23" s="21">
        <v>30.249927137887411</v>
      </c>
      <c r="H23" s="21">
        <v>29.183935175198272</v>
      </c>
      <c r="I23" s="21">
        <v>29.107030133891488</v>
      </c>
      <c r="J23" s="21">
        <v>27.187228707362372</v>
      </c>
      <c r="K23" s="21">
        <v>28.193827337009736</v>
      </c>
      <c r="L23" s="21">
        <v>29.422526519546327</v>
      </c>
      <c r="M23" s="21">
        <v>21.388033524519567</v>
      </c>
      <c r="N23" s="21"/>
      <c r="O23" s="21"/>
    </row>
    <row r="24" spans="1:15" x14ac:dyDescent="0.35">
      <c r="A24" s="20" t="str">
        <f>B3&amp;C3&amp;D24</f>
        <v>DISTRIBUCION VOLUMEN X CRITERIO (Consumiciones)Total AperitivosDE 50 A 59 AÑOS</v>
      </c>
      <c r="B24">
        <v>0</v>
      </c>
      <c r="C24" s="20">
        <v>0</v>
      </c>
      <c r="D24" s="20" t="s">
        <v>101</v>
      </c>
      <c r="E24" s="21">
        <v>19.890528091496137</v>
      </c>
      <c r="F24" s="21">
        <v>18.699862809885417</v>
      </c>
      <c r="G24" s="21">
        <v>20.765282273071858</v>
      </c>
      <c r="H24" s="21">
        <v>22.390217818247997</v>
      </c>
      <c r="I24" s="21">
        <v>22.282991129273398</v>
      </c>
      <c r="J24" s="21">
        <v>22.900009317936288</v>
      </c>
      <c r="K24" s="21">
        <v>20.717242228066013</v>
      </c>
      <c r="L24" s="21">
        <v>21.014402244690171</v>
      </c>
      <c r="M24" s="21">
        <v>19.143087378936006</v>
      </c>
      <c r="N24" s="21"/>
      <c r="O24" s="21"/>
    </row>
    <row r="25" spans="1:15" x14ac:dyDescent="0.35">
      <c r="A25" s="20" t="str">
        <f>B3&amp;C3&amp;D25</f>
        <v>DISTRIBUCION VOLUMEN X CRITERIO (Consumiciones)Total AperitivosDE 60 A 75 AÑOS</v>
      </c>
      <c r="B25">
        <v>0</v>
      </c>
      <c r="C25" s="20">
        <v>0</v>
      </c>
      <c r="D25" s="20" t="s">
        <v>102</v>
      </c>
      <c r="E25" s="21">
        <v>25.036837564178455</v>
      </c>
      <c r="F25" s="21">
        <v>25.249689873050841</v>
      </c>
      <c r="G25" s="21">
        <v>27.224684149806116</v>
      </c>
      <c r="H25" s="21">
        <v>25.440495404940698</v>
      </c>
      <c r="I25" s="21">
        <v>24.73263231336589</v>
      </c>
      <c r="J25" s="21">
        <v>27.775116681781402</v>
      </c>
      <c r="K25" s="21">
        <v>29.62410389967658</v>
      </c>
      <c r="L25" s="21">
        <v>30.769044645182674</v>
      </c>
      <c r="M25" s="21">
        <v>38.229185578839953</v>
      </c>
      <c r="N25" s="21"/>
      <c r="O25" s="21"/>
    </row>
    <row r="26" spans="1:15" x14ac:dyDescent="0.35">
      <c r="A26" s="20" t="str">
        <f>B3&amp;C3&amp;D26</f>
        <v>DISTRIBUCION VOLUMEN X CRITERIO (Consumiciones)Total AperitivosNIVEL ALTO</v>
      </c>
      <c r="B26">
        <v>0</v>
      </c>
      <c r="C26" s="20">
        <v>0</v>
      </c>
      <c r="D26" s="20" t="s">
        <v>158</v>
      </c>
      <c r="E26" s="21">
        <v>20.657249312270029</v>
      </c>
      <c r="F26" s="21">
        <v>18.881943075763726</v>
      </c>
      <c r="G26" s="21">
        <v>21.194123236676322</v>
      </c>
      <c r="H26" s="21">
        <v>19.332091495047283</v>
      </c>
      <c r="I26" s="21">
        <v>20.406367321173459</v>
      </c>
      <c r="J26" s="21">
        <v>22.708631822505307</v>
      </c>
      <c r="K26" s="21">
        <v>21.51299560388248</v>
      </c>
      <c r="L26" s="21">
        <v>22.133824556626333</v>
      </c>
      <c r="M26" s="21">
        <v>17.816568539504718</v>
      </c>
      <c r="N26" s="21"/>
      <c r="O26" s="21"/>
    </row>
    <row r="27" spans="1:15" x14ac:dyDescent="0.35">
      <c r="A27" s="20" t="str">
        <f>B3&amp;C3&amp;D27</f>
        <v>DISTRIBUCION VOLUMEN X CRITERIO (Consumiciones)Total AperitivosNIVEL MEDIO ALTO</v>
      </c>
      <c r="B27">
        <v>0</v>
      </c>
      <c r="C27" s="20">
        <v>0</v>
      </c>
      <c r="D27" s="20" t="s">
        <v>159</v>
      </c>
      <c r="E27" s="21">
        <v>12.750238916036974</v>
      </c>
      <c r="F27" s="21">
        <v>11.774745425385968</v>
      </c>
      <c r="G27" s="21">
        <v>12.916252570357351</v>
      </c>
      <c r="H27" s="21">
        <v>12.697653600195057</v>
      </c>
      <c r="I27" s="21">
        <v>12.074155287551081</v>
      </c>
      <c r="J27" s="21">
        <v>12.379090550966804</v>
      </c>
      <c r="K27" s="21">
        <v>11.437117783010246</v>
      </c>
      <c r="L27" s="21">
        <v>9.8639319371107899</v>
      </c>
      <c r="M27" s="21">
        <v>8.3261145847401004</v>
      </c>
      <c r="N27" s="21"/>
      <c r="O27" s="21"/>
    </row>
    <row r="28" spans="1:15" x14ac:dyDescent="0.35">
      <c r="A28" s="20" t="str">
        <f>B3&amp;C3&amp;D28</f>
        <v>DISTRIBUCION VOLUMEN X CRITERIO (Consumiciones)Total AperitivosNIVEL MEDIO</v>
      </c>
      <c r="B28">
        <v>0</v>
      </c>
      <c r="C28" s="20">
        <v>0</v>
      </c>
      <c r="D28" s="20" t="s">
        <v>160</v>
      </c>
      <c r="E28" s="21">
        <v>24.895035576242268</v>
      </c>
      <c r="F28" s="21">
        <v>29.370479006047962</v>
      </c>
      <c r="G28" s="21">
        <v>30.979953029166641</v>
      </c>
      <c r="H28" s="21">
        <v>31.686501648796799</v>
      </c>
      <c r="I28" s="21">
        <v>30.320010631582445</v>
      </c>
      <c r="J28" s="21">
        <v>26.281968132657891</v>
      </c>
      <c r="K28" s="21">
        <v>24.243692231957187</v>
      </c>
      <c r="L28" s="21">
        <v>26.462962908152392</v>
      </c>
      <c r="M28" s="21">
        <v>29.389369711485575</v>
      </c>
      <c r="N28" s="21"/>
      <c r="O28" s="21"/>
    </row>
    <row r="29" spans="1:15" x14ac:dyDescent="0.35">
      <c r="A29" s="20" t="str">
        <f>B3&amp;C3&amp;D29</f>
        <v>DISTRIBUCION VOLUMEN X CRITERIO (Consumiciones)Total AperitivosNIVEL MEDIO BAJO</v>
      </c>
      <c r="B29">
        <v>0</v>
      </c>
      <c r="C29" s="20">
        <v>0</v>
      </c>
      <c r="D29" s="20" t="s">
        <v>161</v>
      </c>
      <c r="E29" s="21">
        <v>12.893549847364572</v>
      </c>
      <c r="F29" s="21">
        <v>11.71786756323305</v>
      </c>
      <c r="G29" s="21">
        <v>12.660690224205398</v>
      </c>
      <c r="H29" s="21">
        <v>11.653104115562634</v>
      </c>
      <c r="I29" s="21">
        <v>13.522160204657963</v>
      </c>
      <c r="J29" s="21">
        <v>12.680253632380659</v>
      </c>
      <c r="K29" s="21">
        <v>12.078445993270989</v>
      </c>
      <c r="L29" s="21">
        <v>14.485288459261714</v>
      </c>
      <c r="M29" s="21">
        <v>16.922629050708029</v>
      </c>
      <c r="N29" s="21"/>
      <c r="O29" s="21"/>
    </row>
    <row r="30" spans="1:15" x14ac:dyDescent="0.35">
      <c r="A30" s="20" t="str">
        <f>B3&amp;C3&amp;D30</f>
        <v>DISTRIBUCION VOLUMEN X CRITERIO (Consumiciones)Total AperitivosHOMBRE</v>
      </c>
      <c r="B30">
        <v>0</v>
      </c>
      <c r="C30" s="20">
        <v>0</v>
      </c>
      <c r="D30" s="20" t="s">
        <v>107</v>
      </c>
      <c r="E30" s="21">
        <v>36.501595997817837</v>
      </c>
      <c r="F30" s="21">
        <v>38.351832743995516</v>
      </c>
      <c r="G30" s="21">
        <v>41.529555375609235</v>
      </c>
      <c r="H30" s="21">
        <v>36.304439630427801</v>
      </c>
      <c r="I30" s="21">
        <v>38.602686135752016</v>
      </c>
      <c r="J30" s="21">
        <v>42.578632772750296</v>
      </c>
      <c r="K30" s="21">
        <v>42.612296460120938</v>
      </c>
      <c r="L30" s="21">
        <v>40.401655695782921</v>
      </c>
      <c r="M30" s="21">
        <v>41.222924102970467</v>
      </c>
      <c r="N30" s="21"/>
      <c r="O30" s="21"/>
    </row>
    <row r="31" spans="1:15" x14ac:dyDescent="0.35">
      <c r="A31" s="20" t="str">
        <f>B3&amp;C3&amp;D31</f>
        <v>DISTRIBUCION VOLUMEN X CRITERIO (Consumiciones)Total AperitivosMUJER</v>
      </c>
      <c r="B31">
        <v>0</v>
      </c>
      <c r="C31" s="20">
        <v>0</v>
      </c>
      <c r="D31" s="20" t="s">
        <v>108</v>
      </c>
      <c r="E31" s="21">
        <v>63.498380787668452</v>
      </c>
      <c r="F31" s="21">
        <v>61.648190443066106</v>
      </c>
      <c r="G31" s="21">
        <v>58.470428477662203</v>
      </c>
      <c r="H31" s="21">
        <v>63.69558847605925</v>
      </c>
      <c r="I31" s="21">
        <v>61.397305558324192</v>
      </c>
      <c r="J31" s="21">
        <v>57.421348775890714</v>
      </c>
      <c r="K31" s="21">
        <v>57.38768544141255</v>
      </c>
      <c r="L31" s="21">
        <v>59.598314706509129</v>
      </c>
      <c r="M31" s="21">
        <v>58.777066953341681</v>
      </c>
      <c r="N31" s="21"/>
      <c r="O31" s="21"/>
    </row>
    <row r="32" spans="1:15" x14ac:dyDescent="0.35">
      <c r="A32" s="20" t="str">
        <f>B3&amp;C32&amp;D32</f>
        <v>DISTRIBUCION VOLUMEN X CRITERIO (Consumiciones)Patatas Fritas + Otros Aperitivos SaladosT.ESPAÑA</v>
      </c>
      <c r="B32">
        <v>0</v>
      </c>
      <c r="C32" s="20" t="s">
        <v>46</v>
      </c>
      <c r="D32" s="20" t="s">
        <v>79</v>
      </c>
      <c r="E32" s="21">
        <v>100</v>
      </c>
      <c r="F32" s="21">
        <v>100</v>
      </c>
      <c r="G32" s="21">
        <v>100</v>
      </c>
      <c r="H32" s="21">
        <v>100</v>
      </c>
      <c r="I32" s="21">
        <v>100</v>
      </c>
      <c r="J32" s="21">
        <v>100</v>
      </c>
      <c r="K32" s="21">
        <v>100</v>
      </c>
      <c r="L32" s="21">
        <v>100</v>
      </c>
      <c r="M32" s="21">
        <v>100</v>
      </c>
      <c r="N32" s="21"/>
      <c r="O32" s="21"/>
    </row>
    <row r="33" spans="1:15" x14ac:dyDescent="0.35">
      <c r="A33" s="20" t="str">
        <f>B3&amp;C32&amp;D33</f>
        <v>DISTRIBUCION VOLUMEN X CRITERIO (Consumiciones)Patatas Fritas + Otros Aperitivos SaladosBCN AM</v>
      </c>
      <c r="B33">
        <v>0</v>
      </c>
      <c r="C33" s="20">
        <v>0</v>
      </c>
      <c r="D33" s="20" t="s">
        <v>81</v>
      </c>
      <c r="E33" s="21">
        <v>10.542024851111696</v>
      </c>
      <c r="F33" s="21">
        <v>7.6952226046742966</v>
      </c>
      <c r="G33" s="21">
        <v>6.865481268615885</v>
      </c>
      <c r="H33" s="21">
        <v>8.0511653336258675</v>
      </c>
      <c r="I33" s="21">
        <v>10.347024484964594</v>
      </c>
      <c r="J33" s="21">
        <v>10.876865306300067</v>
      </c>
      <c r="K33" s="21">
        <v>11.901294977408455</v>
      </c>
      <c r="L33" s="21">
        <v>8.2566919879872831</v>
      </c>
      <c r="M33" s="21">
        <v>9.9646988875655627</v>
      </c>
      <c r="N33" s="21"/>
      <c r="O33" s="21"/>
    </row>
    <row r="34" spans="1:15" x14ac:dyDescent="0.35">
      <c r="A34" s="20" t="str">
        <f>B3&amp;C32&amp;D34</f>
        <v>DISTRIBUCION VOLUMEN X CRITERIO (Consumiciones)Patatas Fritas + Otros Aperitivos SaladosREST.CAT ARAGON</v>
      </c>
      <c r="B34">
        <v>0</v>
      </c>
      <c r="C34" s="20">
        <v>0</v>
      </c>
      <c r="D34" s="20" t="s">
        <v>82</v>
      </c>
      <c r="E34" s="21">
        <v>9.3590656134168331</v>
      </c>
      <c r="F34" s="21">
        <v>12.843059751971852</v>
      </c>
      <c r="G34" s="21">
        <v>14.472390968331647</v>
      </c>
      <c r="H34" s="21">
        <v>14.201632495752756</v>
      </c>
      <c r="I34" s="21">
        <v>12.590118452675092</v>
      </c>
      <c r="J34" s="21">
        <v>13.711077426303403</v>
      </c>
      <c r="K34" s="21">
        <v>16.456627101645793</v>
      </c>
      <c r="L34" s="21">
        <v>13.452760346189363</v>
      </c>
      <c r="M34" s="21">
        <v>14.094953486544249</v>
      </c>
      <c r="N34" s="21"/>
      <c r="O34" s="21"/>
    </row>
    <row r="35" spans="1:15" x14ac:dyDescent="0.35">
      <c r="A35" s="20" t="str">
        <f>B3&amp;C32&amp;D35</f>
        <v>DISTRIBUCION VOLUMEN X CRITERIO (Consumiciones)Patatas Fritas + Otros Aperitivos SaladosLEVANTE</v>
      </c>
      <c r="B35">
        <v>0</v>
      </c>
      <c r="C35" s="20">
        <v>0</v>
      </c>
      <c r="D35" s="20" t="s">
        <v>83</v>
      </c>
      <c r="E35" s="21">
        <v>18.328680408691568</v>
      </c>
      <c r="F35" s="21">
        <v>19.544912654102966</v>
      </c>
      <c r="G35" s="21">
        <v>18.407307655801112</v>
      </c>
      <c r="H35" s="21">
        <v>14.883621002158703</v>
      </c>
      <c r="I35" s="21">
        <v>14.05263994916837</v>
      </c>
      <c r="J35" s="21">
        <v>12.644314419474975</v>
      </c>
      <c r="K35" s="21">
        <v>12.971760840182474</v>
      </c>
      <c r="L35" s="21">
        <v>16.436491247960575</v>
      </c>
      <c r="M35" s="21">
        <v>12.465500843699221</v>
      </c>
      <c r="N35" s="21"/>
      <c r="O35" s="21"/>
    </row>
    <row r="36" spans="1:15" x14ac:dyDescent="0.35">
      <c r="A36" s="20" t="str">
        <f>B3&amp;C32&amp;D36</f>
        <v>DISTRIBUCION VOLUMEN X CRITERIO (Consumiciones)Patatas Fritas + Otros Aperitivos SaladosANDALUCIA</v>
      </c>
      <c r="B36">
        <v>0</v>
      </c>
      <c r="C36" s="20">
        <v>0</v>
      </c>
      <c r="D36" s="20" t="s">
        <v>84</v>
      </c>
      <c r="E36" s="21">
        <v>20.520152904098161</v>
      </c>
      <c r="F36" s="21">
        <v>18.600966783400775</v>
      </c>
      <c r="G36" s="21">
        <v>18.418869982956334</v>
      </c>
      <c r="H36" s="21">
        <v>21.314089363775583</v>
      </c>
      <c r="I36" s="21">
        <v>19.896308960817162</v>
      </c>
      <c r="J36" s="21">
        <v>20.264179954235399</v>
      </c>
      <c r="K36" s="21">
        <v>17.451744828680933</v>
      </c>
      <c r="L36" s="21">
        <v>17.092271020546988</v>
      </c>
      <c r="M36" s="21">
        <v>20.507193537117313</v>
      </c>
      <c r="N36" s="21"/>
      <c r="O36" s="21"/>
    </row>
    <row r="37" spans="1:15" x14ac:dyDescent="0.35">
      <c r="A37" s="20" t="str">
        <f>B3&amp;C32&amp;D37</f>
        <v>DISTRIBUCION VOLUMEN X CRITERIO (Consumiciones)Patatas Fritas + Otros Aperitivos SaladosMDD AM</v>
      </c>
      <c r="B37">
        <v>0</v>
      </c>
      <c r="C37" s="20">
        <v>0</v>
      </c>
      <c r="D37" s="20" t="s">
        <v>85</v>
      </c>
      <c r="E37" s="21">
        <v>11.097558132964805</v>
      </c>
      <c r="F37" s="21">
        <v>10.50622600709559</v>
      </c>
      <c r="G37" s="21">
        <v>9.7373247988560916</v>
      </c>
      <c r="H37" s="21">
        <v>11.458186323055806</v>
      </c>
      <c r="I37" s="21">
        <v>9.8997658230687051</v>
      </c>
      <c r="J37" s="21">
        <v>13.019350229729582</v>
      </c>
      <c r="K37" s="21">
        <v>11.132777410706275</v>
      </c>
      <c r="L37" s="21">
        <v>15.25314951692771</v>
      </c>
      <c r="M37" s="21">
        <v>10.993611427527044</v>
      </c>
      <c r="N37" s="21"/>
      <c r="O37" s="21"/>
    </row>
    <row r="38" spans="1:15" x14ac:dyDescent="0.35">
      <c r="A38" s="20" t="str">
        <f>B3&amp;C32&amp;D38</f>
        <v>DISTRIBUCION VOLUMEN X CRITERIO (Consumiciones)Patatas Fritas + Otros Aperitivos SaladosRTO CENTRO</v>
      </c>
      <c r="B38">
        <v>0</v>
      </c>
      <c r="C38" s="20">
        <v>0</v>
      </c>
      <c r="D38" s="20" t="s">
        <v>86</v>
      </c>
      <c r="E38" s="21">
        <v>11.916099293306186</v>
      </c>
      <c r="F38" s="21">
        <v>12.442548784397117</v>
      </c>
      <c r="G38" s="21">
        <v>11.929611600227735</v>
      </c>
      <c r="H38" s="21">
        <v>10.395040893372046</v>
      </c>
      <c r="I38" s="21">
        <v>12.776344163352215</v>
      </c>
      <c r="J38" s="21">
        <v>10.513238008550944</v>
      </c>
      <c r="K38" s="21">
        <v>9.8453843977216309</v>
      </c>
      <c r="L38" s="21">
        <v>10.206036777621746</v>
      </c>
      <c r="M38" s="21">
        <v>16.407396348344925</v>
      </c>
      <c r="N38" s="21"/>
      <c r="O38" s="21"/>
    </row>
    <row r="39" spans="1:15" x14ac:dyDescent="0.35">
      <c r="A39" s="20" t="str">
        <f>B3&amp;C32&amp;D39</f>
        <v>DISTRIBUCION VOLUMEN X CRITERIO (Consumiciones)Patatas Fritas + Otros Aperitivos SaladosNORTE-CENTRO</v>
      </c>
      <c r="B39">
        <v>0</v>
      </c>
      <c r="C39" s="20">
        <v>0</v>
      </c>
      <c r="D39" s="20" t="s">
        <v>87</v>
      </c>
      <c r="E39" s="21">
        <v>11.048464199208702</v>
      </c>
      <c r="F39" s="21">
        <v>12.346803608039648</v>
      </c>
      <c r="G39" s="21">
        <v>10.842211174144383</v>
      </c>
      <c r="H39" s="21">
        <v>11.435192302412176</v>
      </c>
      <c r="I39" s="21">
        <v>10.192568543183715</v>
      </c>
      <c r="J39" s="21">
        <v>9.178811933608694</v>
      </c>
      <c r="K39" s="21">
        <v>10.485642862876819</v>
      </c>
      <c r="L39" s="21">
        <v>12.236999108435095</v>
      </c>
      <c r="M39" s="21">
        <v>9.2302537340318604</v>
      </c>
      <c r="N39" s="21"/>
      <c r="O39" s="21"/>
    </row>
    <row r="40" spans="1:15" x14ac:dyDescent="0.35">
      <c r="A40" s="20" t="str">
        <f>B3&amp;C32&amp;D40</f>
        <v>DISTRIBUCION VOLUMEN X CRITERIO (Consumiciones)Patatas Fritas + Otros Aperitivos SaladosNOROESTE</v>
      </c>
      <c r="B40">
        <v>0</v>
      </c>
      <c r="C40" s="20">
        <v>0</v>
      </c>
      <c r="D40" s="20" t="s">
        <v>88</v>
      </c>
      <c r="E40" s="21">
        <v>7.1879639210774977</v>
      </c>
      <c r="F40" s="21">
        <v>6.0202630296812147</v>
      </c>
      <c r="G40" s="21">
        <v>9.32679758158522</v>
      </c>
      <c r="H40" s="21">
        <v>8.2610849386950544</v>
      </c>
      <c r="I40" s="21">
        <v>10.245231476315581</v>
      </c>
      <c r="J40" s="21">
        <v>9.7921572822645864</v>
      </c>
      <c r="K40" s="21">
        <v>9.754771213150935</v>
      </c>
      <c r="L40" s="21">
        <v>7.0656012596802364</v>
      </c>
      <c r="M40" s="21">
        <v>6.3364030170849555</v>
      </c>
      <c r="N40" s="21"/>
      <c r="O40" s="21"/>
    </row>
    <row r="41" spans="1:15" x14ac:dyDescent="0.35">
      <c r="A41" s="20" t="str">
        <f>B3&amp;C32&amp;D41</f>
        <v>DISTRIBUCION VOLUMEN X CRITERIO (Consumiciones)Patatas Fritas + Otros Aperitivos Salados&lt;2MIL</v>
      </c>
      <c r="B41">
        <v>0</v>
      </c>
      <c r="C41" s="20">
        <v>0</v>
      </c>
      <c r="D41" s="20" t="s">
        <v>89</v>
      </c>
      <c r="E41" s="21">
        <v>5.3577841399759851</v>
      </c>
      <c r="F41" s="21">
        <v>5.7215781136200166</v>
      </c>
      <c r="G41" s="21">
        <v>4.7358016527501858</v>
      </c>
      <c r="H41" s="21">
        <v>7.165956905158934</v>
      </c>
      <c r="I41" s="21">
        <v>5.0735394154584945</v>
      </c>
      <c r="J41" s="21">
        <v>4.0477228304425239</v>
      </c>
      <c r="K41" s="21">
        <v>5.4774936333576827</v>
      </c>
      <c r="L41" s="21">
        <v>6.4171959410640929</v>
      </c>
      <c r="M41" s="21">
        <v>5.3548444355526241</v>
      </c>
      <c r="N41" s="21"/>
      <c r="O41" s="21"/>
    </row>
    <row r="42" spans="1:15" x14ac:dyDescent="0.35">
      <c r="A42" s="20" t="str">
        <f>B3&amp;C32&amp;D42</f>
        <v>DISTRIBUCION VOLUMEN X CRITERIO (Consumiciones)Patatas Fritas + Otros Aperitivos Salados2-5MIL</v>
      </c>
      <c r="B42">
        <v>0</v>
      </c>
      <c r="C42" s="20">
        <v>0</v>
      </c>
      <c r="D42" s="20" t="s">
        <v>90</v>
      </c>
      <c r="E42" s="21">
        <v>7.1040620955186293</v>
      </c>
      <c r="F42" s="21">
        <v>7.4278800631585833</v>
      </c>
      <c r="G42" s="21">
        <v>4.7670447834772025</v>
      </c>
      <c r="H42" s="21">
        <v>4.8646100980608367</v>
      </c>
      <c r="I42" s="21">
        <v>5.801498999270815</v>
      </c>
      <c r="J42" s="21">
        <v>7.1064788456587094</v>
      </c>
      <c r="K42" s="21">
        <v>5.0312638370720748</v>
      </c>
      <c r="L42" s="21">
        <v>5.3803310102369259</v>
      </c>
      <c r="M42" s="21">
        <v>4.937259389655912</v>
      </c>
      <c r="N42" s="21"/>
      <c r="O42" s="21"/>
    </row>
    <row r="43" spans="1:15" x14ac:dyDescent="0.35">
      <c r="A43" s="20" t="str">
        <f>B3&amp;C32&amp;D43</f>
        <v>DISTRIBUCION VOLUMEN X CRITERIO (Consumiciones)Patatas Fritas + Otros Aperitivos Salados5-10MIL</v>
      </c>
      <c r="B43">
        <v>0</v>
      </c>
      <c r="C43" s="20">
        <v>0</v>
      </c>
      <c r="D43" s="20" t="s">
        <v>91</v>
      </c>
      <c r="E43" s="21">
        <v>6.3114263907073029</v>
      </c>
      <c r="F43" s="21">
        <v>6.7800146308467184</v>
      </c>
      <c r="G43" s="21">
        <v>9.5557714151112325</v>
      </c>
      <c r="H43" s="21">
        <v>9.2365575194040908</v>
      </c>
      <c r="I43" s="21">
        <v>8.8496285309577303</v>
      </c>
      <c r="J43" s="21">
        <v>5.3644776779724328</v>
      </c>
      <c r="K43" s="21">
        <v>5.0394693683775031</v>
      </c>
      <c r="L43" s="21">
        <v>5.4670947257976072</v>
      </c>
      <c r="M43" s="21">
        <v>4.4547055551774024</v>
      </c>
      <c r="N43" s="21"/>
      <c r="O43" s="21"/>
    </row>
    <row r="44" spans="1:15" x14ac:dyDescent="0.35">
      <c r="A44" s="20" t="str">
        <f>B3&amp;C32&amp;D44</f>
        <v>DISTRIBUCION VOLUMEN X CRITERIO (Consumiciones)Patatas Fritas + Otros Aperitivos Salados10-30MIL</v>
      </c>
      <c r="B44">
        <v>0</v>
      </c>
      <c r="C44" s="20">
        <v>0</v>
      </c>
      <c r="D44" s="20" t="s">
        <v>92</v>
      </c>
      <c r="E44" s="21">
        <v>17.912291049620361</v>
      </c>
      <c r="F44" s="21">
        <v>24.429549281923265</v>
      </c>
      <c r="G44" s="21">
        <v>25.514709913966676</v>
      </c>
      <c r="H44" s="21">
        <v>21.306813976184053</v>
      </c>
      <c r="I44" s="21">
        <v>24.384131723319044</v>
      </c>
      <c r="J44" s="21">
        <v>20.502703447575602</v>
      </c>
      <c r="K44" s="21">
        <v>23.557666287325816</v>
      </c>
      <c r="L44" s="21">
        <v>20.322669056320429</v>
      </c>
      <c r="M44" s="21">
        <v>24.567460775601578</v>
      </c>
      <c r="N44" s="21"/>
      <c r="O44" s="21"/>
    </row>
    <row r="45" spans="1:15" x14ac:dyDescent="0.35">
      <c r="A45" s="20" t="str">
        <f>B3&amp;C32&amp;D45</f>
        <v>DISTRIBUCION VOLUMEN X CRITERIO (Consumiciones)Patatas Fritas + Otros Aperitivos Salados30-100MIL</v>
      </c>
      <c r="B45">
        <v>0</v>
      </c>
      <c r="C45" s="20">
        <v>0</v>
      </c>
      <c r="D45" s="20" t="s">
        <v>93</v>
      </c>
      <c r="E45" s="21">
        <v>24.895474694349378</v>
      </c>
      <c r="F45" s="21">
        <v>22.306045788844877</v>
      </c>
      <c r="G45" s="21">
        <v>19.54533550378202</v>
      </c>
      <c r="H45" s="21">
        <v>19.978480036146657</v>
      </c>
      <c r="I45" s="21">
        <v>19.536406042113295</v>
      </c>
      <c r="J45" s="21">
        <v>23.295939570421996</v>
      </c>
      <c r="K45" s="21">
        <v>19.146112579598924</v>
      </c>
      <c r="L45" s="21">
        <v>22.148681544302775</v>
      </c>
      <c r="M45" s="21">
        <v>20.832338331096381</v>
      </c>
      <c r="N45" s="21"/>
      <c r="O45" s="21"/>
    </row>
    <row r="46" spans="1:15" x14ac:dyDescent="0.35">
      <c r="A46" s="20" t="str">
        <f>B3&amp;C32&amp;D46</f>
        <v>DISTRIBUCION VOLUMEN X CRITERIO (Consumiciones)Patatas Fritas + Otros Aperitivos Salados100-200MIL</v>
      </c>
      <c r="B46">
        <v>0</v>
      </c>
      <c r="C46" s="20">
        <v>0</v>
      </c>
      <c r="D46" s="20" t="s">
        <v>94</v>
      </c>
      <c r="E46" s="21">
        <v>7.8666320315773568</v>
      </c>
      <c r="F46" s="21">
        <v>8.4212417072931345</v>
      </c>
      <c r="G46" s="21">
        <v>7.2877778747746964</v>
      </c>
      <c r="H46" s="21">
        <v>9.4010141763774122</v>
      </c>
      <c r="I46" s="21">
        <v>7.777608281344472</v>
      </c>
      <c r="J46" s="21">
        <v>10.457299671089611</v>
      </c>
      <c r="K46" s="21">
        <v>7.9316085856228487</v>
      </c>
      <c r="L46" s="21">
        <v>8.335592824863804</v>
      </c>
      <c r="M46" s="21">
        <v>10.375717858857977</v>
      </c>
      <c r="N46" s="21"/>
      <c r="O46" s="21"/>
    </row>
    <row r="47" spans="1:15" x14ac:dyDescent="0.35">
      <c r="A47" s="20" t="str">
        <f>B3&amp;C32&amp;D47</f>
        <v>DISTRIBUCION VOLUMEN X CRITERIO (Consumiciones)Patatas Fritas + Otros Aperitivos Salados200-500MIL</v>
      </c>
      <c r="B47">
        <v>0</v>
      </c>
      <c r="C47" s="20">
        <v>0</v>
      </c>
      <c r="D47" s="20" t="s">
        <v>95</v>
      </c>
      <c r="E47" s="21">
        <v>15.933559555415243</v>
      </c>
      <c r="F47" s="21">
        <v>10.866746315977615</v>
      </c>
      <c r="G47" s="21">
        <v>14.919137423890319</v>
      </c>
      <c r="H47" s="21">
        <v>12.993741015687126</v>
      </c>
      <c r="I47" s="21">
        <v>13.778268884940422</v>
      </c>
      <c r="J47" s="21">
        <v>12.221196769643058</v>
      </c>
      <c r="K47" s="21">
        <v>13.843330653852624</v>
      </c>
      <c r="L47" s="21">
        <v>14.095836014818754</v>
      </c>
      <c r="M47" s="21">
        <v>12.707911593408806</v>
      </c>
      <c r="N47" s="21"/>
      <c r="O47" s="21"/>
    </row>
    <row r="48" spans="1:15" x14ac:dyDescent="0.35">
      <c r="A48" s="20" t="str">
        <f>B3&amp;C32&amp;D48</f>
        <v>DISTRIBUCION VOLUMEN X CRITERIO (Consumiciones)Patatas Fritas + Otros Aperitivos Salados&gt;500MIL</v>
      </c>
      <c r="B48">
        <v>0</v>
      </c>
      <c r="C48" s="20">
        <v>0</v>
      </c>
      <c r="D48" s="20" t="s">
        <v>96</v>
      </c>
      <c r="E48" s="21">
        <v>14.618771907610839</v>
      </c>
      <c r="F48" s="21">
        <v>14.04694732169925</v>
      </c>
      <c r="G48" s="21">
        <v>13.674426401729246</v>
      </c>
      <c r="H48" s="21">
        <v>15.052840191113676</v>
      </c>
      <c r="I48" s="21">
        <v>14.798916269050277</v>
      </c>
      <c r="J48" s="21">
        <v>17.004168494953927</v>
      </c>
      <c r="K48" s="21">
        <v>19.973058687165846</v>
      </c>
      <c r="L48" s="21">
        <v>17.83258875980361</v>
      </c>
      <c r="M48" s="21">
        <v>16.769782744160388</v>
      </c>
      <c r="N48" s="21"/>
      <c r="O48" s="21"/>
    </row>
    <row r="49" spans="1:15" x14ac:dyDescent="0.35">
      <c r="A49" s="20" t="str">
        <f>B3&amp;C32&amp;D49</f>
        <v>DISTRIBUCION VOLUMEN X CRITERIO (Consumiciones)Patatas Fritas + Otros Aperitivos SaladosDE 15 A 19 AÑOS</v>
      </c>
      <c r="B49">
        <v>0</v>
      </c>
      <c r="C49" s="20">
        <v>0</v>
      </c>
      <c r="D49" s="20" t="s">
        <v>97</v>
      </c>
      <c r="E49" s="21">
        <v>7.7843861262971146</v>
      </c>
      <c r="F49" s="21">
        <v>11.622365565195025</v>
      </c>
      <c r="G49" s="21">
        <v>8.4643688998578241</v>
      </c>
      <c r="H49" s="21">
        <v>7.7782851569819869</v>
      </c>
      <c r="I49" s="21">
        <v>8.4608362529763301</v>
      </c>
      <c r="J49" s="21">
        <v>8.1006204693228501</v>
      </c>
      <c r="K49" s="21">
        <v>3.6593545781161865</v>
      </c>
      <c r="L49" s="21">
        <v>4.2823750297040677</v>
      </c>
      <c r="M49" s="21">
        <v>8.4373814223712102</v>
      </c>
      <c r="N49" s="21"/>
      <c r="O49" s="21"/>
    </row>
    <row r="50" spans="1:15" x14ac:dyDescent="0.35">
      <c r="A50" s="20" t="str">
        <f>B3&amp;C32&amp;D50</f>
        <v>DISTRIBUCION VOLUMEN X CRITERIO (Consumiciones)Patatas Fritas + Otros Aperitivos SaladosDE 20 A 24 AÑOS</v>
      </c>
      <c r="B50">
        <v>0</v>
      </c>
      <c r="C50" s="20">
        <v>0</v>
      </c>
      <c r="D50" s="20" t="s">
        <v>98</v>
      </c>
      <c r="E50" s="21">
        <v>4.2692701661906209</v>
      </c>
      <c r="F50" s="21">
        <v>4.9466670341301002</v>
      </c>
      <c r="G50" s="21">
        <v>3.5527867444710788</v>
      </c>
      <c r="H50" s="21">
        <v>2.6743160724446406</v>
      </c>
      <c r="I50" s="21">
        <v>4.9499431517612571</v>
      </c>
      <c r="J50" s="21">
        <v>4.2281575578675579</v>
      </c>
      <c r="K50" s="21">
        <v>5.9754320798860592</v>
      </c>
      <c r="L50" s="21">
        <v>4.8482808588885327</v>
      </c>
      <c r="M50" s="21">
        <v>4.1320032958234734</v>
      </c>
      <c r="N50" s="21"/>
      <c r="O50" s="21"/>
    </row>
    <row r="51" spans="1:15" x14ac:dyDescent="0.35">
      <c r="A51" s="20" t="str">
        <f>B3&amp;C32&amp;D51</f>
        <v>DISTRIBUCION VOLUMEN X CRITERIO (Consumiciones)Patatas Fritas + Otros Aperitivos SaladosDE 25 A 34 AÑOS</v>
      </c>
      <c r="B51">
        <v>0</v>
      </c>
      <c r="C51" s="20">
        <v>0</v>
      </c>
      <c r="D51" s="20" t="s">
        <v>99</v>
      </c>
      <c r="E51" s="21">
        <v>11.346238944447791</v>
      </c>
      <c r="F51" s="21">
        <v>9.1421695073362947</v>
      </c>
      <c r="G51" s="21">
        <v>11.803776044017681</v>
      </c>
      <c r="H51" s="21">
        <v>10.634444164816504</v>
      </c>
      <c r="I51" s="21">
        <v>8.7476483142189529</v>
      </c>
      <c r="J51" s="21">
        <v>10.327584956429346</v>
      </c>
      <c r="K51" s="21">
        <v>10.364475970215993</v>
      </c>
      <c r="L51" s="21">
        <v>9.830329352629736</v>
      </c>
      <c r="M51" s="21">
        <v>9.3375052601929287</v>
      </c>
      <c r="N51" s="21"/>
      <c r="O51" s="21"/>
    </row>
    <row r="52" spans="1:15" x14ac:dyDescent="0.35">
      <c r="A52" s="20" t="str">
        <f>B3&amp;C32&amp;D52</f>
        <v>DISTRIBUCION VOLUMEN X CRITERIO (Consumiciones)Patatas Fritas + Otros Aperitivos SaladosDE 35 A 49 AÑOS</v>
      </c>
      <c r="B52">
        <v>0</v>
      </c>
      <c r="C52" s="20">
        <v>0</v>
      </c>
      <c r="D52" s="20" t="s">
        <v>100</v>
      </c>
      <c r="E52" s="21">
        <v>35.988350377066844</v>
      </c>
      <c r="F52" s="21">
        <v>30.150390856994029</v>
      </c>
      <c r="G52" s="21">
        <v>29.023412387294229</v>
      </c>
      <c r="H52" s="21">
        <v>30.056106523821075</v>
      </c>
      <c r="I52" s="21">
        <v>32.898763425693026</v>
      </c>
      <c r="J52" s="21">
        <v>30.282765023081748</v>
      </c>
      <c r="K52" s="21">
        <v>30.851962262547218</v>
      </c>
      <c r="L52" s="21">
        <v>32.219442391064206</v>
      </c>
      <c r="M52" s="21">
        <v>24.156723852187355</v>
      </c>
      <c r="N52" s="21"/>
      <c r="O52" s="21"/>
    </row>
    <row r="53" spans="1:15" x14ac:dyDescent="0.35">
      <c r="A53" s="20" t="str">
        <f>B3&amp;C32&amp;D53</f>
        <v>DISTRIBUCION VOLUMEN X CRITERIO (Consumiciones)Patatas Fritas + Otros Aperitivos SaladosDE 50 A 59 AÑOS</v>
      </c>
      <c r="B53">
        <v>0</v>
      </c>
      <c r="C53" s="20">
        <v>0</v>
      </c>
      <c r="D53" s="20" t="s">
        <v>101</v>
      </c>
      <c r="E53" s="21">
        <v>19.337754963704953</v>
      </c>
      <c r="F53" s="21">
        <v>20.450258747442867</v>
      </c>
      <c r="G53" s="21">
        <v>22.3811039107004</v>
      </c>
      <c r="H53" s="21">
        <v>23.127318397152401</v>
      </c>
      <c r="I53" s="21">
        <v>23.043035988809034</v>
      </c>
      <c r="J53" s="21">
        <v>20.7951871017809</v>
      </c>
      <c r="K53" s="21">
        <v>22.088353121897729</v>
      </c>
      <c r="L53" s="21">
        <v>20.844157339568298</v>
      </c>
      <c r="M53" s="21">
        <v>20.980770727792585</v>
      </c>
      <c r="N53" s="21"/>
      <c r="O53" s="21"/>
    </row>
    <row r="54" spans="1:15" x14ac:dyDescent="0.35">
      <c r="A54" s="20" t="str">
        <f>B3&amp;C32&amp;D54</f>
        <v>DISTRIBUCION VOLUMEN X CRITERIO (Consumiciones)Patatas Fritas + Otros Aperitivos SaladosDE 60 A 75 AÑOS</v>
      </c>
      <c r="B54">
        <v>0</v>
      </c>
      <c r="C54" s="20">
        <v>0</v>
      </c>
      <c r="D54" s="20" t="s">
        <v>102</v>
      </c>
      <c r="E54" s="21">
        <v>21.274006881393035</v>
      </c>
      <c r="F54" s="21">
        <v>23.688143453856505</v>
      </c>
      <c r="G54" s="21">
        <v>24.77455532664651</v>
      </c>
      <c r="H54" s="21">
        <v>25.729541072346578</v>
      </c>
      <c r="I54" s="21">
        <v>21.899787694904933</v>
      </c>
      <c r="J54" s="21">
        <v>26.265688517872487</v>
      </c>
      <c r="K54" s="21">
        <v>27.060436516830055</v>
      </c>
      <c r="L54" s="21">
        <v>27.975411232098157</v>
      </c>
      <c r="M54" s="21">
        <v>32.955639885781892</v>
      </c>
      <c r="N54" s="21"/>
      <c r="O54" s="21"/>
    </row>
    <row r="55" spans="1:15" x14ac:dyDescent="0.35">
      <c r="A55" s="20" t="str">
        <f>B3&amp;C32&amp;D55</f>
        <v>DISTRIBUCION VOLUMEN X CRITERIO (Consumiciones)Patatas Fritas + Otros Aperitivos SaladosNIVEL ALTO</v>
      </c>
      <c r="B55">
        <v>0</v>
      </c>
      <c r="C55" s="20">
        <v>0</v>
      </c>
      <c r="D55" s="20" t="s">
        <v>158</v>
      </c>
      <c r="E55" s="21">
        <v>20.927028180667616</v>
      </c>
      <c r="F55" s="21">
        <v>19.306432108954841</v>
      </c>
      <c r="G55" s="21">
        <v>20.280769083596123</v>
      </c>
      <c r="H55" s="21">
        <v>21.668660122866747</v>
      </c>
      <c r="I55" s="21">
        <v>24.462573766474772</v>
      </c>
      <c r="J55" s="21">
        <v>23.164592996058154</v>
      </c>
      <c r="K55" s="21">
        <v>23.314951102806699</v>
      </c>
      <c r="L55" s="21">
        <v>22.701955394423198</v>
      </c>
      <c r="M55" s="21">
        <v>17.356848479743135</v>
      </c>
      <c r="N55" s="21"/>
      <c r="O55" s="21"/>
    </row>
    <row r="56" spans="1:15" x14ac:dyDescent="0.35">
      <c r="A56" s="20" t="str">
        <f>B3&amp;C32&amp;D56</f>
        <v>DISTRIBUCION VOLUMEN X CRITERIO (Consumiciones)Patatas Fritas + Otros Aperitivos SaladosNIVEL MEDIO ALTO</v>
      </c>
      <c r="B56">
        <v>0</v>
      </c>
      <c r="C56" s="20">
        <v>0</v>
      </c>
      <c r="D56" s="20" t="s">
        <v>159</v>
      </c>
      <c r="E56" s="21">
        <v>13.765974828892899</v>
      </c>
      <c r="F56" s="21">
        <v>13.181446835696622</v>
      </c>
      <c r="G56" s="21">
        <v>13.118116129164777</v>
      </c>
      <c r="H56" s="21">
        <v>13.634392667725203</v>
      </c>
      <c r="I56" s="21">
        <v>13.467045630211011</v>
      </c>
      <c r="J56" s="21">
        <v>12.366385140648173</v>
      </c>
      <c r="K56" s="21">
        <v>10.608556927099357</v>
      </c>
      <c r="L56" s="21">
        <v>11.144611928849933</v>
      </c>
      <c r="M56" s="21">
        <v>9.5192945192832372</v>
      </c>
      <c r="N56" s="21"/>
      <c r="O56" s="21"/>
    </row>
    <row r="57" spans="1:15" x14ac:dyDescent="0.35">
      <c r="A57" s="20" t="str">
        <f>B3&amp;C32&amp;D57</f>
        <v>DISTRIBUCION VOLUMEN X CRITERIO (Consumiciones)Patatas Fritas + Otros Aperitivos SaladosNIVEL MEDIO</v>
      </c>
      <c r="B57">
        <v>0</v>
      </c>
      <c r="C57" s="20">
        <v>0</v>
      </c>
      <c r="D57" s="20" t="s">
        <v>160</v>
      </c>
      <c r="E57" s="21">
        <v>26.766627313696382</v>
      </c>
      <c r="F57" s="21">
        <v>28.210377328537611</v>
      </c>
      <c r="G57" s="21">
        <v>30.826174657068499</v>
      </c>
      <c r="H57" s="21">
        <v>27.460387412491322</v>
      </c>
      <c r="I57" s="21">
        <v>26.941023520379549</v>
      </c>
      <c r="J57" s="21">
        <v>26.231782099586955</v>
      </c>
      <c r="K57" s="21">
        <v>23.385546278070528</v>
      </c>
      <c r="L57" s="21">
        <v>26.814529445810038</v>
      </c>
      <c r="M57" s="21">
        <v>31.843449889305614</v>
      </c>
      <c r="N57" s="21"/>
      <c r="O57" s="21"/>
    </row>
    <row r="58" spans="1:15" x14ac:dyDescent="0.35">
      <c r="A58" s="20" t="str">
        <f>B3&amp;C32&amp;D58</f>
        <v>DISTRIBUCION VOLUMEN X CRITERIO (Consumiciones)Patatas Fritas + Otros Aperitivos SaladosNIVEL MEDIO BAJO</v>
      </c>
      <c r="B58">
        <v>0</v>
      </c>
      <c r="C58" s="20">
        <v>0</v>
      </c>
      <c r="D58" s="20" t="s">
        <v>161</v>
      </c>
      <c r="E58" s="21">
        <v>12.753331094360046</v>
      </c>
      <c r="F58" s="21">
        <v>14.726616069530529</v>
      </c>
      <c r="G58" s="21">
        <v>14.818010130122564</v>
      </c>
      <c r="H58" s="21">
        <v>12.683847462831944</v>
      </c>
      <c r="I58" s="21">
        <v>13.552577484686934</v>
      </c>
      <c r="J58" s="21">
        <v>14.303137884892243</v>
      </c>
      <c r="K58" s="21">
        <v>11.874202921081968</v>
      </c>
      <c r="L58" s="21">
        <v>13.108471536859994</v>
      </c>
      <c r="M58" s="21">
        <v>12.53753399147012</v>
      </c>
      <c r="N58" s="21"/>
      <c r="O58" s="21"/>
    </row>
    <row r="59" spans="1:15" x14ac:dyDescent="0.35">
      <c r="A59" s="20" t="str">
        <f>B3&amp;C32&amp;D59</f>
        <v>DISTRIBUCION VOLUMEN X CRITERIO (Consumiciones)Patatas Fritas + Otros Aperitivos SaladosHOMBRE</v>
      </c>
      <c r="B59">
        <v>0</v>
      </c>
      <c r="C59" s="20">
        <v>0</v>
      </c>
      <c r="D59" s="20" t="s">
        <v>107</v>
      </c>
      <c r="E59" s="21">
        <v>42.241873636499768</v>
      </c>
      <c r="F59" s="21">
        <v>41.380379612290618</v>
      </c>
      <c r="G59" s="21">
        <v>42.923449940010073</v>
      </c>
      <c r="H59" s="21">
        <v>38.211778055381259</v>
      </c>
      <c r="I59" s="21">
        <v>44.447649018566224</v>
      </c>
      <c r="J59" s="21">
        <v>42.511015052999177</v>
      </c>
      <c r="K59" s="21">
        <v>40.011372960831032</v>
      </c>
      <c r="L59" s="21">
        <v>41.628197948160675</v>
      </c>
      <c r="M59" s="21">
        <v>47.196970580149923</v>
      </c>
      <c r="N59" s="21"/>
      <c r="O59" s="21"/>
    </row>
    <row r="60" spans="1:15" x14ac:dyDescent="0.35">
      <c r="A60" s="20" t="str">
        <f>B3&amp;C32&amp;D60</f>
        <v>DISTRIBUCION VOLUMEN X CRITERIO (Consumiciones)Patatas Fritas + Otros Aperitivos SaladosMUJER</v>
      </c>
      <c r="B60">
        <v>0</v>
      </c>
      <c r="C60" s="20">
        <v>0</v>
      </c>
      <c r="D60" s="20" t="s">
        <v>108</v>
      </c>
      <c r="E60" s="21">
        <v>57.758126363500239</v>
      </c>
      <c r="F60" s="21">
        <v>58.619604270892111</v>
      </c>
      <c r="G60" s="21">
        <v>57.07655005998992</v>
      </c>
      <c r="H60" s="21">
        <v>61.788234597466726</v>
      </c>
      <c r="I60" s="21">
        <v>55.552350981433776</v>
      </c>
      <c r="J60" s="21">
        <v>57.488984947000823</v>
      </c>
      <c r="K60" s="21">
        <v>59.988645201035517</v>
      </c>
      <c r="L60" s="21">
        <v>58.371789398349328</v>
      </c>
      <c r="M60" s="21">
        <v>52.803029419850077</v>
      </c>
      <c r="N60" s="21"/>
      <c r="O60" s="21"/>
    </row>
    <row r="61" spans="1:15" x14ac:dyDescent="0.35">
      <c r="A61" s="20" t="str">
        <f>B3&amp;C61&amp;D61</f>
        <v>DISTRIBUCION VOLUMEN X CRITERIO (Consumiciones)Patatas FritasT.ESPAÑA</v>
      </c>
      <c r="B61">
        <v>0</v>
      </c>
      <c r="C61" s="20" t="s">
        <v>50</v>
      </c>
      <c r="D61" s="20" t="s">
        <v>79</v>
      </c>
      <c r="E61" s="21">
        <v>100</v>
      </c>
      <c r="F61" s="21">
        <v>100</v>
      </c>
      <c r="G61" s="21">
        <v>100</v>
      </c>
      <c r="H61" s="21">
        <v>100</v>
      </c>
      <c r="I61" s="21">
        <v>100</v>
      </c>
      <c r="J61" s="21">
        <v>100</v>
      </c>
      <c r="K61" s="21">
        <v>100</v>
      </c>
      <c r="L61" s="21">
        <v>100</v>
      </c>
      <c r="M61" s="21">
        <v>100</v>
      </c>
      <c r="N61" s="21"/>
      <c r="O61" s="21"/>
    </row>
    <row r="62" spans="1:15" x14ac:dyDescent="0.35">
      <c r="A62" s="20" t="str">
        <f>B3&amp;C61&amp;D62</f>
        <v>DISTRIBUCION VOLUMEN X CRITERIO (Consumiciones)Patatas FritasBCN AM</v>
      </c>
      <c r="B62">
        <v>0</v>
      </c>
      <c r="C62" s="20">
        <v>0</v>
      </c>
      <c r="D62" s="20" t="s">
        <v>81</v>
      </c>
      <c r="E62" s="21">
        <v>14.414487105010739</v>
      </c>
      <c r="F62" s="21">
        <v>10.141187274944572</v>
      </c>
      <c r="G62" s="21">
        <v>7.1826090963264848</v>
      </c>
      <c r="H62" s="21">
        <v>9.9741772430086257</v>
      </c>
      <c r="I62" s="21">
        <v>9.4642829210200041</v>
      </c>
      <c r="J62" s="21">
        <v>12.241192346828834</v>
      </c>
      <c r="K62" s="21">
        <v>13.360562084470082</v>
      </c>
      <c r="L62" s="21">
        <v>9.1903870215068313</v>
      </c>
      <c r="M62" s="21">
        <v>9.079928547451205</v>
      </c>
      <c r="N62" s="21"/>
      <c r="O62" s="21"/>
    </row>
    <row r="63" spans="1:15" x14ac:dyDescent="0.35">
      <c r="A63" s="20" t="str">
        <f>B3&amp;C61&amp;D63</f>
        <v>DISTRIBUCION VOLUMEN X CRITERIO (Consumiciones)Patatas FritasREST.CAT ARAGON</v>
      </c>
      <c r="B63">
        <v>0</v>
      </c>
      <c r="C63" s="20">
        <v>0</v>
      </c>
      <c r="D63" s="20" t="s">
        <v>82</v>
      </c>
      <c r="E63" s="21">
        <v>10.199038110806393</v>
      </c>
      <c r="F63" s="21">
        <v>15.907166796398627</v>
      </c>
      <c r="G63" s="21">
        <v>17.819228847569633</v>
      </c>
      <c r="H63" s="21">
        <v>14.727523235344437</v>
      </c>
      <c r="I63" s="21">
        <v>15.784754469957596</v>
      </c>
      <c r="J63" s="21">
        <v>15.044477330016464</v>
      </c>
      <c r="K63" s="21">
        <v>19.317806646578976</v>
      </c>
      <c r="L63" s="21">
        <v>12.748137314576852</v>
      </c>
      <c r="M63" s="21">
        <v>15.997334986361109</v>
      </c>
      <c r="N63" s="21"/>
      <c r="O63" s="21"/>
    </row>
    <row r="64" spans="1:15" x14ac:dyDescent="0.35">
      <c r="A64" s="20" t="str">
        <f>B3&amp;C61&amp;D64</f>
        <v>DISTRIBUCION VOLUMEN X CRITERIO (Consumiciones)Patatas FritasLEVANTE</v>
      </c>
      <c r="B64">
        <v>0</v>
      </c>
      <c r="C64" s="20">
        <v>0</v>
      </c>
      <c r="D64" s="20" t="s">
        <v>83</v>
      </c>
      <c r="E64" s="21">
        <v>17.685528431120897</v>
      </c>
      <c r="F64" s="21">
        <v>20.806449988242498</v>
      </c>
      <c r="G64" s="21">
        <v>17.574361078090782</v>
      </c>
      <c r="H64" s="21">
        <v>15.98455012076081</v>
      </c>
      <c r="I64" s="21">
        <v>14.501874815116848</v>
      </c>
      <c r="J64" s="21">
        <v>11.302157254070982</v>
      </c>
      <c r="K64" s="21">
        <v>12.877823093065812</v>
      </c>
      <c r="L64" s="21">
        <v>16.39379922073433</v>
      </c>
      <c r="M64" s="21">
        <v>14.144466447203252</v>
      </c>
      <c r="N64" s="21"/>
      <c r="O64" s="21"/>
    </row>
    <row r="65" spans="1:15" x14ac:dyDescent="0.35">
      <c r="A65" s="20" t="str">
        <f>B3&amp;C61&amp;D65</f>
        <v>DISTRIBUCION VOLUMEN X CRITERIO (Consumiciones)Patatas FritasANDALUCIA</v>
      </c>
      <c r="B65">
        <v>0</v>
      </c>
      <c r="C65" s="20">
        <v>0</v>
      </c>
      <c r="D65" s="20" t="s">
        <v>84</v>
      </c>
      <c r="E65" s="21">
        <v>21.748189702922144</v>
      </c>
      <c r="F65" s="21">
        <v>17.459306366452669</v>
      </c>
      <c r="G65" s="21">
        <v>18.007885449845794</v>
      </c>
      <c r="H65" s="21">
        <v>22.557033630333009</v>
      </c>
      <c r="I65" s="21">
        <v>19.131317702863964</v>
      </c>
      <c r="J65" s="21">
        <v>19.767853854382828</v>
      </c>
      <c r="K65" s="21">
        <v>18.551559125595116</v>
      </c>
      <c r="L65" s="21">
        <v>19.973499237266481</v>
      </c>
      <c r="M65" s="21">
        <v>20.766746779275657</v>
      </c>
      <c r="N65" s="21"/>
      <c r="O65" s="21"/>
    </row>
    <row r="66" spans="1:15" x14ac:dyDescent="0.35">
      <c r="A66" s="20" t="str">
        <f>B3&amp;C61&amp;D66</f>
        <v>DISTRIBUCION VOLUMEN X CRITERIO (Consumiciones)Patatas FritasMDD AM</v>
      </c>
      <c r="B66">
        <v>0</v>
      </c>
      <c r="C66" s="20">
        <v>0</v>
      </c>
      <c r="D66" s="20" t="s">
        <v>85</v>
      </c>
      <c r="E66" s="21">
        <v>10.326059496629334</v>
      </c>
      <c r="F66" s="21">
        <v>8.7954066202549264</v>
      </c>
      <c r="G66" s="21">
        <v>10.170273724692166</v>
      </c>
      <c r="H66" s="21">
        <v>11.588550705022463</v>
      </c>
      <c r="I66" s="21">
        <v>10.85392292940427</v>
      </c>
      <c r="J66" s="21">
        <v>11.306829001175595</v>
      </c>
      <c r="K66" s="21">
        <v>9.2284127986777662</v>
      </c>
      <c r="L66" s="21">
        <v>14.587820968032824</v>
      </c>
      <c r="M66" s="21">
        <v>12.080621775396965</v>
      </c>
      <c r="N66" s="21"/>
      <c r="O66" s="21"/>
    </row>
    <row r="67" spans="1:15" x14ac:dyDescent="0.35">
      <c r="A67" s="20" t="str">
        <f>B3&amp;C61&amp;D67</f>
        <v>DISTRIBUCION VOLUMEN X CRITERIO (Consumiciones)Patatas FritasRTO CENTRO</v>
      </c>
      <c r="B67">
        <v>0</v>
      </c>
      <c r="C67" s="20">
        <v>0</v>
      </c>
      <c r="D67" s="20" t="s">
        <v>86</v>
      </c>
      <c r="E67" s="21">
        <v>8.3476310776671472</v>
      </c>
      <c r="F67" s="21">
        <v>9.8383647451400886</v>
      </c>
      <c r="G67" s="21">
        <v>9.8200362362072546</v>
      </c>
      <c r="H67" s="21">
        <v>6.9955863230958011</v>
      </c>
      <c r="I67" s="21">
        <v>8.4949303344634011</v>
      </c>
      <c r="J67" s="21">
        <v>7.4759302329224493</v>
      </c>
      <c r="K67" s="21">
        <v>6.6843875753034023</v>
      </c>
      <c r="L67" s="21">
        <v>6.7639903362039178</v>
      </c>
      <c r="M67" s="21">
        <v>10.272393448819608</v>
      </c>
      <c r="N67" s="21"/>
      <c r="O67" s="21"/>
    </row>
    <row r="68" spans="1:15" x14ac:dyDescent="0.35">
      <c r="A68" s="20" t="str">
        <f>B3&amp;C61&amp;D68</f>
        <v>DISTRIBUCION VOLUMEN X CRITERIO (Consumiciones)Patatas FritasNORTE-CENTRO</v>
      </c>
      <c r="B68">
        <v>0</v>
      </c>
      <c r="C68" s="20">
        <v>0</v>
      </c>
      <c r="D68" s="20" t="s">
        <v>87</v>
      </c>
      <c r="E68" s="21">
        <v>10.112741654395375</v>
      </c>
      <c r="F68" s="21">
        <v>9.7391501879289883</v>
      </c>
      <c r="G68" s="21">
        <v>9.8231344353660983</v>
      </c>
      <c r="H68" s="21">
        <v>9.4961591943264096</v>
      </c>
      <c r="I68" s="21">
        <v>7.6296128672765775</v>
      </c>
      <c r="J68" s="21">
        <v>9.1890445789805479</v>
      </c>
      <c r="K68" s="21">
        <v>9.3915953295776919</v>
      </c>
      <c r="L68" s="21">
        <v>11.026599861731068</v>
      </c>
      <c r="M68" s="21">
        <v>9.5612459485304697</v>
      </c>
      <c r="N68" s="21"/>
      <c r="O68" s="21"/>
    </row>
    <row r="69" spans="1:15" x14ac:dyDescent="0.35">
      <c r="A69" s="20" t="str">
        <f>B3&amp;C61&amp;D69</f>
        <v>DISTRIBUCION VOLUMEN X CRITERIO (Consumiciones)Patatas FritasNOROESTE</v>
      </c>
      <c r="B69">
        <v>0</v>
      </c>
      <c r="C69" s="20">
        <v>0</v>
      </c>
      <c r="D69" s="20" t="s">
        <v>88</v>
      </c>
      <c r="E69" s="21">
        <v>7.1663142891882039</v>
      </c>
      <c r="F69" s="21">
        <v>7.3129784408753977</v>
      </c>
      <c r="G69" s="21">
        <v>9.6024848863930607</v>
      </c>
      <c r="H69" s="21">
        <v>8.676430715188971</v>
      </c>
      <c r="I69" s="21">
        <v>14.139321340217331</v>
      </c>
      <c r="J69" s="21">
        <v>13.672532807535509</v>
      </c>
      <c r="K69" s="21">
        <v>10.587853346731158</v>
      </c>
      <c r="L69" s="21">
        <v>9.3157824781700409</v>
      </c>
      <c r="M69" s="21">
        <v>8.0972832234605825</v>
      </c>
      <c r="N69" s="21"/>
      <c r="O69" s="21"/>
    </row>
    <row r="70" spans="1:15" x14ac:dyDescent="0.35">
      <c r="A70" s="20" t="str">
        <f>B3&amp;C61&amp;D70</f>
        <v>DISTRIBUCION VOLUMEN X CRITERIO (Consumiciones)Patatas Fritas&lt;2MIL</v>
      </c>
      <c r="B70">
        <v>0</v>
      </c>
      <c r="C70" s="20">
        <v>0</v>
      </c>
      <c r="D70" s="20" t="s">
        <v>89</v>
      </c>
      <c r="E70" s="21">
        <v>4.5783561421758687</v>
      </c>
      <c r="F70" s="22">
        <v>5.7328292716983213</v>
      </c>
      <c r="G70" s="21">
        <v>3.7985778543750119</v>
      </c>
      <c r="H70" s="22">
        <v>6.8185501288011068</v>
      </c>
      <c r="I70" s="21">
        <v>5.1682154269805833</v>
      </c>
      <c r="J70" s="21">
        <v>3.6276499197413345</v>
      </c>
      <c r="K70" s="21">
        <v>5.8899455922533246</v>
      </c>
      <c r="L70" s="21">
        <v>5.1430078377444133</v>
      </c>
      <c r="M70" s="21">
        <v>6.7124951692660941</v>
      </c>
      <c r="N70" s="21"/>
      <c r="O70" s="21"/>
    </row>
    <row r="71" spans="1:15" x14ac:dyDescent="0.35">
      <c r="A71" s="20" t="str">
        <f>B3&amp;C61&amp;D71</f>
        <v>DISTRIBUCION VOLUMEN X CRITERIO (Consumiciones)Patatas Fritas2-5MIL</v>
      </c>
      <c r="B71">
        <v>0</v>
      </c>
      <c r="C71" s="20">
        <v>0</v>
      </c>
      <c r="D71" s="20" t="s">
        <v>90</v>
      </c>
      <c r="E71" s="21">
        <v>5.9261054295402653</v>
      </c>
      <c r="F71" s="21">
        <v>7.1176337168328168</v>
      </c>
      <c r="G71" s="21">
        <v>3.7986294337172781</v>
      </c>
      <c r="H71" s="21">
        <v>5.2864579494649409</v>
      </c>
      <c r="I71" s="21">
        <v>3.5610711421685841</v>
      </c>
      <c r="J71" s="21">
        <v>7.5778418547462616</v>
      </c>
      <c r="K71" s="21">
        <v>2.8275859963321079</v>
      </c>
      <c r="L71" s="21">
        <v>4.7975116288681487</v>
      </c>
      <c r="M71" s="21">
        <v>4.496140349392526</v>
      </c>
      <c r="N71" s="21"/>
      <c r="O71" s="21"/>
    </row>
    <row r="72" spans="1:15" x14ac:dyDescent="0.35">
      <c r="A72" s="20" t="str">
        <f>B3&amp;C61&amp;D72</f>
        <v>DISTRIBUCION VOLUMEN X CRITERIO (Consumiciones)Patatas Fritas5-10MIL</v>
      </c>
      <c r="B72">
        <v>0</v>
      </c>
      <c r="C72" s="20">
        <v>0</v>
      </c>
      <c r="D72" s="20" t="s">
        <v>91</v>
      </c>
      <c r="E72" s="21">
        <v>5.9495177044352276</v>
      </c>
      <c r="F72" s="21">
        <v>8.4115875822721176</v>
      </c>
      <c r="G72" s="21">
        <v>9.1280649734658681</v>
      </c>
      <c r="H72" s="21">
        <v>10.175211493337944</v>
      </c>
      <c r="I72" s="21">
        <v>7.4390515628905156</v>
      </c>
      <c r="J72" s="21">
        <v>3.9354317206058518</v>
      </c>
      <c r="K72" s="21">
        <v>5.1810063431602913</v>
      </c>
      <c r="L72" s="21">
        <v>6.5256830785878543</v>
      </c>
      <c r="M72" s="21">
        <v>5.0732684816121809</v>
      </c>
      <c r="N72" s="21"/>
      <c r="O72" s="21"/>
    </row>
    <row r="73" spans="1:15" x14ac:dyDescent="0.35">
      <c r="A73" s="20" t="str">
        <f>B3&amp;C61&amp;D73</f>
        <v>DISTRIBUCION VOLUMEN X CRITERIO (Consumiciones)Patatas Fritas10-30MIL</v>
      </c>
      <c r="B73">
        <v>0</v>
      </c>
      <c r="C73" s="20">
        <v>0</v>
      </c>
      <c r="D73" s="20" t="s">
        <v>92</v>
      </c>
      <c r="E73" s="21">
        <v>15.788620796800906</v>
      </c>
      <c r="F73" s="21">
        <v>24.621264301342162</v>
      </c>
      <c r="G73" s="21">
        <v>25.568371684866726</v>
      </c>
      <c r="H73" s="21">
        <v>20.273224959050317</v>
      </c>
      <c r="I73" s="21">
        <v>25.017677523457348</v>
      </c>
      <c r="J73" s="21">
        <v>19.668880350708264</v>
      </c>
      <c r="K73" s="21">
        <v>20.838913310595029</v>
      </c>
      <c r="L73" s="21">
        <v>17.043552835264588</v>
      </c>
      <c r="M73" s="21">
        <v>19.830511761602924</v>
      </c>
      <c r="N73" s="21"/>
      <c r="O73" s="21"/>
    </row>
    <row r="74" spans="1:15" x14ac:dyDescent="0.35">
      <c r="A74" s="20" t="str">
        <f>B3&amp;C61&amp;D74</f>
        <v>DISTRIBUCION VOLUMEN X CRITERIO (Consumiciones)Patatas Fritas30-100MIL</v>
      </c>
      <c r="B74">
        <v>0</v>
      </c>
      <c r="C74" s="20">
        <v>0</v>
      </c>
      <c r="D74" s="20" t="s">
        <v>93</v>
      </c>
      <c r="E74" s="21">
        <v>28.74880101592791</v>
      </c>
      <c r="F74" s="21">
        <v>23.028673368268915</v>
      </c>
      <c r="G74" s="21">
        <v>21.672742140081926</v>
      </c>
      <c r="H74" s="21">
        <v>21.828703238408682</v>
      </c>
      <c r="I74" s="21">
        <v>21.502817176066465</v>
      </c>
      <c r="J74" s="21">
        <v>27.046627308415726</v>
      </c>
      <c r="K74" s="21">
        <v>20.886512455974778</v>
      </c>
      <c r="L74" s="21">
        <v>22.954577904023328</v>
      </c>
      <c r="M74" s="21">
        <v>20.294572511784168</v>
      </c>
      <c r="N74" s="21"/>
      <c r="O74" s="21"/>
    </row>
    <row r="75" spans="1:15" x14ac:dyDescent="0.35">
      <c r="A75" s="20" t="str">
        <f>B3&amp;C61&amp;D75</f>
        <v>DISTRIBUCION VOLUMEN X CRITERIO (Consumiciones)Patatas Fritas100-200MIL</v>
      </c>
      <c r="B75">
        <v>0</v>
      </c>
      <c r="C75" s="20">
        <v>0</v>
      </c>
      <c r="D75" s="20" t="s">
        <v>94</v>
      </c>
      <c r="E75" s="21">
        <v>6.6284804312289749</v>
      </c>
      <c r="F75" s="21">
        <v>5.9144922235502229</v>
      </c>
      <c r="G75" s="21">
        <v>6.5396966653267494</v>
      </c>
      <c r="H75" s="21">
        <v>7.1370709998512538</v>
      </c>
      <c r="I75" s="21">
        <v>5.2627608916382238</v>
      </c>
      <c r="J75" s="21">
        <v>8.0524175595029845</v>
      </c>
      <c r="K75" s="21">
        <v>8.8436945974240615</v>
      </c>
      <c r="L75" s="21">
        <v>7.5750897996603399</v>
      </c>
      <c r="M75" s="21">
        <v>9.7969187675070035</v>
      </c>
      <c r="N75" s="21"/>
      <c r="O75" s="21"/>
    </row>
    <row r="76" spans="1:15" x14ac:dyDescent="0.35">
      <c r="A76" s="20" t="str">
        <f>B3&amp;C61&amp;D76</f>
        <v>DISTRIBUCION VOLUMEN X CRITERIO (Consumiciones)Patatas Fritas200-500MIL</v>
      </c>
      <c r="B76">
        <v>0</v>
      </c>
      <c r="C76" s="20">
        <v>0</v>
      </c>
      <c r="D76" s="20" t="s">
        <v>95</v>
      </c>
      <c r="E76" s="21">
        <v>16.883590467570013</v>
      </c>
      <c r="F76" s="21">
        <v>10.646440290474548</v>
      </c>
      <c r="G76" s="21">
        <v>13.425411628940962</v>
      </c>
      <c r="H76" s="21">
        <v>12.423636153289175</v>
      </c>
      <c r="I76" s="21">
        <v>15.949175773085326</v>
      </c>
      <c r="J76" s="21">
        <v>11.966520074065642</v>
      </c>
      <c r="K76" s="21">
        <v>15.367074187632431</v>
      </c>
      <c r="L76" s="21">
        <v>15.845034999323685</v>
      </c>
      <c r="M76" s="21">
        <v>14.04675163116606</v>
      </c>
      <c r="N76" s="21"/>
      <c r="O76" s="21"/>
    </row>
    <row r="77" spans="1:15" x14ac:dyDescent="0.35">
      <c r="A77" s="20" t="str">
        <f>B3&amp;C61&amp;D77</f>
        <v>DISTRIBUCION VOLUMEN X CRITERIO (Consumiciones)Patatas Fritas&gt;500MIL</v>
      </c>
      <c r="B77">
        <v>0</v>
      </c>
      <c r="C77" s="20">
        <v>0</v>
      </c>
      <c r="D77" s="20" t="s">
        <v>96</v>
      </c>
      <c r="E77" s="21">
        <v>15.496514502641142</v>
      </c>
      <c r="F77" s="21">
        <v>14.52708619238607</v>
      </c>
      <c r="G77" s="21">
        <v>16.06852281233957</v>
      </c>
      <c r="H77" s="21">
        <v>16.057158478293207</v>
      </c>
      <c r="I77" s="21">
        <v>16.099247884032945</v>
      </c>
      <c r="J77" s="21">
        <v>18.124648618127146</v>
      </c>
      <c r="K77" s="21">
        <v>20.165262088744537</v>
      </c>
      <c r="L77" s="21">
        <v>20.115556006432513</v>
      </c>
      <c r="M77" s="21">
        <v>19.749351905918459</v>
      </c>
      <c r="N77" s="21"/>
      <c r="O77" s="21"/>
    </row>
    <row r="78" spans="1:15" x14ac:dyDescent="0.35">
      <c r="A78" s="20" t="str">
        <f>B3&amp;C61&amp;D78</f>
        <v>DISTRIBUCION VOLUMEN X CRITERIO (Consumiciones)Patatas FritasDE 15 A 19 AÑOS</v>
      </c>
      <c r="B78">
        <v>0</v>
      </c>
      <c r="C78" s="20">
        <v>0</v>
      </c>
      <c r="D78" s="20" t="s">
        <v>97</v>
      </c>
      <c r="E78" s="21">
        <v>7.3558787371151428</v>
      </c>
      <c r="F78" s="21">
        <v>9.0118870599056002</v>
      </c>
      <c r="G78" s="21">
        <v>4.0913593941971866</v>
      </c>
      <c r="H78" s="21">
        <v>7.3567431075662331</v>
      </c>
      <c r="I78" s="21">
        <v>6.4606542578134096</v>
      </c>
      <c r="J78" s="21">
        <v>6.5874767239425651</v>
      </c>
      <c r="K78" s="21">
        <v>3.0392069590893644</v>
      </c>
      <c r="L78" s="21">
        <v>3.7393949982716381</v>
      </c>
      <c r="M78" s="21">
        <v>8.7662975562833374</v>
      </c>
      <c r="N78" s="21"/>
      <c r="O78" s="21"/>
    </row>
    <row r="79" spans="1:15" x14ac:dyDescent="0.35">
      <c r="A79" s="20" t="str">
        <f>B3&amp;C61&amp;D79</f>
        <v>DISTRIBUCION VOLUMEN X CRITERIO (Consumiciones)Patatas FritasDE 20 A 24 AÑOS</v>
      </c>
      <c r="B79">
        <v>0</v>
      </c>
      <c r="C79" s="20">
        <v>0</v>
      </c>
      <c r="D79" s="20" t="s">
        <v>98</v>
      </c>
      <c r="E79" s="21">
        <v>4.7205421434457788</v>
      </c>
      <c r="F79" s="21">
        <v>4.086226772855837</v>
      </c>
      <c r="G79" s="21">
        <v>4.7044899129718951</v>
      </c>
      <c r="H79" s="21">
        <v>2.6636412812125485</v>
      </c>
      <c r="I79" s="21">
        <v>3.8329132509992823</v>
      </c>
      <c r="J79" s="21">
        <v>3.6970647016086891</v>
      </c>
      <c r="K79" s="21">
        <v>6.8735119966401399</v>
      </c>
      <c r="L79" s="21">
        <v>5.8938165982836619</v>
      </c>
      <c r="M79" s="21">
        <v>3.0698245562071755</v>
      </c>
      <c r="N79" s="21"/>
      <c r="O79" s="21"/>
    </row>
    <row r="80" spans="1:15" x14ac:dyDescent="0.35">
      <c r="A80" s="20" t="str">
        <f>B3&amp;C61&amp;D80</f>
        <v>DISTRIBUCION VOLUMEN X CRITERIO (Consumiciones)Patatas FritasDE 25 A 34 AÑOS</v>
      </c>
      <c r="B80">
        <v>0</v>
      </c>
      <c r="C80" s="20">
        <v>0</v>
      </c>
      <c r="D80" s="20" t="s">
        <v>99</v>
      </c>
      <c r="E80" s="21">
        <v>10.080700071601303</v>
      </c>
      <c r="F80" s="21">
        <v>8.0185223199756308</v>
      </c>
      <c r="G80" s="21">
        <v>9.4534790438290308</v>
      </c>
      <c r="H80" s="21">
        <v>8.7815464441112177</v>
      </c>
      <c r="I80" s="21">
        <v>7.4415612810964342</v>
      </c>
      <c r="J80" s="21">
        <v>8.8644730342370828</v>
      </c>
      <c r="K80" s="21">
        <v>6.8213907458658181</v>
      </c>
      <c r="L80" s="21">
        <v>8.5668265401205357</v>
      </c>
      <c r="M80" s="21">
        <v>7.2622503180526987</v>
      </c>
      <c r="N80" s="21"/>
      <c r="O80" s="21"/>
    </row>
    <row r="81" spans="1:15" x14ac:dyDescent="0.35">
      <c r="A81" s="20" t="str">
        <f>B3&amp;C61&amp;D81</f>
        <v>DISTRIBUCION VOLUMEN X CRITERIO (Consumiciones)Patatas FritasDE 35 A 49 AÑOS</v>
      </c>
      <c r="B81">
        <v>0</v>
      </c>
      <c r="C81" s="20">
        <v>0</v>
      </c>
      <c r="D81" s="20" t="s">
        <v>100</v>
      </c>
      <c r="E81" s="21">
        <v>32.669272909039329</v>
      </c>
      <c r="F81" s="21">
        <v>26.810028297892369</v>
      </c>
      <c r="G81" s="21">
        <v>24.305740333773361</v>
      </c>
      <c r="H81" s="21">
        <v>28.922403530941526</v>
      </c>
      <c r="I81" s="21">
        <v>31.239661751164572</v>
      </c>
      <c r="J81" s="21">
        <v>28.26398295334484</v>
      </c>
      <c r="K81" s="21">
        <v>24.416583947984595</v>
      </c>
      <c r="L81" s="21">
        <v>27.061094766821469</v>
      </c>
      <c r="M81" s="21">
        <v>22.538250949926798</v>
      </c>
      <c r="N81" s="21"/>
      <c r="O81" s="21"/>
    </row>
    <row r="82" spans="1:15" x14ac:dyDescent="0.35">
      <c r="A82" s="20" t="str">
        <f>B3&amp;C61&amp;D82</f>
        <v>DISTRIBUCION VOLUMEN X CRITERIO (Consumiciones)Patatas FritasDE 50 A 59 AÑOS</v>
      </c>
      <c r="B82">
        <v>0</v>
      </c>
      <c r="C82" s="20">
        <v>0</v>
      </c>
      <c r="D82" s="20" t="s">
        <v>101</v>
      </c>
      <c r="E82" s="21">
        <v>18.040816119749799</v>
      </c>
      <c r="F82" s="21">
        <v>23.847266406924874</v>
      </c>
      <c r="G82" s="21">
        <v>24.72309630103905</v>
      </c>
      <c r="H82" s="21">
        <v>22.472119150069037</v>
      </c>
      <c r="I82" s="21">
        <v>22.736242868420202</v>
      </c>
      <c r="J82" s="21">
        <v>19.066994315576867</v>
      </c>
      <c r="K82" s="21">
        <v>23.26295517043215</v>
      </c>
      <c r="L82" s="21">
        <v>19.684851097885385</v>
      </c>
      <c r="M82" s="21">
        <v>21.183709636926267</v>
      </c>
      <c r="N82" s="21"/>
      <c r="O82" s="21"/>
    </row>
    <row r="83" spans="1:15" x14ac:dyDescent="0.35">
      <c r="A83" s="20" t="str">
        <f>B3&amp;C61&amp;D83</f>
        <v>DISTRIBUCION VOLUMEN X CRITERIO (Consumiciones)Patatas FritasDE 60 A 75 AÑOS</v>
      </c>
      <c r="B83">
        <v>0</v>
      </c>
      <c r="C83" s="20">
        <v>0</v>
      </c>
      <c r="D83" s="20" t="s">
        <v>102</v>
      </c>
      <c r="E83" s="21">
        <v>27.132776509368959</v>
      </c>
      <c r="F83" s="21">
        <v>28.226076089270869</v>
      </c>
      <c r="G83" s="21">
        <v>32.721845330057931</v>
      </c>
      <c r="H83" s="21">
        <v>29.803553186347752</v>
      </c>
      <c r="I83" s="21">
        <v>28.288980494762093</v>
      </c>
      <c r="J83" s="21">
        <v>33.52002219602052</v>
      </c>
      <c r="K83" s="21">
        <v>35.586357286356815</v>
      </c>
      <c r="L83" s="21">
        <v>35.054039481792081</v>
      </c>
      <c r="M83" s="21">
        <v>37.179690607360769</v>
      </c>
      <c r="N83" s="21"/>
      <c r="O83" s="21"/>
    </row>
    <row r="84" spans="1:15" x14ac:dyDescent="0.35">
      <c r="A84" s="20" t="str">
        <f>B3&amp;C61&amp;D84</f>
        <v>DISTRIBUCION VOLUMEN X CRITERIO (Consumiciones)Patatas FritasNIVEL ALTO</v>
      </c>
      <c r="B84">
        <v>0</v>
      </c>
      <c r="C84" s="20">
        <v>0</v>
      </c>
      <c r="D84" s="20" t="s">
        <v>158</v>
      </c>
      <c r="E84" s="21">
        <v>19.149339376663381</v>
      </c>
      <c r="F84" s="21">
        <v>23.798228767984028</v>
      </c>
      <c r="G84" s="21">
        <v>20.15609628281435</v>
      </c>
      <c r="H84" s="21">
        <v>21.22901091381113</v>
      </c>
      <c r="I84" s="21">
        <v>21.300670150378007</v>
      </c>
      <c r="J84" s="21">
        <v>20.118109564653743</v>
      </c>
      <c r="K84" s="21">
        <v>22.517642317407699</v>
      </c>
      <c r="L84" s="21">
        <v>22.468736849422125</v>
      </c>
      <c r="M84" s="21">
        <v>16.676070730406963</v>
      </c>
      <c r="N84" s="21"/>
      <c r="O84" s="21"/>
    </row>
    <row r="85" spans="1:15" x14ac:dyDescent="0.35">
      <c r="A85" s="20" t="str">
        <f>B3&amp;C61&amp;D85</f>
        <v>DISTRIBUCION VOLUMEN X CRITERIO (Consumiciones)Patatas FritasNIVEL MEDIO ALTO</v>
      </c>
      <c r="B85">
        <v>0</v>
      </c>
      <c r="C85" s="20">
        <v>0</v>
      </c>
      <c r="D85" s="20" t="s">
        <v>159</v>
      </c>
      <c r="E85" s="21">
        <v>17.355750395158132</v>
      </c>
      <c r="F85" s="21">
        <v>13.114810527079939</v>
      </c>
      <c r="G85" s="21">
        <v>12.41002069707074</v>
      </c>
      <c r="H85" s="21">
        <v>13.508212047671822</v>
      </c>
      <c r="I85" s="21">
        <v>14.653198309103432</v>
      </c>
      <c r="J85" s="21">
        <v>11.294951206003507</v>
      </c>
      <c r="K85" s="21">
        <v>10.734049994877436</v>
      </c>
      <c r="L85" s="21">
        <v>12.896924361633378</v>
      </c>
      <c r="M85" s="21">
        <v>9.5218842824138719</v>
      </c>
      <c r="N85" s="21"/>
      <c r="O85" s="21"/>
    </row>
    <row r="86" spans="1:15" x14ac:dyDescent="0.35">
      <c r="A86" s="20" t="str">
        <f>B3&amp;C61&amp;D86</f>
        <v>DISTRIBUCION VOLUMEN X CRITERIO (Consumiciones)Patatas FritasNIVEL MEDIO</v>
      </c>
      <c r="B86">
        <v>0</v>
      </c>
      <c r="C86" s="20">
        <v>0</v>
      </c>
      <c r="D86" s="20" t="s">
        <v>160</v>
      </c>
      <c r="E86" s="21">
        <v>28.044112481593064</v>
      </c>
      <c r="F86" s="21">
        <v>28.306687048651742</v>
      </c>
      <c r="G86" s="21">
        <v>31.428568972412268</v>
      </c>
      <c r="H86" s="21">
        <v>28.041209207213218</v>
      </c>
      <c r="I86" s="21">
        <v>28.481933331178173</v>
      </c>
      <c r="J86" s="21">
        <v>31.155623833151097</v>
      </c>
      <c r="K86" s="21">
        <v>24.760063804769889</v>
      </c>
      <c r="L86" s="21">
        <v>28.699562837218391</v>
      </c>
      <c r="M86" s="21">
        <v>31.169460734948558</v>
      </c>
      <c r="N86" s="21"/>
      <c r="O86" s="21"/>
    </row>
    <row r="87" spans="1:15" x14ac:dyDescent="0.35">
      <c r="A87" s="20" t="str">
        <f>B3&amp;C61&amp;D87</f>
        <v>DISTRIBUCION VOLUMEN X CRITERIO (Consumiciones)Patatas FritasNIVEL MEDIO BAJO</v>
      </c>
      <c r="B87">
        <v>0</v>
      </c>
      <c r="C87" s="20">
        <v>0</v>
      </c>
      <c r="D87" s="20" t="s">
        <v>161</v>
      </c>
      <c r="E87" s="21">
        <v>12.529981356642034</v>
      </c>
      <c r="F87" s="21">
        <v>14.893267241238577</v>
      </c>
      <c r="G87" s="21">
        <v>16.793229764306474</v>
      </c>
      <c r="H87" s="21">
        <v>12.325575785838623</v>
      </c>
      <c r="I87" s="21">
        <v>11.391183380798987</v>
      </c>
      <c r="J87" s="21">
        <v>15.512055857664189</v>
      </c>
      <c r="K87" s="21">
        <v>12.042719478163285</v>
      </c>
      <c r="L87" s="21">
        <v>12.866213065662716</v>
      </c>
      <c r="M87" s="21">
        <v>14.096476455637641</v>
      </c>
      <c r="N87" s="21"/>
      <c r="O87" s="21"/>
    </row>
    <row r="88" spans="1:15" x14ac:dyDescent="0.35">
      <c r="A88" s="20" t="str">
        <f>B3&amp;C61&amp;D88</f>
        <v>DISTRIBUCION VOLUMEN X CRITERIO (Consumiciones)Patatas FritasHOMBRE</v>
      </c>
      <c r="B88">
        <v>0</v>
      </c>
      <c r="C88" s="20">
        <v>0</v>
      </c>
      <c r="D88" s="20" t="s">
        <v>107</v>
      </c>
      <c r="E88" s="21">
        <v>46.36971264911309</v>
      </c>
      <c r="F88" s="21">
        <v>45.782460864191997</v>
      </c>
      <c r="G88" s="21">
        <v>47.723167480531373</v>
      </c>
      <c r="H88" s="21">
        <v>42.088838145675012</v>
      </c>
      <c r="I88" s="21">
        <v>49.49077400474205</v>
      </c>
      <c r="J88" s="21">
        <v>46.987715254577147</v>
      </c>
      <c r="K88" s="21">
        <v>43.553370681694673</v>
      </c>
      <c r="L88" s="21">
        <v>42.18477595172611</v>
      </c>
      <c r="M88" s="21">
        <v>47.782869441835139</v>
      </c>
      <c r="N88" s="21"/>
      <c r="O88" s="21"/>
    </row>
    <row r="89" spans="1:15" x14ac:dyDescent="0.35">
      <c r="A89" s="20" t="str">
        <f>B3&amp;C61&amp;D89</f>
        <v>DISTRIBUCION VOLUMEN X CRITERIO (Consumiciones)Patatas FritasMUJER</v>
      </c>
      <c r="B89">
        <v>0</v>
      </c>
      <c r="C89" s="20">
        <v>0</v>
      </c>
      <c r="D89" s="20" t="s">
        <v>108</v>
      </c>
      <c r="E89" s="21">
        <v>53.630253576687693</v>
      </c>
      <c r="F89" s="21">
        <v>54.217539135808003</v>
      </c>
      <c r="G89" s="21">
        <v>52.27683251946862</v>
      </c>
      <c r="H89" s="21">
        <v>57.911161854324988</v>
      </c>
      <c r="I89" s="21">
        <v>50.509260755897934</v>
      </c>
      <c r="J89" s="21">
        <v>53.012284745422853</v>
      </c>
      <c r="K89" s="21">
        <v>56.446595394033807</v>
      </c>
      <c r="L89" s="21">
        <v>57.815247531448662</v>
      </c>
      <c r="M89" s="21">
        <v>52.217130558164847</v>
      </c>
      <c r="N89" s="21"/>
      <c r="O89" s="21"/>
    </row>
    <row r="90" spans="1:15" x14ac:dyDescent="0.35">
      <c r="A90" s="20" t="str">
        <f>B3&amp;C90&amp;D90</f>
        <v>DISTRIBUCION VOLUMEN X CRITERIO (Consumiciones)Otros Snacks SaladosT.ESPAÑA</v>
      </c>
      <c r="B90">
        <v>0</v>
      </c>
      <c r="C90" s="20" t="s">
        <v>54</v>
      </c>
      <c r="D90" s="20" t="s">
        <v>79</v>
      </c>
      <c r="E90" s="21">
        <v>100</v>
      </c>
      <c r="F90" s="21">
        <v>100</v>
      </c>
      <c r="G90" s="21">
        <v>100</v>
      </c>
      <c r="H90" s="21">
        <v>100</v>
      </c>
      <c r="I90" s="21">
        <v>100</v>
      </c>
      <c r="J90" s="21">
        <v>100</v>
      </c>
      <c r="K90" s="21">
        <v>100</v>
      </c>
      <c r="L90" s="21">
        <v>100</v>
      </c>
      <c r="M90" s="21">
        <v>100</v>
      </c>
      <c r="N90" s="21"/>
      <c r="O90" s="21"/>
    </row>
    <row r="91" spans="1:15" x14ac:dyDescent="0.35">
      <c r="A91" s="20" t="str">
        <f>B3&amp;C90&amp;D91</f>
        <v>DISTRIBUCION VOLUMEN X CRITERIO (Consumiciones)Otros Snacks SaladosBCN AM</v>
      </c>
      <c r="B91">
        <v>0</v>
      </c>
      <c r="C91" s="20">
        <v>0</v>
      </c>
      <c r="D91" s="20" t="s">
        <v>81</v>
      </c>
      <c r="E91" s="21">
        <v>5.7680812811389082</v>
      </c>
      <c r="F91" s="21">
        <v>5.5777755326269522</v>
      </c>
      <c r="G91" s="21">
        <v>6.5707121636587669</v>
      </c>
      <c r="H91" s="21">
        <v>5.5379135430467734</v>
      </c>
      <c r="I91" s="21">
        <v>11.355457700966028</v>
      </c>
      <c r="J91" s="21">
        <v>9.3937959397440096</v>
      </c>
      <c r="K91" s="21">
        <v>10.219892115858187</v>
      </c>
      <c r="L91" s="21">
        <v>7.1657599800690832</v>
      </c>
      <c r="M91" s="21">
        <v>10.975563181290433</v>
      </c>
      <c r="N91" s="21"/>
      <c r="O91" s="21"/>
    </row>
    <row r="92" spans="1:15" x14ac:dyDescent="0.35">
      <c r="A92" s="20" t="str">
        <f>B3&amp;C90&amp;D92</f>
        <v>DISTRIBUCION VOLUMEN X CRITERIO (Consumiciones)Otros Snacks SaladosREST.CAT ARAGON</v>
      </c>
      <c r="B92">
        <v>0</v>
      </c>
      <c r="C92" s="20">
        <v>0</v>
      </c>
      <c r="D92" s="20" t="s">
        <v>82</v>
      </c>
      <c r="E92" s="21">
        <v>8.3235515281017332</v>
      </c>
      <c r="F92" s="21">
        <v>10.190493029107378</v>
      </c>
      <c r="G92" s="21">
        <v>11.361499406303887</v>
      </c>
      <c r="H92" s="21">
        <v>13.514330340554476</v>
      </c>
      <c r="I92" s="21">
        <v>8.940609129597588</v>
      </c>
      <c r="J92" s="21">
        <v>12.261631761543212</v>
      </c>
      <c r="K92" s="21">
        <v>13.159899151780479</v>
      </c>
      <c r="L92" s="21">
        <v>14.276059659950684</v>
      </c>
      <c r="M92" s="21">
        <v>11.921447500199415</v>
      </c>
      <c r="N92" s="21"/>
      <c r="O92" s="21"/>
    </row>
    <row r="93" spans="1:15" x14ac:dyDescent="0.35">
      <c r="A93" s="20" t="str">
        <f>B3&amp;C90&amp;D93</f>
        <v>DISTRIBUCION VOLUMEN X CRITERIO (Consumiciones)Otros Snacks SaladosLEVANTE</v>
      </c>
      <c r="B93">
        <v>0</v>
      </c>
      <c r="C93" s="20">
        <v>0</v>
      </c>
      <c r="D93" s="20" t="s">
        <v>83</v>
      </c>
      <c r="E93" s="21">
        <v>19.121544481537949</v>
      </c>
      <c r="F93" s="21">
        <v>18.452800414711433</v>
      </c>
      <c r="G93" s="21">
        <v>19.181546358637199</v>
      </c>
      <c r="H93" s="21">
        <v>13.444775159205738</v>
      </c>
      <c r="I93" s="21">
        <v>13.539435536358793</v>
      </c>
      <c r="J93" s="21">
        <v>14.103289497584189</v>
      </c>
      <c r="K93" s="21">
        <v>13.079998436461713</v>
      </c>
      <c r="L93" s="21">
        <v>16.48637473251442</v>
      </c>
      <c r="M93" s="21">
        <v>10.547252116839722</v>
      </c>
      <c r="N93" s="21"/>
      <c r="O93" s="21"/>
    </row>
    <row r="94" spans="1:15" x14ac:dyDescent="0.35">
      <c r="A94" s="20" t="str">
        <f>B3&amp;C90&amp;D94</f>
        <v>DISTRIBUCION VOLUMEN X CRITERIO (Consumiciones)Otros Snacks SaladosANDALUCIA</v>
      </c>
      <c r="B94">
        <v>0</v>
      </c>
      <c r="C94" s="20">
        <v>0</v>
      </c>
      <c r="D94" s="20" t="s">
        <v>84</v>
      </c>
      <c r="E94" s="21">
        <v>19.006227989897315</v>
      </c>
      <c r="F94" s="21">
        <v>19.589305785332709</v>
      </c>
      <c r="G94" s="21">
        <v>18.800887268054993</v>
      </c>
      <c r="H94" s="21">
        <v>19.689630180334412</v>
      </c>
      <c r="I94" s="21">
        <v>20.770229631779859</v>
      </c>
      <c r="J94" s="21">
        <v>20.803718470350322</v>
      </c>
      <c r="K94" s="21">
        <v>16.184513153265843</v>
      </c>
      <c r="L94" s="21">
        <v>13.725816546118095</v>
      </c>
      <c r="M94" s="21">
        <v>20.210652644911566</v>
      </c>
      <c r="N94" s="21"/>
      <c r="O94" s="21"/>
    </row>
    <row r="95" spans="1:15" x14ac:dyDescent="0.35">
      <c r="A95" s="20" t="str">
        <f>B3&amp;C90&amp;D95</f>
        <v>DISTRIBUCION VOLUMEN X CRITERIO (Consumiciones)Otros Snacks SaladosMDD AM</v>
      </c>
      <c r="B95">
        <v>0</v>
      </c>
      <c r="C95" s="20">
        <v>0</v>
      </c>
      <c r="D95" s="20" t="s">
        <v>85</v>
      </c>
      <c r="E95" s="21">
        <v>12.048653933110106</v>
      </c>
      <c r="F95" s="21">
        <v>11.987265183784638</v>
      </c>
      <c r="G95" s="21">
        <v>9.3349037381280748</v>
      </c>
      <c r="H95" s="21">
        <v>11.287811453472404</v>
      </c>
      <c r="I95" s="21">
        <v>8.8097483608650293</v>
      </c>
      <c r="J95" s="21">
        <v>14.880923729429288</v>
      </c>
      <c r="K95" s="21">
        <v>13.327037485830434</v>
      </c>
      <c r="L95" s="21">
        <v>16.030518118778279</v>
      </c>
      <c r="M95" s="21">
        <v>9.7516797341753705</v>
      </c>
      <c r="N95" s="21"/>
      <c r="O95" s="21"/>
    </row>
    <row r="96" spans="1:15" x14ac:dyDescent="0.35">
      <c r="A96" s="20" t="str">
        <f>B3&amp;C90&amp;D96</f>
        <v>DISTRIBUCION VOLUMEN X CRITERIO (Consumiciones)Otros Snacks SaladosRTO CENTRO</v>
      </c>
      <c r="B96">
        <v>0</v>
      </c>
      <c r="C96" s="20">
        <v>0</v>
      </c>
      <c r="D96" s="20" t="s">
        <v>86</v>
      </c>
      <c r="E96" s="21">
        <v>16.31527252348091</v>
      </c>
      <c r="F96" s="21">
        <v>14.696961769692027</v>
      </c>
      <c r="G96" s="21">
        <v>13.890472256093176</v>
      </c>
      <c r="H96" s="21">
        <v>14.837907442483218</v>
      </c>
      <c r="I96" s="21">
        <v>17.667379198800436</v>
      </c>
      <c r="J96" s="21">
        <v>13.814898402780301</v>
      </c>
      <c r="K96" s="21">
        <v>13.487573779462924</v>
      </c>
      <c r="L96" s="21">
        <v>14.227755173491442</v>
      </c>
      <c r="M96" s="21">
        <v>23.416767449374316</v>
      </c>
      <c r="N96" s="21"/>
      <c r="O96" s="21"/>
    </row>
    <row r="97" spans="1:15" x14ac:dyDescent="0.35">
      <c r="A97" s="20" t="str">
        <f>B3&amp;C90&amp;D97</f>
        <v>DISTRIBUCION VOLUMEN X CRITERIO (Consumiciones)Otros Snacks SaladosNORTE-CENTRO</v>
      </c>
      <c r="B97">
        <v>0</v>
      </c>
      <c r="C97" s="20">
        <v>0</v>
      </c>
      <c r="D97" s="20" t="s">
        <v>87</v>
      </c>
      <c r="E97" s="21">
        <v>12.202009544754674</v>
      </c>
      <c r="F97" s="21">
        <v>14.604223008425931</v>
      </c>
      <c r="G97" s="21">
        <v>11.789449628520426</v>
      </c>
      <c r="H97" s="21">
        <v>13.969385679087591</v>
      </c>
      <c r="I97" s="21">
        <v>13.120457905473208</v>
      </c>
      <c r="J97" s="21">
        <v>9.1676921749554978</v>
      </c>
      <c r="K97" s="21">
        <v>11.746233827150842</v>
      </c>
      <c r="L97" s="21">
        <v>13.651245723454689</v>
      </c>
      <c r="M97" s="21">
        <v>8.8520883170751539</v>
      </c>
      <c r="N97" s="21"/>
      <c r="O97" s="21"/>
    </row>
    <row r="98" spans="1:15" x14ac:dyDescent="0.35">
      <c r="A98" s="20" t="str">
        <f>B3&amp;C90&amp;D98</f>
        <v>DISTRIBUCION VOLUMEN X CRITERIO (Consumiciones)Otros Snacks SaladosNOROESTE</v>
      </c>
      <c r="B98">
        <v>0</v>
      </c>
      <c r="C98" s="20">
        <v>0</v>
      </c>
      <c r="D98" s="20" t="s">
        <v>88</v>
      </c>
      <c r="E98" s="21">
        <v>7.2146503906754189</v>
      </c>
      <c r="F98" s="21">
        <v>4.9011722694205044</v>
      </c>
      <c r="G98" s="21">
        <v>9.0705483578669153</v>
      </c>
      <c r="H98" s="21">
        <v>7.7182549586051961</v>
      </c>
      <c r="I98" s="21">
        <v>5.7966745941326687</v>
      </c>
      <c r="J98" s="21">
        <v>5.5740613761034625</v>
      </c>
      <c r="K98" s="21">
        <v>8.7948715944181686</v>
      </c>
      <c r="L98" s="21">
        <v>4.436470065623312</v>
      </c>
      <c r="M98" s="21">
        <v>4.3245611420016932</v>
      </c>
      <c r="N98" s="21"/>
      <c r="O98" s="21"/>
    </row>
    <row r="99" spans="1:15" x14ac:dyDescent="0.35">
      <c r="A99" s="20" t="str">
        <f>B3&amp;C90&amp;D99</f>
        <v>DISTRIBUCION VOLUMEN X CRITERIO (Consumiciones)Otros Snacks Salados&lt;2MIL</v>
      </c>
      <c r="B99">
        <v>0</v>
      </c>
      <c r="C99" s="20">
        <v>0</v>
      </c>
      <c r="D99" s="20" t="s">
        <v>89</v>
      </c>
      <c r="E99" s="21">
        <v>6.318653408490019</v>
      </c>
      <c r="F99" s="22">
        <v>5.7118380989666493</v>
      </c>
      <c r="G99" s="21">
        <v>5.606955593448407</v>
      </c>
      <c r="H99" s="21">
        <v>7.6199950203055362</v>
      </c>
      <c r="I99" s="21">
        <v>4.9653826924978421</v>
      </c>
      <c r="J99" s="21">
        <v>4.5043578426030209</v>
      </c>
      <c r="K99" s="21">
        <v>5.0022554039792055</v>
      </c>
      <c r="L99" s="21">
        <v>7.9059696443138021</v>
      </c>
      <c r="M99" s="21">
        <v>3.8037009343987154</v>
      </c>
      <c r="N99" s="21"/>
      <c r="O99" s="21"/>
    </row>
    <row r="100" spans="1:15" x14ac:dyDescent="0.35">
      <c r="A100" s="20" t="str">
        <f>B3&amp;C90&amp;D100</f>
        <v>DISTRIBUCION VOLUMEN X CRITERIO (Consumiciones)Otros Snacks Salados2-5MIL</v>
      </c>
      <c r="B100">
        <v>0</v>
      </c>
      <c r="C100" s="20">
        <v>0</v>
      </c>
      <c r="D100" s="20" t="s">
        <v>90</v>
      </c>
      <c r="E100" s="21">
        <v>8.5562330279156171</v>
      </c>
      <c r="F100" s="21">
        <v>7.6964602190345097</v>
      </c>
      <c r="G100" s="21">
        <v>5.6671913779023591</v>
      </c>
      <c r="H100" s="21">
        <v>4.3132823279517032</v>
      </c>
      <c r="I100" s="21">
        <v>8.3609365078671729</v>
      </c>
      <c r="J100" s="21">
        <v>6.5940939804555523</v>
      </c>
      <c r="K100" s="21">
        <v>7.5704022202243673</v>
      </c>
      <c r="L100" s="21">
        <v>6.0613062268475275</v>
      </c>
      <c r="M100" s="21">
        <v>5.4412469714829914</v>
      </c>
      <c r="N100" s="21"/>
      <c r="O100" s="21"/>
    </row>
    <row r="101" spans="1:15" x14ac:dyDescent="0.35">
      <c r="A101" s="20" t="str">
        <f>B3&amp;C90&amp;D101</f>
        <v>DISTRIBUCION VOLUMEN X CRITERIO (Consumiciones)Otros Snacks Salados5-10MIL</v>
      </c>
      <c r="B101">
        <v>0</v>
      </c>
      <c r="C101" s="20">
        <v>0</v>
      </c>
      <c r="D101" s="20" t="s">
        <v>91</v>
      </c>
      <c r="E101" s="21">
        <v>6.7575772211623404</v>
      </c>
      <c r="F101" s="21">
        <v>5.3675782981315736</v>
      </c>
      <c r="G101" s="21">
        <v>9.9533289332167794</v>
      </c>
      <c r="H101" s="21">
        <v>8.0097976802096262</v>
      </c>
      <c r="I101" s="21">
        <v>10.461050515655918</v>
      </c>
      <c r="J101" s="21">
        <v>6.9179010607766918</v>
      </c>
      <c r="K101" s="21">
        <v>4.8763905718641292</v>
      </c>
      <c r="L101" s="21">
        <v>4.2302328191189735</v>
      </c>
      <c r="M101" s="21">
        <v>3.7479870987391215</v>
      </c>
      <c r="N101" s="21"/>
      <c r="O101" s="21"/>
    </row>
    <row r="102" spans="1:15" x14ac:dyDescent="0.35">
      <c r="A102" s="20" t="str">
        <f>B3&amp;C90&amp;D102</f>
        <v>DISTRIBUCION VOLUMEN X CRITERIO (Consumiciones)Otros Snacks Salados10-30MIL</v>
      </c>
      <c r="B102">
        <v>0</v>
      </c>
      <c r="C102" s="20">
        <v>0</v>
      </c>
      <c r="D102" s="20" t="s">
        <v>92</v>
      </c>
      <c r="E102" s="21">
        <v>20.530328453811364</v>
      </c>
      <c r="F102" s="21">
        <v>24.263589527093057</v>
      </c>
      <c r="G102" s="21">
        <v>25.464836090331307</v>
      </c>
      <c r="H102" s="21">
        <v>22.657665270542481</v>
      </c>
      <c r="I102" s="21">
        <v>23.660384656163867</v>
      </c>
      <c r="J102" s="21">
        <v>21.409116503796273</v>
      </c>
      <c r="K102" s="21">
        <v>26.690290427236835</v>
      </c>
      <c r="L102" s="21">
        <v>24.15402943925913</v>
      </c>
      <c r="M102" s="21">
        <v>29.979506397049761</v>
      </c>
      <c r="N102" s="21"/>
      <c r="O102" s="21"/>
    </row>
    <row r="103" spans="1:15" x14ac:dyDescent="0.35">
      <c r="A103" s="20" t="str">
        <f>B3&amp;C90&amp;D103</f>
        <v>DISTRIBUCION VOLUMEN X CRITERIO (Consumiciones)Otros Snacks Salados30-100MIL</v>
      </c>
      <c r="B103">
        <v>0</v>
      </c>
      <c r="C103" s="20">
        <v>0</v>
      </c>
      <c r="D103" s="20" t="s">
        <v>93</v>
      </c>
      <c r="E103" s="21">
        <v>20.145128236302213</v>
      </c>
      <c r="F103" s="21">
        <v>21.68046231664685</v>
      </c>
      <c r="G103" s="21">
        <v>17.567901096460037</v>
      </c>
      <c r="H103" s="21">
        <v>17.56034960607581</v>
      </c>
      <c r="I103" s="21">
        <v>17.290009844141704</v>
      </c>
      <c r="J103" s="21">
        <v>19.218835143677119</v>
      </c>
      <c r="K103" s="21">
        <v>17.140757534300121</v>
      </c>
      <c r="L103" s="21">
        <v>21.207057915172328</v>
      </c>
      <c r="M103" s="21">
        <v>21.446738789753443</v>
      </c>
      <c r="N103" s="21"/>
      <c r="O103" s="21"/>
    </row>
    <row r="104" spans="1:15" x14ac:dyDescent="0.35">
      <c r="A104" s="20" t="str">
        <f>B3&amp;C90&amp;D104</f>
        <v>DISTRIBUCION VOLUMEN X CRITERIO (Consumiciones)Otros Snacks Salados100-200MIL</v>
      </c>
      <c r="B104">
        <v>0</v>
      </c>
      <c r="C104" s="20">
        <v>0</v>
      </c>
      <c r="D104" s="20" t="s">
        <v>94</v>
      </c>
      <c r="E104" s="21">
        <v>9.3930103949723058</v>
      </c>
      <c r="F104" s="21">
        <v>10.591309582444044</v>
      </c>
      <c r="G104" s="21">
        <v>7.9831272043864798</v>
      </c>
      <c r="H104" s="21">
        <v>12.359841011724466</v>
      </c>
      <c r="I104" s="21">
        <v>10.650543294169877</v>
      </c>
      <c r="J104" s="21">
        <v>13.071491929136245</v>
      </c>
      <c r="K104" s="21">
        <v>6.8806785756166207</v>
      </c>
      <c r="L104" s="21">
        <v>9.2241704071433013</v>
      </c>
      <c r="M104" s="21">
        <v>11.037011761160693</v>
      </c>
      <c r="N104" s="21"/>
      <c r="O104" s="21"/>
    </row>
    <row r="105" spans="1:15" x14ac:dyDescent="0.35">
      <c r="A105" s="20" t="str">
        <f>B3&amp;C90&amp;D105</f>
        <v>DISTRIBUCION VOLUMEN X CRITERIO (Consumiciones)Otros Snacks Salados200-500MIL</v>
      </c>
      <c r="B105">
        <v>0</v>
      </c>
      <c r="C105" s="20">
        <v>0</v>
      </c>
      <c r="D105" s="20" t="s">
        <v>95</v>
      </c>
      <c r="E105" s="21">
        <v>14.762367918565639</v>
      </c>
      <c r="F105" s="21">
        <v>11.057466038585723</v>
      </c>
      <c r="G105" s="21">
        <v>16.307564950994102</v>
      </c>
      <c r="H105" s="21">
        <v>13.738828160551655</v>
      </c>
      <c r="I105" s="21">
        <v>11.298251284920594</v>
      </c>
      <c r="J105" s="21">
        <v>12.498047371671452</v>
      </c>
      <c r="K105" s="21">
        <v>12.087632412148693</v>
      </c>
      <c r="L105" s="21">
        <v>12.052069520047393</v>
      </c>
      <c r="M105" s="21">
        <v>11.178259296650845</v>
      </c>
      <c r="N105" s="21"/>
      <c r="O105" s="21"/>
    </row>
    <row r="106" spans="1:15" x14ac:dyDescent="0.35">
      <c r="A106" s="20" t="str">
        <f>B3&amp;C90&amp;D106</f>
        <v>DISTRIBUCION VOLUMEN X CRITERIO (Consumiciones)Otros Snacks Salados&gt;500MIL</v>
      </c>
      <c r="B106">
        <v>0</v>
      </c>
      <c r="C106" s="20">
        <v>0</v>
      </c>
      <c r="D106" s="20" t="s">
        <v>96</v>
      </c>
      <c r="E106" s="21">
        <v>13.536693011477521</v>
      </c>
      <c r="F106" s="21">
        <v>13.631295919097594</v>
      </c>
      <c r="G106" s="21">
        <v>11.449113930523971</v>
      </c>
      <c r="H106" s="21">
        <v>13.740246760498589</v>
      </c>
      <c r="I106" s="21">
        <v>13.313429291543446</v>
      </c>
      <c r="J106" s="21">
        <v>15.786175088700791</v>
      </c>
      <c r="K106" s="21">
        <v>19.751612398858619</v>
      </c>
      <c r="L106" s="21">
        <v>15.165161284303938</v>
      </c>
      <c r="M106" s="21">
        <v>13.365563656667891</v>
      </c>
      <c r="N106" s="21"/>
      <c r="O106" s="21"/>
    </row>
    <row r="107" spans="1:15" x14ac:dyDescent="0.35">
      <c r="A107" s="20" t="str">
        <f>B3&amp;C90&amp;D107</f>
        <v>DISTRIBUCION VOLUMEN X CRITERIO (Consumiciones)Otros Snacks SaladosDE 15 A 19 AÑOS</v>
      </c>
      <c r="B107">
        <v>0</v>
      </c>
      <c r="C107" s="20">
        <v>0</v>
      </c>
      <c r="D107" s="20" t="s">
        <v>97</v>
      </c>
      <c r="E107" s="21">
        <v>8.312642761200431</v>
      </c>
      <c r="F107" s="21">
        <v>13.882230613473432</v>
      </c>
      <c r="G107" s="21">
        <v>12.529094305791055</v>
      </c>
      <c r="H107" s="21">
        <v>8.3292132637343688</v>
      </c>
      <c r="I107" s="21">
        <v>10.745819813688003</v>
      </c>
      <c r="J107" s="21">
        <v>9.7454620312178353</v>
      </c>
      <c r="K107" s="21">
        <v>4.3739084548332885</v>
      </c>
      <c r="L107" s="21">
        <v>4.9167985745443454</v>
      </c>
      <c r="M107" s="21">
        <v>8.061587970210752</v>
      </c>
      <c r="N107" s="21"/>
      <c r="O107" s="21"/>
    </row>
    <row r="108" spans="1:15" x14ac:dyDescent="0.35">
      <c r="A108" s="20" t="str">
        <f>B3&amp;C90&amp;D108</f>
        <v>DISTRIBUCION VOLUMEN X CRITERIO (Consumiciones)Otros Snacks SaladosDE 20 A 24 AÑOS</v>
      </c>
      <c r="B108">
        <v>0</v>
      </c>
      <c r="C108" s="20">
        <v>0</v>
      </c>
      <c r="D108" s="20" t="s">
        <v>98</v>
      </c>
      <c r="E108" s="21">
        <v>3.7129462081209526</v>
      </c>
      <c r="F108" s="21">
        <v>5.6915415345886533</v>
      </c>
      <c r="G108" s="21">
        <v>2.4822758937004288</v>
      </c>
      <c r="H108" s="21">
        <v>2.6882693752001292</v>
      </c>
      <c r="I108" s="21">
        <v>6.2260245114760293</v>
      </c>
      <c r="J108" s="21">
        <v>4.8054750790133323</v>
      </c>
      <c r="K108" s="21">
        <v>4.9406363600828671</v>
      </c>
      <c r="L108" s="21">
        <v>3.6266695641127158</v>
      </c>
      <c r="M108" s="21">
        <v>5.3455631571186961</v>
      </c>
      <c r="N108" s="21"/>
      <c r="O108" s="21"/>
    </row>
    <row r="109" spans="1:15" x14ac:dyDescent="0.35">
      <c r="A109" s="20" t="str">
        <f>B3&amp;C90&amp;D109</f>
        <v>DISTRIBUCION VOLUMEN X CRITERIO (Consumiciones)Otros Snacks SaladosDE 25 A 34 AÑOS</v>
      </c>
      <c r="B109">
        <v>0</v>
      </c>
      <c r="C109" s="20">
        <v>0</v>
      </c>
      <c r="D109" s="20" t="s">
        <v>99</v>
      </c>
      <c r="E109" s="21">
        <v>12.906378630808188</v>
      </c>
      <c r="F109" s="21">
        <v>10.114899602668443</v>
      </c>
      <c r="G109" s="21">
        <v>13.988388166989218</v>
      </c>
      <c r="H109" s="21">
        <v>13.056064179096202</v>
      </c>
      <c r="I109" s="21">
        <v>10.239702269314908</v>
      </c>
      <c r="J109" s="21">
        <v>11.918041074823508</v>
      </c>
      <c r="K109" s="21">
        <v>14.446913966305749</v>
      </c>
      <c r="L109" s="21">
        <v>11.306619210012432</v>
      </c>
      <c r="M109" s="21">
        <v>11.708526740787949</v>
      </c>
      <c r="N109" s="21"/>
      <c r="O109" s="21"/>
    </row>
    <row r="110" spans="1:15" x14ac:dyDescent="0.35">
      <c r="A110" s="20" t="str">
        <f>B3&amp;C90&amp;D110</f>
        <v>DISTRIBUCION VOLUMEN X CRITERIO (Consumiciones)Otros Snacks SaladosDE 35 A 49 AÑOS</v>
      </c>
      <c r="B110">
        <v>0</v>
      </c>
      <c r="C110" s="20">
        <v>0</v>
      </c>
      <c r="D110" s="20" t="s">
        <v>100</v>
      </c>
      <c r="E110" s="21">
        <v>40.080062854482875</v>
      </c>
      <c r="F110" s="21">
        <v>33.042115220739419</v>
      </c>
      <c r="G110" s="21">
        <v>33.408486897933813</v>
      </c>
      <c r="H110" s="21">
        <v>31.537811964285144</v>
      </c>
      <c r="I110" s="21">
        <v>34.794097009469674</v>
      </c>
      <c r="J110" s="21">
        <v>32.477245825310909</v>
      </c>
      <c r="K110" s="21">
        <v>38.266978071375526</v>
      </c>
      <c r="L110" s="21">
        <v>38.246507356522237</v>
      </c>
      <c r="M110" s="21">
        <v>26.005850365678068</v>
      </c>
      <c r="N110" s="21"/>
      <c r="O110" s="21"/>
    </row>
    <row r="111" spans="1:15" x14ac:dyDescent="0.35">
      <c r="A111" s="20" t="str">
        <f>B3&amp;C90&amp;D111</f>
        <v>DISTRIBUCION VOLUMEN X CRITERIO (Consumiciones)Otros Snacks SaladosDE 50 A 59 AÑOS</v>
      </c>
      <c r="B111">
        <v>0</v>
      </c>
      <c r="C111" s="20">
        <v>0</v>
      </c>
      <c r="D111" s="20" t="s">
        <v>101</v>
      </c>
      <c r="E111" s="21">
        <v>20.936600911506581</v>
      </c>
      <c r="F111" s="21">
        <v>17.509500295578114</v>
      </c>
      <c r="G111" s="21">
        <v>20.204228266966684</v>
      </c>
      <c r="H111" s="21">
        <v>23.983609624646043</v>
      </c>
      <c r="I111" s="21">
        <v>23.393508743575396</v>
      </c>
      <c r="J111" s="21">
        <v>22.673802842058102</v>
      </c>
      <c r="K111" s="21">
        <v>20.734937263026225</v>
      </c>
      <c r="L111" s="21">
        <v>22.198706081810595</v>
      </c>
      <c r="M111" s="21">
        <v>20.748908847580285</v>
      </c>
      <c r="N111" s="21"/>
      <c r="O111" s="21"/>
    </row>
    <row r="112" spans="1:15" x14ac:dyDescent="0.35">
      <c r="A112" s="20" t="str">
        <f>B3&amp;C90&amp;D112</f>
        <v>DISTRIBUCION VOLUMEN X CRITERIO (Consumiciones)Otros Snacks SaladosDE 60 A 75 AÑOS</v>
      </c>
      <c r="B112">
        <v>0</v>
      </c>
      <c r="C112" s="20">
        <v>0</v>
      </c>
      <c r="D112" s="20" t="s">
        <v>102</v>
      </c>
      <c r="E112" s="21">
        <v>14.051357808387094</v>
      </c>
      <c r="F112" s="22">
        <v>19.759697698459807</v>
      </c>
      <c r="G112" s="21">
        <v>17.387532541418896</v>
      </c>
      <c r="H112" s="21">
        <v>20.405048230938732</v>
      </c>
      <c r="I112" s="21">
        <v>14.600835739436407</v>
      </c>
      <c r="J112" s="22">
        <v>18.379992068393459</v>
      </c>
      <c r="K112" s="21">
        <v>17.236641519759214</v>
      </c>
      <c r="L112" s="21">
        <v>19.704690981616857</v>
      </c>
      <c r="M112" s="21">
        <v>28.129575004491912</v>
      </c>
      <c r="N112" s="21"/>
      <c r="O112" s="21"/>
    </row>
    <row r="113" spans="1:15" x14ac:dyDescent="0.35">
      <c r="A113" s="20" t="str">
        <f>B3&amp;C90&amp;D113</f>
        <v>DISTRIBUCION VOLUMEN X CRITERIO (Consumiciones)Otros Snacks SaladosNIVEL ALTO</v>
      </c>
      <c r="B113">
        <v>0</v>
      </c>
      <c r="C113" s="20">
        <v>0</v>
      </c>
      <c r="D113" s="20" t="s">
        <v>158</v>
      </c>
      <c r="E113" s="21">
        <v>23.118520837826605</v>
      </c>
      <c r="F113" s="21">
        <v>15.417937832976413</v>
      </c>
      <c r="G113" s="21">
        <v>20.396659320709368</v>
      </c>
      <c r="H113" s="21">
        <v>22.243256031311944</v>
      </c>
      <c r="I113" s="21">
        <v>28.074674108874852</v>
      </c>
      <c r="J113" s="21">
        <v>26.476221073854759</v>
      </c>
      <c r="K113" s="21">
        <v>24.233616073173593</v>
      </c>
      <c r="L113" s="21">
        <v>22.97444238568464</v>
      </c>
      <c r="M113" s="21">
        <v>18.134655097536982</v>
      </c>
      <c r="N113" s="21"/>
      <c r="O113" s="21"/>
    </row>
    <row r="114" spans="1:15" x14ac:dyDescent="0.35">
      <c r="A114" s="20" t="str">
        <f>B3&amp;C90&amp;D114</f>
        <v>DISTRIBUCION VOLUMEN X CRITERIO (Consumiciones)Otros Snacks SaladosNIVEL MEDIO ALTO</v>
      </c>
      <c r="B114">
        <v>0</v>
      </c>
      <c r="C114" s="20">
        <v>0</v>
      </c>
      <c r="D114" s="20" t="s">
        <v>159</v>
      </c>
      <c r="E114" s="21">
        <v>9.3405275679528739</v>
      </c>
      <c r="F114" s="21">
        <v>13.239136226330448</v>
      </c>
      <c r="G114" s="21">
        <v>13.77629722201358</v>
      </c>
      <c r="H114" s="21">
        <v>13.799296713022194</v>
      </c>
      <c r="I114" s="21">
        <v>12.112003221285899</v>
      </c>
      <c r="J114" s="21">
        <v>13.53107479323331</v>
      </c>
      <c r="K114" s="21">
        <v>10.463960442481335</v>
      </c>
      <c r="L114" s="21">
        <v>9.0971986141647232</v>
      </c>
      <c r="M114" s="21">
        <v>9.516335661608597</v>
      </c>
      <c r="N114" s="21"/>
      <c r="O114" s="21"/>
    </row>
    <row r="115" spans="1:15" x14ac:dyDescent="0.35">
      <c r="A115" s="20" t="str">
        <f>B3&amp;C90&amp;D115</f>
        <v>DISTRIBUCION VOLUMEN X CRITERIO (Consumiciones)Otros Snacks SaladosNIVEL MEDIO</v>
      </c>
      <c r="B115">
        <v>0</v>
      </c>
      <c r="C115" s="20">
        <v>0</v>
      </c>
      <c r="D115" s="20" t="s">
        <v>160</v>
      </c>
      <c r="E115" s="21">
        <v>25.191744478373579</v>
      </c>
      <c r="F115" s="21">
        <v>28.127014997807969</v>
      </c>
      <c r="G115" s="21">
        <v>30.266260321762516</v>
      </c>
      <c r="H115" s="21">
        <v>26.701288094589682</v>
      </c>
      <c r="I115" s="21">
        <v>25.180722795879195</v>
      </c>
      <c r="J115" s="21">
        <v>20.879397954735353</v>
      </c>
      <c r="K115" s="21">
        <v>21.801805886721652</v>
      </c>
      <c r="L115" s="21">
        <v>24.612056393738772</v>
      </c>
      <c r="M115" s="21">
        <v>32.613508454870157</v>
      </c>
      <c r="N115" s="21"/>
      <c r="O115" s="21"/>
    </row>
    <row r="116" spans="1:15" x14ac:dyDescent="0.35">
      <c r="A116" s="20" t="str">
        <f>B3&amp;C90&amp;D116</f>
        <v>DISTRIBUCION VOLUMEN X CRITERIO (Consumiciones)Otros Snacks SaladosNIVEL MEDIO BAJO</v>
      </c>
      <c r="B116">
        <v>0</v>
      </c>
      <c r="C116" s="20">
        <v>0</v>
      </c>
      <c r="D116" s="20" t="s">
        <v>161</v>
      </c>
      <c r="E116" s="21">
        <v>13.02866507504149</v>
      </c>
      <c r="F116" s="21">
        <v>14.582350829272517</v>
      </c>
      <c r="G116" s="21">
        <v>12.982045287107605</v>
      </c>
      <c r="H116" s="21">
        <v>13.152073622418317</v>
      </c>
      <c r="I116" s="21">
        <v>16.02172779578191</v>
      </c>
      <c r="J116" s="21">
        <v>12.98900851890871</v>
      </c>
      <c r="K116" s="21">
        <v>11.680033616073175</v>
      </c>
      <c r="L116" s="21">
        <v>13.391523708160232</v>
      </c>
      <c r="M116" s="21">
        <v>10.756410142782439</v>
      </c>
      <c r="N116" s="21"/>
      <c r="O116" s="21"/>
    </row>
    <row r="117" spans="1:15" x14ac:dyDescent="0.35">
      <c r="A117" s="20" t="str">
        <f>B3&amp;C90&amp;D117</f>
        <v>DISTRIBUCION VOLUMEN X CRITERIO (Consumiciones)Otros Snacks SaladosHOMBRE</v>
      </c>
      <c r="B117">
        <v>0</v>
      </c>
      <c r="C117" s="20">
        <v>0</v>
      </c>
      <c r="D117" s="20" t="s">
        <v>107</v>
      </c>
      <c r="E117" s="21">
        <v>37.153090803409867</v>
      </c>
      <c r="F117" s="21">
        <v>37.569542043355867</v>
      </c>
      <c r="G117" s="21">
        <v>38.462111320818039</v>
      </c>
      <c r="H117" s="21">
        <v>33.14471208112991</v>
      </c>
      <c r="I117" s="21">
        <v>38.686452372263417</v>
      </c>
      <c r="J117" s="21">
        <v>37.644695056974371</v>
      </c>
      <c r="K117" s="21">
        <v>35.930156744713287</v>
      </c>
      <c r="L117" s="21">
        <v>40.977899016871319</v>
      </c>
      <c r="M117" s="21">
        <v>46.527569072748058</v>
      </c>
      <c r="N117" s="21"/>
      <c r="O117" s="21"/>
    </row>
    <row r="118" spans="1:15" x14ac:dyDescent="0.35">
      <c r="A118" s="20" t="str">
        <f>B3&amp;C90&amp;D118</f>
        <v>DISTRIBUCION VOLUMEN X CRITERIO (Consumiciones)Otros Snacks SaladosMUJER</v>
      </c>
      <c r="B118">
        <v>0</v>
      </c>
      <c r="C118" s="20">
        <v>0</v>
      </c>
      <c r="D118" s="20" t="s">
        <v>108</v>
      </c>
      <c r="E118" s="21">
        <v>62.84690503293865</v>
      </c>
      <c r="F118" s="21">
        <v>62.430457956644133</v>
      </c>
      <c r="G118" s="21">
        <v>61.537920641287691</v>
      </c>
      <c r="H118" s="21">
        <v>66.855317108169416</v>
      </c>
      <c r="I118" s="21">
        <v>61.313515859631039</v>
      </c>
      <c r="J118" s="21">
        <v>62.355331432169635</v>
      </c>
      <c r="K118" s="21">
        <v>64.069851072978153</v>
      </c>
      <c r="L118" s="21">
        <v>59.022100983128688</v>
      </c>
      <c r="M118" s="21">
        <v>53.472430927251935</v>
      </c>
      <c r="N118" s="21"/>
      <c r="O118" s="21"/>
    </row>
    <row r="119" spans="1:15" x14ac:dyDescent="0.35">
      <c r="A119" s="20" t="str">
        <f>B3&amp;C119&amp;D119</f>
        <v>DISTRIBUCION VOLUMEN X CRITERIO (Consumiciones)Frutos SecosT.ESPAÑA</v>
      </c>
      <c r="B119">
        <v>0</v>
      </c>
      <c r="C119" s="20" t="s">
        <v>57</v>
      </c>
      <c r="D119" s="20" t="s">
        <v>79</v>
      </c>
      <c r="E119" s="21">
        <v>100</v>
      </c>
      <c r="F119" s="21">
        <v>100</v>
      </c>
      <c r="G119" s="21">
        <v>100</v>
      </c>
      <c r="H119" s="21">
        <v>100</v>
      </c>
      <c r="I119" s="21">
        <v>100</v>
      </c>
      <c r="J119" s="21">
        <v>100</v>
      </c>
      <c r="K119" s="21">
        <v>100</v>
      </c>
      <c r="L119" s="21">
        <v>100</v>
      </c>
      <c r="M119" s="21">
        <v>100</v>
      </c>
      <c r="N119" s="21"/>
      <c r="O119" s="21"/>
    </row>
    <row r="120" spans="1:15" x14ac:dyDescent="0.35">
      <c r="A120" s="20" t="str">
        <f>B3&amp;C119&amp;D120</f>
        <v>DISTRIBUCION VOLUMEN X CRITERIO (Consumiciones)Frutos SecosBCN AM</v>
      </c>
      <c r="B120">
        <v>0</v>
      </c>
      <c r="C120" s="20">
        <v>0</v>
      </c>
      <c r="D120" s="20" t="s">
        <v>81</v>
      </c>
      <c r="E120" s="21">
        <v>16.953585471347004</v>
      </c>
      <c r="F120" s="21">
        <v>19.44397159408064</v>
      </c>
      <c r="G120" s="22">
        <v>15.392462274925279</v>
      </c>
      <c r="H120" s="21">
        <v>15.959830217394341</v>
      </c>
      <c r="I120" s="21">
        <v>12.12513902148241</v>
      </c>
      <c r="J120" s="21">
        <v>18.735223236247649</v>
      </c>
      <c r="K120" s="21">
        <v>14.223949049622583</v>
      </c>
      <c r="L120" s="22">
        <v>9.4176159095414729</v>
      </c>
      <c r="M120" s="21">
        <v>3.8735337167667629</v>
      </c>
      <c r="N120" s="21"/>
      <c r="O120" s="21"/>
    </row>
    <row r="121" spans="1:15" x14ac:dyDescent="0.35">
      <c r="A121" s="20" t="str">
        <f>B3&amp;C119&amp;D121</f>
        <v>DISTRIBUCION VOLUMEN X CRITERIO (Consumiciones)Frutos SecosREST.CAT ARAGON</v>
      </c>
      <c r="B121">
        <v>0</v>
      </c>
      <c r="C121" s="20">
        <v>0</v>
      </c>
      <c r="D121" s="20" t="s">
        <v>82</v>
      </c>
      <c r="E121" s="21">
        <v>11.052998060490262</v>
      </c>
      <c r="F121" s="21">
        <v>7.0652803622363756</v>
      </c>
      <c r="G121" s="21">
        <v>14.14791752727626</v>
      </c>
      <c r="H121" s="21">
        <v>13.943308061415879</v>
      </c>
      <c r="I121" s="21">
        <v>11.854809610765669</v>
      </c>
      <c r="J121" s="21">
        <v>14.06029449204047</v>
      </c>
      <c r="K121" s="21">
        <v>20.312097419862869</v>
      </c>
      <c r="L121" s="21">
        <v>23.033974495243235</v>
      </c>
      <c r="M121" s="21">
        <v>29.034831626742019</v>
      </c>
      <c r="N121" s="21"/>
      <c r="O121" s="21"/>
    </row>
    <row r="122" spans="1:15" x14ac:dyDescent="0.35">
      <c r="A122" s="20" t="str">
        <f>B3&amp;C119&amp;D122</f>
        <v>DISTRIBUCION VOLUMEN X CRITERIO (Consumiciones)Frutos SecosLEVANTE</v>
      </c>
      <c r="B122">
        <v>0</v>
      </c>
      <c r="C122" s="20">
        <v>0</v>
      </c>
      <c r="D122" s="20" t="s">
        <v>83</v>
      </c>
      <c r="E122" s="21">
        <v>8.9663183868564253</v>
      </c>
      <c r="F122" s="21">
        <v>9.6420167618882715</v>
      </c>
      <c r="G122" s="21">
        <v>12.568974315359755</v>
      </c>
      <c r="H122" s="21">
        <v>13.55608922895054</v>
      </c>
      <c r="I122" s="21">
        <v>10.306954269274689</v>
      </c>
      <c r="J122" s="21">
        <v>10.233078384243393</v>
      </c>
      <c r="K122" s="21">
        <v>9.7495807400720231</v>
      </c>
      <c r="L122" s="21">
        <v>11.463197481530667</v>
      </c>
      <c r="M122" s="21">
        <v>8.961320795197917</v>
      </c>
      <c r="N122" s="21"/>
      <c r="O122" s="21"/>
    </row>
    <row r="123" spans="1:15" x14ac:dyDescent="0.35">
      <c r="A123" s="20" t="str">
        <f>B3&amp;C119&amp;D123</f>
        <v>DISTRIBUCION VOLUMEN X CRITERIO (Consumiciones)Frutos SecosANDALUCIA</v>
      </c>
      <c r="B123">
        <v>0</v>
      </c>
      <c r="C123" s="20">
        <v>0</v>
      </c>
      <c r="D123" s="20" t="s">
        <v>84</v>
      </c>
      <c r="E123" s="21">
        <v>22.641178114528078</v>
      </c>
      <c r="F123" s="21">
        <v>18.621460270418957</v>
      </c>
      <c r="G123" s="21">
        <v>20.986124948363425</v>
      </c>
      <c r="H123" s="21">
        <v>19.349627437018007</v>
      </c>
      <c r="I123" s="21">
        <v>27.686598619564286</v>
      </c>
      <c r="J123" s="21">
        <v>20.414945754992374</v>
      </c>
      <c r="K123" s="21">
        <v>19.109966360362556</v>
      </c>
      <c r="L123" s="21">
        <v>18.104818387883451</v>
      </c>
      <c r="M123" s="21">
        <v>19.539132936126389</v>
      </c>
      <c r="N123" s="21"/>
      <c r="O123" s="21"/>
    </row>
    <row r="124" spans="1:15" x14ac:dyDescent="0.35">
      <c r="A124" s="20" t="str">
        <f>B3&amp;C119&amp;D124</f>
        <v>DISTRIBUCION VOLUMEN X CRITERIO (Consumiciones)Frutos SecosMDD AM</v>
      </c>
      <c r="B124">
        <v>0</v>
      </c>
      <c r="C124" s="20">
        <v>0</v>
      </c>
      <c r="D124" s="20" t="s">
        <v>85</v>
      </c>
      <c r="E124" s="21">
        <v>7.1675187960463154</v>
      </c>
      <c r="F124" s="21">
        <v>6.8515766050305809</v>
      </c>
      <c r="G124" s="21">
        <v>8.3196304036157738</v>
      </c>
      <c r="H124" s="21">
        <v>8.4349794985642017</v>
      </c>
      <c r="I124" s="21">
        <v>9.0232704049325445</v>
      </c>
      <c r="J124" s="21">
        <v>8.4980548620154774</v>
      </c>
      <c r="K124" s="21">
        <v>8.250870643897585</v>
      </c>
      <c r="L124" s="21">
        <v>11.211284863626702</v>
      </c>
      <c r="M124" s="21">
        <v>8.539636728875271</v>
      </c>
      <c r="N124" s="21"/>
      <c r="O124" s="21"/>
    </row>
    <row r="125" spans="1:15" x14ac:dyDescent="0.35">
      <c r="A125" s="20" t="str">
        <f>B3&amp;C119&amp;D125</f>
        <v>DISTRIBUCION VOLUMEN X CRITERIO (Consumiciones)Frutos SecosRTO CENTRO</v>
      </c>
      <c r="B125">
        <v>0</v>
      </c>
      <c r="C125" s="20">
        <v>0</v>
      </c>
      <c r="D125" s="20" t="s">
        <v>86</v>
      </c>
      <c r="E125" s="21">
        <v>14.265757402409731</v>
      </c>
      <c r="F125" s="21">
        <v>8.9800978372422762</v>
      </c>
      <c r="G125" s="21">
        <v>12.181967292785458</v>
      </c>
      <c r="H125" s="21">
        <v>10.442602960956517</v>
      </c>
      <c r="I125" s="21">
        <v>12.792674511899852</v>
      </c>
      <c r="J125" s="21">
        <v>12.536093683102983</v>
      </c>
      <c r="K125" s="21">
        <v>10.552088721660828</v>
      </c>
      <c r="L125" s="21">
        <v>7.290680899139411</v>
      </c>
      <c r="M125" s="21">
        <v>12.528920405513432</v>
      </c>
      <c r="N125" s="21"/>
      <c r="O125" s="21"/>
    </row>
    <row r="126" spans="1:15" x14ac:dyDescent="0.35">
      <c r="A126" s="20" t="str">
        <f>B3&amp;C119&amp;D126</f>
        <v>DISTRIBUCION VOLUMEN X CRITERIO (Consumiciones)Frutos SecosNORTE-CENTRO</v>
      </c>
      <c r="B126">
        <v>0</v>
      </c>
      <c r="C126" s="20">
        <v>0</v>
      </c>
      <c r="D126" s="20" t="s">
        <v>87</v>
      </c>
      <c r="E126" s="21">
        <v>11.668916931411406</v>
      </c>
      <c r="F126" s="21">
        <v>21.804980850818588</v>
      </c>
      <c r="G126" s="21">
        <v>8.6057213325881463</v>
      </c>
      <c r="H126" s="21">
        <v>12.062537523910585</v>
      </c>
      <c r="I126" s="21">
        <v>11.157200941634539</v>
      </c>
      <c r="J126" s="21">
        <v>10.70868487998974</v>
      </c>
      <c r="K126" s="21">
        <v>9.5081644487349717</v>
      </c>
      <c r="L126" s="21">
        <v>10.409567747159437</v>
      </c>
      <c r="M126" s="21">
        <v>11.14521468404884</v>
      </c>
      <c r="N126" s="21"/>
      <c r="O126" s="21"/>
    </row>
    <row r="127" spans="1:15" x14ac:dyDescent="0.35">
      <c r="A127" s="20" t="str">
        <f>B3&amp;C119&amp;D127</f>
        <v>DISTRIBUCION VOLUMEN X CRITERIO (Consumiciones)Frutos SecosNOROESTE</v>
      </c>
      <c r="B127">
        <v>0</v>
      </c>
      <c r="C127" s="20">
        <v>0</v>
      </c>
      <c r="D127" s="20" t="s">
        <v>88</v>
      </c>
      <c r="E127" s="21">
        <v>7.283732080246101</v>
      </c>
      <c r="F127" s="21">
        <v>7.590620751582092</v>
      </c>
      <c r="G127" s="21">
        <v>7.7972140548684177</v>
      </c>
      <c r="H127" s="21">
        <v>6.2510436883037093</v>
      </c>
      <c r="I127" s="21">
        <v>5.0533661756456958</v>
      </c>
      <c r="J127" s="21">
        <v>4.8136585247578392</v>
      </c>
      <c r="K127" s="21">
        <v>8.2932743788528267</v>
      </c>
      <c r="L127" s="21">
        <v>9.068860215875624</v>
      </c>
      <c r="M127" s="21">
        <v>6.377432150877187</v>
      </c>
      <c r="N127" s="21"/>
      <c r="O127" s="21"/>
    </row>
    <row r="128" spans="1:15" x14ac:dyDescent="0.35">
      <c r="A128" s="20" t="str">
        <f>B3&amp;C119&amp;D128</f>
        <v>DISTRIBUCION VOLUMEN X CRITERIO (Consumiciones)Frutos Secos&lt;2MIL</v>
      </c>
      <c r="B128">
        <v>0</v>
      </c>
      <c r="C128" s="20">
        <v>0</v>
      </c>
      <c r="D128" s="20" t="s">
        <v>89</v>
      </c>
      <c r="E128" s="22">
        <v>4.1761367419906739</v>
      </c>
      <c r="F128" s="22">
        <v>4.3616374123010786</v>
      </c>
      <c r="G128" s="22">
        <v>5.7964553009501127</v>
      </c>
      <c r="H128" s="22">
        <v>5.3580560636312446</v>
      </c>
      <c r="I128" s="21">
        <v>4.548680272214229</v>
      </c>
      <c r="J128" s="22">
        <v>7.0548435116232922</v>
      </c>
      <c r="K128" s="22">
        <v>7.0353306799424074</v>
      </c>
      <c r="L128" s="21">
        <v>6.9266206794421343</v>
      </c>
      <c r="M128" s="21">
        <v>6.7721291362258764</v>
      </c>
      <c r="N128" s="21"/>
      <c r="O128" s="21"/>
    </row>
    <row r="129" spans="1:15" x14ac:dyDescent="0.35">
      <c r="A129" s="20" t="str">
        <f>B3&amp;C119&amp;D129</f>
        <v>DISTRIBUCION VOLUMEN X CRITERIO (Consumiciones)Frutos Secos2-5MIL</v>
      </c>
      <c r="B129">
        <v>0</v>
      </c>
      <c r="C129" s="20">
        <v>0</v>
      </c>
      <c r="D129" s="20" t="s">
        <v>90</v>
      </c>
      <c r="E129" s="21">
        <v>4.7244464741978094</v>
      </c>
      <c r="F129" s="21">
        <v>6.7129243510443342</v>
      </c>
      <c r="G129" s="21">
        <v>4.3812091463562801</v>
      </c>
      <c r="H129" s="21">
        <v>3.3806821090648462</v>
      </c>
      <c r="I129" s="21">
        <v>3.5249935290058687</v>
      </c>
      <c r="J129" s="21">
        <v>6.1812178216368769</v>
      </c>
      <c r="K129" s="21">
        <v>3.8980036967358673</v>
      </c>
      <c r="L129" s="21">
        <v>5.870518216147917</v>
      </c>
      <c r="M129" s="21">
        <v>5.2348198662803727</v>
      </c>
      <c r="N129" s="21"/>
      <c r="O129" s="21"/>
    </row>
    <row r="130" spans="1:15" x14ac:dyDescent="0.35">
      <c r="A130" s="20" t="str">
        <f>B3&amp;C119&amp;D130</f>
        <v>DISTRIBUCION VOLUMEN X CRITERIO (Consumiciones)Frutos Secos5-10MIL</v>
      </c>
      <c r="B130">
        <v>0</v>
      </c>
      <c r="C130" s="20">
        <v>0</v>
      </c>
      <c r="D130" s="20" t="s">
        <v>91</v>
      </c>
      <c r="E130" s="21">
        <v>8.2575715072963618</v>
      </c>
      <c r="F130" s="21">
        <v>3.6877679287325305</v>
      </c>
      <c r="G130" s="21">
        <v>6.8096858066240609</v>
      </c>
      <c r="H130" s="21">
        <v>6.9419257852678236</v>
      </c>
      <c r="I130" s="21">
        <v>12.949269342463083</v>
      </c>
      <c r="J130" s="21">
        <v>5.908569900864002</v>
      </c>
      <c r="K130" s="21">
        <v>4.2075715542435033</v>
      </c>
      <c r="L130" s="21">
        <v>6.3240893120308037</v>
      </c>
      <c r="M130" s="21">
        <v>5.9461315232817409</v>
      </c>
      <c r="N130" s="21"/>
      <c r="O130" s="21"/>
    </row>
    <row r="131" spans="1:15" x14ac:dyDescent="0.35">
      <c r="A131" s="20" t="str">
        <f>B3&amp;C119&amp;D131</f>
        <v>DISTRIBUCION VOLUMEN X CRITERIO (Consumiciones)Frutos Secos10-30MIL</v>
      </c>
      <c r="B131">
        <v>0</v>
      </c>
      <c r="C131" s="20">
        <v>0</v>
      </c>
      <c r="D131" s="20" t="s">
        <v>92</v>
      </c>
      <c r="E131" s="21">
        <v>20.659244550732677</v>
      </c>
      <c r="F131" s="21">
        <v>15.222504478376703</v>
      </c>
      <c r="G131" s="21">
        <v>18.217031565134985</v>
      </c>
      <c r="H131" s="21">
        <v>21.439498657283945</v>
      </c>
      <c r="I131" s="21">
        <v>21.325362875922803</v>
      </c>
      <c r="J131" s="21">
        <v>17.025696749893605</v>
      </c>
      <c r="K131" s="21">
        <v>23.521552760855453</v>
      </c>
      <c r="L131" s="21">
        <v>17.439307373162922</v>
      </c>
      <c r="M131" s="21">
        <v>15.188342204005867</v>
      </c>
      <c r="N131" s="21"/>
      <c r="O131" s="21"/>
    </row>
    <row r="132" spans="1:15" x14ac:dyDescent="0.35">
      <c r="A132" s="20" t="str">
        <f>B3&amp;C119&amp;D132</f>
        <v>DISTRIBUCION VOLUMEN X CRITERIO (Consumiciones)Frutos Secos30-100MIL</v>
      </c>
      <c r="B132">
        <v>0</v>
      </c>
      <c r="C132" s="20">
        <v>0</v>
      </c>
      <c r="D132" s="20" t="s">
        <v>93</v>
      </c>
      <c r="E132" s="21">
        <v>17.866067388394296</v>
      </c>
      <c r="F132" s="21">
        <v>21.014113870309032</v>
      </c>
      <c r="G132" s="21">
        <v>21.065554151580688</v>
      </c>
      <c r="H132" s="21">
        <v>17.36323145446168</v>
      </c>
      <c r="I132" s="21">
        <v>20.536618080958107</v>
      </c>
      <c r="J132" s="21">
        <v>16.149264854607555</v>
      </c>
      <c r="K132" s="21">
        <v>20.355506060735852</v>
      </c>
      <c r="L132" s="21">
        <v>21.51533318842899</v>
      </c>
      <c r="M132" s="21">
        <v>31.682357877204886</v>
      </c>
      <c r="N132" s="21"/>
      <c r="O132" s="21"/>
    </row>
    <row r="133" spans="1:15" x14ac:dyDescent="0.35">
      <c r="A133" s="20" t="str">
        <f>B3&amp;C119&amp;D133</f>
        <v>DISTRIBUCION VOLUMEN X CRITERIO (Consumiciones)Frutos Secos100-200MIL</v>
      </c>
      <c r="B133">
        <v>0</v>
      </c>
      <c r="C133" s="20">
        <v>0</v>
      </c>
      <c r="D133" s="20" t="s">
        <v>94</v>
      </c>
      <c r="E133" s="21">
        <v>4.7697777297721293</v>
      </c>
      <c r="F133" s="21">
        <v>7.0580324134310537</v>
      </c>
      <c r="G133" s="21">
        <v>7.0017981678127947</v>
      </c>
      <c r="H133" s="21">
        <v>7.4627413747364608</v>
      </c>
      <c r="I133" s="21">
        <v>8.8634481458746048</v>
      </c>
      <c r="J133" s="21">
        <v>15.152730179978699</v>
      </c>
      <c r="K133" s="21">
        <v>14.754770008335777</v>
      </c>
      <c r="L133" s="21">
        <v>12.268067461729729</v>
      </c>
      <c r="M133" s="21">
        <v>7.9283263432751623</v>
      </c>
      <c r="N133" s="21"/>
      <c r="O133" s="21"/>
    </row>
    <row r="134" spans="1:15" x14ac:dyDescent="0.35">
      <c r="A134" s="20" t="str">
        <f>B3&amp;C119&amp;D134</f>
        <v>DISTRIBUCION VOLUMEN X CRITERIO (Consumiciones)Frutos Secos200-500MIL</v>
      </c>
      <c r="B134">
        <v>0</v>
      </c>
      <c r="C134" s="20">
        <v>0</v>
      </c>
      <c r="D134" s="20" t="s">
        <v>95</v>
      </c>
      <c r="E134" s="21">
        <v>23.792950125918697</v>
      </c>
      <c r="F134" s="21">
        <v>31.641861736316599</v>
      </c>
      <c r="G134" s="21">
        <v>22.887681335504091</v>
      </c>
      <c r="H134" s="21">
        <v>25.999269301834193</v>
      </c>
      <c r="I134" s="21">
        <v>17.04175195146464</v>
      </c>
      <c r="J134" s="21">
        <v>19.216904100900884</v>
      </c>
      <c r="K134" s="21">
        <v>14.33250359954005</v>
      </c>
      <c r="L134" s="21">
        <v>15.640120907547047</v>
      </c>
      <c r="M134" s="21">
        <v>17.950159481395424</v>
      </c>
      <c r="N134" s="21"/>
      <c r="O134" s="21"/>
    </row>
    <row r="135" spans="1:15" x14ac:dyDescent="0.35">
      <c r="A135" s="20" t="str">
        <f>B3&amp;C119&amp;D135</f>
        <v>DISTRIBUCION VOLUMEN X CRITERIO (Consumiciones)Frutos Secos&gt;500MIL</v>
      </c>
      <c r="B135">
        <v>0</v>
      </c>
      <c r="C135" s="20">
        <v>0</v>
      </c>
      <c r="D135" s="20" t="s">
        <v>96</v>
      </c>
      <c r="E135" s="21">
        <v>15.753815968368007</v>
      </c>
      <c r="F135" s="21">
        <v>10.301162339456676</v>
      </c>
      <c r="G135" s="21">
        <v>13.840600928243385</v>
      </c>
      <c r="H135" s="21">
        <v>12.054616197297813</v>
      </c>
      <c r="I135" s="21">
        <v>11.209898394096131</v>
      </c>
      <c r="J135" s="21">
        <v>13.310805421757085</v>
      </c>
      <c r="K135" s="21">
        <v>11.894750107903832</v>
      </c>
      <c r="L135" s="21">
        <v>14.015942264377177</v>
      </c>
      <c r="M135" s="21">
        <v>9.2977494608464024</v>
      </c>
      <c r="N135" s="21"/>
      <c r="O135" s="21"/>
    </row>
    <row r="136" spans="1:15" x14ac:dyDescent="0.35">
      <c r="A136" s="20" t="str">
        <f>B3&amp;C119&amp;D136</f>
        <v>DISTRIBUCION VOLUMEN X CRITERIO (Consumiciones)Frutos SecosDE 15 A 19 AÑOS</v>
      </c>
      <c r="B136">
        <v>0</v>
      </c>
      <c r="C136" s="20">
        <v>0</v>
      </c>
      <c r="D136" s="20" t="s">
        <v>97</v>
      </c>
      <c r="E136" s="21">
        <v>2.6444006684203871</v>
      </c>
      <c r="F136" s="22">
        <v>1.8955167913330642</v>
      </c>
      <c r="G136" s="22">
        <v>4.5777258037081134</v>
      </c>
      <c r="H136" s="21">
        <v>2.8364976752628417</v>
      </c>
      <c r="I136" s="21">
        <v>9.1994299070306944</v>
      </c>
      <c r="J136" s="22">
        <v>2.4681500803003495</v>
      </c>
      <c r="K136" s="22">
        <v>4.0590662282421395</v>
      </c>
      <c r="L136" s="22">
        <v>7.3006171969608307</v>
      </c>
      <c r="M136" s="22">
        <v>9.7292630481527329</v>
      </c>
      <c r="N136" s="21"/>
      <c r="O136" s="21"/>
    </row>
    <row r="137" spans="1:15" x14ac:dyDescent="0.35">
      <c r="A137" s="20" t="str">
        <f>B3&amp;C119&amp;D137</f>
        <v>DISTRIBUCION VOLUMEN X CRITERIO (Consumiciones)Frutos SecosDE 20 A 24 AÑOS</v>
      </c>
      <c r="B137">
        <v>0</v>
      </c>
      <c r="C137" s="20">
        <v>0</v>
      </c>
      <c r="D137" s="20" t="s">
        <v>98</v>
      </c>
      <c r="E137" s="21">
        <v>1.3139426054028376</v>
      </c>
      <c r="F137" s="21">
        <v>1.0423647640968829</v>
      </c>
      <c r="G137" s="21">
        <v>0.84847034238087138</v>
      </c>
      <c r="H137" s="21">
        <v>1.1247953347016471</v>
      </c>
      <c r="I137" s="21">
        <v>1.9282910572474814</v>
      </c>
      <c r="J137" s="21">
        <v>2.575474990764024</v>
      </c>
      <c r="K137" s="21">
        <v>1.5885379772067567</v>
      </c>
      <c r="L137" s="21">
        <v>3.6055540560875352</v>
      </c>
      <c r="M137" s="21">
        <v>1.4907879032527211</v>
      </c>
      <c r="N137" s="21"/>
      <c r="O137" s="21"/>
    </row>
    <row r="138" spans="1:15" x14ac:dyDescent="0.35">
      <c r="A138" s="20" t="str">
        <f>B3&amp;C119&amp;D138</f>
        <v>DISTRIBUCION VOLUMEN X CRITERIO (Consumiciones)Frutos SecosDE 25 A 34 AÑOS</v>
      </c>
      <c r="B138">
        <v>0</v>
      </c>
      <c r="C138" s="20">
        <v>0</v>
      </c>
      <c r="D138" s="20" t="s">
        <v>99</v>
      </c>
      <c r="E138" s="21">
        <v>6.6880944303719145</v>
      </c>
      <c r="F138" s="21">
        <v>6.0379691851443225</v>
      </c>
      <c r="G138" s="21">
        <v>6.3905608339610716</v>
      </c>
      <c r="H138" s="21">
        <v>6.9714562302490419</v>
      </c>
      <c r="I138" s="21">
        <v>6.6252458493655837</v>
      </c>
      <c r="J138" s="21">
        <v>4.7054779705227219</v>
      </c>
      <c r="K138" s="21">
        <v>7.1605337203593935</v>
      </c>
      <c r="L138" s="21">
        <v>6.2056538967723753</v>
      </c>
      <c r="M138" s="21">
        <v>5.0882702109095765</v>
      </c>
      <c r="N138" s="21"/>
      <c r="O138" s="21"/>
    </row>
    <row r="139" spans="1:15" x14ac:dyDescent="0.35">
      <c r="A139" s="20" t="str">
        <f>B3&amp;C119&amp;D139</f>
        <v>DISTRIBUCION VOLUMEN X CRITERIO (Consumiciones)Frutos SecosDE 35 A 49 AÑOS</v>
      </c>
      <c r="B139">
        <v>0</v>
      </c>
      <c r="C139" s="20">
        <v>0</v>
      </c>
      <c r="D139" s="20" t="s">
        <v>100</v>
      </c>
      <c r="E139" s="21">
        <v>31.916229328805883</v>
      </c>
      <c r="F139" s="21">
        <v>33.607757117208898</v>
      </c>
      <c r="G139" s="21">
        <v>24.200034019391051</v>
      </c>
      <c r="H139" s="21">
        <v>27.456551383905094</v>
      </c>
      <c r="I139" s="21">
        <v>22.933054741705671</v>
      </c>
      <c r="J139" s="21">
        <v>15.88108019124053</v>
      </c>
      <c r="K139" s="21">
        <v>15.800679382295863</v>
      </c>
      <c r="L139" s="21">
        <v>21.238143918675227</v>
      </c>
      <c r="M139" s="21">
        <v>13.481931004232175</v>
      </c>
      <c r="N139" s="21"/>
      <c r="O139" s="21"/>
    </row>
    <row r="140" spans="1:15" x14ac:dyDescent="0.35">
      <c r="A140" s="20" t="str">
        <f>B3&amp;C119&amp;D140</f>
        <v>DISTRIBUCION VOLUMEN X CRITERIO (Consumiciones)Frutos SecosDE 50 A 59 AÑOS</v>
      </c>
      <c r="B140">
        <v>0</v>
      </c>
      <c r="C140" s="20">
        <v>0</v>
      </c>
      <c r="D140" s="20" t="s">
        <v>101</v>
      </c>
      <c r="E140" s="21">
        <v>24.785413880052413</v>
      </c>
      <c r="F140" s="21">
        <v>16.864632979475722</v>
      </c>
      <c r="G140" s="21">
        <v>23.380871382402255</v>
      </c>
      <c r="H140" s="21">
        <v>24.469475898595849</v>
      </c>
      <c r="I140" s="21">
        <v>23.71303384087874</v>
      </c>
      <c r="J140" s="21">
        <v>29.813787413677922</v>
      </c>
      <c r="K140" s="21">
        <v>22.752132542148388</v>
      </c>
      <c r="L140" s="21">
        <v>18.468251617634063</v>
      </c>
      <c r="M140" s="21">
        <v>17.543040905746253</v>
      </c>
      <c r="N140" s="21"/>
      <c r="O140" s="21"/>
    </row>
    <row r="141" spans="1:15" x14ac:dyDescent="0.35">
      <c r="A141" s="20" t="str">
        <f>B3&amp;C119&amp;D141</f>
        <v>DISTRIBUCION VOLUMEN X CRITERIO (Consumiciones)Frutos SecosDE 60 A 75 AÑOS</v>
      </c>
      <c r="B141">
        <v>0</v>
      </c>
      <c r="C141" s="20">
        <v>0</v>
      </c>
      <c r="D141" s="20" t="s">
        <v>102</v>
      </c>
      <c r="E141" s="21">
        <v>32.651926951949548</v>
      </c>
      <c r="F141" s="21">
        <v>40.551765202698455</v>
      </c>
      <c r="G141" s="21">
        <v>40.602355842830413</v>
      </c>
      <c r="H141" s="21">
        <v>37.141248144166283</v>
      </c>
      <c r="I141" s="21">
        <v>35.600969777714091</v>
      </c>
      <c r="J141" s="21">
        <v>44.556057428308726</v>
      </c>
      <c r="K141" s="21">
        <v>48.639044383893825</v>
      </c>
      <c r="L141" s="21">
        <v>43.181776925336848</v>
      </c>
      <c r="M141" s="21">
        <v>52.666732355731718</v>
      </c>
      <c r="N141" s="21"/>
      <c r="O141" s="21"/>
    </row>
    <row r="142" spans="1:15" x14ac:dyDescent="0.35">
      <c r="A142" s="20" t="str">
        <f>B3&amp;C119&amp;D142</f>
        <v>DISTRIBUCION VOLUMEN X CRITERIO (Consumiciones)Frutos SecosNIVEL ALTO</v>
      </c>
      <c r="B142">
        <v>0</v>
      </c>
      <c r="C142" s="20">
        <v>0</v>
      </c>
      <c r="D142" s="20" t="s">
        <v>158</v>
      </c>
      <c r="E142" s="21">
        <v>11.826274667926464</v>
      </c>
      <c r="F142" s="21">
        <v>12.036658514402026</v>
      </c>
      <c r="G142" s="21">
        <v>12.74638543970063</v>
      </c>
      <c r="H142" s="21">
        <v>13.801543308992242</v>
      </c>
      <c r="I142" s="21">
        <v>16.122083292183621</v>
      </c>
      <c r="J142" s="21">
        <v>14.846453098151466</v>
      </c>
      <c r="K142" s="21">
        <v>17.528994006807004</v>
      </c>
      <c r="L142" s="21">
        <v>16.057373760052741</v>
      </c>
      <c r="M142" s="21">
        <v>13.537936229691351</v>
      </c>
      <c r="N142" s="21"/>
      <c r="O142" s="21"/>
    </row>
    <row r="143" spans="1:15" x14ac:dyDescent="0.35">
      <c r="A143" s="20" t="str">
        <f>B3&amp;C119&amp;D143</f>
        <v>DISTRIBUCION VOLUMEN X CRITERIO (Consumiciones)Frutos SecosNIVEL MEDIO ALTO</v>
      </c>
      <c r="B143">
        <v>0</v>
      </c>
      <c r="C143" s="20">
        <v>0</v>
      </c>
      <c r="D143" s="20" t="s">
        <v>159</v>
      </c>
      <c r="E143" s="21">
        <v>10.849609083134654</v>
      </c>
      <c r="F143" s="21">
        <v>10.034915986710081</v>
      </c>
      <c r="G143" s="21">
        <v>9.5160559375987184</v>
      </c>
      <c r="H143" s="21">
        <v>10.195724717610757</v>
      </c>
      <c r="I143" s="21">
        <v>8.1607595042928018</v>
      </c>
      <c r="J143" s="21">
        <v>7.7063706220038899</v>
      </c>
      <c r="K143" s="21">
        <v>8.5512057223626154</v>
      </c>
      <c r="L143" s="21">
        <v>7.8345976635368926</v>
      </c>
      <c r="M143" s="21">
        <v>4.7928680746376102</v>
      </c>
      <c r="N143" s="21"/>
      <c r="O143" s="21"/>
    </row>
    <row r="144" spans="1:15" x14ac:dyDescent="0.35">
      <c r="A144" s="20" t="str">
        <f>B3&amp;C119&amp;D144</f>
        <v>DISTRIBUCION VOLUMEN X CRITERIO (Consumiciones)Frutos SecosNIVEL MEDIO</v>
      </c>
      <c r="B144">
        <v>0</v>
      </c>
      <c r="C144" s="20">
        <v>0</v>
      </c>
      <c r="D144" s="20" t="s">
        <v>160</v>
      </c>
      <c r="E144" s="21">
        <v>38.264104703114491</v>
      </c>
      <c r="F144" s="21">
        <v>35.678184026426827</v>
      </c>
      <c r="G144" s="21">
        <v>37.417800646368427</v>
      </c>
      <c r="H144" s="21">
        <v>38.549205772980926</v>
      </c>
      <c r="I144" s="21">
        <v>35.129842675770604</v>
      </c>
      <c r="J144" s="21">
        <v>27.887536122395986</v>
      </c>
      <c r="K144" s="21">
        <v>27.96477722388974</v>
      </c>
      <c r="L144" s="21">
        <v>28.102179058774635</v>
      </c>
      <c r="M144" s="21">
        <v>41.347240344104748</v>
      </c>
      <c r="N144" s="21"/>
      <c r="O144" s="21"/>
    </row>
    <row r="145" spans="1:15" x14ac:dyDescent="0.35">
      <c r="A145" s="20" t="str">
        <f>B3&amp;C119&amp;D145</f>
        <v>DISTRIBUCION VOLUMEN X CRITERIO (Consumiciones)Frutos SecosNIVEL MEDIO BAJO</v>
      </c>
      <c r="B145">
        <v>0</v>
      </c>
      <c r="C145" s="20">
        <v>0</v>
      </c>
      <c r="D145" s="20" t="s">
        <v>161</v>
      </c>
      <c r="E145" s="21">
        <v>9.6008091515077449</v>
      </c>
      <c r="F145" s="21">
        <v>7.6294375440728128</v>
      </c>
      <c r="G145" s="21">
        <v>12.562012489976428</v>
      </c>
      <c r="H145" s="21">
        <v>10.059163280788223</v>
      </c>
      <c r="I145" s="21">
        <v>17.4723425515146</v>
      </c>
      <c r="J145" s="21">
        <v>13.211024979566002</v>
      </c>
      <c r="K145" s="21">
        <v>14.971442550681852</v>
      </c>
      <c r="L145" s="21">
        <v>15.91157172645563</v>
      </c>
      <c r="M145" s="21">
        <v>14.469142296818157</v>
      </c>
      <c r="N145" s="21"/>
      <c r="O145" s="21"/>
    </row>
    <row r="146" spans="1:15" x14ac:dyDescent="0.35">
      <c r="A146" s="20" t="str">
        <f>B3&amp;C119&amp;D146</f>
        <v>DISTRIBUCION VOLUMEN X CRITERIO (Consumiciones)Frutos SecosHOMBRE</v>
      </c>
      <c r="B146">
        <v>0</v>
      </c>
      <c r="C146" s="20">
        <v>0</v>
      </c>
      <c r="D146" s="20" t="s">
        <v>107</v>
      </c>
      <c r="E146" s="21">
        <v>43.593173806603765</v>
      </c>
      <c r="F146" s="21">
        <v>34.415455445499703</v>
      </c>
      <c r="G146" s="21">
        <v>43.397407236410466</v>
      </c>
      <c r="H146" s="21">
        <v>38.457742840786921</v>
      </c>
      <c r="I146" s="21">
        <v>44.542431325162781</v>
      </c>
      <c r="J146" s="21">
        <v>41.03213226300231</v>
      </c>
      <c r="K146" s="21">
        <v>51.838104714491394</v>
      </c>
      <c r="L146" s="21">
        <v>44.911683987512752</v>
      </c>
      <c r="M146" s="21">
        <v>54.874258415484391</v>
      </c>
      <c r="N146" s="21"/>
      <c r="O146" s="21"/>
    </row>
    <row r="147" spans="1:15" x14ac:dyDescent="0.35">
      <c r="A147" s="20" t="str">
        <f>B3&amp;C119&amp;D147</f>
        <v>DISTRIBUCION VOLUMEN X CRITERIO (Consumiciones)Frutos SecosMUJER</v>
      </c>
      <c r="B147">
        <v>0</v>
      </c>
      <c r="C147" s="20">
        <v>0</v>
      </c>
      <c r="D147" s="20" t="s">
        <v>108</v>
      </c>
      <c r="E147" s="21">
        <v>56.406857653408181</v>
      </c>
      <c r="F147" s="21">
        <v>65.58457475428699</v>
      </c>
      <c r="G147" s="21">
        <v>56.602604913372055</v>
      </c>
      <c r="H147" s="21">
        <v>61.542285083983749</v>
      </c>
      <c r="I147" s="21">
        <v>55.457588039408193</v>
      </c>
      <c r="J147" s="21">
        <v>58.967893259556128</v>
      </c>
      <c r="K147" s="21">
        <v>48.161895285508592</v>
      </c>
      <c r="L147" s="21">
        <v>55.088310041154422</v>
      </c>
      <c r="M147" s="21">
        <v>45.125757477031335</v>
      </c>
      <c r="N147" s="21"/>
      <c r="O147" s="21"/>
    </row>
    <row r="148" spans="1:15" x14ac:dyDescent="0.35">
      <c r="A148" s="20" t="str">
        <f>B3&amp;C148&amp;D148</f>
        <v>DISTRIBUCION VOLUMEN X CRITERIO (Consumiciones)Chocolatinas/Chocolate/BombonesT.ESPAÑA</v>
      </c>
      <c r="B148">
        <v>0</v>
      </c>
      <c r="C148" s="20" t="s">
        <v>60</v>
      </c>
      <c r="D148" s="20" t="s">
        <v>79</v>
      </c>
      <c r="E148" s="21">
        <v>100</v>
      </c>
      <c r="F148" s="21">
        <v>100</v>
      </c>
      <c r="G148" s="21">
        <v>100</v>
      </c>
      <c r="H148" s="21">
        <v>100</v>
      </c>
      <c r="I148" s="21">
        <v>100</v>
      </c>
      <c r="J148" s="21">
        <v>100</v>
      </c>
      <c r="K148" s="21">
        <v>100</v>
      </c>
      <c r="L148" s="21">
        <v>100</v>
      </c>
      <c r="M148" s="21">
        <v>100</v>
      </c>
      <c r="N148" s="21"/>
      <c r="O148" s="21"/>
    </row>
    <row r="149" spans="1:15" x14ac:dyDescent="0.35">
      <c r="A149" s="20" t="str">
        <f>B3&amp;C148&amp;D149</f>
        <v>DISTRIBUCION VOLUMEN X CRITERIO (Consumiciones)Chocolatinas/Chocolate/BombonesBCN AM</v>
      </c>
      <c r="B149">
        <v>0</v>
      </c>
      <c r="C149" s="20">
        <v>0</v>
      </c>
      <c r="D149" s="20" t="s">
        <v>81</v>
      </c>
      <c r="E149" s="21">
        <v>15.147804657849004</v>
      </c>
      <c r="F149" s="21">
        <v>19.658028856369043</v>
      </c>
      <c r="G149" s="21">
        <v>12.84203963843391</v>
      </c>
      <c r="H149" s="21">
        <v>14.340632066626222</v>
      </c>
      <c r="I149" s="21">
        <v>11.781413290469146</v>
      </c>
      <c r="J149" s="21">
        <v>12.044997417584568</v>
      </c>
      <c r="K149" s="21">
        <v>8.0429391244095783</v>
      </c>
      <c r="L149" s="21">
        <v>9.7628743474371458</v>
      </c>
      <c r="M149" s="21">
        <v>10.467654364614299</v>
      </c>
      <c r="N149" s="21"/>
      <c r="O149" s="21"/>
    </row>
    <row r="150" spans="1:15" x14ac:dyDescent="0.35">
      <c r="A150" s="20" t="str">
        <f>B3&amp;C148&amp;D150</f>
        <v>DISTRIBUCION VOLUMEN X CRITERIO (Consumiciones)Chocolatinas/Chocolate/BombonesREST.CAT ARAGON</v>
      </c>
      <c r="B150">
        <v>0</v>
      </c>
      <c r="C150" s="20">
        <v>0</v>
      </c>
      <c r="D150" s="20" t="s">
        <v>82</v>
      </c>
      <c r="E150" s="21">
        <v>8.1096634577195879</v>
      </c>
      <c r="F150" s="21">
        <v>12.775860792583909</v>
      </c>
      <c r="G150" s="21">
        <v>10.871920074864464</v>
      </c>
      <c r="H150" s="21">
        <v>13.797980487040226</v>
      </c>
      <c r="I150" s="21">
        <v>11.813072526703653</v>
      </c>
      <c r="J150" s="21">
        <v>16.418815418205231</v>
      </c>
      <c r="K150" s="21">
        <v>19.382554279905829</v>
      </c>
      <c r="L150" s="21">
        <v>15.354661671870637</v>
      </c>
      <c r="M150" s="21">
        <v>17.353562845915928</v>
      </c>
      <c r="N150" s="21"/>
      <c r="O150" s="21"/>
    </row>
    <row r="151" spans="1:15" x14ac:dyDescent="0.35">
      <c r="A151" s="20" t="str">
        <f>B3&amp;C148&amp;D151</f>
        <v>DISTRIBUCION VOLUMEN X CRITERIO (Consumiciones)Chocolatinas/Chocolate/BombonesLEVANTE</v>
      </c>
      <c r="B151">
        <v>0</v>
      </c>
      <c r="C151" s="20">
        <v>0</v>
      </c>
      <c r="D151" s="20" t="s">
        <v>83</v>
      </c>
      <c r="E151" s="21">
        <v>10.767613205957057</v>
      </c>
      <c r="F151" s="21">
        <v>15.038923505720991</v>
      </c>
      <c r="G151" s="21">
        <v>14.00197268562327</v>
      </c>
      <c r="H151" s="21">
        <v>13.053479211237514</v>
      </c>
      <c r="I151" s="21">
        <v>8.158831802430722</v>
      </c>
      <c r="J151" s="21">
        <v>22.111495303972621</v>
      </c>
      <c r="K151" s="21">
        <v>9.4454754072493632</v>
      </c>
      <c r="L151" s="21">
        <v>13.35656523848307</v>
      </c>
      <c r="M151" s="21">
        <v>10.529424645895812</v>
      </c>
      <c r="N151" s="21"/>
      <c r="O151" s="21"/>
    </row>
    <row r="152" spans="1:15" x14ac:dyDescent="0.35">
      <c r="A152" s="20" t="str">
        <f>B3&amp;C148&amp;D152</f>
        <v>DISTRIBUCION VOLUMEN X CRITERIO (Consumiciones)Chocolatinas/Chocolate/BombonesANDALUCIA</v>
      </c>
      <c r="B152">
        <v>0</v>
      </c>
      <c r="C152" s="20">
        <v>0</v>
      </c>
      <c r="D152" s="20" t="s">
        <v>84</v>
      </c>
      <c r="E152" s="21">
        <v>21.913588977082735</v>
      </c>
      <c r="F152" s="21">
        <v>15.842756151471422</v>
      </c>
      <c r="G152" s="21">
        <v>17.243485519407077</v>
      </c>
      <c r="H152" s="21">
        <v>12.528085076736851</v>
      </c>
      <c r="I152" s="21">
        <v>20.1592631242147</v>
      </c>
      <c r="J152" s="21">
        <v>16.06019866684526</v>
      </c>
      <c r="K152" s="21">
        <v>13.988465412817705</v>
      </c>
      <c r="L152" s="21">
        <v>14.053821216057353</v>
      </c>
      <c r="M152" s="21">
        <v>25.602129841178247</v>
      </c>
      <c r="N152" s="21"/>
      <c r="O152" s="21"/>
    </row>
    <row r="153" spans="1:15" x14ac:dyDescent="0.35">
      <c r="A153" s="20" t="str">
        <f>B3&amp;C148&amp;D153</f>
        <v>DISTRIBUCION VOLUMEN X CRITERIO (Consumiciones)Chocolatinas/Chocolate/BombonesMDD AM</v>
      </c>
      <c r="B153">
        <v>0</v>
      </c>
      <c r="C153" s="20">
        <v>0</v>
      </c>
      <c r="D153" s="20" t="s">
        <v>85</v>
      </c>
      <c r="E153" s="21">
        <v>10.750692129006259</v>
      </c>
      <c r="F153" s="21">
        <v>8.501543576347661</v>
      </c>
      <c r="G153" s="21">
        <v>14.70808783678989</v>
      </c>
      <c r="H153" s="21">
        <v>16.316507929135618</v>
      </c>
      <c r="I153" s="21">
        <v>11.327498719343696</v>
      </c>
      <c r="J153" s="21">
        <v>9.8610511671029482</v>
      </c>
      <c r="K153" s="21">
        <v>7.5740892558430435</v>
      </c>
      <c r="L153" s="21">
        <v>10.204700169184727</v>
      </c>
      <c r="M153" s="21">
        <v>8.2214059282553116</v>
      </c>
      <c r="N153" s="21"/>
      <c r="O153" s="21"/>
    </row>
    <row r="154" spans="1:15" x14ac:dyDescent="0.35">
      <c r="A154" s="20" t="str">
        <f>B3&amp;C148&amp;D154</f>
        <v>DISTRIBUCION VOLUMEN X CRITERIO (Consumiciones)Chocolatinas/Chocolate/BombonesRTO CENTRO</v>
      </c>
      <c r="B154">
        <v>0</v>
      </c>
      <c r="C154" s="20">
        <v>0</v>
      </c>
      <c r="D154" s="20" t="s">
        <v>86</v>
      </c>
      <c r="E154" s="21">
        <v>7.7977104043118333</v>
      </c>
      <c r="F154" s="21">
        <v>5.400642427726881</v>
      </c>
      <c r="G154" s="21">
        <v>10.907526876098963</v>
      </c>
      <c r="H154" s="21">
        <v>8.1281042355488857</v>
      </c>
      <c r="I154" s="21">
        <v>7.526646614368449</v>
      </c>
      <c r="J154" s="21">
        <v>5.3473770431260625</v>
      </c>
      <c r="K154" s="21">
        <v>5.539441473518357</v>
      </c>
      <c r="L154" s="21">
        <v>6.7227563949729063</v>
      </c>
      <c r="M154" s="21">
        <v>8.0096952791434024</v>
      </c>
      <c r="N154" s="21"/>
      <c r="O154" s="21"/>
    </row>
    <row r="155" spans="1:15" x14ac:dyDescent="0.35">
      <c r="A155" s="20" t="str">
        <f>B3&amp;C148&amp;D155</f>
        <v>DISTRIBUCION VOLUMEN X CRITERIO (Consumiciones)Chocolatinas/Chocolate/BombonesNORTE-CENTRO</v>
      </c>
      <c r="B155">
        <v>0</v>
      </c>
      <c r="C155" s="20">
        <v>0</v>
      </c>
      <c r="D155" s="20" t="s">
        <v>87</v>
      </c>
      <c r="E155" s="21">
        <v>19.361590666478097</v>
      </c>
      <c r="F155" s="21">
        <v>18.319862092437678</v>
      </c>
      <c r="G155" s="21">
        <v>8.7899481908625621</v>
      </c>
      <c r="H155" s="21">
        <v>12.9697827797114</v>
      </c>
      <c r="I155" s="21">
        <v>19.384274572711675</v>
      </c>
      <c r="J155" s="21">
        <v>8.3448067542979167</v>
      </c>
      <c r="K155" s="21">
        <v>21.654941132214404</v>
      </c>
      <c r="L155" s="21">
        <v>18.761371966707294</v>
      </c>
      <c r="M155" s="21">
        <v>12.449571108895203</v>
      </c>
      <c r="N155" s="21"/>
      <c r="O155" s="21"/>
    </row>
    <row r="156" spans="1:15" x14ac:dyDescent="0.35">
      <c r="A156" s="20" t="str">
        <f>B3&amp;C148&amp;D156</f>
        <v>DISTRIBUCION VOLUMEN X CRITERIO (Consumiciones)Chocolatinas/Chocolate/BombonesNOROESTE</v>
      </c>
      <c r="B156">
        <v>0</v>
      </c>
      <c r="C156" s="20">
        <v>0</v>
      </c>
      <c r="D156" s="20" t="s">
        <v>88</v>
      </c>
      <c r="E156" s="21">
        <v>6.1513403763554395</v>
      </c>
      <c r="F156" s="21">
        <v>4.4623768287606103</v>
      </c>
      <c r="G156" s="21">
        <v>10.635032247833445</v>
      </c>
      <c r="H156" s="21">
        <v>8.8654717567179215</v>
      </c>
      <c r="I156" s="21">
        <v>9.8489993497579675</v>
      </c>
      <c r="J156" s="21">
        <v>9.8112714578878872</v>
      </c>
      <c r="K156" s="21">
        <v>14.372115066882996</v>
      </c>
      <c r="L156" s="21">
        <v>11.783236279411025</v>
      </c>
      <c r="M156" s="21">
        <v>7.3665418886621818</v>
      </c>
      <c r="N156" s="21"/>
      <c r="O156" s="21"/>
    </row>
    <row r="157" spans="1:15" x14ac:dyDescent="0.35">
      <c r="A157" s="20" t="str">
        <f>B3&amp;C148&amp;D157</f>
        <v>DISTRIBUCION VOLUMEN X CRITERIO (Consumiciones)Chocolatinas/Chocolate/Bombones&lt;2MIL</v>
      </c>
      <c r="B157">
        <v>0</v>
      </c>
      <c r="C157" s="20">
        <v>0</v>
      </c>
      <c r="D157" s="20" t="s">
        <v>89</v>
      </c>
      <c r="E157" s="22">
        <v>2.9454515160967216</v>
      </c>
      <c r="F157" s="22">
        <v>7.919657115497583</v>
      </c>
      <c r="G157" s="21">
        <v>2.7264684919236646</v>
      </c>
      <c r="H157" s="22">
        <v>5.8272303324634454</v>
      </c>
      <c r="I157" s="22">
        <v>2.4590219860032283</v>
      </c>
      <c r="J157" s="22">
        <v>4.3932982874479176</v>
      </c>
      <c r="K157" s="22">
        <v>8.2306391473918534</v>
      </c>
      <c r="L157" s="22">
        <v>3.7229395035849224</v>
      </c>
      <c r="M157" s="22">
        <v>3.5394967965918034</v>
      </c>
      <c r="N157" s="21"/>
      <c r="O157" s="21"/>
    </row>
    <row r="158" spans="1:15" x14ac:dyDescent="0.35">
      <c r="A158" s="20" t="str">
        <f>B3&amp;C148&amp;D158</f>
        <v>DISTRIBUCION VOLUMEN X CRITERIO (Consumiciones)Chocolatinas/Chocolate/Bombones2-5MIL</v>
      </c>
      <c r="B158">
        <v>0</v>
      </c>
      <c r="C158" s="20">
        <v>0</v>
      </c>
      <c r="D158" s="20" t="s">
        <v>90</v>
      </c>
      <c r="E158" s="22">
        <v>5.201222099306225</v>
      </c>
      <c r="F158" s="22">
        <v>3.9898583524738087</v>
      </c>
      <c r="G158" s="21">
        <v>4.8367524227263141</v>
      </c>
      <c r="H158" s="21">
        <v>2.2215542441122942</v>
      </c>
      <c r="I158" s="21">
        <v>3.0484226605818066</v>
      </c>
      <c r="J158" s="21">
        <v>9.9389645974821867</v>
      </c>
      <c r="K158" s="21">
        <v>7.6791731411511934</v>
      </c>
      <c r="L158" s="21">
        <v>2.3820376809548605</v>
      </c>
      <c r="M158" s="22">
        <v>2.6810510675051198</v>
      </c>
      <c r="N158" s="21"/>
      <c r="O158" s="21"/>
    </row>
    <row r="159" spans="1:15" x14ac:dyDescent="0.35">
      <c r="A159" s="20" t="str">
        <f>B3&amp;C148&amp;D159</f>
        <v>DISTRIBUCION VOLUMEN X CRITERIO (Consumiciones)Chocolatinas/Chocolate/Bombones5-10MIL</v>
      </c>
      <c r="B159">
        <v>0</v>
      </c>
      <c r="C159" s="20">
        <v>0</v>
      </c>
      <c r="D159" s="20" t="s">
        <v>91</v>
      </c>
      <c r="E159" s="21">
        <v>5.4263844033160193</v>
      </c>
      <c r="F159" s="21">
        <v>6.0896754884306281</v>
      </c>
      <c r="G159" s="21">
        <v>8.249851438648955</v>
      </c>
      <c r="H159" s="21">
        <v>5.8457135060916317</v>
      </c>
      <c r="I159" s="21">
        <v>4.0021044591827817</v>
      </c>
      <c r="J159" s="21">
        <v>4.8021632759028394</v>
      </c>
      <c r="K159" s="21">
        <v>7.0986362706054393</v>
      </c>
      <c r="L159" s="21">
        <v>1.5334354418162846</v>
      </c>
      <c r="M159" s="21">
        <v>3.571129571447234</v>
      </c>
      <c r="N159" s="21"/>
      <c r="O159" s="21"/>
    </row>
    <row r="160" spans="1:15" x14ac:dyDescent="0.35">
      <c r="A160" s="20" t="str">
        <f>B3&amp;C148&amp;D160</f>
        <v>DISTRIBUCION VOLUMEN X CRITERIO (Consumiciones)Chocolatinas/Chocolate/Bombones10-30MIL</v>
      </c>
      <c r="B160">
        <v>0</v>
      </c>
      <c r="C160" s="20">
        <v>0</v>
      </c>
      <c r="D160" s="20" t="s">
        <v>92</v>
      </c>
      <c r="E160" s="21">
        <v>13.441387474063326</v>
      </c>
      <c r="F160" s="21">
        <v>10.380740820503846</v>
      </c>
      <c r="G160" s="21">
        <v>14.696934843866813</v>
      </c>
      <c r="H160" s="21">
        <v>15.191188978457948</v>
      </c>
      <c r="I160" s="21">
        <v>19.593742683419045</v>
      </c>
      <c r="J160" s="21">
        <v>21.499867985379726</v>
      </c>
      <c r="K160" s="21">
        <v>19.246890246482053</v>
      </c>
      <c r="L160" s="21">
        <v>17.119529868638644</v>
      </c>
      <c r="M160" s="21">
        <v>16.533026071804841</v>
      </c>
      <c r="N160" s="21"/>
      <c r="O160" s="21"/>
    </row>
    <row r="161" spans="1:15" x14ac:dyDescent="0.35">
      <c r="A161" s="20" t="str">
        <f>B3&amp;C148&amp;D161</f>
        <v>DISTRIBUCION VOLUMEN X CRITERIO (Consumiciones)Chocolatinas/Chocolate/Bombones30-100MIL</v>
      </c>
      <c r="B161">
        <v>0</v>
      </c>
      <c r="C161" s="20">
        <v>0</v>
      </c>
      <c r="D161" s="20" t="s">
        <v>93</v>
      </c>
      <c r="E161" s="21">
        <v>25.072676936072273</v>
      </c>
      <c r="F161" s="21">
        <v>22.2826374340579</v>
      </c>
      <c r="G161" s="21">
        <v>19.282091430144799</v>
      </c>
      <c r="H161" s="21">
        <v>17.8383272034811</v>
      </c>
      <c r="I161" s="21">
        <v>24.279630149718638</v>
      </c>
      <c r="J161" s="21">
        <v>16.843731620615888</v>
      </c>
      <c r="K161" s="21">
        <v>23.986978996943698</v>
      </c>
      <c r="L161" s="21">
        <v>28.76025932757177</v>
      </c>
      <c r="M161" s="21">
        <v>22.843763715633965</v>
      </c>
      <c r="N161" s="21"/>
      <c r="O161" s="21"/>
    </row>
    <row r="162" spans="1:15" x14ac:dyDescent="0.35">
      <c r="A162" s="20" t="str">
        <f>B3&amp;C148&amp;D162</f>
        <v>DISTRIBUCION VOLUMEN X CRITERIO (Consumiciones)Chocolatinas/Chocolate/Bombones100-200MIL</v>
      </c>
      <c r="B162">
        <v>0</v>
      </c>
      <c r="C162" s="20">
        <v>0</v>
      </c>
      <c r="D162" s="20" t="s">
        <v>94</v>
      </c>
      <c r="E162" s="21">
        <v>5.171932788412918</v>
      </c>
      <c r="F162" s="21">
        <v>5.9697562870330927</v>
      </c>
      <c r="G162" s="21">
        <v>6.5420363273891367</v>
      </c>
      <c r="H162" s="21">
        <v>12.394401562894606</v>
      </c>
      <c r="I162" s="21">
        <v>5.5888058416397186</v>
      </c>
      <c r="J162" s="21">
        <v>4.696571974426095</v>
      </c>
      <c r="K162" s="21">
        <v>5.3104002231910599</v>
      </c>
      <c r="L162" s="21">
        <v>6.1726567978754314</v>
      </c>
      <c r="M162" s="21">
        <v>8.4847273038270785</v>
      </c>
      <c r="N162" s="21"/>
      <c r="O162" s="21"/>
    </row>
    <row r="163" spans="1:15" x14ac:dyDescent="0.35">
      <c r="A163" s="20" t="str">
        <f>B3&amp;C148&amp;D163</f>
        <v>DISTRIBUCION VOLUMEN X CRITERIO (Consumiciones)Chocolatinas/Chocolate/Bombones200-500MIL</v>
      </c>
      <c r="B163">
        <v>0</v>
      </c>
      <c r="C163" s="20">
        <v>0</v>
      </c>
      <c r="D163" s="20" t="s">
        <v>95</v>
      </c>
      <c r="E163" s="21">
        <v>24.754160039212572</v>
      </c>
      <c r="F163" s="21">
        <v>23.244269635050671</v>
      </c>
      <c r="G163" s="21">
        <v>17.580750282745797</v>
      </c>
      <c r="H163" s="21">
        <v>22.251000757643933</v>
      </c>
      <c r="I163" s="21">
        <v>24.311495811995854</v>
      </c>
      <c r="J163" s="21">
        <v>21.295760704621834</v>
      </c>
      <c r="K163" s="21">
        <v>14.920716864074127</v>
      </c>
      <c r="L163" s="21">
        <v>20.269169659665941</v>
      </c>
      <c r="M163" s="21">
        <v>23.550919482003678</v>
      </c>
      <c r="N163" s="21"/>
      <c r="O163" s="21"/>
    </row>
    <row r="164" spans="1:15" x14ac:dyDescent="0.35">
      <c r="A164" s="20" t="str">
        <f>B3&amp;C148&amp;D164</f>
        <v>DISTRIBUCION VOLUMEN X CRITERIO (Consumiciones)Chocolatinas/Chocolate/Bombones&gt;500MIL</v>
      </c>
      <c r="B164">
        <v>0</v>
      </c>
      <c r="C164" s="20">
        <v>0</v>
      </c>
      <c r="D164" s="20" t="s">
        <v>96</v>
      </c>
      <c r="E164" s="21">
        <v>17.986790943135961</v>
      </c>
      <c r="F164" s="21">
        <v>20.123404386237318</v>
      </c>
      <c r="G164" s="21">
        <v>26.085133931761114</v>
      </c>
      <c r="H164" s="21">
        <v>18.430610266220405</v>
      </c>
      <c r="I164" s="21">
        <v>16.716777493911792</v>
      </c>
      <c r="J164" s="21">
        <v>16.529647066216217</v>
      </c>
      <c r="K164" s="21">
        <v>13.526590264890743</v>
      </c>
      <c r="L164" s="21">
        <v>20.0399596398101</v>
      </c>
      <c r="M164" s="21">
        <v>18.795871893746657</v>
      </c>
      <c r="N164" s="21"/>
      <c r="O164" s="21"/>
    </row>
    <row r="165" spans="1:15" x14ac:dyDescent="0.35">
      <c r="A165" s="20" t="str">
        <f>B3&amp;C148&amp;D165</f>
        <v>DISTRIBUCION VOLUMEN X CRITERIO (Consumiciones)Chocolatinas/Chocolate/BombonesDE 15 A 19 AÑOS</v>
      </c>
      <c r="B165">
        <v>0</v>
      </c>
      <c r="C165" s="20">
        <v>0</v>
      </c>
      <c r="D165" s="20" t="s">
        <v>97</v>
      </c>
      <c r="E165" s="22">
        <v>1.8658751823558928</v>
      </c>
      <c r="F165" s="22">
        <v>8.0306638580082819</v>
      </c>
      <c r="G165" s="21">
        <v>5.3442223140020593</v>
      </c>
      <c r="H165" s="21">
        <v>5.6730882553579356</v>
      </c>
      <c r="I165" s="21">
        <v>6.1373776178760604</v>
      </c>
      <c r="J165" s="21">
        <v>12.73303336524835</v>
      </c>
      <c r="K165" s="22">
        <v>5.8611035837486716</v>
      </c>
      <c r="L165" s="22">
        <v>3.1482810996943735</v>
      </c>
      <c r="M165" s="22">
        <v>14.243146059812616</v>
      </c>
      <c r="N165" s="21"/>
      <c r="O165" s="21"/>
    </row>
    <row r="166" spans="1:15" x14ac:dyDescent="0.35">
      <c r="A166" s="20" t="str">
        <f>B3&amp;C148&amp;D166</f>
        <v>DISTRIBUCION VOLUMEN X CRITERIO (Consumiciones)Chocolatinas/Chocolate/BombonesDE 20 A 24 AÑOS</v>
      </c>
      <c r="B166">
        <v>0</v>
      </c>
      <c r="C166" s="20">
        <v>0</v>
      </c>
      <c r="D166" s="20" t="s">
        <v>98</v>
      </c>
      <c r="E166" s="21">
        <v>9.0662138363805092</v>
      </c>
      <c r="F166" s="21">
        <v>6.7593838000917197</v>
      </c>
      <c r="G166" s="21">
        <v>6.2162600180887599</v>
      </c>
      <c r="H166" s="21">
        <v>3.771736543111682</v>
      </c>
      <c r="I166" s="21">
        <v>3.7666766439253978</v>
      </c>
      <c r="J166" s="21">
        <v>9.5064527313246163</v>
      </c>
      <c r="K166" s="21">
        <v>6.6020361610680229</v>
      </c>
      <c r="L166" s="21">
        <v>5.9022193653887847</v>
      </c>
      <c r="M166" s="21">
        <v>1.7309155911103424</v>
      </c>
      <c r="N166" s="21"/>
      <c r="O166" s="21"/>
    </row>
    <row r="167" spans="1:15" x14ac:dyDescent="0.35">
      <c r="A167" s="20" t="str">
        <f>B3&amp;C148&amp;D167</f>
        <v>DISTRIBUCION VOLUMEN X CRITERIO (Consumiciones)Chocolatinas/Chocolate/BombonesDE 25 A 34 AÑOS</v>
      </c>
      <c r="B167">
        <v>0</v>
      </c>
      <c r="C167" s="20">
        <v>0</v>
      </c>
      <c r="D167" s="20" t="s">
        <v>99</v>
      </c>
      <c r="E167" s="21">
        <v>10.25550554962502</v>
      </c>
      <c r="F167" s="21">
        <v>10.631717393331712</v>
      </c>
      <c r="G167" s="21">
        <v>7.5724944540000036</v>
      </c>
      <c r="H167" s="21">
        <v>10.414839080493136</v>
      </c>
      <c r="I167" s="21">
        <v>5.5606449836027112</v>
      </c>
      <c r="J167" s="21">
        <v>10.422744437885054</v>
      </c>
      <c r="K167" s="21">
        <v>11.766285115145777</v>
      </c>
      <c r="L167" s="21">
        <v>8.6429108674325441</v>
      </c>
      <c r="M167" s="21">
        <v>7.2701247999338356</v>
      </c>
      <c r="N167" s="21"/>
      <c r="O167" s="21"/>
    </row>
    <row r="168" spans="1:15" x14ac:dyDescent="0.35">
      <c r="A168" s="20" t="str">
        <f>B3&amp;C148&amp;D168</f>
        <v>DISTRIBUCION VOLUMEN X CRITERIO (Consumiciones)Chocolatinas/Chocolate/BombonesDE 35 A 49 AÑOS</v>
      </c>
      <c r="B168">
        <v>0</v>
      </c>
      <c r="C168" s="20">
        <v>0</v>
      </c>
      <c r="D168" s="20" t="s">
        <v>100</v>
      </c>
      <c r="E168" s="21">
        <v>27.352752338902015</v>
      </c>
      <c r="F168" s="21">
        <v>34.373762759381876</v>
      </c>
      <c r="G168" s="21">
        <v>38.698127691313033</v>
      </c>
      <c r="H168" s="21">
        <v>39.768367059615841</v>
      </c>
      <c r="I168" s="21">
        <v>28.171287984428961</v>
      </c>
      <c r="J168" s="21">
        <v>25.790756551259982</v>
      </c>
      <c r="K168" s="21">
        <v>29.313550281447124</v>
      </c>
      <c r="L168" s="21">
        <v>27.310992811079593</v>
      </c>
      <c r="M168" s="21">
        <v>19.451468624268461</v>
      </c>
      <c r="N168" s="21"/>
      <c r="O168" s="21"/>
    </row>
    <row r="169" spans="1:15" x14ac:dyDescent="0.35">
      <c r="A169" s="20" t="str">
        <f>B3&amp;C148&amp;D169</f>
        <v>DISTRIBUCION VOLUMEN X CRITERIO (Consumiciones)Chocolatinas/Chocolate/BombonesDE 50 A 59 AÑOS</v>
      </c>
      <c r="B169">
        <v>0</v>
      </c>
      <c r="C169" s="20">
        <v>0</v>
      </c>
      <c r="D169" s="20" t="s">
        <v>101</v>
      </c>
      <c r="E169" s="21">
        <v>17.410292525006732</v>
      </c>
      <c r="F169" s="21">
        <v>16.125902182158352</v>
      </c>
      <c r="G169" s="21">
        <v>16.910420554965956</v>
      </c>
      <c r="H169" s="21">
        <v>19.895606245772726</v>
      </c>
      <c r="I169" s="21">
        <v>26.794431711820554</v>
      </c>
      <c r="J169" s="21">
        <v>18.865771172085879</v>
      </c>
      <c r="K169" s="21">
        <v>17.879113227157504</v>
      </c>
      <c r="L169" s="21">
        <v>21.177483744342229</v>
      </c>
      <c r="M169" s="21">
        <v>17.38878294924076</v>
      </c>
      <c r="N169" s="21"/>
      <c r="O169" s="21"/>
    </row>
    <row r="170" spans="1:15" x14ac:dyDescent="0.35">
      <c r="A170" s="20" t="str">
        <f>B3&amp;C148&amp;D170</f>
        <v>DISTRIBUCION VOLUMEN X CRITERIO (Consumiciones)Chocolatinas/Chocolate/BombonesDE 60 A 75 AÑOS</v>
      </c>
      <c r="B170">
        <v>0</v>
      </c>
      <c r="C170" s="20">
        <v>0</v>
      </c>
      <c r="D170" s="20" t="s">
        <v>102</v>
      </c>
      <c r="E170" s="22">
        <v>34.049364442489846</v>
      </c>
      <c r="F170" s="22">
        <v>24.078570007028055</v>
      </c>
      <c r="G170" s="21">
        <v>25.258492394181626</v>
      </c>
      <c r="H170" s="21">
        <v>20.476401278415278</v>
      </c>
      <c r="I170" s="21">
        <v>29.569585404157749</v>
      </c>
      <c r="J170" s="21">
        <v>22.68124725428882</v>
      </c>
      <c r="K170" s="21">
        <v>28.577934499369416</v>
      </c>
      <c r="L170" s="21">
        <v>33.818100667774218</v>
      </c>
      <c r="M170" s="21">
        <v>39.915546938365054</v>
      </c>
      <c r="N170" s="21"/>
      <c r="O170" s="21"/>
    </row>
    <row r="171" spans="1:15" x14ac:dyDescent="0.35">
      <c r="A171" s="20" t="str">
        <f>B3&amp;C148&amp;D171</f>
        <v>DISTRIBUCION VOLUMEN X CRITERIO (Consumiciones)Chocolatinas/Chocolate/BombonesNIVEL ALTO</v>
      </c>
      <c r="B171">
        <v>0</v>
      </c>
      <c r="C171" s="20">
        <v>0</v>
      </c>
      <c r="D171" s="20" t="s">
        <v>158</v>
      </c>
      <c r="E171" s="21">
        <v>21.701209506336198</v>
      </c>
      <c r="F171" s="21">
        <v>15.608619030359087</v>
      </c>
      <c r="G171" s="21">
        <v>30.998297425924086</v>
      </c>
      <c r="H171" s="21">
        <v>20.23582030195449</v>
      </c>
      <c r="I171" s="21">
        <v>21.725259974587868</v>
      </c>
      <c r="J171" s="21">
        <v>24.426309659446378</v>
      </c>
      <c r="K171" s="21">
        <v>17.414802643990821</v>
      </c>
      <c r="L171" s="21">
        <v>19.883172890769991</v>
      </c>
      <c r="M171" s="21">
        <v>19.429988825429529</v>
      </c>
      <c r="N171" s="21"/>
      <c r="O171" s="21"/>
    </row>
    <row r="172" spans="1:15" x14ac:dyDescent="0.35">
      <c r="A172" s="20" t="str">
        <f>B3&amp;C148&amp;D172</f>
        <v>DISTRIBUCION VOLUMEN X CRITERIO (Consumiciones)Chocolatinas/Chocolate/BombonesNIVEL MEDIO ALTO</v>
      </c>
      <c r="B172">
        <v>0</v>
      </c>
      <c r="C172" s="20">
        <v>0</v>
      </c>
      <c r="D172" s="20" t="s">
        <v>159</v>
      </c>
      <c r="E172" s="21">
        <v>9.431471963205281</v>
      </c>
      <c r="F172" s="21">
        <v>11.010554581840312</v>
      </c>
      <c r="G172" s="21">
        <v>12.815625343085232</v>
      </c>
      <c r="H172" s="21">
        <v>13.9716144782562</v>
      </c>
      <c r="I172" s="21">
        <v>10.140462057535284</v>
      </c>
      <c r="J172" s="21">
        <v>16.692771937715559</v>
      </c>
      <c r="K172" s="21">
        <v>10.966890658104909</v>
      </c>
      <c r="L172" s="21">
        <v>7.4859378308114568</v>
      </c>
      <c r="M172" s="21">
        <v>7.1249305701098571</v>
      </c>
      <c r="N172" s="21"/>
      <c r="O172" s="21"/>
    </row>
    <row r="173" spans="1:15" x14ac:dyDescent="0.35">
      <c r="A173" s="20" t="str">
        <f>B3&amp;C148&amp;D173</f>
        <v>DISTRIBUCION VOLUMEN X CRITERIO (Consumiciones)Chocolatinas/Chocolate/BombonesNIVEL MEDIO</v>
      </c>
      <c r="B173">
        <v>0</v>
      </c>
      <c r="C173" s="20">
        <v>0</v>
      </c>
      <c r="D173" s="20" t="s">
        <v>160</v>
      </c>
      <c r="E173" s="21">
        <v>20.34852691311432</v>
      </c>
      <c r="F173" s="21">
        <v>29.564130766058049</v>
      </c>
      <c r="G173" s="21">
        <v>27.180889346626309</v>
      </c>
      <c r="H173" s="21">
        <v>36.348156254626417</v>
      </c>
      <c r="I173" s="21">
        <v>30.842261712369211</v>
      </c>
      <c r="J173" s="21">
        <v>26.299605389283283</v>
      </c>
      <c r="K173" s="21">
        <v>26.492064254328042</v>
      </c>
      <c r="L173" s="21">
        <v>25.627646094286948</v>
      </c>
      <c r="M173" s="21">
        <v>21.736517913616531</v>
      </c>
      <c r="N173" s="21"/>
      <c r="O173" s="21"/>
    </row>
    <row r="174" spans="1:15" x14ac:dyDescent="0.35">
      <c r="A174" s="20" t="str">
        <f>B3&amp;C148&amp;D174</f>
        <v>DISTRIBUCION VOLUMEN X CRITERIO (Consumiciones)Chocolatinas/Chocolate/BombonesNIVEL MEDIO BAJO</v>
      </c>
      <c r="B174">
        <v>0</v>
      </c>
      <c r="C174" s="20">
        <v>0</v>
      </c>
      <c r="D174" s="20" t="s">
        <v>161</v>
      </c>
      <c r="E174" s="21">
        <v>11.995311540391466</v>
      </c>
      <c r="F174" s="21">
        <v>8.4772193897417321</v>
      </c>
      <c r="G174" s="21">
        <v>8.8127159803219399</v>
      </c>
      <c r="H174" s="21">
        <v>8.1992530966155659</v>
      </c>
      <c r="I174" s="21">
        <v>11.663250677810776</v>
      </c>
      <c r="J174" s="21">
        <v>8.265383010517624</v>
      </c>
      <c r="K174" s="21">
        <v>10.300844855914848</v>
      </c>
      <c r="L174" s="21">
        <v>9.3922383565493437</v>
      </c>
      <c r="M174" s="21">
        <v>14.059066392361819</v>
      </c>
      <c r="N174" s="21"/>
      <c r="O174" s="21"/>
    </row>
    <row r="175" spans="1:15" x14ac:dyDescent="0.35">
      <c r="A175" s="20" t="str">
        <f>B3&amp;C148&amp;D175</f>
        <v>DISTRIBUCION VOLUMEN X CRITERIO (Consumiciones)Chocolatinas/Chocolate/BombonesHOMBRE</v>
      </c>
      <c r="B175">
        <v>0</v>
      </c>
      <c r="C175" s="20">
        <v>0</v>
      </c>
      <c r="D175" s="20" t="s">
        <v>107</v>
      </c>
      <c r="E175" s="21">
        <v>21.709761101671766</v>
      </c>
      <c r="F175" s="21">
        <v>35.643326664211813</v>
      </c>
      <c r="G175" s="21">
        <v>37.853828700484641</v>
      </c>
      <c r="H175" s="21">
        <v>28.509096081442369</v>
      </c>
      <c r="I175" s="21">
        <v>25.856013489398666</v>
      </c>
      <c r="J175" s="21">
        <v>43.452515801791755</v>
      </c>
      <c r="K175" s="21">
        <v>41.646617203319963</v>
      </c>
      <c r="L175" s="21">
        <v>33.572525315719297</v>
      </c>
      <c r="M175" s="21">
        <v>30.00159770982394</v>
      </c>
      <c r="N175" s="21"/>
      <c r="O175" s="21"/>
    </row>
    <row r="176" spans="1:15" x14ac:dyDescent="0.35">
      <c r="A176" s="20" t="str">
        <f>B3&amp;C148&amp;D176</f>
        <v>DISTRIBUCION VOLUMEN X CRITERIO (Consumiciones)Chocolatinas/Chocolate/BombonesMUJER</v>
      </c>
      <c r="B176">
        <v>0</v>
      </c>
      <c r="C176" s="20">
        <v>0</v>
      </c>
      <c r="D176" s="20" t="s">
        <v>108</v>
      </c>
      <c r="E176" s="21">
        <v>78.290223399288209</v>
      </c>
      <c r="F176" s="21">
        <v>64.35665410718218</v>
      </c>
      <c r="G176" s="21">
        <v>62.146175656153225</v>
      </c>
      <c r="H176" s="21">
        <v>71.490932947060728</v>
      </c>
      <c r="I176" s="21">
        <v>74.143997375129899</v>
      </c>
      <c r="J176" s="21">
        <v>56.547511758671753</v>
      </c>
      <c r="K176" s="21">
        <v>58.353428532553075</v>
      </c>
      <c r="L176" s="21">
        <v>66.427481042218602</v>
      </c>
      <c r="M176" s="21">
        <v>69.998392891882972</v>
      </c>
      <c r="N176" s="21"/>
      <c r="O176" s="21"/>
    </row>
    <row r="177" spans="1:15" x14ac:dyDescent="0.35">
      <c r="A177" s="20" t="str">
        <f>B3&amp;C177&amp;D177</f>
        <v>DISTRIBUCION VOLUMEN X CRITERIO (Consumiciones)ChiclesT.ESPAÑA</v>
      </c>
      <c r="B177">
        <v>0</v>
      </c>
      <c r="C177" s="20" t="s">
        <v>63</v>
      </c>
      <c r="D177" s="20" t="s">
        <v>79</v>
      </c>
      <c r="E177" s="21">
        <v>100</v>
      </c>
      <c r="F177" s="21">
        <v>100</v>
      </c>
      <c r="G177" s="21">
        <v>100</v>
      </c>
      <c r="H177" s="21">
        <v>100</v>
      </c>
      <c r="I177" s="21">
        <v>100</v>
      </c>
      <c r="J177" s="21">
        <v>100</v>
      </c>
      <c r="K177" s="21">
        <v>100</v>
      </c>
      <c r="L177" s="21">
        <v>100</v>
      </c>
      <c r="M177" s="21">
        <v>100</v>
      </c>
      <c r="N177" s="21"/>
      <c r="O177" s="21"/>
    </row>
    <row r="178" spans="1:15" x14ac:dyDescent="0.35">
      <c r="A178" s="20" t="str">
        <f>B3&amp;C177&amp;D178</f>
        <v>DISTRIBUCION VOLUMEN X CRITERIO (Consumiciones)ChiclesBCN AM</v>
      </c>
      <c r="B178">
        <v>0</v>
      </c>
      <c r="C178" s="20">
        <v>0</v>
      </c>
      <c r="D178" s="20" t="s">
        <v>81</v>
      </c>
      <c r="E178" s="21">
        <v>5.8967824463062239</v>
      </c>
      <c r="F178" s="22">
        <v>3.3471956773503933</v>
      </c>
      <c r="G178" s="22">
        <v>5.2289996684645184</v>
      </c>
      <c r="H178" s="22">
        <v>3.3604483379847832</v>
      </c>
      <c r="I178" s="22">
        <v>3.7500999572814151</v>
      </c>
      <c r="J178" s="22">
        <v>0.75922202514387771</v>
      </c>
      <c r="K178" s="22">
        <v>8.282764375287746</v>
      </c>
      <c r="L178" s="22">
        <v>6.0874258693226331</v>
      </c>
      <c r="M178" s="22">
        <v>2.0295708040890874</v>
      </c>
      <c r="N178" s="21"/>
      <c r="O178" s="21"/>
    </row>
    <row r="179" spans="1:15" x14ac:dyDescent="0.35">
      <c r="A179" s="20" t="str">
        <f>B3&amp;C177&amp;D179</f>
        <v>DISTRIBUCION VOLUMEN X CRITERIO (Consumiciones)ChiclesREST.CAT ARAGON</v>
      </c>
      <c r="B179">
        <v>0</v>
      </c>
      <c r="C179" s="20">
        <v>0</v>
      </c>
      <c r="D179" s="20" t="s">
        <v>82</v>
      </c>
      <c r="E179" s="21">
        <v>18.147533812220367</v>
      </c>
      <c r="F179" s="21">
        <v>20.172955734328486</v>
      </c>
      <c r="G179" s="21">
        <v>18.29697861714267</v>
      </c>
      <c r="H179" s="21">
        <v>14.771263873548001</v>
      </c>
      <c r="I179" s="21">
        <v>21.875006576136936</v>
      </c>
      <c r="J179" s="22">
        <v>26.096709056648109</v>
      </c>
      <c r="K179" s="22">
        <v>26.721283034002298</v>
      </c>
      <c r="L179" s="21">
        <v>25.421516970768099</v>
      </c>
      <c r="M179" s="21">
        <v>22.166160408914369</v>
      </c>
      <c r="N179" s="21"/>
      <c r="O179" s="21"/>
    </row>
    <row r="180" spans="1:15" x14ac:dyDescent="0.35">
      <c r="A180" s="20" t="str">
        <f>B3&amp;C177&amp;D180</f>
        <v>DISTRIBUCION VOLUMEN X CRITERIO (Consumiciones)ChiclesLEVANTE</v>
      </c>
      <c r="B180">
        <v>0</v>
      </c>
      <c r="C180" s="20">
        <v>0</v>
      </c>
      <c r="D180" s="20" t="s">
        <v>83</v>
      </c>
      <c r="E180" s="21">
        <v>11.054728883766815</v>
      </c>
      <c r="F180" s="21">
        <v>10.446733931201125</v>
      </c>
      <c r="G180" s="21">
        <v>12.543492966486566</v>
      </c>
      <c r="H180" s="21">
        <v>8.4402188851696014</v>
      </c>
      <c r="I180" s="21">
        <v>13.524430611759609</v>
      </c>
      <c r="J180" s="21">
        <v>12.283575428212059</v>
      </c>
      <c r="K180" s="21">
        <v>12.900060008907454</v>
      </c>
      <c r="L180" s="21">
        <v>8.2879510497831461</v>
      </c>
      <c r="M180" s="21">
        <v>6.6778224702926376</v>
      </c>
      <c r="N180" s="21"/>
      <c r="O180" s="21"/>
    </row>
    <row r="181" spans="1:15" x14ac:dyDescent="0.35">
      <c r="A181" s="20" t="str">
        <f>B3&amp;C177&amp;D181</f>
        <v>DISTRIBUCION VOLUMEN X CRITERIO (Consumiciones)ChiclesANDALUCIA</v>
      </c>
      <c r="B181">
        <v>0</v>
      </c>
      <c r="C181" s="20">
        <v>0</v>
      </c>
      <c r="D181" s="20" t="s">
        <v>84</v>
      </c>
      <c r="E181" s="21">
        <v>21.727517098439343</v>
      </c>
      <c r="F181" s="21">
        <v>21.783284529209492</v>
      </c>
      <c r="G181" s="21">
        <v>30.215088565648358</v>
      </c>
      <c r="H181" s="21">
        <v>32.233556209475466</v>
      </c>
      <c r="I181" s="21">
        <v>22.405674522256806</v>
      </c>
      <c r="J181" s="21">
        <v>30.366112829383173</v>
      </c>
      <c r="K181" s="21">
        <v>10.274403684952485</v>
      </c>
      <c r="L181" s="21">
        <v>24.102959855363</v>
      </c>
      <c r="M181" s="21">
        <v>48.17623447436992</v>
      </c>
      <c r="N181" s="21"/>
      <c r="O181" s="21"/>
    </row>
    <row r="182" spans="1:15" x14ac:dyDescent="0.35">
      <c r="A182" s="20" t="str">
        <f>B3&amp;C177&amp;D182</f>
        <v>DISTRIBUCION VOLUMEN X CRITERIO (Consumiciones)ChiclesMDD AM</v>
      </c>
      <c r="B182">
        <v>0</v>
      </c>
      <c r="C182" s="20">
        <v>0</v>
      </c>
      <c r="D182" s="20" t="s">
        <v>85</v>
      </c>
      <c r="E182" s="21">
        <v>6.5685654205748438</v>
      </c>
      <c r="F182" s="21">
        <v>8.7871411581666781</v>
      </c>
      <c r="G182" s="21">
        <v>11.340831862686034</v>
      </c>
      <c r="H182" s="21">
        <v>7.6759116702220052</v>
      </c>
      <c r="I182" s="21">
        <v>7.0549928135975577</v>
      </c>
      <c r="J182" s="21">
        <v>14.870066766615556</v>
      </c>
      <c r="K182" s="21">
        <v>12.226582819427264</v>
      </c>
      <c r="L182" s="21">
        <v>13.59354636413407</v>
      </c>
      <c r="M182" s="21">
        <v>6.6182504229924399</v>
      </c>
      <c r="N182" s="21"/>
      <c r="O182" s="21"/>
    </row>
    <row r="183" spans="1:15" x14ac:dyDescent="0.35">
      <c r="A183" s="20" t="str">
        <f>B3&amp;C177&amp;D183</f>
        <v>DISTRIBUCION VOLUMEN X CRITERIO (Consumiciones)ChiclesRTO CENTRO</v>
      </c>
      <c r="B183">
        <v>0</v>
      </c>
      <c r="C183" s="20">
        <v>0</v>
      </c>
      <c r="D183" s="20" t="s">
        <v>86</v>
      </c>
      <c r="E183" s="21">
        <v>17.763852979065536</v>
      </c>
      <c r="F183" s="21">
        <v>21.81979648515955</v>
      </c>
      <c r="G183" s="21">
        <v>9.5575206185932355</v>
      </c>
      <c r="H183" s="21">
        <v>14.673771721992225</v>
      </c>
      <c r="I183" s="21">
        <v>22.129016441394519</v>
      </c>
      <c r="J183" s="21">
        <v>6.6805655446885517</v>
      </c>
      <c r="K183" s="21">
        <v>21.247344098886266</v>
      </c>
      <c r="L183" s="21">
        <v>5.7634823437114973</v>
      </c>
      <c r="M183" s="21">
        <v>4.8634138912689515</v>
      </c>
      <c r="N183" s="21"/>
      <c r="O183" s="21"/>
    </row>
    <row r="184" spans="1:15" x14ac:dyDescent="0.35">
      <c r="A184" s="20" t="str">
        <f>B3&amp;C177&amp;D184</f>
        <v>DISTRIBUCION VOLUMEN X CRITERIO (Consumiciones)ChiclesNORTE-CENTRO</v>
      </c>
      <c r="B184">
        <v>0</v>
      </c>
      <c r="C184" s="20">
        <v>0</v>
      </c>
      <c r="D184" s="20" t="s">
        <v>87</v>
      </c>
      <c r="E184" s="21">
        <v>9.2682211890919941</v>
      </c>
      <c r="F184" s="21">
        <v>8.0793882002908077</v>
      </c>
      <c r="G184" s="21">
        <v>6.852550185100748</v>
      </c>
      <c r="H184" s="21">
        <v>6.4493003150619854</v>
      </c>
      <c r="I184" s="21">
        <v>5.5619927167968219</v>
      </c>
      <c r="J184" s="22">
        <v>6.924258901905878</v>
      </c>
      <c r="K184" s="22">
        <v>3.1695578342417283</v>
      </c>
      <c r="L184" s="21">
        <v>8.4690205677982782</v>
      </c>
      <c r="M184" s="21">
        <v>6.3514159251567337</v>
      </c>
      <c r="N184" s="21"/>
      <c r="O184" s="21"/>
    </row>
    <row r="185" spans="1:15" x14ac:dyDescent="0.35">
      <c r="A185" s="20" t="str">
        <f>B3&amp;C177&amp;D185</f>
        <v>DISTRIBUCION VOLUMEN X CRITERIO (Consumiciones)ChiclesNOROESTE</v>
      </c>
      <c r="B185">
        <v>0</v>
      </c>
      <c r="C185" s="20">
        <v>0</v>
      </c>
      <c r="D185" s="20" t="s">
        <v>88</v>
      </c>
      <c r="E185" s="21">
        <v>9.5727993773060618</v>
      </c>
      <c r="F185" s="21">
        <v>5.5634885587055489</v>
      </c>
      <c r="G185" s="21">
        <v>5.9645375158778711</v>
      </c>
      <c r="H185" s="21">
        <v>12.395522241240235</v>
      </c>
      <c r="I185" s="21">
        <v>3.6987916216858903</v>
      </c>
      <c r="J185" s="21">
        <v>2.0195039138612327</v>
      </c>
      <c r="K185" s="21">
        <v>5.1779936295925779</v>
      </c>
      <c r="L185" s="21">
        <v>8.2740922944695825</v>
      </c>
      <c r="M185" s="21">
        <v>3.1171274076027742</v>
      </c>
      <c r="N185" s="21"/>
      <c r="O185" s="21"/>
    </row>
    <row r="186" spans="1:15" x14ac:dyDescent="0.35">
      <c r="A186" s="20" t="str">
        <f>B3&amp;C177&amp;D186</f>
        <v>DISTRIBUCION VOLUMEN X CRITERIO (Consumiciones)Chicles&lt;2MIL</v>
      </c>
      <c r="B186">
        <v>0</v>
      </c>
      <c r="C186" s="20">
        <v>0</v>
      </c>
      <c r="D186" s="20" t="s">
        <v>89</v>
      </c>
      <c r="E186" s="22">
        <v>1.8498028437563163</v>
      </c>
      <c r="F186" s="22">
        <v>3.0060747946130997</v>
      </c>
      <c r="G186" s="22">
        <v>3.2550374099597672</v>
      </c>
      <c r="H186" s="22">
        <v>12.112129464900519</v>
      </c>
      <c r="I186" s="22">
        <v>6.4236481566825123</v>
      </c>
      <c r="J186" s="22">
        <v>5.6598141920258147</v>
      </c>
      <c r="K186" s="22">
        <v>4.0477983340205439</v>
      </c>
      <c r="L186" s="22">
        <v>0.83539171635258169</v>
      </c>
      <c r="M186" s="22" t="s">
        <v>174</v>
      </c>
      <c r="N186" s="21"/>
      <c r="O186" s="21"/>
    </row>
    <row r="187" spans="1:15" x14ac:dyDescent="0.35">
      <c r="A187" s="20" t="str">
        <f>B3&amp;C177&amp;D187</f>
        <v>DISTRIBUCION VOLUMEN X CRITERIO (Consumiciones)Chicles2-5MIL</v>
      </c>
      <c r="B187">
        <v>0</v>
      </c>
      <c r="C187" s="20">
        <v>0</v>
      </c>
      <c r="D187" s="20" t="s">
        <v>90</v>
      </c>
      <c r="E187" s="22">
        <v>11.140780117237819</v>
      </c>
      <c r="F187" s="22">
        <v>3.9148994084176785</v>
      </c>
      <c r="G187" s="22">
        <v>8.8489954317403097</v>
      </c>
      <c r="H187" s="22">
        <v>11.972434184085014</v>
      </c>
      <c r="I187" s="21">
        <v>2.5205438517854479</v>
      </c>
      <c r="J187" s="22">
        <v>7.1404347092564411</v>
      </c>
      <c r="K187" s="22">
        <v>3.7673171512066741</v>
      </c>
      <c r="L187" s="22">
        <v>4.60712653894646</v>
      </c>
      <c r="M187" s="22">
        <v>3.58253726102273</v>
      </c>
      <c r="N187" s="21"/>
      <c r="O187" s="21"/>
    </row>
    <row r="188" spans="1:15" x14ac:dyDescent="0.35">
      <c r="A188" s="20" t="str">
        <f>B3&amp;C177&amp;D188</f>
        <v>DISTRIBUCION VOLUMEN X CRITERIO (Consumiciones)Chicles5-10MIL</v>
      </c>
      <c r="B188">
        <v>0</v>
      </c>
      <c r="C188" s="20">
        <v>0</v>
      </c>
      <c r="D188" s="20" t="s">
        <v>91</v>
      </c>
      <c r="E188" s="21">
        <v>5.9827914427854694</v>
      </c>
      <c r="F188" s="22">
        <v>7.1017884425220474</v>
      </c>
      <c r="G188" s="21">
        <v>8.643178834648845</v>
      </c>
      <c r="H188" s="22">
        <v>14.777907999651493</v>
      </c>
      <c r="I188" s="21">
        <v>10.201819012085361</v>
      </c>
      <c r="J188" s="22">
        <v>4.9280049326713433</v>
      </c>
      <c r="K188" s="22">
        <v>1.702890566734937</v>
      </c>
      <c r="L188" s="22">
        <v>9.5390991793430686</v>
      </c>
      <c r="M188" s="22">
        <v>38.14970191601347</v>
      </c>
      <c r="N188" s="21"/>
      <c r="O188" s="21"/>
    </row>
    <row r="189" spans="1:15" x14ac:dyDescent="0.35">
      <c r="A189" s="20" t="str">
        <f>B3&amp;C177&amp;D189</f>
        <v>DISTRIBUCION VOLUMEN X CRITERIO (Consumiciones)Chicles10-30MIL</v>
      </c>
      <c r="B189">
        <v>0</v>
      </c>
      <c r="C189" s="20">
        <v>0</v>
      </c>
      <c r="D189" s="20" t="s">
        <v>92</v>
      </c>
      <c r="E189" s="21">
        <v>25.562213580399618</v>
      </c>
      <c r="F189" s="21">
        <v>30.27232858358629</v>
      </c>
      <c r="G189" s="21">
        <v>23.939854266137157</v>
      </c>
      <c r="H189" s="21">
        <v>21.878466454751646</v>
      </c>
      <c r="I189" s="21">
        <v>43.719052699583131</v>
      </c>
      <c r="J189" s="21">
        <v>33.094076356704548</v>
      </c>
      <c r="K189" s="21">
        <v>23.913271732199547</v>
      </c>
      <c r="L189" s="21">
        <v>32.606832655256319</v>
      </c>
      <c r="M189" s="21">
        <v>23.81291868350516</v>
      </c>
      <c r="N189" s="21"/>
      <c r="O189" s="21"/>
    </row>
    <row r="190" spans="1:15" x14ac:dyDescent="0.35">
      <c r="A190" s="20" t="str">
        <f>B3&amp;C177&amp;D190</f>
        <v>DISTRIBUCION VOLUMEN X CRITERIO (Consumiciones)Chicles30-100MIL</v>
      </c>
      <c r="B190">
        <v>0</v>
      </c>
      <c r="C190" s="20">
        <v>0</v>
      </c>
      <c r="D190" s="20" t="s">
        <v>93</v>
      </c>
      <c r="E190" s="21">
        <v>26.056941498749481</v>
      </c>
      <c r="F190" s="21">
        <v>29.838917084550339</v>
      </c>
      <c r="G190" s="21">
        <v>18.347677558512864</v>
      </c>
      <c r="H190" s="21">
        <v>11.326840976607841</v>
      </c>
      <c r="I190" s="21">
        <v>13.416752945583257</v>
      </c>
      <c r="J190" s="21">
        <v>15.751083860300147</v>
      </c>
      <c r="K190" s="21">
        <v>27.611262447717515</v>
      </c>
      <c r="L190" s="21">
        <v>16.434828558998635</v>
      </c>
      <c r="M190" s="21">
        <v>11.071289976264318</v>
      </c>
      <c r="N190" s="21"/>
      <c r="O190" s="21"/>
    </row>
    <row r="191" spans="1:15" x14ac:dyDescent="0.35">
      <c r="A191" s="20" t="str">
        <f>B3&amp;C177&amp;D191</f>
        <v>DISTRIBUCION VOLUMEN X CRITERIO (Consumiciones)Chicles100-200MIL</v>
      </c>
      <c r="B191">
        <v>0</v>
      </c>
      <c r="C191" s="20">
        <v>0</v>
      </c>
      <c r="D191" s="20" t="s">
        <v>94</v>
      </c>
      <c r="E191" s="21">
        <v>7.6019163526547446</v>
      </c>
      <c r="F191" s="21">
        <v>4.6556646641321784</v>
      </c>
      <c r="G191" s="21">
        <v>5.1239147331690615</v>
      </c>
      <c r="H191" s="21">
        <v>9.0287839057006263</v>
      </c>
      <c r="I191" s="21">
        <v>3.8016384576696698</v>
      </c>
      <c r="J191" s="21">
        <v>3.5476623864847303</v>
      </c>
      <c r="K191" s="21">
        <v>8.3064930539126323</v>
      </c>
      <c r="L191" s="21">
        <v>7.178991407415551</v>
      </c>
      <c r="M191" s="21">
        <v>3.45048558651246</v>
      </c>
      <c r="N191" s="21"/>
      <c r="O191" s="21"/>
    </row>
    <row r="192" spans="1:15" x14ac:dyDescent="0.35">
      <c r="A192" s="20" t="str">
        <f>B3&amp;C177&amp;D192</f>
        <v>DISTRIBUCION VOLUMEN X CRITERIO (Consumiciones)Chicles200-500MIL</v>
      </c>
      <c r="B192">
        <v>0</v>
      </c>
      <c r="C192" s="20">
        <v>0</v>
      </c>
      <c r="D192" s="20" t="s">
        <v>95</v>
      </c>
      <c r="E192" s="21">
        <v>8.4143605771986625</v>
      </c>
      <c r="F192" s="21">
        <v>8.3817455088078301</v>
      </c>
      <c r="G192" s="21">
        <v>12.350736189893444</v>
      </c>
      <c r="H192" s="21">
        <v>10.200919047900102</v>
      </c>
      <c r="I192" s="21">
        <v>9.1922202195693217</v>
      </c>
      <c r="J192" s="21">
        <v>6.6612371832554267</v>
      </c>
      <c r="K192" s="21">
        <v>10.054976871410449</v>
      </c>
      <c r="L192" s="21">
        <v>16.816846125185705</v>
      </c>
      <c r="M192" s="21">
        <v>9.2441542157932002</v>
      </c>
      <c r="N192" s="21"/>
      <c r="O192" s="21"/>
    </row>
    <row r="193" spans="1:15" x14ac:dyDescent="0.35">
      <c r="A193" s="20" t="str">
        <f>B3&amp;C177&amp;D193</f>
        <v>DISTRIBUCION VOLUMEN X CRITERIO (Consumiciones)Chicles&gt;500MIL</v>
      </c>
      <c r="B193">
        <v>0</v>
      </c>
      <c r="C193" s="20">
        <v>0</v>
      </c>
      <c r="D193" s="20" t="s">
        <v>96</v>
      </c>
      <c r="E193" s="21">
        <v>13.3911899669043</v>
      </c>
      <c r="F193" s="21">
        <v>12.828585802167241</v>
      </c>
      <c r="G193" s="21">
        <v>19.490600850967322</v>
      </c>
      <c r="H193" s="21">
        <v>8.7025134695322972</v>
      </c>
      <c r="I193" s="21">
        <v>10.724333863633015</v>
      </c>
      <c r="J193" s="21">
        <v>23.217688334228363</v>
      </c>
      <c r="K193" s="21">
        <v>20.596003361700497</v>
      </c>
      <c r="L193" s="21">
        <v>11.980899434000625</v>
      </c>
      <c r="M193" s="21">
        <v>10.688922149952514</v>
      </c>
      <c r="N193" s="21"/>
      <c r="O193" s="21"/>
    </row>
    <row r="194" spans="1:15" x14ac:dyDescent="0.35">
      <c r="A194" s="20" t="str">
        <f>B3&amp;C177&amp;D194</f>
        <v>DISTRIBUCION VOLUMEN X CRITERIO (Consumiciones)ChiclesDE 15 A 19 AÑOS</v>
      </c>
      <c r="B194">
        <v>0</v>
      </c>
      <c r="C194" s="20">
        <v>0</v>
      </c>
      <c r="D194" s="20" t="s">
        <v>97</v>
      </c>
      <c r="E194" s="22">
        <v>18.727459776807667</v>
      </c>
      <c r="F194" s="22">
        <v>21.030514931517207</v>
      </c>
      <c r="G194" s="22">
        <v>7.4903882272616666</v>
      </c>
      <c r="H194" s="22">
        <v>30.39979988926456</v>
      </c>
      <c r="I194" s="22">
        <v>22.020654856976915</v>
      </c>
      <c r="J194" s="22">
        <v>2.237415696224704</v>
      </c>
      <c r="K194" s="22">
        <v>8.6384331892068094</v>
      </c>
      <c r="L194" s="22">
        <v>5.3069819706572279</v>
      </c>
      <c r="M194" s="22">
        <v>3.3583956675281508</v>
      </c>
      <c r="N194" s="21"/>
      <c r="O194" s="21"/>
    </row>
    <row r="195" spans="1:15" x14ac:dyDescent="0.35">
      <c r="A195" s="20" t="str">
        <f>B3&amp;C177&amp;D195</f>
        <v>DISTRIBUCION VOLUMEN X CRITERIO (Consumiciones)ChiclesDE 20 A 24 AÑOS</v>
      </c>
      <c r="B195">
        <v>0</v>
      </c>
      <c r="C195" s="20">
        <v>0</v>
      </c>
      <c r="D195" s="20" t="s">
        <v>98</v>
      </c>
      <c r="E195" s="21">
        <v>3.758266835212376</v>
      </c>
      <c r="F195" s="21">
        <v>2.9002873350832576</v>
      </c>
      <c r="G195" s="21">
        <v>4.3788985934548119</v>
      </c>
      <c r="H195" s="21">
        <v>2.1881164577027175</v>
      </c>
      <c r="I195" s="21">
        <v>1.6754537008394306</v>
      </c>
      <c r="J195" s="22" t="s">
        <v>174</v>
      </c>
      <c r="K195" s="22">
        <v>1.6127735606311522</v>
      </c>
      <c r="L195" s="22">
        <v>0.77746305607182131</v>
      </c>
      <c r="M195" s="21">
        <v>1.01000106700796</v>
      </c>
      <c r="N195" s="21"/>
      <c r="O195" s="21"/>
    </row>
    <row r="196" spans="1:15" x14ac:dyDescent="0.35">
      <c r="A196" s="20" t="str">
        <f>B3&amp;C177&amp;D196</f>
        <v>DISTRIBUCION VOLUMEN X CRITERIO (Consumiciones)ChiclesDE 25 A 34 AÑOS</v>
      </c>
      <c r="B196">
        <v>0</v>
      </c>
      <c r="C196" s="20">
        <v>0</v>
      </c>
      <c r="D196" s="20" t="s">
        <v>99</v>
      </c>
      <c r="E196" s="21">
        <v>20.467454889384332</v>
      </c>
      <c r="F196" s="21">
        <v>22.088389526815629</v>
      </c>
      <c r="G196" s="21">
        <v>19.774949619994185</v>
      </c>
      <c r="H196" s="21">
        <v>15.177769720884871</v>
      </c>
      <c r="I196" s="21">
        <v>18.520190318663815</v>
      </c>
      <c r="J196" s="21">
        <v>26.23306520208763</v>
      </c>
      <c r="K196" s="21">
        <v>15.309496503486001</v>
      </c>
      <c r="L196" s="21">
        <v>14.813374487460287</v>
      </c>
      <c r="M196" s="21">
        <v>21.381790691075743</v>
      </c>
      <c r="N196" s="21"/>
      <c r="O196" s="21"/>
    </row>
    <row r="197" spans="1:15" x14ac:dyDescent="0.35">
      <c r="A197" s="20" t="str">
        <f>B3&amp;C177&amp;D197</f>
        <v>DISTRIBUCION VOLUMEN X CRITERIO (Consumiciones)ChiclesDE 35 A 49 AÑOS</v>
      </c>
      <c r="B197">
        <v>0</v>
      </c>
      <c r="C197" s="20">
        <v>0</v>
      </c>
      <c r="D197" s="20" t="s">
        <v>100</v>
      </c>
      <c r="E197" s="21">
        <v>19.639682257144838</v>
      </c>
      <c r="F197" s="21">
        <v>23.442376942628336</v>
      </c>
      <c r="G197" s="21">
        <v>24.04892235218518</v>
      </c>
      <c r="H197" s="21">
        <v>15.189337920141202</v>
      </c>
      <c r="I197" s="21">
        <v>27.912676266774412</v>
      </c>
      <c r="J197" s="21">
        <v>32.916862240803582</v>
      </c>
      <c r="K197" s="21">
        <v>35.663406357939984</v>
      </c>
      <c r="L197" s="21">
        <v>27.131882570198695</v>
      </c>
      <c r="M197" s="21">
        <v>11.270361777229713</v>
      </c>
      <c r="N197" s="21"/>
      <c r="O197" s="21"/>
    </row>
    <row r="198" spans="1:15" x14ac:dyDescent="0.35">
      <c r="A198" s="20" t="str">
        <f>B3&amp;C177&amp;D198</f>
        <v>DISTRIBUCION VOLUMEN X CRITERIO (Consumiciones)ChiclesDE 50 A 59 AÑOS</v>
      </c>
      <c r="B198">
        <v>0</v>
      </c>
      <c r="C198" s="20">
        <v>0</v>
      </c>
      <c r="D198" s="20" t="s">
        <v>101</v>
      </c>
      <c r="E198" s="21">
        <v>17.263018798478257</v>
      </c>
      <c r="F198" s="21">
        <v>17.991688026065589</v>
      </c>
      <c r="G198" s="21">
        <v>21.101264796050554</v>
      </c>
      <c r="H198" s="21">
        <v>13.041576377939476</v>
      </c>
      <c r="I198" s="21">
        <v>10.103113827143348</v>
      </c>
      <c r="J198" s="21">
        <v>18.224801335449609</v>
      </c>
      <c r="K198" s="21">
        <v>17.886349588311859</v>
      </c>
      <c r="L198" s="21">
        <v>25.961454077784545</v>
      </c>
      <c r="M198" s="21">
        <v>16.343345541228249</v>
      </c>
      <c r="N198" s="21"/>
      <c r="O198" s="21"/>
    </row>
    <row r="199" spans="1:15" x14ac:dyDescent="0.35">
      <c r="A199" s="20" t="str">
        <f>B3&amp;C177&amp;D199</f>
        <v>DISTRIBUCION VOLUMEN X CRITERIO (Consumiciones)ChiclesDE 60 A 75 AÑOS</v>
      </c>
      <c r="B199">
        <v>0</v>
      </c>
      <c r="C199" s="20">
        <v>0</v>
      </c>
      <c r="D199" s="20" t="s">
        <v>102</v>
      </c>
      <c r="E199" s="21">
        <v>20.144112615887746</v>
      </c>
      <c r="F199" s="22">
        <v>12.546734660296563</v>
      </c>
      <c r="G199" s="22">
        <v>23.205593735948135</v>
      </c>
      <c r="H199" s="22">
        <v>24.003395137196705</v>
      </c>
      <c r="I199" s="21">
        <v>19.767920236193795</v>
      </c>
      <c r="J199" s="21">
        <v>20.387853570507662</v>
      </c>
      <c r="K199" s="21">
        <v>20.889543804624815</v>
      </c>
      <c r="L199" s="21">
        <v>26.008847117082201</v>
      </c>
      <c r="M199" s="21">
        <v>46.636107073899176</v>
      </c>
      <c r="N199" s="21"/>
      <c r="O199" s="21"/>
    </row>
    <row r="200" spans="1:15" x14ac:dyDescent="0.35">
      <c r="A200" s="20" t="str">
        <f>B3&amp;C177&amp;D200</f>
        <v>DISTRIBUCION VOLUMEN X CRITERIO (Consumiciones)ChiclesNIVEL ALTO</v>
      </c>
      <c r="B200">
        <v>0</v>
      </c>
      <c r="C200" s="20">
        <v>0</v>
      </c>
      <c r="D200" s="20" t="s">
        <v>158</v>
      </c>
      <c r="E200" s="21">
        <v>18.932900504732046</v>
      </c>
      <c r="F200" s="21">
        <v>31.660812220897622</v>
      </c>
      <c r="G200" s="21">
        <v>21.837793312433213</v>
      </c>
      <c r="H200" s="21">
        <v>20.109037866459808</v>
      </c>
      <c r="I200" s="21">
        <v>27.971019753663175</v>
      </c>
      <c r="J200" s="21">
        <v>29.148506211095736</v>
      </c>
      <c r="K200" s="21">
        <v>22.332746763161591</v>
      </c>
      <c r="L200" s="21">
        <v>34.244898494572205</v>
      </c>
      <c r="M200" s="21">
        <v>21.27767700480377</v>
      </c>
      <c r="N200" s="21"/>
      <c r="O200" s="21"/>
    </row>
    <row r="201" spans="1:15" x14ac:dyDescent="0.35">
      <c r="A201" s="20" t="str">
        <f>B3&amp;C177&amp;D201</f>
        <v>DISTRIBUCION VOLUMEN X CRITERIO (Consumiciones)ChiclesNIVEL MEDIO ALTO</v>
      </c>
      <c r="B201">
        <v>0</v>
      </c>
      <c r="C201" s="20">
        <v>0</v>
      </c>
      <c r="D201" s="20" t="s">
        <v>159</v>
      </c>
      <c r="E201" s="21">
        <v>17.026081342412272</v>
      </c>
      <c r="F201" s="21">
        <v>6.9722424788444384</v>
      </c>
      <c r="G201" s="21">
        <v>15.4761676388295</v>
      </c>
      <c r="H201" s="21">
        <v>9.4844034479754242</v>
      </c>
      <c r="I201" s="21">
        <v>15.462957409780662</v>
      </c>
      <c r="J201" s="21">
        <v>13.031694641995228</v>
      </c>
      <c r="K201" s="21">
        <v>30.61525277719571</v>
      </c>
      <c r="L201" s="21">
        <v>12.33519324336099</v>
      </c>
      <c r="M201" s="21">
        <v>4.7918586313742013</v>
      </c>
      <c r="N201" s="21"/>
      <c r="O201" s="21"/>
    </row>
    <row r="202" spans="1:15" x14ac:dyDescent="0.35">
      <c r="A202" s="20" t="str">
        <f>B3&amp;C177&amp;D202</f>
        <v>DISTRIBUCION VOLUMEN X CRITERIO (Consumiciones)ChiclesNIVEL MEDIO</v>
      </c>
      <c r="B202">
        <v>0</v>
      </c>
      <c r="C202" s="20">
        <v>0</v>
      </c>
      <c r="D202" s="20" t="s">
        <v>160</v>
      </c>
      <c r="E202" s="21">
        <v>14.977707919134259</v>
      </c>
      <c r="F202" s="21">
        <v>15.412763087298883</v>
      </c>
      <c r="G202" s="21">
        <v>23.083799727369158</v>
      </c>
      <c r="H202" s="21">
        <v>42.274719437441497</v>
      </c>
      <c r="I202" s="21">
        <v>19.837180110394929</v>
      </c>
      <c r="J202" s="21">
        <v>26.90751495372395</v>
      </c>
      <c r="K202" s="21">
        <v>24.956810860786092</v>
      </c>
      <c r="L202" s="21">
        <v>21.736899455237705</v>
      </c>
      <c r="M202" s="21">
        <v>15.830454532805041</v>
      </c>
      <c r="N202" s="21"/>
      <c r="O202" s="21"/>
    </row>
    <row r="203" spans="1:15" x14ac:dyDescent="0.35">
      <c r="A203" s="20" t="str">
        <f>B3&amp;C177&amp;D203</f>
        <v>DISTRIBUCION VOLUMEN X CRITERIO (Consumiciones)ChiclesNIVEL MEDIO BAJO</v>
      </c>
      <c r="B203">
        <v>0</v>
      </c>
      <c r="C203" s="20">
        <v>0</v>
      </c>
      <c r="D203" s="20" t="s">
        <v>161</v>
      </c>
      <c r="E203" s="21">
        <v>8.7344276736770006</v>
      </c>
      <c r="F203" s="22">
        <v>10.418473620111826</v>
      </c>
      <c r="G203" s="22">
        <v>11.655037724957849</v>
      </c>
      <c r="H203" s="21">
        <v>7.1057737006152273</v>
      </c>
      <c r="I203" s="21">
        <v>5.85879745077367</v>
      </c>
      <c r="J203" s="21">
        <v>9.402140371174136</v>
      </c>
      <c r="K203" s="21">
        <v>8.2659663875013241</v>
      </c>
      <c r="L203" s="21">
        <v>19.493623723315846</v>
      </c>
      <c r="M203" s="21">
        <v>43.768876286789919</v>
      </c>
      <c r="N203" s="21"/>
      <c r="O203" s="21"/>
    </row>
    <row r="204" spans="1:15" x14ac:dyDescent="0.35">
      <c r="A204" s="20" t="str">
        <f>B3&amp;C177&amp;D204</f>
        <v>DISTRIBUCION VOLUMEN X CRITERIO (Consumiciones)ChiclesHOMBRE</v>
      </c>
      <c r="B204">
        <v>0</v>
      </c>
      <c r="C204" s="20">
        <v>0</v>
      </c>
      <c r="D204" s="20" t="s">
        <v>107</v>
      </c>
      <c r="E204" s="21">
        <v>35.108063343419929</v>
      </c>
      <c r="F204" s="21">
        <v>32.337555748996174</v>
      </c>
      <c r="G204" s="21">
        <v>34.215973710260037</v>
      </c>
      <c r="H204" s="21">
        <v>24.345719400904432</v>
      </c>
      <c r="I204" s="21">
        <v>25.116634364682046</v>
      </c>
      <c r="J204" s="21">
        <v>41.675325363357359</v>
      </c>
      <c r="K204" s="21">
        <v>40.949372460042255</v>
      </c>
      <c r="L204" s="21">
        <v>36.478961082116598</v>
      </c>
      <c r="M204" s="21">
        <v>26.576511253158198</v>
      </c>
      <c r="N204" s="21"/>
      <c r="O204" s="21"/>
    </row>
    <row r="205" spans="1:15" x14ac:dyDescent="0.35">
      <c r="A205" s="20" t="str">
        <f>B3&amp;C177&amp;D205</f>
        <v>DISTRIBUCION VOLUMEN X CRITERIO (Consumiciones)ChiclesMUJER</v>
      </c>
      <c r="B205">
        <v>0</v>
      </c>
      <c r="C205" s="20">
        <v>0</v>
      </c>
      <c r="D205" s="20" t="s">
        <v>108</v>
      </c>
      <c r="E205" s="21">
        <v>64.891936656580071</v>
      </c>
      <c r="F205" s="21">
        <v>67.662444251003834</v>
      </c>
      <c r="G205" s="21">
        <v>65.784026289739955</v>
      </c>
      <c r="H205" s="21">
        <v>75.654280599095557</v>
      </c>
      <c r="I205" s="21">
        <v>74.883378787591838</v>
      </c>
      <c r="J205" s="21">
        <v>58.324674636642641</v>
      </c>
      <c r="K205" s="21">
        <v>59.050627539957745</v>
      </c>
      <c r="L205" s="21">
        <v>63.521038917883402</v>
      </c>
      <c r="M205" s="21">
        <v>73.423488746841798</v>
      </c>
      <c r="N205" s="21"/>
      <c r="O205" s="21"/>
    </row>
    <row r="206" spans="1:15" x14ac:dyDescent="0.35">
      <c r="A206" s="20" t="str">
        <f>B3&amp;C206&amp;D206</f>
        <v>DISTRIBUCION VOLUMEN X CRITERIO (Consumiciones)CaramelosT.ESPAÑA</v>
      </c>
      <c r="B206">
        <v>0</v>
      </c>
      <c r="C206" s="20" t="s">
        <v>66</v>
      </c>
      <c r="D206" s="20" t="s">
        <v>79</v>
      </c>
      <c r="E206" s="21">
        <v>100</v>
      </c>
      <c r="F206" s="21">
        <v>100</v>
      </c>
      <c r="G206" s="21">
        <v>100</v>
      </c>
      <c r="H206" s="21">
        <v>100</v>
      </c>
      <c r="I206" s="21">
        <v>100</v>
      </c>
      <c r="J206" s="21">
        <v>100</v>
      </c>
      <c r="K206" s="21">
        <v>100</v>
      </c>
      <c r="L206" s="21">
        <v>100</v>
      </c>
      <c r="M206" s="21">
        <v>100</v>
      </c>
      <c r="N206" s="21"/>
      <c r="O206" s="21"/>
    </row>
    <row r="207" spans="1:15" x14ac:dyDescent="0.35">
      <c r="A207" s="20" t="str">
        <f>B3&amp;C206&amp;D207</f>
        <v>DISTRIBUCION VOLUMEN X CRITERIO (Consumiciones)CaramelosBCN AM</v>
      </c>
      <c r="B207">
        <v>0</v>
      </c>
      <c r="C207" s="20">
        <v>0</v>
      </c>
      <c r="D207" s="20" t="s">
        <v>81</v>
      </c>
      <c r="E207" s="22">
        <v>10.198366941090221</v>
      </c>
      <c r="F207" s="22">
        <v>13.735121688574425</v>
      </c>
      <c r="G207" s="21">
        <v>11.873918241258057</v>
      </c>
      <c r="H207" s="22">
        <v>24.910666934121071</v>
      </c>
      <c r="I207" s="21">
        <v>16.084670977967185</v>
      </c>
      <c r="J207" s="22">
        <v>18.311871036116241</v>
      </c>
      <c r="K207" s="22">
        <v>16.677056291791974</v>
      </c>
      <c r="L207" s="22">
        <v>17.715750895947295</v>
      </c>
      <c r="M207" s="21">
        <v>15.236826866502376</v>
      </c>
      <c r="N207" s="21"/>
      <c r="O207" s="21"/>
    </row>
    <row r="208" spans="1:15" x14ac:dyDescent="0.35">
      <c r="A208" s="20" t="str">
        <f>B3&amp;C206&amp;D208</f>
        <v>DISTRIBUCION VOLUMEN X CRITERIO (Consumiciones)CaramelosREST.CAT ARAGON</v>
      </c>
      <c r="B208">
        <v>0</v>
      </c>
      <c r="C208" s="20">
        <v>0</v>
      </c>
      <c r="D208" s="20" t="s">
        <v>82</v>
      </c>
      <c r="E208" s="22">
        <v>6.1563613177948371</v>
      </c>
      <c r="F208" s="22">
        <v>10.91068613876044</v>
      </c>
      <c r="G208" s="21">
        <v>25.165316086686367</v>
      </c>
      <c r="H208" s="21">
        <v>13.609390711019451</v>
      </c>
      <c r="I208" s="21">
        <v>13.094400986806129</v>
      </c>
      <c r="J208" s="21">
        <v>17.296744638588684</v>
      </c>
      <c r="K208" s="22">
        <v>18.270462417623616</v>
      </c>
      <c r="L208" s="21">
        <v>18.095946354522166</v>
      </c>
      <c r="M208" s="22">
        <v>14.317896077176941</v>
      </c>
      <c r="N208" s="21"/>
      <c r="O208" s="21"/>
    </row>
    <row r="209" spans="1:15" x14ac:dyDescent="0.35">
      <c r="A209" s="20" t="str">
        <f>B3&amp;C206&amp;D209</f>
        <v>DISTRIBUCION VOLUMEN X CRITERIO (Consumiciones)CaramelosLEVANTE</v>
      </c>
      <c r="B209">
        <v>0</v>
      </c>
      <c r="C209" s="20">
        <v>0</v>
      </c>
      <c r="D209" s="20" t="s">
        <v>83</v>
      </c>
      <c r="E209" s="22">
        <v>15.56687704869684</v>
      </c>
      <c r="F209" s="21">
        <v>15.222835717496686</v>
      </c>
      <c r="G209" s="21">
        <v>7.6072101423448641</v>
      </c>
      <c r="H209" s="21">
        <v>7.9755763955969519</v>
      </c>
      <c r="I209" s="21">
        <v>14.127356080314257</v>
      </c>
      <c r="J209" s="21">
        <v>18.865861326911268</v>
      </c>
      <c r="K209" s="21">
        <v>17.090120299513657</v>
      </c>
      <c r="L209" s="22">
        <v>5.6145462409292408</v>
      </c>
      <c r="M209" s="21">
        <v>20.493167681640799</v>
      </c>
      <c r="N209" s="21"/>
      <c r="O209" s="21"/>
    </row>
    <row r="210" spans="1:15" x14ac:dyDescent="0.35">
      <c r="A210" s="20" t="str">
        <f>B3&amp;C206&amp;D210</f>
        <v>DISTRIBUCION VOLUMEN X CRITERIO (Consumiciones)CaramelosANDALUCIA</v>
      </c>
      <c r="B210">
        <v>0</v>
      </c>
      <c r="C210" s="20">
        <v>0</v>
      </c>
      <c r="D210" s="20" t="s">
        <v>84</v>
      </c>
      <c r="E210" s="21">
        <v>21.962973886225175</v>
      </c>
      <c r="F210" s="21">
        <v>28.916032226068957</v>
      </c>
      <c r="G210" s="21">
        <v>27.49556947066122</v>
      </c>
      <c r="H210" s="21">
        <v>27.83485987504692</v>
      </c>
      <c r="I210" s="21">
        <v>25.634888903630422</v>
      </c>
      <c r="J210" s="21">
        <v>30.214137942191023</v>
      </c>
      <c r="K210" s="21">
        <v>31.820311463422147</v>
      </c>
      <c r="L210" s="21">
        <v>34.091422617685183</v>
      </c>
      <c r="M210" s="21">
        <v>35.536937022138879</v>
      </c>
      <c r="N210" s="21"/>
      <c r="O210" s="21"/>
    </row>
    <row r="211" spans="1:15" x14ac:dyDescent="0.35">
      <c r="A211" s="20" t="str">
        <f>B3&amp;C206&amp;D211</f>
        <v>DISTRIBUCION VOLUMEN X CRITERIO (Consumiciones)CaramelosMDD AM</v>
      </c>
      <c r="B211">
        <v>0</v>
      </c>
      <c r="C211" s="20">
        <v>0</v>
      </c>
      <c r="D211" s="20" t="s">
        <v>85</v>
      </c>
      <c r="E211" s="22">
        <v>5.3546996087287475</v>
      </c>
      <c r="F211" s="21">
        <v>8.5747991275935043</v>
      </c>
      <c r="G211" s="21">
        <v>9.073440769977422</v>
      </c>
      <c r="H211" s="21">
        <v>3.7534780499767675</v>
      </c>
      <c r="I211" s="21">
        <v>13.140890599703456</v>
      </c>
      <c r="J211" s="21">
        <v>4.2945521130906634</v>
      </c>
      <c r="K211" s="22">
        <v>6.8799817912880323</v>
      </c>
      <c r="L211" s="21">
        <v>9.5341676409429326</v>
      </c>
      <c r="M211" s="21">
        <v>4.7468031664845149</v>
      </c>
      <c r="N211" s="21"/>
      <c r="O211" s="21"/>
    </row>
    <row r="212" spans="1:15" x14ac:dyDescent="0.35">
      <c r="A212" s="20" t="str">
        <f>B3&amp;C206&amp;D212</f>
        <v>DISTRIBUCION VOLUMEN X CRITERIO (Consumiciones)CaramelosRTO CENTRO</v>
      </c>
      <c r="B212">
        <v>0</v>
      </c>
      <c r="C212" s="20">
        <v>0</v>
      </c>
      <c r="D212" s="20" t="s">
        <v>86</v>
      </c>
      <c r="E212" s="21">
        <v>18.297192003797548</v>
      </c>
      <c r="F212" s="22">
        <v>6.0352770293015316</v>
      </c>
      <c r="G212" s="21">
        <v>6.2718791951604995</v>
      </c>
      <c r="H212" s="21">
        <v>6.4923604881404282</v>
      </c>
      <c r="I212" s="21">
        <v>7.0629716418739994</v>
      </c>
      <c r="J212" s="21">
        <v>4.5947331443839809</v>
      </c>
      <c r="K212" s="21">
        <v>3.5486432819597233</v>
      </c>
      <c r="L212" s="21">
        <v>3.6780483877649899</v>
      </c>
      <c r="M212" s="21">
        <v>3.334579556411768</v>
      </c>
      <c r="N212" s="21"/>
      <c r="O212" s="21"/>
    </row>
    <row r="213" spans="1:15" x14ac:dyDescent="0.35">
      <c r="A213" s="20" t="str">
        <f>B3&amp;C206&amp;D213</f>
        <v>DISTRIBUCION VOLUMEN X CRITERIO (Consumiciones)CaramelosNORTE-CENTRO</v>
      </c>
      <c r="B213">
        <v>0</v>
      </c>
      <c r="C213" s="20">
        <v>0</v>
      </c>
      <c r="D213" s="20" t="s">
        <v>87</v>
      </c>
      <c r="E213" s="22">
        <v>15.540193079582831</v>
      </c>
      <c r="F213" s="22">
        <v>11.500568001131498</v>
      </c>
      <c r="G213" s="21">
        <v>4.6686375444718546</v>
      </c>
      <c r="H213" s="22">
        <v>9.4018551300699009</v>
      </c>
      <c r="I213" s="22">
        <v>8.855154287066636</v>
      </c>
      <c r="J213" s="22">
        <v>2.5406675007170678</v>
      </c>
      <c r="K213" s="21">
        <v>1.4393344375381369</v>
      </c>
      <c r="L213" s="22">
        <v>7.6551347028146424</v>
      </c>
      <c r="M213" s="22">
        <v>2.0130984099470748</v>
      </c>
      <c r="N213" s="21"/>
      <c r="O213" s="21"/>
    </row>
    <row r="214" spans="1:15" x14ac:dyDescent="0.35">
      <c r="A214" s="20" t="str">
        <f>B3&amp;C206&amp;D214</f>
        <v>DISTRIBUCION VOLUMEN X CRITERIO (Consumiciones)CaramelosNOROESTE</v>
      </c>
      <c r="B214">
        <v>0</v>
      </c>
      <c r="C214" s="20">
        <v>0</v>
      </c>
      <c r="D214" s="20" t="s">
        <v>88</v>
      </c>
      <c r="E214" s="22">
        <v>6.9233406082259652</v>
      </c>
      <c r="F214" s="22">
        <v>5.1046920827278708</v>
      </c>
      <c r="G214" s="21">
        <v>7.8440233747211652</v>
      </c>
      <c r="H214" s="21">
        <v>6.0218251722003471</v>
      </c>
      <c r="I214" s="21">
        <v>1.9996575581926961</v>
      </c>
      <c r="J214" s="21">
        <v>3.8814322980010787</v>
      </c>
      <c r="K214" s="21">
        <v>4.2740924140075238</v>
      </c>
      <c r="L214" s="21">
        <v>3.6149949124120986</v>
      </c>
      <c r="M214" s="22">
        <v>4.3206901122719277</v>
      </c>
      <c r="N214" s="21"/>
      <c r="O214" s="21"/>
    </row>
    <row r="215" spans="1:15" x14ac:dyDescent="0.35">
      <c r="A215" s="20" t="str">
        <f>B3&amp;C206&amp;D215</f>
        <v>DISTRIBUCION VOLUMEN X CRITERIO (Consumiciones)Caramelos&lt;2MIL</v>
      </c>
      <c r="B215">
        <v>0</v>
      </c>
      <c r="C215" s="20">
        <v>0</v>
      </c>
      <c r="D215" s="20" t="s">
        <v>89</v>
      </c>
      <c r="E215" s="22">
        <v>5.7533378836522768</v>
      </c>
      <c r="F215" s="22">
        <v>4.6769765703662269</v>
      </c>
      <c r="G215" s="22">
        <v>1.1988658569353325</v>
      </c>
      <c r="H215" s="22">
        <v>4.8115546680094665</v>
      </c>
      <c r="I215" s="22">
        <v>1.6958318915517276</v>
      </c>
      <c r="J215" s="22">
        <v>1.9533023417057445</v>
      </c>
      <c r="K215" s="22">
        <v>8.4718525458696661</v>
      </c>
      <c r="L215" s="22">
        <v>1.8811117532829855</v>
      </c>
      <c r="M215" s="22">
        <v>3.9520125856718389</v>
      </c>
      <c r="N215" s="21"/>
      <c r="O215" s="21"/>
    </row>
    <row r="216" spans="1:15" x14ac:dyDescent="0.35">
      <c r="A216" s="20" t="str">
        <f>B3&amp;C206&amp;D216</f>
        <v>DISTRIBUCION VOLUMEN X CRITERIO (Consumiciones)Caramelos2-5MIL</v>
      </c>
      <c r="B216">
        <v>0</v>
      </c>
      <c r="C216" s="20">
        <v>0</v>
      </c>
      <c r="D216" s="20" t="s">
        <v>90</v>
      </c>
      <c r="E216" s="22">
        <v>5.7265168432021891</v>
      </c>
      <c r="F216" s="22">
        <v>6.8018443295529654</v>
      </c>
      <c r="G216" s="22">
        <v>3.5163480355280647</v>
      </c>
      <c r="H216" s="22">
        <v>2.9538111774042273</v>
      </c>
      <c r="I216" s="22">
        <v>7.3662316520217512</v>
      </c>
      <c r="J216" s="22">
        <v>1.3702216514365577</v>
      </c>
      <c r="K216" s="22">
        <v>1.8148687461338551</v>
      </c>
      <c r="L216" s="22">
        <v>1.7296594180904223</v>
      </c>
      <c r="M216" s="22">
        <v>1.0384515929266949</v>
      </c>
      <c r="N216" s="21"/>
      <c r="O216" s="21"/>
    </row>
    <row r="217" spans="1:15" x14ac:dyDescent="0.35">
      <c r="A217" s="20" t="str">
        <f>B3&amp;C206&amp;D217</f>
        <v>DISTRIBUCION VOLUMEN X CRITERIO (Consumiciones)Caramelos5-10MIL</v>
      </c>
      <c r="B217">
        <v>0</v>
      </c>
      <c r="C217" s="20">
        <v>0</v>
      </c>
      <c r="D217" s="20" t="s">
        <v>91</v>
      </c>
      <c r="E217" s="22">
        <v>3.2399023647614316</v>
      </c>
      <c r="F217" s="22">
        <v>6.3887845376368686</v>
      </c>
      <c r="G217" s="22">
        <v>3.0499183105992853</v>
      </c>
      <c r="H217" s="21">
        <v>4.6256717320362011</v>
      </c>
      <c r="I217" s="22">
        <v>5.3904742012231086</v>
      </c>
      <c r="J217" s="22">
        <v>4.7098126538175071</v>
      </c>
      <c r="K217" s="22">
        <v>3.7158968695566084</v>
      </c>
      <c r="L217" s="22">
        <v>20.570823542824034</v>
      </c>
      <c r="M217" s="22">
        <v>26.55046522400842</v>
      </c>
      <c r="N217" s="21"/>
      <c r="O217" s="21"/>
    </row>
    <row r="218" spans="1:15" x14ac:dyDescent="0.35">
      <c r="A218" s="20" t="str">
        <f>B3&amp;C206&amp;D218</f>
        <v>DISTRIBUCION VOLUMEN X CRITERIO (Consumiciones)Caramelos10-30MIL</v>
      </c>
      <c r="B218">
        <v>0</v>
      </c>
      <c r="C218" s="20">
        <v>0</v>
      </c>
      <c r="D218" s="20" t="s">
        <v>92</v>
      </c>
      <c r="E218" s="21">
        <v>23.912364227751887</v>
      </c>
      <c r="F218" s="21">
        <v>19.18492513285641</v>
      </c>
      <c r="G218" s="21">
        <v>11.801816300337562</v>
      </c>
      <c r="H218" s="21">
        <v>23.554303182951884</v>
      </c>
      <c r="I218" s="21">
        <v>15.425640823366365</v>
      </c>
      <c r="J218" s="21">
        <v>16.595552219204944</v>
      </c>
      <c r="K218" s="21">
        <v>18.779975546725808</v>
      </c>
      <c r="L218" s="21">
        <v>16.232975385359445</v>
      </c>
      <c r="M218" s="21">
        <v>9.1389410640212798</v>
      </c>
      <c r="N218" s="21"/>
      <c r="O218" s="21"/>
    </row>
    <row r="219" spans="1:15" x14ac:dyDescent="0.35">
      <c r="A219" s="20" t="str">
        <f>B3&amp;C206&amp;D219</f>
        <v>DISTRIBUCION VOLUMEN X CRITERIO (Consumiciones)Caramelos30-100MIL</v>
      </c>
      <c r="B219">
        <v>0</v>
      </c>
      <c r="C219" s="20">
        <v>0</v>
      </c>
      <c r="D219" s="20" t="s">
        <v>93</v>
      </c>
      <c r="E219" s="21">
        <v>16.050480451885992</v>
      </c>
      <c r="F219" s="21">
        <v>16.785071554929747</v>
      </c>
      <c r="G219" s="21">
        <v>33.485681359719393</v>
      </c>
      <c r="H219" s="21">
        <v>8.1804293536096928</v>
      </c>
      <c r="I219" s="21">
        <v>17.550635668810362</v>
      </c>
      <c r="J219" s="21">
        <v>14.61147170780453</v>
      </c>
      <c r="K219" s="21">
        <v>9.3329513083556446</v>
      </c>
      <c r="L219" s="21">
        <v>15.828847842777522</v>
      </c>
      <c r="M219" s="21">
        <v>24.59402049911456</v>
      </c>
      <c r="N219" s="21"/>
      <c r="O219" s="21"/>
    </row>
    <row r="220" spans="1:15" x14ac:dyDescent="0.35">
      <c r="A220" s="20" t="str">
        <f>B3&amp;C206&amp;D220</f>
        <v>DISTRIBUCION VOLUMEN X CRITERIO (Consumiciones)Caramelos100-200MIL</v>
      </c>
      <c r="B220">
        <v>0</v>
      </c>
      <c r="C220" s="20">
        <v>0</v>
      </c>
      <c r="D220" s="20" t="s">
        <v>94</v>
      </c>
      <c r="E220" s="22">
        <v>7.2488839078813188</v>
      </c>
      <c r="F220" s="21">
        <v>4.3843201057986567</v>
      </c>
      <c r="G220" s="21">
        <v>4.8724541840122146</v>
      </c>
      <c r="H220" s="21">
        <v>3.1707155287576736</v>
      </c>
      <c r="I220" s="21">
        <v>1.9707705299242144</v>
      </c>
      <c r="J220" s="21">
        <v>6.6215175280502958</v>
      </c>
      <c r="K220" s="21">
        <v>6.43705055782159</v>
      </c>
      <c r="L220" s="21">
        <v>7.034572385518989</v>
      </c>
      <c r="M220" s="21">
        <v>4.2968660627283581</v>
      </c>
      <c r="N220" s="21"/>
      <c r="O220" s="21"/>
    </row>
    <row r="221" spans="1:15" x14ac:dyDescent="0.35">
      <c r="A221" s="20" t="str">
        <f>B3&amp;C206&amp;D221</f>
        <v>DISTRIBUCION VOLUMEN X CRITERIO (Consumiciones)Caramelos200-500MIL</v>
      </c>
      <c r="B221">
        <v>0</v>
      </c>
      <c r="C221" s="20">
        <v>0</v>
      </c>
      <c r="D221" s="20" t="s">
        <v>95</v>
      </c>
      <c r="E221" s="22">
        <v>17.959940340262737</v>
      </c>
      <c r="F221" s="21">
        <v>24.663305805623196</v>
      </c>
      <c r="G221" s="21">
        <v>18.664640591863609</v>
      </c>
      <c r="H221" s="21">
        <v>20.107649334111883</v>
      </c>
      <c r="I221" s="21">
        <v>14.240738383423665</v>
      </c>
      <c r="J221" s="21">
        <v>19.286831586918073</v>
      </c>
      <c r="K221" s="21">
        <v>13.901138631798437</v>
      </c>
      <c r="L221" s="21">
        <v>11.796146243985026</v>
      </c>
      <c r="M221" s="21">
        <v>7.2355497831605069</v>
      </c>
      <c r="N221" s="21"/>
      <c r="O221" s="21"/>
    </row>
    <row r="222" spans="1:15" x14ac:dyDescent="0.35">
      <c r="A222" s="20" t="str">
        <f>B3&amp;C206&amp;D222</f>
        <v>DISTRIBUCION VOLUMEN X CRITERIO (Consumiciones)Caramelos&gt;500MIL</v>
      </c>
      <c r="B222">
        <v>0</v>
      </c>
      <c r="C222" s="20">
        <v>0</v>
      </c>
      <c r="D222" s="20" t="s">
        <v>96</v>
      </c>
      <c r="E222" s="21">
        <v>20.108578474744323</v>
      </c>
      <c r="F222" s="21">
        <v>17.114776467606514</v>
      </c>
      <c r="G222" s="21">
        <v>23.410271479965626</v>
      </c>
      <c r="H222" s="21">
        <v>32.595861834076004</v>
      </c>
      <c r="I222" s="21">
        <v>36.359664299455495</v>
      </c>
      <c r="J222" s="21">
        <v>34.851298357642669</v>
      </c>
      <c r="K222" s="21">
        <v>37.546251410869544</v>
      </c>
      <c r="L222" s="21">
        <v>24.925860489906952</v>
      </c>
      <c r="M222" s="21">
        <v>23.193680674457706</v>
      </c>
      <c r="N222" s="21"/>
      <c r="O222" s="21"/>
    </row>
    <row r="223" spans="1:15" x14ac:dyDescent="0.35">
      <c r="A223" s="20" t="str">
        <f>B3&amp;C206&amp;D223</f>
        <v>DISTRIBUCION VOLUMEN X CRITERIO (Consumiciones)CaramelosDE 15 A 19 AÑOS</v>
      </c>
      <c r="B223">
        <v>0</v>
      </c>
      <c r="C223" s="20">
        <v>0</v>
      </c>
      <c r="D223" s="20" t="s">
        <v>97</v>
      </c>
      <c r="E223" s="22">
        <v>1.4333201317907189</v>
      </c>
      <c r="F223" s="22">
        <v>2.007300683853543</v>
      </c>
      <c r="G223" s="22">
        <v>1.3296297010215798</v>
      </c>
      <c r="H223" s="22">
        <v>3.329209369280651</v>
      </c>
      <c r="I223" s="22">
        <v>5.6378435847740693</v>
      </c>
      <c r="J223" s="22" t="s">
        <v>174</v>
      </c>
      <c r="K223" s="22">
        <v>1.3159006570454064</v>
      </c>
      <c r="L223" s="22">
        <v>3.7994614766903849</v>
      </c>
      <c r="M223" s="22" t="s">
        <v>174</v>
      </c>
      <c r="N223" s="21"/>
      <c r="O223" s="21"/>
    </row>
    <row r="224" spans="1:15" x14ac:dyDescent="0.35">
      <c r="A224" s="20" t="str">
        <f>B3&amp;C206&amp;D224</f>
        <v>DISTRIBUCION VOLUMEN X CRITERIO (Consumiciones)CaramelosDE 20 A 24 AÑOS</v>
      </c>
      <c r="B224">
        <v>0</v>
      </c>
      <c r="C224" s="20">
        <v>0</v>
      </c>
      <c r="D224" s="20" t="s">
        <v>98</v>
      </c>
      <c r="E224" s="22">
        <v>1.3254506079731698</v>
      </c>
      <c r="F224" s="22">
        <v>4.704083872581565</v>
      </c>
      <c r="G224" s="22">
        <v>2.6041279506083463</v>
      </c>
      <c r="H224" s="22">
        <v>2.171719120576757</v>
      </c>
      <c r="I224" s="22">
        <v>0.47018102800671974</v>
      </c>
      <c r="J224" s="22">
        <v>1.5858864322418429</v>
      </c>
      <c r="K224" s="22">
        <v>2.2181008644224032</v>
      </c>
      <c r="L224" s="22">
        <v>1.7022792922684826</v>
      </c>
      <c r="M224" s="22">
        <v>2.2963878763018761</v>
      </c>
      <c r="N224" s="21"/>
      <c r="O224" s="21"/>
    </row>
    <row r="225" spans="1:15" x14ac:dyDescent="0.35">
      <c r="A225" s="20" t="str">
        <f>B3&amp;C206&amp;D225</f>
        <v>DISTRIBUCION VOLUMEN X CRITERIO (Consumiciones)CaramelosDE 25 A 34 AÑOS</v>
      </c>
      <c r="B225">
        <v>0</v>
      </c>
      <c r="C225" s="20">
        <v>0</v>
      </c>
      <c r="D225" s="20" t="s">
        <v>99</v>
      </c>
      <c r="E225" s="21">
        <v>10.558475811684207</v>
      </c>
      <c r="F225" s="21">
        <v>13.764434630922384</v>
      </c>
      <c r="G225" s="21">
        <v>4.4314180966893577</v>
      </c>
      <c r="H225" s="21">
        <v>13.662949092988347</v>
      </c>
      <c r="I225" s="21">
        <v>4.3268508441818057</v>
      </c>
      <c r="J225" s="21">
        <v>6.6638291295259711</v>
      </c>
      <c r="K225" s="21">
        <v>5.3427947040838593</v>
      </c>
      <c r="L225" s="21">
        <v>6.1609029374025415</v>
      </c>
      <c r="M225" s="21">
        <v>4.7647301740618531</v>
      </c>
      <c r="N225" s="21"/>
      <c r="O225" s="21"/>
    </row>
    <row r="226" spans="1:15" x14ac:dyDescent="0.35">
      <c r="A226" s="20" t="str">
        <f>B3&amp;C206&amp;D226</f>
        <v>DISTRIBUCION VOLUMEN X CRITERIO (Consumiciones)CaramelosDE 35 A 49 AÑOS</v>
      </c>
      <c r="B226">
        <v>0</v>
      </c>
      <c r="C226" s="20">
        <v>0</v>
      </c>
      <c r="D226" s="20" t="s">
        <v>100</v>
      </c>
      <c r="E226" s="21">
        <v>19.714532089579485</v>
      </c>
      <c r="F226" s="21">
        <v>24.428793258098334</v>
      </c>
      <c r="G226" s="21">
        <v>29.392918837515005</v>
      </c>
      <c r="H226" s="21">
        <v>27.800099306797733</v>
      </c>
      <c r="I226" s="21">
        <v>25.412167262204644</v>
      </c>
      <c r="J226" s="21">
        <v>14.791787190749384</v>
      </c>
      <c r="K226" s="21">
        <v>12.324584433972383</v>
      </c>
      <c r="L226" s="21">
        <v>15.005240377142611</v>
      </c>
      <c r="M226" s="21">
        <v>10.352437128396378</v>
      </c>
      <c r="N226" s="21"/>
      <c r="O226" s="21"/>
    </row>
    <row r="227" spans="1:15" x14ac:dyDescent="0.35">
      <c r="A227" s="20" t="str">
        <f>B3&amp;C206&amp;D227</f>
        <v>DISTRIBUCION VOLUMEN X CRITERIO (Consumiciones)CaramelosDE 50 A 59 AÑOS</v>
      </c>
      <c r="B227">
        <v>0</v>
      </c>
      <c r="C227" s="20">
        <v>0</v>
      </c>
      <c r="D227" s="20" t="s">
        <v>101</v>
      </c>
      <c r="E227" s="21">
        <v>28.117488111589552</v>
      </c>
      <c r="F227" s="21">
        <v>20.038488345241387</v>
      </c>
      <c r="G227" s="21">
        <v>14.032116114474604</v>
      </c>
      <c r="H227" s="21">
        <v>18.462613414326519</v>
      </c>
      <c r="I227" s="21">
        <v>24.150296095625528</v>
      </c>
      <c r="J227" s="21">
        <v>34.357841819988941</v>
      </c>
      <c r="K227" s="21">
        <v>19.045135719746924</v>
      </c>
      <c r="L227" s="21">
        <v>21.991352128956471</v>
      </c>
      <c r="M227" s="21">
        <v>18.756546962436456</v>
      </c>
      <c r="N227" s="21"/>
      <c r="O227" s="21"/>
    </row>
    <row r="228" spans="1:15" x14ac:dyDescent="0.35">
      <c r="A228" s="20" t="str">
        <f>B3&amp;C206&amp;D228</f>
        <v>DISTRIBUCION VOLUMEN X CRITERIO (Consumiciones)CaramelosDE 60 A 75 AÑOS</v>
      </c>
      <c r="B228">
        <v>0</v>
      </c>
      <c r="C228" s="20">
        <v>0</v>
      </c>
      <c r="D228" s="20" t="s">
        <v>102</v>
      </c>
      <c r="E228" s="22">
        <v>38.850724259098527</v>
      </c>
      <c r="F228" s="22">
        <v>35.056900710759649</v>
      </c>
      <c r="G228" s="21">
        <v>48.209773775535453</v>
      </c>
      <c r="H228" s="21">
        <v>34.573403317944077</v>
      </c>
      <c r="I228" s="21">
        <v>40.002653475784342</v>
      </c>
      <c r="J228" s="21">
        <v>42.600658109687295</v>
      </c>
      <c r="K228" s="21">
        <v>59.753472833577383</v>
      </c>
      <c r="L228" s="21">
        <v>51.340754972775606</v>
      </c>
      <c r="M228" s="21">
        <v>63.82990339593205</v>
      </c>
      <c r="N228" s="21"/>
      <c r="O228" s="21"/>
    </row>
    <row r="229" spans="1:15" x14ac:dyDescent="0.35">
      <c r="A229" s="20" t="str">
        <f>B3&amp;C206&amp;D229</f>
        <v>DISTRIBUCION VOLUMEN X CRITERIO (Consumiciones)CaramelosNIVEL ALTO</v>
      </c>
      <c r="B229">
        <v>0</v>
      </c>
      <c r="C229" s="20">
        <v>0</v>
      </c>
      <c r="D229" s="20" t="s">
        <v>158</v>
      </c>
      <c r="E229" s="21">
        <v>16.54910552526691</v>
      </c>
      <c r="F229" s="21">
        <v>21.593652320846918</v>
      </c>
      <c r="G229" s="21">
        <v>14.71702892499491</v>
      </c>
      <c r="H229" s="21">
        <v>10.810283196581857</v>
      </c>
      <c r="I229" s="21">
        <v>8.0265742014023971</v>
      </c>
      <c r="J229" s="21">
        <v>16.921304612182489</v>
      </c>
      <c r="K229" s="21">
        <v>14.375090117662657</v>
      </c>
      <c r="L229" s="21">
        <v>23.159440568070398</v>
      </c>
      <c r="M229" s="21">
        <v>14.323499651327012</v>
      </c>
      <c r="N229" s="21"/>
      <c r="O229" s="21"/>
    </row>
    <row r="230" spans="1:15" x14ac:dyDescent="0.35">
      <c r="A230" s="20" t="str">
        <f>B3&amp;C206&amp;D230</f>
        <v>DISTRIBUCION VOLUMEN X CRITERIO (Consumiciones)CaramelosNIVEL MEDIO ALTO</v>
      </c>
      <c r="B230">
        <v>0</v>
      </c>
      <c r="C230" s="20">
        <v>0</v>
      </c>
      <c r="D230" s="20" t="s">
        <v>159</v>
      </c>
      <c r="E230" s="21">
        <v>18.581154376592259</v>
      </c>
      <c r="F230" s="21">
        <v>13.873649101723402</v>
      </c>
      <c r="G230" s="21">
        <v>14.12500231245235</v>
      </c>
      <c r="H230" s="21">
        <v>14.896925348012285</v>
      </c>
      <c r="I230" s="21">
        <v>18.795106847222549</v>
      </c>
      <c r="J230" s="21">
        <v>8.2568575723433657</v>
      </c>
      <c r="K230" s="21">
        <v>8.4937312865392283</v>
      </c>
      <c r="L230" s="21">
        <v>6.4785150413662169</v>
      </c>
      <c r="M230" s="21">
        <v>5.7239978378620213</v>
      </c>
      <c r="N230" s="21"/>
      <c r="O230" s="21"/>
    </row>
    <row r="231" spans="1:15" x14ac:dyDescent="0.35">
      <c r="A231" s="20" t="str">
        <f>B3&amp;C206&amp;D231</f>
        <v>DISTRIBUCION VOLUMEN X CRITERIO (Consumiciones)CaramelosNIVEL MEDIO</v>
      </c>
      <c r="B231">
        <v>0</v>
      </c>
      <c r="C231" s="20">
        <v>0</v>
      </c>
      <c r="D231" s="20" t="s">
        <v>160</v>
      </c>
      <c r="E231" s="21">
        <v>17.499537946008498</v>
      </c>
      <c r="F231" s="21">
        <v>21.154716421343629</v>
      </c>
      <c r="G231" s="21">
        <v>36.288464168114189</v>
      </c>
      <c r="H231" s="21">
        <v>30.567199991580924</v>
      </c>
      <c r="I231" s="21">
        <v>23.991464055264014</v>
      </c>
      <c r="J231" s="21">
        <v>24.641394928341011</v>
      </c>
      <c r="K231" s="21">
        <v>20.116503634850602</v>
      </c>
      <c r="L231" s="21">
        <v>22.69308079230624</v>
      </c>
      <c r="M231" s="21">
        <v>35.070278897415953</v>
      </c>
      <c r="N231" s="21"/>
      <c r="O231" s="21"/>
    </row>
    <row r="232" spans="1:15" x14ac:dyDescent="0.35">
      <c r="A232" s="20" t="str">
        <f>B3&amp;C206&amp;D232</f>
        <v>DISTRIBUCION VOLUMEN X CRITERIO (Consumiciones)CaramelosNIVEL MEDIO BAJO</v>
      </c>
      <c r="B232">
        <v>0</v>
      </c>
      <c r="C232" s="20">
        <v>0</v>
      </c>
      <c r="D232" s="20" t="s">
        <v>161</v>
      </c>
      <c r="E232" s="22">
        <v>16.758689845204891</v>
      </c>
      <c r="F232" s="22">
        <v>8.3303664545708695</v>
      </c>
      <c r="G232" s="21">
        <v>6.5431819266744977</v>
      </c>
      <c r="H232" s="21">
        <v>7.2895510688555838</v>
      </c>
      <c r="I232" s="21">
        <v>20.354409341669072</v>
      </c>
      <c r="J232" s="21">
        <v>11.808542685516006</v>
      </c>
      <c r="K232" s="21">
        <v>10.224429087003053</v>
      </c>
      <c r="L232" s="21">
        <v>28.127030150312294</v>
      </c>
      <c r="M232" s="21">
        <v>30.175601174358533</v>
      </c>
      <c r="N232" s="21"/>
      <c r="O232" s="21"/>
    </row>
    <row r="233" spans="1:15" x14ac:dyDescent="0.35">
      <c r="A233" s="20" t="str">
        <f>B3&amp;C206&amp;D233</f>
        <v>DISTRIBUCION VOLUMEN X CRITERIO (Consumiciones)CaramelosHOMBRE</v>
      </c>
      <c r="B233">
        <v>0</v>
      </c>
      <c r="C233" s="20">
        <v>0</v>
      </c>
      <c r="D233" s="20" t="s">
        <v>107</v>
      </c>
      <c r="E233" s="21">
        <v>40.594990716787585</v>
      </c>
      <c r="F233" s="21">
        <v>48.2811171679881</v>
      </c>
      <c r="G233" s="21">
        <v>48.241688852194386</v>
      </c>
      <c r="H233" s="21">
        <v>42.110515008114518</v>
      </c>
      <c r="I233" s="21">
        <v>46.722840868547166</v>
      </c>
      <c r="J233" s="21">
        <v>42.7282466987647</v>
      </c>
      <c r="K233" s="21">
        <v>45.672572312569947</v>
      </c>
      <c r="L233" s="21">
        <v>38.787076733401285</v>
      </c>
      <c r="M233" s="21">
        <v>28.548405190681546</v>
      </c>
      <c r="N233" s="21"/>
      <c r="O233" s="21"/>
    </row>
    <row r="234" spans="1:15" x14ac:dyDescent="0.35">
      <c r="A234" s="20" t="str">
        <f>B3&amp;C206&amp;D234</f>
        <v>DISTRIBUCION VOLUMEN X CRITERIO (Consumiciones)CaramelosMUJER</v>
      </c>
      <c r="B234">
        <v>0</v>
      </c>
      <c r="C234" s="20">
        <v>0</v>
      </c>
      <c r="D234" s="20" t="s">
        <v>108</v>
      </c>
      <c r="E234" s="21">
        <v>59.405009283212415</v>
      </c>
      <c r="F234" s="21">
        <v>51.718897846580539</v>
      </c>
      <c r="G234" s="21">
        <v>51.758311147805614</v>
      </c>
      <c r="H234" s="21">
        <v>57.889484991885475</v>
      </c>
      <c r="I234" s="21">
        <v>53.277150167007612</v>
      </c>
      <c r="J234" s="21">
        <v>57.271770064944292</v>
      </c>
      <c r="K234" s="21">
        <v>54.327427687430053</v>
      </c>
      <c r="L234" s="21">
        <v>61.212923266598715</v>
      </c>
      <c r="M234" s="21">
        <v>71.451605883575681</v>
      </c>
      <c r="N234" s="21"/>
      <c r="O234" s="21"/>
    </row>
    <row r="235" spans="1:15" x14ac:dyDescent="0.35">
      <c r="A235" s="20" t="str">
        <f>B3&amp;C235&amp;D235</f>
        <v>DISTRIBUCION VOLUMEN X CRITERIO (Consumiciones)GolosinasT.ESPAÑA</v>
      </c>
      <c r="B235">
        <v>0</v>
      </c>
      <c r="C235" s="20" t="s">
        <v>68</v>
      </c>
      <c r="D235" s="20" t="s">
        <v>79</v>
      </c>
      <c r="E235" s="21">
        <v>100</v>
      </c>
      <c r="F235" s="21">
        <v>100</v>
      </c>
      <c r="G235" s="21">
        <v>100</v>
      </c>
      <c r="H235" s="21">
        <v>100</v>
      </c>
      <c r="I235" s="21">
        <v>100</v>
      </c>
      <c r="J235" s="21">
        <v>100</v>
      </c>
      <c r="K235" s="21">
        <v>100</v>
      </c>
      <c r="L235" s="21">
        <v>100</v>
      </c>
      <c r="M235" s="21">
        <v>100</v>
      </c>
      <c r="N235" s="21"/>
      <c r="O235" s="21"/>
    </row>
    <row r="236" spans="1:15" x14ac:dyDescent="0.35">
      <c r="A236" s="20" t="str">
        <f>B3&amp;C235&amp;D236</f>
        <v>DISTRIBUCION VOLUMEN X CRITERIO (Consumiciones)GolosinasBCN AM</v>
      </c>
      <c r="B236">
        <v>0</v>
      </c>
      <c r="C236" s="20">
        <v>0</v>
      </c>
      <c r="D236" s="20" t="s">
        <v>81</v>
      </c>
      <c r="E236" s="21">
        <v>3.6301547562675589</v>
      </c>
      <c r="F236" s="22">
        <v>8.2688090635532472</v>
      </c>
      <c r="G236" s="21">
        <v>12.013039665899802</v>
      </c>
      <c r="H236" s="21">
        <v>3.4758827479994059</v>
      </c>
      <c r="I236" s="22">
        <v>7.216969929965944</v>
      </c>
      <c r="J236" s="21">
        <v>3.681026234310897</v>
      </c>
      <c r="K236" s="22">
        <v>13.636257706894334</v>
      </c>
      <c r="L236" s="22">
        <v>7.5402984960149713</v>
      </c>
      <c r="M236" s="22">
        <v>8.6048394867706026</v>
      </c>
      <c r="N236" s="21"/>
      <c r="O236" s="21"/>
    </row>
    <row r="237" spans="1:15" x14ac:dyDescent="0.35">
      <c r="A237" s="20" t="str">
        <f>B3&amp;C235&amp;D237</f>
        <v>DISTRIBUCION VOLUMEN X CRITERIO (Consumiciones)GolosinasREST.CAT ARAGON</v>
      </c>
      <c r="B237">
        <v>0</v>
      </c>
      <c r="C237" s="20">
        <v>0</v>
      </c>
      <c r="D237" s="20" t="s">
        <v>82</v>
      </c>
      <c r="E237" s="22">
        <v>4.3456348892682666</v>
      </c>
      <c r="F237" s="22">
        <v>7.9848582090412625</v>
      </c>
      <c r="G237" s="21">
        <v>13.063131699425801</v>
      </c>
      <c r="H237" s="21">
        <v>7.9542067544336819</v>
      </c>
      <c r="I237" s="21">
        <v>4.7283926259325488</v>
      </c>
      <c r="J237" s="21">
        <v>10.238277637850485</v>
      </c>
      <c r="K237" s="21">
        <v>11.047027892322189</v>
      </c>
      <c r="L237" s="21">
        <v>9.4249479161173841</v>
      </c>
      <c r="M237" s="21">
        <v>7.9759949357053399</v>
      </c>
      <c r="N237" s="21"/>
      <c r="O237" s="21"/>
    </row>
    <row r="238" spans="1:15" x14ac:dyDescent="0.35">
      <c r="A238" s="20" t="str">
        <f>B3&amp;C235&amp;D238</f>
        <v>DISTRIBUCION VOLUMEN X CRITERIO (Consumiciones)GolosinasLEVANTE</v>
      </c>
      <c r="B238">
        <v>0</v>
      </c>
      <c r="C238" s="20">
        <v>0</v>
      </c>
      <c r="D238" s="20" t="s">
        <v>83</v>
      </c>
      <c r="E238" s="21">
        <v>17.901885013928727</v>
      </c>
      <c r="F238" s="22">
        <v>13.330602174422671</v>
      </c>
      <c r="G238" s="21">
        <v>8.6294143348340633</v>
      </c>
      <c r="H238" s="21">
        <v>15.213506999649024</v>
      </c>
      <c r="I238" s="21">
        <v>8.932160175248347</v>
      </c>
      <c r="J238" s="21">
        <v>16.506857209541174</v>
      </c>
      <c r="K238" s="21">
        <v>21.451369924454632</v>
      </c>
      <c r="L238" s="21">
        <v>15.99742672543141</v>
      </c>
      <c r="M238" s="21">
        <v>22.183635677457186</v>
      </c>
      <c r="N238" s="21"/>
      <c r="O238" s="21"/>
    </row>
    <row r="239" spans="1:15" x14ac:dyDescent="0.35">
      <c r="A239" s="20" t="str">
        <f>B3&amp;C235&amp;D239</f>
        <v>DISTRIBUCION VOLUMEN X CRITERIO (Consumiciones)GolosinasANDALUCIA</v>
      </c>
      <c r="B239">
        <v>0</v>
      </c>
      <c r="C239" s="20">
        <v>0</v>
      </c>
      <c r="D239" s="20" t="s">
        <v>84</v>
      </c>
      <c r="E239" s="21">
        <v>27.919178651923609</v>
      </c>
      <c r="F239" s="21">
        <v>29.379601624860207</v>
      </c>
      <c r="G239" s="21">
        <v>17.640752305337344</v>
      </c>
      <c r="H239" s="21">
        <v>24.457082645586397</v>
      </c>
      <c r="I239" s="21">
        <v>15.28254806454304</v>
      </c>
      <c r="J239" s="21">
        <v>23.066285600087607</v>
      </c>
      <c r="K239" s="21">
        <v>18.521543237677061</v>
      </c>
      <c r="L239" s="21">
        <v>17.229904441774867</v>
      </c>
      <c r="M239" s="21">
        <v>19.062308511601422</v>
      </c>
      <c r="N239" s="21"/>
      <c r="O239" s="21"/>
    </row>
    <row r="240" spans="1:15" x14ac:dyDescent="0.35">
      <c r="A240" s="20" t="str">
        <f>B3&amp;C235&amp;D240</f>
        <v>DISTRIBUCION VOLUMEN X CRITERIO (Consumiciones)GolosinasMDD AM</v>
      </c>
      <c r="B240">
        <v>0</v>
      </c>
      <c r="C240" s="20">
        <v>0</v>
      </c>
      <c r="D240" s="20" t="s">
        <v>85</v>
      </c>
      <c r="E240" s="21">
        <v>7.0877905142807327</v>
      </c>
      <c r="F240" s="21">
        <v>11.93475194748796</v>
      </c>
      <c r="G240" s="21">
        <v>7.2191167780967209</v>
      </c>
      <c r="H240" s="21">
        <v>7.7209471179998639</v>
      </c>
      <c r="I240" s="21">
        <v>28.350155772278701</v>
      </c>
      <c r="J240" s="21">
        <v>8.1106268835969733</v>
      </c>
      <c r="K240" s="21">
        <v>2.7843077597455737</v>
      </c>
      <c r="L240" s="21">
        <v>22.121264125925546</v>
      </c>
      <c r="M240" s="21">
        <v>8.6749454321784292</v>
      </c>
      <c r="N240" s="21"/>
      <c r="O240" s="21"/>
    </row>
    <row r="241" spans="1:15" x14ac:dyDescent="0.35">
      <c r="A241" s="20" t="str">
        <f>B3&amp;C235&amp;D241</f>
        <v>DISTRIBUCION VOLUMEN X CRITERIO (Consumiciones)GolosinasRTO CENTRO</v>
      </c>
      <c r="B241">
        <v>0</v>
      </c>
      <c r="C241" s="20">
        <v>0</v>
      </c>
      <c r="D241" s="20" t="s">
        <v>86</v>
      </c>
      <c r="E241" s="21">
        <v>26.578689007791372</v>
      </c>
      <c r="F241" s="21">
        <v>16.451463642407777</v>
      </c>
      <c r="G241" s="21">
        <v>26.541199125356556</v>
      </c>
      <c r="H241" s="21">
        <v>23.984387463589293</v>
      </c>
      <c r="I241" s="21">
        <v>24.554375224410009</v>
      </c>
      <c r="J241" s="21">
        <v>20.805753571780308</v>
      </c>
      <c r="K241" s="21">
        <v>17.653164554620808</v>
      </c>
      <c r="L241" s="21">
        <v>11.296320620040285</v>
      </c>
      <c r="M241" s="21">
        <v>16.678335843691983</v>
      </c>
      <c r="N241" s="21"/>
      <c r="O241" s="21"/>
    </row>
    <row r="242" spans="1:15" x14ac:dyDescent="0.35">
      <c r="A242" s="20" t="str">
        <f>B3&amp;C235&amp;D242</f>
        <v>DISTRIBUCION VOLUMEN X CRITERIO (Consumiciones)GolosinasNORTE-CENTRO</v>
      </c>
      <c r="B242">
        <v>0</v>
      </c>
      <c r="C242" s="20">
        <v>0</v>
      </c>
      <c r="D242" s="20" t="s">
        <v>87</v>
      </c>
      <c r="E242" s="21">
        <v>7.721332341466983</v>
      </c>
      <c r="F242" s="22">
        <v>9.9496938975507963</v>
      </c>
      <c r="G242" s="21">
        <v>9.5094408100949934</v>
      </c>
      <c r="H242" s="21">
        <v>12.821859729975182</v>
      </c>
      <c r="I242" s="21">
        <v>7.3156900222324586</v>
      </c>
      <c r="J242" s="21">
        <v>10.785788072890847</v>
      </c>
      <c r="K242" s="21">
        <v>9.7282715749114281</v>
      </c>
      <c r="L242" s="21">
        <v>9.9244412187964084</v>
      </c>
      <c r="M242" s="21">
        <v>11.446172818705731</v>
      </c>
      <c r="N242" s="21"/>
      <c r="O242" s="21"/>
    </row>
    <row r="243" spans="1:15" x14ac:dyDescent="0.35">
      <c r="A243" s="20" t="str">
        <f>B3&amp;C235&amp;D243</f>
        <v>DISTRIBUCION VOLUMEN X CRITERIO (Consumiciones)GolosinasNOROESTE</v>
      </c>
      <c r="B243">
        <v>0</v>
      </c>
      <c r="C243" s="20">
        <v>0</v>
      </c>
      <c r="D243" s="20" t="s">
        <v>88</v>
      </c>
      <c r="E243" s="21">
        <v>4.81534664473135</v>
      </c>
      <c r="F243" s="22">
        <v>2.7002194406760771</v>
      </c>
      <c r="G243" s="21">
        <v>5.3839392748697987</v>
      </c>
      <c r="H243" s="21">
        <v>4.3721086418369595</v>
      </c>
      <c r="I243" s="21">
        <v>3.6197023824635592</v>
      </c>
      <c r="J243" s="21">
        <v>6.8053859880633549</v>
      </c>
      <c r="K243" s="21">
        <v>5.1780148094442344</v>
      </c>
      <c r="L243" s="21">
        <v>6.4653676935157112</v>
      </c>
      <c r="M243" s="21">
        <v>5.3737766152488824</v>
      </c>
      <c r="N243" s="21"/>
      <c r="O243" s="21"/>
    </row>
    <row r="244" spans="1:15" x14ac:dyDescent="0.35">
      <c r="A244" s="20" t="str">
        <f>B3&amp;C235&amp;D244</f>
        <v>DISTRIBUCION VOLUMEN X CRITERIO (Consumiciones)Golosinas&lt;2MIL</v>
      </c>
      <c r="B244">
        <v>0</v>
      </c>
      <c r="C244" s="20">
        <v>0</v>
      </c>
      <c r="D244" s="20" t="s">
        <v>89</v>
      </c>
      <c r="E244" s="22">
        <v>11.159235179440884</v>
      </c>
      <c r="F244" s="22">
        <v>3.8247864200425044</v>
      </c>
      <c r="G244" s="22">
        <v>4.6310060499170644</v>
      </c>
      <c r="H244" s="22">
        <v>2.8288994570398436</v>
      </c>
      <c r="I244" s="22">
        <v>2.1109940048526963</v>
      </c>
      <c r="J244" s="22">
        <v>2.5177603560242394</v>
      </c>
      <c r="K244" s="22">
        <v>2.2793948602517067</v>
      </c>
      <c r="L244" s="22">
        <v>3.7554123614971395</v>
      </c>
      <c r="M244" s="21">
        <v>4.4561015813803051</v>
      </c>
      <c r="N244" s="21"/>
      <c r="O244" s="21"/>
    </row>
    <row r="245" spans="1:15" x14ac:dyDescent="0.35">
      <c r="A245" s="20" t="str">
        <f>B3&amp;C235&amp;D245</f>
        <v>DISTRIBUCION VOLUMEN X CRITERIO (Consumiciones)Golosinas2-5MIL</v>
      </c>
      <c r="B245">
        <v>0</v>
      </c>
      <c r="C245" s="20">
        <v>0</v>
      </c>
      <c r="D245" s="20" t="s">
        <v>90</v>
      </c>
      <c r="E245" s="22">
        <v>3.4561531295870433</v>
      </c>
      <c r="F245" s="22">
        <v>8.8426060790063286</v>
      </c>
      <c r="G245" s="21">
        <v>6.4492535836085327</v>
      </c>
      <c r="H245" s="21">
        <v>5.8311842943891525</v>
      </c>
      <c r="I245" s="22">
        <v>3.9950015051337751</v>
      </c>
      <c r="J245" s="21">
        <v>5.1888071956309778</v>
      </c>
      <c r="K245" s="22">
        <v>3.8737118955515251</v>
      </c>
      <c r="L245" s="22">
        <v>4.5054058899608735</v>
      </c>
      <c r="M245" s="21">
        <v>4.6554703156060881</v>
      </c>
      <c r="N245" s="21"/>
      <c r="O245" s="21"/>
    </row>
    <row r="246" spans="1:15" x14ac:dyDescent="0.35">
      <c r="A246" s="20" t="str">
        <f>B3&amp;C235&amp;D246</f>
        <v>DISTRIBUCION VOLUMEN X CRITERIO (Consumiciones)Golosinas5-10MIL</v>
      </c>
      <c r="B246">
        <v>0</v>
      </c>
      <c r="C246" s="20">
        <v>0</v>
      </c>
      <c r="D246" s="20" t="s">
        <v>91</v>
      </c>
      <c r="E246" s="22">
        <v>11.383180773552331</v>
      </c>
      <c r="F246" s="22">
        <v>8.0752708420603607</v>
      </c>
      <c r="G246" s="21">
        <v>12.026777206879968</v>
      </c>
      <c r="H246" s="21">
        <v>6.2468962865945574</v>
      </c>
      <c r="I246" s="21">
        <v>2.4191917250283805</v>
      </c>
      <c r="J246" s="21">
        <v>11.012200712211422</v>
      </c>
      <c r="K246" s="21">
        <v>9.241550968846898</v>
      </c>
      <c r="L246" s="21">
        <v>4.5124172002887741</v>
      </c>
      <c r="M246" s="21">
        <v>8.9222119726105831</v>
      </c>
      <c r="N246" s="21"/>
      <c r="O246" s="21"/>
    </row>
    <row r="247" spans="1:15" x14ac:dyDescent="0.35">
      <c r="A247" s="20" t="str">
        <f>B3&amp;C235&amp;D247</f>
        <v>DISTRIBUCION VOLUMEN X CRITERIO (Consumiciones)Golosinas10-30MIL</v>
      </c>
      <c r="B247">
        <v>0</v>
      </c>
      <c r="C247" s="20">
        <v>0</v>
      </c>
      <c r="D247" s="20" t="s">
        <v>92</v>
      </c>
      <c r="E247" s="21">
        <v>24.792420939411688</v>
      </c>
      <c r="F247" s="21">
        <v>20.286364317639418</v>
      </c>
      <c r="G247" s="21">
        <v>29.480942911218889</v>
      </c>
      <c r="H247" s="21">
        <v>37.023905966802936</v>
      </c>
      <c r="I247" s="21">
        <v>30.679406505804742</v>
      </c>
      <c r="J247" s="21">
        <v>23.544180375774076</v>
      </c>
      <c r="K247" s="21">
        <v>30.935388320199898</v>
      </c>
      <c r="L247" s="21">
        <v>25.134785322363996</v>
      </c>
      <c r="M247" s="21">
        <v>23.770900090289018</v>
      </c>
      <c r="N247" s="21"/>
      <c r="O247" s="21"/>
    </row>
    <row r="248" spans="1:15" x14ac:dyDescent="0.35">
      <c r="A248" s="20" t="str">
        <f>B3&amp;C235&amp;D248</f>
        <v>DISTRIBUCION VOLUMEN X CRITERIO (Consumiciones)Golosinas30-100MIL</v>
      </c>
      <c r="B248">
        <v>0</v>
      </c>
      <c r="C248" s="20">
        <v>0</v>
      </c>
      <c r="D248" s="20" t="s">
        <v>93</v>
      </c>
      <c r="E248" s="21">
        <v>30.523625650727602</v>
      </c>
      <c r="F248" s="21">
        <v>28.497173404251232</v>
      </c>
      <c r="G248" s="21">
        <v>17.283876186162676</v>
      </c>
      <c r="H248" s="21">
        <v>20.491154426522169</v>
      </c>
      <c r="I248" s="21">
        <v>18.284945398098817</v>
      </c>
      <c r="J248" s="21">
        <v>28.362738033820101</v>
      </c>
      <c r="K248" s="21">
        <v>16.84773571976174</v>
      </c>
      <c r="L248" s="21">
        <v>15.50340402807592</v>
      </c>
      <c r="M248" s="21">
        <v>17.305383702698034</v>
      </c>
      <c r="N248" s="21"/>
      <c r="O248" s="21"/>
    </row>
    <row r="249" spans="1:15" x14ac:dyDescent="0.35">
      <c r="A249" s="20" t="str">
        <f>B3&amp;C235&amp;D249</f>
        <v>DISTRIBUCION VOLUMEN X CRITERIO (Consumiciones)Golosinas100-200MIL</v>
      </c>
      <c r="B249">
        <v>0</v>
      </c>
      <c r="C249" s="20">
        <v>0</v>
      </c>
      <c r="D249" s="20" t="s">
        <v>94</v>
      </c>
      <c r="E249" s="21">
        <v>4.2210128413203449</v>
      </c>
      <c r="F249" s="21">
        <v>6.9450575887658665</v>
      </c>
      <c r="G249" s="21">
        <v>9.3622411588325676</v>
      </c>
      <c r="H249" s="21">
        <v>8.7127945444060781</v>
      </c>
      <c r="I249" s="21">
        <v>3.9341433250037174</v>
      </c>
      <c r="J249" s="21">
        <v>7.6870022253911223</v>
      </c>
      <c r="K249" s="21">
        <v>13.151931359049026</v>
      </c>
      <c r="L249" s="21">
        <v>9.7040350747678161</v>
      </c>
      <c r="M249" s="21">
        <v>15.658975263325495</v>
      </c>
      <c r="N249" s="21"/>
      <c r="O249" s="21"/>
    </row>
    <row r="250" spans="1:15" x14ac:dyDescent="0.35">
      <c r="A250" s="20" t="str">
        <f>B3&amp;C235&amp;D250</f>
        <v>DISTRIBUCION VOLUMEN X CRITERIO (Consumiciones)Golosinas200-500MIL</v>
      </c>
      <c r="B250">
        <v>0</v>
      </c>
      <c r="C250" s="20">
        <v>0</v>
      </c>
      <c r="D250" s="20" t="s">
        <v>95</v>
      </c>
      <c r="E250" s="21">
        <v>7.1158540774497903</v>
      </c>
      <c r="F250" s="21">
        <v>11.551933652822559</v>
      </c>
      <c r="G250" s="21">
        <v>8.1154483347480788</v>
      </c>
      <c r="H250" s="21">
        <v>10.309153435077079</v>
      </c>
      <c r="I250" s="21">
        <v>8.4905212840423179</v>
      </c>
      <c r="J250" s="21">
        <v>15.131006213698415</v>
      </c>
      <c r="K250" s="21">
        <v>11.136380240387595</v>
      </c>
      <c r="L250" s="21">
        <v>9.9181134944474216</v>
      </c>
      <c r="M250" s="21">
        <v>12.598959340112991</v>
      </c>
      <c r="N250" s="21"/>
      <c r="O250" s="21"/>
    </row>
    <row r="251" spans="1:15" x14ac:dyDescent="0.35">
      <c r="A251" s="20" t="str">
        <f>B3&amp;C235&amp;D251</f>
        <v>DISTRIBUCION VOLUMEN X CRITERIO (Consumiciones)Golosinas&gt;500MIL</v>
      </c>
      <c r="B251">
        <v>0</v>
      </c>
      <c r="C251" s="20">
        <v>0</v>
      </c>
      <c r="D251" s="20" t="s">
        <v>96</v>
      </c>
      <c r="E251" s="21">
        <v>7.3485366154555338</v>
      </c>
      <c r="F251" s="21">
        <v>11.976810769887051</v>
      </c>
      <c r="G251" s="21">
        <v>12.650495561294528</v>
      </c>
      <c r="H251" s="21">
        <v>8.5559921338092906</v>
      </c>
      <c r="I251" s="21">
        <v>30.085796252035557</v>
      </c>
      <c r="J251" s="21">
        <v>6.5563156705443477</v>
      </c>
      <c r="K251" s="21">
        <v>12.533863171240789</v>
      </c>
      <c r="L251" s="21">
        <v>26.966412247406353</v>
      </c>
      <c r="M251" s="21">
        <v>12.632003559827224</v>
      </c>
      <c r="N251" s="21"/>
      <c r="O251" s="21"/>
    </row>
    <row r="252" spans="1:15" x14ac:dyDescent="0.35">
      <c r="A252" s="20" t="str">
        <f>B3&amp;C235&amp;D252</f>
        <v>DISTRIBUCION VOLUMEN X CRITERIO (Consumiciones)GolosinasDE 15 A 19 AÑOS</v>
      </c>
      <c r="B252">
        <v>0</v>
      </c>
      <c r="C252" s="20">
        <v>0</v>
      </c>
      <c r="D252" s="20" t="s">
        <v>97</v>
      </c>
      <c r="E252" s="22">
        <v>4.6527443400456683</v>
      </c>
      <c r="F252" s="22">
        <v>12.21738077761167</v>
      </c>
      <c r="G252" s="21">
        <v>2.6986509414814748</v>
      </c>
      <c r="H252" s="21">
        <v>11.36520588049896</v>
      </c>
      <c r="I252" s="21">
        <v>37.800343097964266</v>
      </c>
      <c r="J252" s="21">
        <v>2.7271908193211019</v>
      </c>
      <c r="K252" s="22">
        <v>16.720485842988815</v>
      </c>
      <c r="L252" s="22">
        <v>7.210840734054373</v>
      </c>
      <c r="M252" s="22">
        <v>11.709410343609781</v>
      </c>
      <c r="N252" s="21"/>
      <c r="O252" s="21"/>
    </row>
    <row r="253" spans="1:15" x14ac:dyDescent="0.35">
      <c r="A253" s="20" t="str">
        <f>B3&amp;C235&amp;D253</f>
        <v>DISTRIBUCION VOLUMEN X CRITERIO (Consumiciones)GolosinasDE 20 A 24 AÑOS</v>
      </c>
      <c r="B253">
        <v>0</v>
      </c>
      <c r="C253" s="20">
        <v>0</v>
      </c>
      <c r="D253" s="20" t="s">
        <v>98</v>
      </c>
      <c r="E253" s="21">
        <v>3.5234742113517474</v>
      </c>
      <c r="F253" s="22">
        <v>9.2499125696080409</v>
      </c>
      <c r="G253" s="21">
        <v>10.571357726966871</v>
      </c>
      <c r="H253" s="21">
        <v>11.350233036288913</v>
      </c>
      <c r="I253" s="21">
        <v>3.7005073932896426</v>
      </c>
      <c r="J253" s="21">
        <v>2.896725030366393</v>
      </c>
      <c r="K253" s="21">
        <v>8.3167467681213161</v>
      </c>
      <c r="L253" s="21">
        <v>3.0410199524653678</v>
      </c>
      <c r="M253" s="21">
        <v>5.0977303771107483</v>
      </c>
      <c r="N253" s="21"/>
      <c r="O253" s="21"/>
    </row>
    <row r="254" spans="1:15" x14ac:dyDescent="0.35">
      <c r="A254" s="20" t="str">
        <f>B3&amp;C235&amp;D254</f>
        <v>DISTRIBUCION VOLUMEN X CRITERIO (Consumiciones)GolosinasDE 25 A 34 AÑOS</v>
      </c>
      <c r="B254">
        <v>0</v>
      </c>
      <c r="C254" s="20">
        <v>0</v>
      </c>
      <c r="D254" s="20" t="s">
        <v>99</v>
      </c>
      <c r="E254" s="21">
        <v>32.330954873282181</v>
      </c>
      <c r="F254" s="21">
        <v>12.006548632434946</v>
      </c>
      <c r="G254" s="21">
        <v>22.523138358233872</v>
      </c>
      <c r="H254" s="21">
        <v>20.162086486074241</v>
      </c>
      <c r="I254" s="21">
        <v>7.9816772630502353</v>
      </c>
      <c r="J254" s="21">
        <v>19.516598657289048</v>
      </c>
      <c r="K254" s="21">
        <v>16.327786804668666</v>
      </c>
      <c r="L254" s="21">
        <v>14.999659645129713</v>
      </c>
      <c r="M254" s="21">
        <v>13.718477929176078</v>
      </c>
      <c r="N254" s="21"/>
      <c r="O254" s="21"/>
    </row>
    <row r="255" spans="1:15" x14ac:dyDescent="0.35">
      <c r="A255" s="20" t="str">
        <f>B3&amp;C235&amp;D255</f>
        <v>DISTRIBUCION VOLUMEN X CRITERIO (Consumiciones)GolosinasDE 35 A 49 AÑOS</v>
      </c>
      <c r="B255">
        <v>0</v>
      </c>
      <c r="C255" s="20">
        <v>0</v>
      </c>
      <c r="D255" s="20" t="s">
        <v>100</v>
      </c>
      <c r="E255" s="21">
        <v>37.436700187710954</v>
      </c>
      <c r="F255" s="21">
        <v>36.549370309023196</v>
      </c>
      <c r="G255" s="21">
        <v>32.82079507768109</v>
      </c>
      <c r="H255" s="21">
        <v>25.720607038326275</v>
      </c>
      <c r="I255" s="21">
        <v>26.104503432793059</v>
      </c>
      <c r="J255" s="21">
        <v>36.345642755114248</v>
      </c>
      <c r="K255" s="21">
        <v>34.407349420208497</v>
      </c>
      <c r="L255" s="21">
        <v>35.370406767213566</v>
      </c>
      <c r="M255" s="21">
        <v>40.667111062484686</v>
      </c>
      <c r="N255" s="21"/>
      <c r="O255" s="21"/>
    </row>
    <row r="256" spans="1:15" x14ac:dyDescent="0.35">
      <c r="A256" s="20" t="str">
        <f>B3&amp;C235&amp;D256</f>
        <v>DISTRIBUCION VOLUMEN X CRITERIO (Consumiciones)GolosinasDE 50 A 59 AÑOS</v>
      </c>
      <c r="B256">
        <v>0</v>
      </c>
      <c r="C256" s="20">
        <v>0</v>
      </c>
      <c r="D256" s="20" t="s">
        <v>101</v>
      </c>
      <c r="E256" s="21">
        <v>16.111782943789397</v>
      </c>
      <c r="F256" s="22">
        <v>16.965638895187293</v>
      </c>
      <c r="G256" s="21">
        <v>20.54492245887986</v>
      </c>
      <c r="H256" s="21">
        <v>25.44323587754953</v>
      </c>
      <c r="I256" s="21">
        <v>16.883995894430278</v>
      </c>
      <c r="J256" s="21">
        <v>27.271261207529289</v>
      </c>
      <c r="K256" s="21">
        <v>19.075135688504137</v>
      </c>
      <c r="L256" s="21">
        <v>22.47161871817562</v>
      </c>
      <c r="M256" s="21">
        <v>17.191103834236397</v>
      </c>
      <c r="N256" s="21"/>
      <c r="O256" s="21"/>
    </row>
    <row r="257" spans="1:15" x14ac:dyDescent="0.35">
      <c r="A257" s="20" t="str">
        <f>B3&amp;C235&amp;D257</f>
        <v>DISTRIBUCION VOLUMEN X CRITERIO (Consumiciones)GolosinasDE 60 A 75 AÑOS</v>
      </c>
      <c r="B257">
        <v>0</v>
      </c>
      <c r="C257" s="20">
        <v>0</v>
      </c>
      <c r="D257" s="20" t="s">
        <v>102</v>
      </c>
      <c r="E257" s="22">
        <v>5.9443611733079598</v>
      </c>
      <c r="F257" s="22">
        <v>13.011148816134845</v>
      </c>
      <c r="G257" s="22">
        <v>10.841179428882228</v>
      </c>
      <c r="H257" s="22">
        <v>5.9586098912601075</v>
      </c>
      <c r="I257" s="22">
        <v>7.5289765453008997</v>
      </c>
      <c r="J257" s="22">
        <v>11.242599502204424</v>
      </c>
      <c r="K257" s="22">
        <v>5.1524464621112562</v>
      </c>
      <c r="L257" s="22">
        <v>16.906433090546859</v>
      </c>
      <c r="M257" s="22">
        <v>11.616173444401994</v>
      </c>
      <c r="N257" s="21"/>
      <c r="O257" s="21"/>
    </row>
    <row r="258" spans="1:15" x14ac:dyDescent="0.35">
      <c r="A258" s="20" t="str">
        <f>B3&amp;C235&amp;D258</f>
        <v>DISTRIBUCION VOLUMEN X CRITERIO (Consumiciones)GolosinasNIVEL ALTO</v>
      </c>
      <c r="B258">
        <v>0</v>
      </c>
      <c r="C258" s="20">
        <v>0</v>
      </c>
      <c r="D258" s="20" t="s">
        <v>158</v>
      </c>
      <c r="E258" s="21">
        <v>33.79682893334229</v>
      </c>
      <c r="F258" s="21">
        <v>24.285734050198496</v>
      </c>
      <c r="G258" s="21">
        <v>22.707765310009506</v>
      </c>
      <c r="H258" s="21">
        <v>16.860784455635166</v>
      </c>
      <c r="I258" s="21">
        <v>13.431487398584812</v>
      </c>
      <c r="J258" s="21">
        <v>30.914820980259989</v>
      </c>
      <c r="K258" s="21">
        <v>28.442603924585946</v>
      </c>
      <c r="L258" s="21">
        <v>22.874186623765972</v>
      </c>
      <c r="M258" s="21">
        <v>23.729990973428418</v>
      </c>
      <c r="N258" s="21"/>
      <c r="O258" s="21"/>
    </row>
    <row r="259" spans="1:15" x14ac:dyDescent="0.35">
      <c r="A259" s="20" t="str">
        <f>B3&amp;C235&amp;D259</f>
        <v>DISTRIBUCION VOLUMEN X CRITERIO (Consumiciones)GolosinasNIVEL MEDIO ALTO</v>
      </c>
      <c r="B259">
        <v>0</v>
      </c>
      <c r="C259" s="20">
        <v>0</v>
      </c>
      <c r="D259" s="20" t="s">
        <v>159</v>
      </c>
      <c r="E259" s="21">
        <v>11.280179836105658</v>
      </c>
      <c r="F259" s="21">
        <v>10.452355240251029</v>
      </c>
      <c r="G259" s="21">
        <v>14.965721135916668</v>
      </c>
      <c r="H259" s="21">
        <v>10.904456288866943</v>
      </c>
      <c r="I259" s="21">
        <v>6.2956750071629859</v>
      </c>
      <c r="J259" s="21">
        <v>14.407149048008497</v>
      </c>
      <c r="K259" s="21">
        <v>10.120646939853163</v>
      </c>
      <c r="L259" s="21">
        <v>7.696519463984222</v>
      </c>
      <c r="M259" s="21">
        <v>14.774145205110109</v>
      </c>
      <c r="N259" s="21"/>
      <c r="O259" s="21"/>
    </row>
    <row r="260" spans="1:15" x14ac:dyDescent="0.35">
      <c r="A260" s="20" t="str">
        <f>B3&amp;C235&amp;D260</f>
        <v>DISTRIBUCION VOLUMEN X CRITERIO (Consumiciones)GolosinasNIVEL MEDIO</v>
      </c>
      <c r="B260">
        <v>0</v>
      </c>
      <c r="C260" s="20">
        <v>0</v>
      </c>
      <c r="D260" s="20" t="s">
        <v>160</v>
      </c>
      <c r="E260" s="21">
        <v>18.246723553698555</v>
      </c>
      <c r="F260" s="21">
        <v>36.671157962698928</v>
      </c>
      <c r="G260" s="21">
        <v>30.94106154998255</v>
      </c>
      <c r="H260" s="21">
        <v>34.422055217421416</v>
      </c>
      <c r="I260" s="21">
        <v>48.343185008142228</v>
      </c>
      <c r="J260" s="21">
        <v>24.349605662226988</v>
      </c>
      <c r="K260" s="21">
        <v>23.543946059369091</v>
      </c>
      <c r="L260" s="21">
        <v>27.78882466355202</v>
      </c>
      <c r="M260" s="21">
        <v>20.943918156598606</v>
      </c>
      <c r="N260" s="21"/>
      <c r="O260" s="21"/>
    </row>
    <row r="261" spans="1:15" x14ac:dyDescent="0.35">
      <c r="A261" s="20" t="str">
        <f>B3&amp;C235&amp;D261</f>
        <v>DISTRIBUCION VOLUMEN X CRITERIO (Consumiciones)GolosinasNIVEL MEDIO BAJO</v>
      </c>
      <c r="B261">
        <v>0</v>
      </c>
      <c r="C261" s="20">
        <v>0</v>
      </c>
      <c r="D261" s="20" t="s">
        <v>161</v>
      </c>
      <c r="E261" s="21">
        <v>19.805322835506551</v>
      </c>
      <c r="F261" s="22">
        <v>11.226469695281065</v>
      </c>
      <c r="G261" s="21">
        <v>13.999224138879141</v>
      </c>
      <c r="H261" s="21">
        <v>16.959890053875778</v>
      </c>
      <c r="I261" s="21">
        <v>10.144391291259707</v>
      </c>
      <c r="J261" s="21">
        <v>13.18816811755203</v>
      </c>
      <c r="K261" s="21">
        <v>16.523590702990834</v>
      </c>
      <c r="L261" s="21">
        <v>18.329912207618388</v>
      </c>
      <c r="M261" s="21">
        <v>18.481331472323891</v>
      </c>
      <c r="N261" s="21"/>
      <c r="O261" s="21"/>
    </row>
    <row r="262" spans="1:15" x14ac:dyDescent="0.35">
      <c r="A262" s="20" t="str">
        <f>B3&amp;C235&amp;D262</f>
        <v>DISTRIBUCION VOLUMEN X CRITERIO (Consumiciones)GolosinasHOMBRE</v>
      </c>
      <c r="B262">
        <v>0</v>
      </c>
      <c r="C262" s="20">
        <v>0</v>
      </c>
      <c r="D262" s="20" t="s">
        <v>107</v>
      </c>
      <c r="E262" s="21">
        <v>30.132838188134979</v>
      </c>
      <c r="F262" s="21">
        <v>32.40080397529659</v>
      </c>
      <c r="G262" s="21">
        <v>37.933109973314771</v>
      </c>
      <c r="H262" s="21">
        <v>34.776508510163083</v>
      </c>
      <c r="I262" s="21">
        <v>26.942046909398204</v>
      </c>
      <c r="J262" s="21">
        <v>44.476719178740339</v>
      </c>
      <c r="K262" s="21">
        <v>45.722647056375571</v>
      </c>
      <c r="L262" s="21">
        <v>37.627228006124462</v>
      </c>
      <c r="M262" s="21">
        <v>37.549104630979606</v>
      </c>
      <c r="N262" s="21"/>
      <c r="O262" s="21"/>
    </row>
    <row r="263" spans="1:15" x14ac:dyDescent="0.35">
      <c r="A263" s="20" t="str">
        <f>B3&amp;C235&amp;D263</f>
        <v>DISTRIBUCION VOLUMEN X CRITERIO (Consumiciones)GolosinasMUJER</v>
      </c>
      <c r="B263">
        <v>0</v>
      </c>
      <c r="C263" s="20">
        <v>0</v>
      </c>
      <c r="D263" s="20" t="s">
        <v>108</v>
      </c>
      <c r="E263" s="21">
        <v>69.867176586438276</v>
      </c>
      <c r="F263" s="21">
        <v>67.599196024703403</v>
      </c>
      <c r="G263" s="21">
        <v>62.066930019526502</v>
      </c>
      <c r="H263" s="21">
        <v>65.223475925549792</v>
      </c>
      <c r="I263" s="21">
        <v>73.057960344258547</v>
      </c>
      <c r="J263" s="21">
        <v>55.523280821259668</v>
      </c>
      <c r="K263" s="21">
        <v>54.277306704570364</v>
      </c>
      <c r="L263" s="21">
        <v>62.372752818953245</v>
      </c>
      <c r="M263" s="21">
        <v>62.45090702071986</v>
      </c>
      <c r="N263" s="21"/>
      <c r="O263" s="21"/>
    </row>
    <row r="264" spans="1:15" x14ac:dyDescent="0.35">
      <c r="A264" s="20" t="str">
        <f>B264&amp;C264&amp;D264</f>
        <v>DISTRIBUCION VOLUMEN X CRITERIO (kg ó litros)Total AperitivosT.ESPAÑA</v>
      </c>
      <c r="B264" t="s">
        <v>47</v>
      </c>
      <c r="C264" s="20" t="s">
        <v>42</v>
      </c>
      <c r="D264" s="20" t="s">
        <v>79</v>
      </c>
      <c r="E264" s="21">
        <v>100</v>
      </c>
      <c r="F264" s="21">
        <v>100</v>
      </c>
      <c r="G264" s="21">
        <v>100</v>
      </c>
      <c r="H264" s="21">
        <v>100</v>
      </c>
      <c r="I264" s="21">
        <v>100</v>
      </c>
      <c r="J264" s="21">
        <v>100</v>
      </c>
      <c r="K264" s="21">
        <v>100</v>
      </c>
      <c r="L264" s="21">
        <v>100</v>
      </c>
      <c r="M264" s="21">
        <v>100</v>
      </c>
      <c r="N264" s="21"/>
      <c r="O264" s="21"/>
    </row>
    <row r="265" spans="1:15" x14ac:dyDescent="0.35">
      <c r="A265" s="20" t="str">
        <f>B264&amp;C264&amp;D265</f>
        <v>DISTRIBUCION VOLUMEN X CRITERIO (kg ó litros)Total AperitivosBCN AM</v>
      </c>
      <c r="B265">
        <v>0</v>
      </c>
      <c r="C265" s="20">
        <v>0</v>
      </c>
      <c r="D265" s="20" t="s">
        <v>81</v>
      </c>
      <c r="E265" s="21">
        <v>11.524953382289445</v>
      </c>
      <c r="F265" s="21">
        <v>11.251524172003622</v>
      </c>
      <c r="G265" s="21">
        <v>9.7198194670133073</v>
      </c>
      <c r="H265" s="21">
        <v>10.903316198073989</v>
      </c>
      <c r="I265" s="21">
        <v>10.746719044281614</v>
      </c>
      <c r="J265" s="21">
        <v>11.295724733048448</v>
      </c>
      <c r="K265" s="21">
        <v>12.352103928358163</v>
      </c>
      <c r="L265" s="21">
        <v>8.7196061584622466</v>
      </c>
      <c r="M265" s="21">
        <v>8.440222112390515</v>
      </c>
      <c r="N265" s="21"/>
      <c r="O265" s="21"/>
    </row>
    <row r="266" spans="1:15" x14ac:dyDescent="0.35">
      <c r="A266" s="20" t="str">
        <f>B264&amp;C264&amp;D266</f>
        <v>DISTRIBUCION VOLUMEN X CRITERIO (kg ó litros)Total AperitivosREST.CAT ARAGON</v>
      </c>
      <c r="B266">
        <v>0</v>
      </c>
      <c r="C266" s="20">
        <v>0</v>
      </c>
      <c r="D266" s="20" t="s">
        <v>82</v>
      </c>
      <c r="E266" s="21">
        <v>10.122213669021315</v>
      </c>
      <c r="F266" s="21">
        <v>12.970822690077069</v>
      </c>
      <c r="G266" s="21">
        <v>15.793505440715291</v>
      </c>
      <c r="H266" s="21">
        <v>14.712258143132029</v>
      </c>
      <c r="I266" s="21">
        <v>14.615041265760834</v>
      </c>
      <c r="J266" s="21">
        <v>15.559853197087811</v>
      </c>
      <c r="K266" s="21">
        <v>17.131320275069388</v>
      </c>
      <c r="L266" s="21">
        <v>17.103635221942138</v>
      </c>
      <c r="M266" s="21">
        <v>19.224353580515103</v>
      </c>
      <c r="N266" s="21"/>
      <c r="O266" s="21"/>
    </row>
    <row r="267" spans="1:15" x14ac:dyDescent="0.35">
      <c r="A267" s="20" t="str">
        <f>B264&amp;C264&amp;D267</f>
        <v>DISTRIBUCION VOLUMEN X CRITERIO (kg ó litros)Total AperitivosLEVANTE</v>
      </c>
      <c r="B267">
        <v>0</v>
      </c>
      <c r="C267" s="20">
        <v>0</v>
      </c>
      <c r="D267" s="20" t="s">
        <v>83</v>
      </c>
      <c r="E267" s="21">
        <v>13.244089093369823</v>
      </c>
      <c r="F267" s="21">
        <v>15.579356507234223</v>
      </c>
      <c r="G267" s="21">
        <v>14.484912566769964</v>
      </c>
      <c r="H267" s="21">
        <v>13.831759850360001</v>
      </c>
      <c r="I267" s="21">
        <v>12.260294794794206</v>
      </c>
      <c r="J267" s="21">
        <v>12.138620577450606</v>
      </c>
      <c r="K267" s="21">
        <v>10.845025095129506</v>
      </c>
      <c r="L267" s="21">
        <v>13.806165036980877</v>
      </c>
      <c r="M267" s="21">
        <v>10.799590753842329</v>
      </c>
      <c r="N267" s="21"/>
      <c r="O267" s="21"/>
    </row>
    <row r="268" spans="1:15" x14ac:dyDescent="0.35">
      <c r="A268" s="20" t="str">
        <f>B264&amp;C264&amp;D268</f>
        <v>DISTRIBUCION VOLUMEN X CRITERIO (kg ó litros)Total AperitivosANDALUCIA</v>
      </c>
      <c r="B268">
        <v>0</v>
      </c>
      <c r="C268" s="20">
        <v>0</v>
      </c>
      <c r="D268" s="20" t="s">
        <v>84</v>
      </c>
      <c r="E268" s="21">
        <v>21.361940744585194</v>
      </c>
      <c r="F268" s="21">
        <v>18.36104932200497</v>
      </c>
      <c r="G268" s="21">
        <v>18.512814406684893</v>
      </c>
      <c r="H268" s="21">
        <v>20.153609865037229</v>
      </c>
      <c r="I268" s="21">
        <v>21.251853797231487</v>
      </c>
      <c r="J268" s="21">
        <v>20.464911982672586</v>
      </c>
      <c r="K268" s="21">
        <v>19.503412657480744</v>
      </c>
      <c r="L268" s="21">
        <v>18.838837079952626</v>
      </c>
      <c r="M268" s="21">
        <v>20.556176062425717</v>
      </c>
      <c r="N268" s="21"/>
      <c r="O268" s="21"/>
    </row>
    <row r="269" spans="1:15" x14ac:dyDescent="0.35">
      <c r="A269" s="20" t="str">
        <f>B264&amp;C264&amp;D269</f>
        <v>DISTRIBUCION VOLUMEN X CRITERIO (kg ó litros)Total AperitivosMDD AM</v>
      </c>
      <c r="B269">
        <v>0</v>
      </c>
      <c r="C269" s="20">
        <v>0</v>
      </c>
      <c r="D269" s="20" t="s">
        <v>85</v>
      </c>
      <c r="E269" s="21">
        <v>9.6472008868492338</v>
      </c>
      <c r="F269" s="21">
        <v>9.8168354317266679</v>
      </c>
      <c r="G269" s="21">
        <v>10.719295058257591</v>
      </c>
      <c r="H269" s="21">
        <v>11.499715936810212</v>
      </c>
      <c r="I269" s="21">
        <v>10.504127019184892</v>
      </c>
      <c r="J269" s="21">
        <v>12.373347251322606</v>
      </c>
      <c r="K269" s="21">
        <v>9.8078216617791565</v>
      </c>
      <c r="L269" s="21">
        <v>13.436751775417136</v>
      </c>
      <c r="M269" s="21">
        <v>9.5248850099669173</v>
      </c>
      <c r="N269" s="21"/>
      <c r="O269" s="21"/>
    </row>
    <row r="270" spans="1:15" x14ac:dyDescent="0.35">
      <c r="A270" s="20" t="str">
        <f>B264&amp;C264&amp;D270</f>
        <v>DISTRIBUCION VOLUMEN X CRITERIO (kg ó litros)Total AperitivosRTO CENTRO</v>
      </c>
      <c r="B270">
        <v>0</v>
      </c>
      <c r="C270" s="20">
        <v>0</v>
      </c>
      <c r="D270" s="20" t="s">
        <v>86</v>
      </c>
      <c r="E270" s="21">
        <v>12.628433401862255</v>
      </c>
      <c r="F270" s="21">
        <v>11.328456008251417</v>
      </c>
      <c r="G270" s="21">
        <v>11.458424425597753</v>
      </c>
      <c r="H270" s="21">
        <v>9.9424867364364058</v>
      </c>
      <c r="I270" s="21">
        <v>12.536115148832691</v>
      </c>
      <c r="J270" s="21">
        <v>10.354397097692109</v>
      </c>
      <c r="K270" s="21">
        <v>9.2363371571317767</v>
      </c>
      <c r="L270" s="21">
        <v>9.2687830131697382</v>
      </c>
      <c r="M270" s="21">
        <v>15.502748860401367</v>
      </c>
      <c r="N270" s="21"/>
      <c r="O270" s="21"/>
    </row>
    <row r="271" spans="1:15" x14ac:dyDescent="0.35">
      <c r="A271" s="20" t="str">
        <f>B264&amp;C264&amp;D271</f>
        <v>DISTRIBUCION VOLUMEN X CRITERIO (kg ó litros)Total AperitivosNORTE-CENTRO</v>
      </c>
      <c r="B271">
        <v>0</v>
      </c>
      <c r="C271" s="20">
        <v>0</v>
      </c>
      <c r="D271" s="20" t="s">
        <v>87</v>
      </c>
      <c r="E271" s="21">
        <v>13.24829509666011</v>
      </c>
      <c r="F271" s="21">
        <v>13.8665702910641</v>
      </c>
      <c r="G271" s="21">
        <v>10.079646703520304</v>
      </c>
      <c r="H271" s="21">
        <v>11.062616931237798</v>
      </c>
      <c r="I271" s="21">
        <v>10.441492414990716</v>
      </c>
      <c r="J271" s="21">
        <v>9.4773363559295181</v>
      </c>
      <c r="K271" s="21">
        <v>11.553735629232657</v>
      </c>
      <c r="L271" s="21">
        <v>11.660396385944493</v>
      </c>
      <c r="M271" s="21">
        <v>10.1867251874865</v>
      </c>
      <c r="N271" s="21"/>
      <c r="O271" s="21"/>
    </row>
    <row r="272" spans="1:15" x14ac:dyDescent="0.35">
      <c r="A272" s="20" t="str">
        <f>B264&amp;C264&amp;D272</f>
        <v>DISTRIBUCION VOLUMEN X CRITERIO (kg ó litros)Total AperitivosNOROESTE</v>
      </c>
      <c r="B272">
        <v>0</v>
      </c>
      <c r="C272" s="20">
        <v>0</v>
      </c>
      <c r="D272" s="20" t="s">
        <v>88</v>
      </c>
      <c r="E272" s="21">
        <v>8.2228671391593</v>
      </c>
      <c r="F272" s="21">
        <v>6.8253886287971373</v>
      </c>
      <c r="G272" s="21">
        <v>9.2315823954909249</v>
      </c>
      <c r="H272" s="21">
        <v>7.8942378478091433</v>
      </c>
      <c r="I272" s="21">
        <v>7.6443549224547214</v>
      </c>
      <c r="J272" s="21">
        <v>8.3358129480269909</v>
      </c>
      <c r="K272" s="21">
        <v>9.5702430552303923</v>
      </c>
      <c r="L272" s="21">
        <v>7.1658293952295908</v>
      </c>
      <c r="M272" s="21">
        <v>5.7652961078318823</v>
      </c>
      <c r="N272" s="21"/>
      <c r="O272" s="21"/>
    </row>
    <row r="273" spans="1:15" x14ac:dyDescent="0.35">
      <c r="A273" s="20" t="str">
        <f>B264&amp;C264&amp;D273</f>
        <v>DISTRIBUCION VOLUMEN X CRITERIO (kg ó litros)Total Aperitivos&lt;2MIL</v>
      </c>
      <c r="B273">
        <v>0</v>
      </c>
      <c r="C273" s="20">
        <v>0</v>
      </c>
      <c r="D273" s="20" t="s">
        <v>89</v>
      </c>
      <c r="E273" s="21">
        <v>5.4940057251495933</v>
      </c>
      <c r="F273" s="21">
        <v>5.7337667778019776</v>
      </c>
      <c r="G273" s="21">
        <v>5.0394197834189418</v>
      </c>
      <c r="H273" s="21">
        <v>6.6205667572265039</v>
      </c>
      <c r="I273" s="21">
        <v>5.2240913084995535</v>
      </c>
      <c r="J273" s="21">
        <v>5.1627221798878509</v>
      </c>
      <c r="K273" s="21">
        <v>6.8057287550791576</v>
      </c>
      <c r="L273" s="21">
        <v>6.1225771776615296</v>
      </c>
      <c r="M273" s="21">
        <v>4.241003299254011</v>
      </c>
      <c r="N273" s="21"/>
      <c r="O273" s="21"/>
    </row>
    <row r="274" spans="1:15" x14ac:dyDescent="0.35">
      <c r="A274" s="20" t="str">
        <f>B264&amp;C264&amp;D274</f>
        <v>DISTRIBUCION VOLUMEN X CRITERIO (kg ó litros)Total Aperitivos2-5MIL</v>
      </c>
      <c r="B274">
        <v>0</v>
      </c>
      <c r="C274" s="20">
        <v>0</v>
      </c>
      <c r="D274" s="20" t="s">
        <v>90</v>
      </c>
      <c r="E274" s="21">
        <v>6.1357722361250442</v>
      </c>
      <c r="F274" s="21">
        <v>6.5194761320697676</v>
      </c>
      <c r="G274" s="21">
        <v>5.4162439508097329</v>
      </c>
      <c r="H274" s="21">
        <v>4.3215302393578892</v>
      </c>
      <c r="I274" s="21">
        <v>4.0378817784369181</v>
      </c>
      <c r="J274" s="21">
        <v>6.086914285149585</v>
      </c>
      <c r="K274" s="21">
        <v>4.503757254297911</v>
      </c>
      <c r="L274" s="21">
        <v>5.1479463122625502</v>
      </c>
      <c r="M274" s="21">
        <v>4.9534462561539687</v>
      </c>
      <c r="N274" s="21"/>
      <c r="O274" s="21"/>
    </row>
    <row r="275" spans="1:15" x14ac:dyDescent="0.35">
      <c r="A275" s="20" t="str">
        <f>B264&amp;C264&amp;D275</f>
        <v>DISTRIBUCION VOLUMEN X CRITERIO (kg ó litros)Total Aperitivos5-10MIL</v>
      </c>
      <c r="B275">
        <v>0</v>
      </c>
      <c r="C275" s="20">
        <v>0</v>
      </c>
      <c r="D275" s="20" t="s">
        <v>91</v>
      </c>
      <c r="E275" s="21">
        <v>5.839722959998654</v>
      </c>
      <c r="F275" s="21">
        <v>5.6785616182653973</v>
      </c>
      <c r="G275" s="21">
        <v>7.962472315292338</v>
      </c>
      <c r="H275" s="21">
        <v>8.755076603157752</v>
      </c>
      <c r="I275" s="21">
        <v>8.6052800113113275</v>
      </c>
      <c r="J275" s="21">
        <v>4.7778379300654805</v>
      </c>
      <c r="K275" s="21">
        <v>4.7396410988918989</v>
      </c>
      <c r="L275" s="21">
        <v>5.4703840184190975</v>
      </c>
      <c r="M275" s="21">
        <v>5.2680088448338696</v>
      </c>
      <c r="N275" s="21"/>
      <c r="O275" s="21"/>
    </row>
    <row r="276" spans="1:15" x14ac:dyDescent="0.35">
      <c r="A276" s="20" t="str">
        <f>B264&amp;C264&amp;D276</f>
        <v>DISTRIBUCION VOLUMEN X CRITERIO (kg ó litros)Total Aperitivos10-30MIL</v>
      </c>
      <c r="B276">
        <v>0</v>
      </c>
      <c r="C276" s="20">
        <v>0</v>
      </c>
      <c r="D276" s="20" t="s">
        <v>92</v>
      </c>
      <c r="E276" s="21">
        <v>20.122935185016797</v>
      </c>
      <c r="F276" s="21">
        <v>20.859254529085717</v>
      </c>
      <c r="G276" s="21">
        <v>21.642251755310607</v>
      </c>
      <c r="H276" s="21">
        <v>20.654578998751614</v>
      </c>
      <c r="I276" s="21">
        <v>24.136773328477311</v>
      </c>
      <c r="J276" s="21">
        <v>19.567317891647395</v>
      </c>
      <c r="K276" s="21">
        <v>22.610991924517705</v>
      </c>
      <c r="L276" s="21">
        <v>20.112246232166971</v>
      </c>
      <c r="M276" s="21">
        <v>23.328228230083798</v>
      </c>
      <c r="N276" s="21"/>
      <c r="O276" s="21"/>
    </row>
    <row r="277" spans="1:15" x14ac:dyDescent="0.35">
      <c r="A277" s="20" t="str">
        <f>B264&amp;C264&amp;D277</f>
        <v>DISTRIBUCION VOLUMEN X CRITERIO (kg ó litros)Total Aperitivos30-100MIL</v>
      </c>
      <c r="B277">
        <v>0</v>
      </c>
      <c r="C277" s="20">
        <v>0</v>
      </c>
      <c r="D277" s="20" t="s">
        <v>93</v>
      </c>
      <c r="E277" s="21">
        <v>23.076429309814735</v>
      </c>
      <c r="F277" s="21">
        <v>22.396598357653335</v>
      </c>
      <c r="G277" s="21">
        <v>20.764748900652087</v>
      </c>
      <c r="H277" s="21">
        <v>19.56025235197712</v>
      </c>
      <c r="I277" s="21">
        <v>20.402353575367872</v>
      </c>
      <c r="J277" s="21">
        <v>21.940130884322151</v>
      </c>
      <c r="K277" s="21">
        <v>21.154211062297023</v>
      </c>
      <c r="L277" s="21">
        <v>24.196382848880905</v>
      </c>
      <c r="M277" s="21">
        <v>22.671223805837208</v>
      </c>
      <c r="N277" s="21"/>
      <c r="O277" s="21"/>
    </row>
    <row r="278" spans="1:15" x14ac:dyDescent="0.35">
      <c r="A278" s="20" t="str">
        <f>B264&amp;C264&amp;D278</f>
        <v>DISTRIBUCION VOLUMEN X CRITERIO (kg ó litros)Total Aperitivos100-200MIL</v>
      </c>
      <c r="B278">
        <v>0</v>
      </c>
      <c r="C278" s="20">
        <v>0</v>
      </c>
      <c r="D278" s="20" t="s">
        <v>94</v>
      </c>
      <c r="E278" s="21">
        <v>6.5455832167614538</v>
      </c>
      <c r="F278" s="21">
        <v>7.1078927530684206</v>
      </c>
      <c r="G278" s="21">
        <v>6.3502862780245861</v>
      </c>
      <c r="H278" s="21">
        <v>8.137099218933459</v>
      </c>
      <c r="I278" s="21">
        <v>7.7645002088621853</v>
      </c>
      <c r="J278" s="21">
        <v>10.570568032757164</v>
      </c>
      <c r="K278" s="21">
        <v>9.3293586160202011</v>
      </c>
      <c r="L278" s="21">
        <v>8.772716447307058</v>
      </c>
      <c r="M278" s="21">
        <v>8.6695759269041286</v>
      </c>
      <c r="N278" s="21"/>
      <c r="O278" s="21"/>
    </row>
    <row r="279" spans="1:15" x14ac:dyDescent="0.35">
      <c r="A279" s="20" t="str">
        <f>B264&amp;C264&amp;D279</f>
        <v>DISTRIBUCION VOLUMEN X CRITERIO (kg ó litros)Total Aperitivos200-500MIL</v>
      </c>
      <c r="B279">
        <v>0</v>
      </c>
      <c r="C279" s="20">
        <v>0</v>
      </c>
      <c r="D279" s="20" t="s">
        <v>95</v>
      </c>
      <c r="E279" s="21">
        <v>18.111078702826564</v>
      </c>
      <c r="F279" s="21">
        <v>17.906646844495228</v>
      </c>
      <c r="G279" s="21">
        <v>17.409739552646663</v>
      </c>
      <c r="H279" s="21">
        <v>16.864971019063411</v>
      </c>
      <c r="I279" s="21">
        <v>15.099684527297105</v>
      </c>
      <c r="J279" s="21">
        <v>14.742506721121545</v>
      </c>
      <c r="K279" s="21">
        <v>14.712781885112763</v>
      </c>
      <c r="L279" s="21">
        <v>14.019765553092444</v>
      </c>
      <c r="M279" s="21">
        <v>15.227812270834884</v>
      </c>
      <c r="N279" s="21"/>
      <c r="O279" s="21"/>
    </row>
    <row r="280" spans="1:15" x14ac:dyDescent="0.35">
      <c r="A280" s="20" t="str">
        <f>B264&amp;C264&amp;D280</f>
        <v>DISTRIBUCION VOLUMEN X CRITERIO (kg ó litros)Total Aperitivos&gt;500MIL</v>
      </c>
      <c r="B280">
        <v>0</v>
      </c>
      <c r="C280" s="20">
        <v>0</v>
      </c>
      <c r="D280" s="20" t="s">
        <v>96</v>
      </c>
      <c r="E280" s="21">
        <v>14.674469760143912</v>
      </c>
      <c r="F280" s="21">
        <v>13.797809926885037</v>
      </c>
      <c r="G280" s="21">
        <v>15.414841140583619</v>
      </c>
      <c r="H280" s="21">
        <v>15.08592607189777</v>
      </c>
      <c r="I280" s="21">
        <v>14.729430945217103</v>
      </c>
      <c r="J280" s="21">
        <v>17.15200157460897</v>
      </c>
      <c r="K280" s="21">
        <v>16.14353046817412</v>
      </c>
      <c r="L280" s="21">
        <v>16.157984854384303</v>
      </c>
      <c r="M280" s="21">
        <v>15.640697986531521</v>
      </c>
      <c r="N280" s="21"/>
      <c r="O280" s="21"/>
    </row>
    <row r="281" spans="1:15" x14ac:dyDescent="0.35">
      <c r="A281" s="20" t="str">
        <f>B264&amp;C264&amp;D281</f>
        <v>DISTRIBUCION VOLUMEN X CRITERIO (kg ó litros)Total AperitivosDE 15 A 19 AÑOS</v>
      </c>
      <c r="B281">
        <v>0</v>
      </c>
      <c r="C281" s="20">
        <v>0</v>
      </c>
      <c r="D281" s="20" t="s">
        <v>97</v>
      </c>
      <c r="E281" s="21">
        <v>4.933332169613049</v>
      </c>
      <c r="F281" s="21">
        <v>7.2080238588227301</v>
      </c>
      <c r="G281" s="21">
        <v>5.4393763846659224</v>
      </c>
      <c r="H281" s="21">
        <v>6.9294428995614759</v>
      </c>
      <c r="I281" s="21">
        <v>7.5414622730458012</v>
      </c>
      <c r="J281" s="21">
        <v>6.1173431447405209</v>
      </c>
      <c r="K281" s="21">
        <v>4.8662964225583893</v>
      </c>
      <c r="L281" s="21">
        <v>5.2041457605981511</v>
      </c>
      <c r="M281" s="21">
        <v>8.8212340231531865</v>
      </c>
      <c r="N281" s="21"/>
      <c r="O281" s="21"/>
    </row>
    <row r="282" spans="1:15" x14ac:dyDescent="0.35">
      <c r="A282" s="20" t="str">
        <f>B264&amp;C264&amp;D282</f>
        <v>DISTRIBUCION VOLUMEN X CRITERIO (kg ó litros)Total AperitivosDE 20 A 24 AÑOS</v>
      </c>
      <c r="B282">
        <v>0</v>
      </c>
      <c r="C282" s="20">
        <v>0</v>
      </c>
      <c r="D282" s="20" t="s">
        <v>98</v>
      </c>
      <c r="E282" s="21">
        <v>4.3288680367816523</v>
      </c>
      <c r="F282" s="21">
        <v>3.8896773508837663</v>
      </c>
      <c r="G282" s="21">
        <v>3.1738564545022765</v>
      </c>
      <c r="H282" s="21">
        <v>2.4077509179005427</v>
      </c>
      <c r="I282" s="21">
        <v>3.7824720946132944</v>
      </c>
      <c r="J282" s="21">
        <v>4.5020807144758281</v>
      </c>
      <c r="K282" s="21">
        <v>4.9075222082691736</v>
      </c>
      <c r="L282" s="21">
        <v>3.7263343695236775</v>
      </c>
      <c r="M282" s="21">
        <v>3.3655045615878225</v>
      </c>
      <c r="N282" s="21"/>
      <c r="O282" s="21"/>
    </row>
    <row r="283" spans="1:15" x14ac:dyDescent="0.35">
      <c r="A283" s="20" t="str">
        <f>B264&amp;C264&amp;D283</f>
        <v>DISTRIBUCION VOLUMEN X CRITERIO (kg ó litros)Total AperitivosDE 25 A 34 AÑOS</v>
      </c>
      <c r="B283">
        <v>0</v>
      </c>
      <c r="C283" s="20">
        <v>0</v>
      </c>
      <c r="D283" s="20" t="s">
        <v>99</v>
      </c>
      <c r="E283" s="21">
        <v>11.06206669654898</v>
      </c>
      <c r="F283" s="21">
        <v>9.0483029131197927</v>
      </c>
      <c r="G283" s="21">
        <v>11.019325081269116</v>
      </c>
      <c r="H283" s="21">
        <v>10.673934129123488</v>
      </c>
      <c r="I283" s="21">
        <v>9.0388655715499429</v>
      </c>
      <c r="J283" s="21">
        <v>9.5003554184491534</v>
      </c>
      <c r="K283" s="21">
        <v>9.9811703466230632</v>
      </c>
      <c r="L283" s="21">
        <v>9.2109739888343096</v>
      </c>
      <c r="M283" s="21">
        <v>9.4013290200581157</v>
      </c>
      <c r="N283" s="21"/>
      <c r="O283" s="21"/>
    </row>
    <row r="284" spans="1:15" x14ac:dyDescent="0.35">
      <c r="A284" s="20" t="str">
        <f>B264&amp;C264&amp;D284</f>
        <v>DISTRIBUCION VOLUMEN X CRITERIO (kg ó litros)Total AperitivosDE 35 A 49 AÑOS</v>
      </c>
      <c r="B284">
        <v>0</v>
      </c>
      <c r="C284" s="20">
        <v>0</v>
      </c>
      <c r="D284" s="20" t="s">
        <v>100</v>
      </c>
      <c r="E284" s="21">
        <v>31.265699176396407</v>
      </c>
      <c r="F284" s="21">
        <v>30.033408139831497</v>
      </c>
      <c r="G284" s="21">
        <v>27.89844465845394</v>
      </c>
      <c r="H284" s="21">
        <v>28.343874032065337</v>
      </c>
      <c r="I284" s="21">
        <v>28.463240120800521</v>
      </c>
      <c r="J284" s="21">
        <v>23.030149111628809</v>
      </c>
      <c r="K284" s="21">
        <v>24.276587181540794</v>
      </c>
      <c r="L284" s="21">
        <v>25.696976260104176</v>
      </c>
      <c r="M284" s="21">
        <v>17.311582495460325</v>
      </c>
      <c r="N284" s="21"/>
      <c r="O284" s="21"/>
    </row>
    <row r="285" spans="1:15" x14ac:dyDescent="0.35">
      <c r="A285" s="20" t="str">
        <f>B264&amp;C264&amp;D285</f>
        <v>DISTRIBUCION VOLUMEN X CRITERIO (kg ó litros)Total AperitivosDE 50 A 59 AÑOS</v>
      </c>
      <c r="B285">
        <v>0</v>
      </c>
      <c r="C285" s="20">
        <v>0</v>
      </c>
      <c r="D285" s="20" t="s">
        <v>101</v>
      </c>
      <c r="E285" s="21">
        <v>19.80235568915927</v>
      </c>
      <c r="F285" s="21">
        <v>19.230072749994719</v>
      </c>
      <c r="G285" s="21">
        <v>20.788171611816857</v>
      </c>
      <c r="H285" s="21">
        <v>22.145473236898564</v>
      </c>
      <c r="I285" s="21">
        <v>22.268681681498414</v>
      </c>
      <c r="J285" s="21">
        <v>23.684962297534064</v>
      </c>
      <c r="K285" s="21">
        <v>21.543728762499047</v>
      </c>
      <c r="L285" s="21">
        <v>20.879648386019493</v>
      </c>
      <c r="M285" s="21">
        <v>19.265964587037136</v>
      </c>
      <c r="N285" s="21"/>
      <c r="O285" s="21"/>
    </row>
    <row r="286" spans="1:15" x14ac:dyDescent="0.35">
      <c r="A286" s="20" t="str">
        <f>B264&amp;C264&amp;D286</f>
        <v>DISTRIBUCION VOLUMEN X CRITERIO (kg ó litros)Total AperitivosDE 60 A 75 AÑOS</v>
      </c>
      <c r="B286">
        <v>0</v>
      </c>
      <c r="C286" s="20">
        <v>0</v>
      </c>
      <c r="D286" s="20" t="s">
        <v>102</v>
      </c>
      <c r="E286" s="21">
        <v>28.60767750192079</v>
      </c>
      <c r="F286" s="21">
        <v>30.590522638346133</v>
      </c>
      <c r="G286" s="21">
        <v>31.680830087162882</v>
      </c>
      <c r="H286" s="21">
        <v>29.499526285626953</v>
      </c>
      <c r="I286" s="21">
        <v>28.905277524976025</v>
      </c>
      <c r="J286" s="21">
        <v>33.165109002312334</v>
      </c>
      <c r="K286" s="21">
        <v>34.42469167782086</v>
      </c>
      <c r="L286" s="21">
        <v>35.281924381760739</v>
      </c>
      <c r="M286" s="21">
        <v>41.834385144973751</v>
      </c>
      <c r="N286" s="21"/>
      <c r="O286" s="21"/>
    </row>
    <row r="287" spans="1:15" x14ac:dyDescent="0.35">
      <c r="A287" s="20" t="str">
        <f>B264&amp;C264&amp;D287</f>
        <v>DISTRIBUCION VOLUMEN X CRITERIO (kg ó litros)Total AperitivosNIVEL ALTO</v>
      </c>
      <c r="B287">
        <v>0</v>
      </c>
      <c r="C287" s="20">
        <v>0</v>
      </c>
      <c r="D287" s="20" t="s">
        <v>158</v>
      </c>
      <c r="E287" s="21">
        <v>18.332900278343573</v>
      </c>
      <c r="F287" s="21">
        <v>18.204348180394106</v>
      </c>
      <c r="G287" s="21">
        <v>19.860955478429585</v>
      </c>
      <c r="H287" s="21">
        <v>19.433838446036052</v>
      </c>
      <c r="I287" s="21">
        <v>21.048495759581705</v>
      </c>
      <c r="J287" s="21">
        <v>22.400412002383607</v>
      </c>
      <c r="K287" s="21">
        <v>21.980618593165502</v>
      </c>
      <c r="L287" s="21">
        <v>22.128815752675454</v>
      </c>
      <c r="M287" s="21">
        <v>17.89204663375293</v>
      </c>
      <c r="N287" s="21"/>
      <c r="O287" s="21"/>
    </row>
    <row r="288" spans="1:15" x14ac:dyDescent="0.35">
      <c r="A288" s="20" t="str">
        <f>B264&amp;C264&amp;D288</f>
        <v>DISTRIBUCION VOLUMEN X CRITERIO (kg ó litros)Total AperitivosNIVEL MEDIO ALTO</v>
      </c>
      <c r="B288">
        <v>0</v>
      </c>
      <c r="C288" s="20">
        <v>0</v>
      </c>
      <c r="D288" s="20" t="s">
        <v>159</v>
      </c>
      <c r="E288" s="21">
        <v>12.166179856900577</v>
      </c>
      <c r="F288" s="21">
        <v>11.440387627586592</v>
      </c>
      <c r="G288" s="21">
        <v>11.736183956482249</v>
      </c>
      <c r="H288" s="21">
        <v>13.572923547379615</v>
      </c>
      <c r="I288" s="21">
        <v>11.650149806306038</v>
      </c>
      <c r="J288" s="21">
        <v>10.941561227118445</v>
      </c>
      <c r="K288" s="21">
        <v>10.724385861310461</v>
      </c>
      <c r="L288" s="21">
        <v>10.662299367155711</v>
      </c>
      <c r="M288" s="21">
        <v>8.3123620612853539</v>
      </c>
      <c r="N288" s="21"/>
      <c r="O288" s="21"/>
    </row>
    <row r="289" spans="1:15" x14ac:dyDescent="0.35">
      <c r="A289" s="20" t="str">
        <f>B264&amp;C264&amp;D289</f>
        <v>DISTRIBUCION VOLUMEN X CRITERIO (kg ó litros)Total AperitivosNIVEL MEDIO</v>
      </c>
      <c r="B289">
        <v>0</v>
      </c>
      <c r="C289" s="20">
        <v>0</v>
      </c>
      <c r="D289" s="20" t="s">
        <v>160</v>
      </c>
      <c r="E289" s="21">
        <v>28.685568654399653</v>
      </c>
      <c r="F289" s="21">
        <v>31.572363738254001</v>
      </c>
      <c r="G289" s="21">
        <v>33.721502191403602</v>
      </c>
      <c r="H289" s="21">
        <v>31.066338231470464</v>
      </c>
      <c r="I289" s="21">
        <v>28.335447432261173</v>
      </c>
      <c r="J289" s="21">
        <v>26.348875505756848</v>
      </c>
      <c r="K289" s="21">
        <v>25.480878964436066</v>
      </c>
      <c r="L289" s="21">
        <v>27.047950905012197</v>
      </c>
      <c r="M289" s="21">
        <v>32.808095860650752</v>
      </c>
      <c r="N289" s="21"/>
      <c r="O289" s="21"/>
    </row>
    <row r="290" spans="1:15" x14ac:dyDescent="0.35">
      <c r="A290" s="20" t="str">
        <f>B264&amp;C264&amp;D290</f>
        <v>DISTRIBUCION VOLUMEN X CRITERIO (kg ó litros)Total AperitivosNIVEL MEDIO BAJO</v>
      </c>
      <c r="B290">
        <v>0</v>
      </c>
      <c r="C290" s="20">
        <v>0</v>
      </c>
      <c r="D290" s="20" t="s">
        <v>161</v>
      </c>
      <c r="E290" s="21">
        <v>12.054785915898465</v>
      </c>
      <c r="F290" s="21">
        <v>11.551272442038021</v>
      </c>
      <c r="G290" s="21">
        <v>11.915198475577556</v>
      </c>
      <c r="H290" s="21">
        <v>11.741520384728521</v>
      </c>
      <c r="I290" s="21">
        <v>13.929522937783206</v>
      </c>
      <c r="J290" s="21">
        <v>12.675317506832362</v>
      </c>
      <c r="K290" s="21">
        <v>11.687875242210533</v>
      </c>
      <c r="L290" s="21">
        <v>13.960153360575756</v>
      </c>
      <c r="M290" s="21">
        <v>14.008280966163403</v>
      </c>
      <c r="N290" s="21"/>
      <c r="O290" s="21"/>
    </row>
    <row r="291" spans="1:15" x14ac:dyDescent="0.35">
      <c r="A291" s="20" t="str">
        <f>B264&amp;C264&amp;D291</f>
        <v>DISTRIBUCION VOLUMEN X CRITERIO (kg ó litros)Total AperitivosHOMBRE</v>
      </c>
      <c r="B291">
        <v>0</v>
      </c>
      <c r="C291" s="20">
        <v>0</v>
      </c>
      <c r="D291" s="20" t="s">
        <v>107</v>
      </c>
      <c r="E291" s="21">
        <v>34.530887161293641</v>
      </c>
      <c r="F291" s="21">
        <v>38.258641426549495</v>
      </c>
      <c r="G291" s="21">
        <v>41.415119823507609</v>
      </c>
      <c r="H291" s="21">
        <v>38.408413600012317</v>
      </c>
      <c r="I291" s="21">
        <v>40.339984207958345</v>
      </c>
      <c r="J291" s="21">
        <v>41.007675878433439</v>
      </c>
      <c r="K291" s="21">
        <v>41.816070421404646</v>
      </c>
      <c r="L291" s="21">
        <v>39.647480150822773</v>
      </c>
      <c r="M291" s="21">
        <v>45.599035079600448</v>
      </c>
      <c r="N291" s="21"/>
      <c r="O291" s="21"/>
    </row>
    <row r="292" spans="1:15" x14ac:dyDescent="0.35">
      <c r="A292" s="20" t="str">
        <f>B264&amp;C264&amp;D292</f>
        <v>DISTRIBUCION VOLUMEN X CRITERIO (kg ó litros)Total AperitivosMUJER</v>
      </c>
      <c r="B292">
        <v>0</v>
      </c>
      <c r="C292" s="20">
        <v>0</v>
      </c>
      <c r="D292" s="20" t="s">
        <v>108</v>
      </c>
      <c r="E292" s="21">
        <v>65.469115372071542</v>
      </c>
      <c r="F292" s="21">
        <v>61.741363627864331</v>
      </c>
      <c r="G292" s="21">
        <v>58.584886767780652</v>
      </c>
      <c r="H292" s="21">
        <v>61.591585641233515</v>
      </c>
      <c r="I292" s="21">
        <v>59.660014707194044</v>
      </c>
      <c r="J292" s="21">
        <v>58.992326599548072</v>
      </c>
      <c r="K292" s="21">
        <v>58.183930829764108</v>
      </c>
      <c r="L292" s="21">
        <v>60.352522221706536</v>
      </c>
      <c r="M292" s="21">
        <v>54.400968097651706</v>
      </c>
      <c r="N292" s="21"/>
      <c r="O292" s="21"/>
    </row>
    <row r="293" spans="1:15" x14ac:dyDescent="0.35">
      <c r="A293" s="20" t="str">
        <f>B264&amp;C293&amp;D293</f>
        <v>DISTRIBUCION VOLUMEN X CRITERIO (kg ó litros)Patatas Fritas + Otros Aperitivos SaladosT.ESPAÑA</v>
      </c>
      <c r="B293">
        <v>0</v>
      </c>
      <c r="C293" s="20" t="s">
        <v>46</v>
      </c>
      <c r="D293" s="20" t="s">
        <v>79</v>
      </c>
      <c r="E293" s="21">
        <v>100</v>
      </c>
      <c r="F293" s="21">
        <v>100</v>
      </c>
      <c r="G293" s="21">
        <v>100</v>
      </c>
      <c r="H293" s="21">
        <v>100</v>
      </c>
      <c r="I293" s="21">
        <v>100</v>
      </c>
      <c r="J293" s="21">
        <v>100</v>
      </c>
      <c r="K293" s="21">
        <v>100</v>
      </c>
      <c r="L293" s="21">
        <v>100</v>
      </c>
      <c r="M293" s="21">
        <v>100</v>
      </c>
      <c r="N293" s="21"/>
      <c r="O293" s="21"/>
    </row>
    <row r="294" spans="1:15" x14ac:dyDescent="0.35">
      <c r="A294" s="20" t="str">
        <f>B264&amp;C293&amp;D294</f>
        <v>DISTRIBUCION VOLUMEN X CRITERIO (kg ó litros)Patatas Fritas + Otros Aperitivos SaladosBCN AM</v>
      </c>
      <c r="B294">
        <v>0</v>
      </c>
      <c r="C294" s="20">
        <v>0</v>
      </c>
      <c r="D294" s="20" t="s">
        <v>81</v>
      </c>
      <c r="E294" s="21">
        <v>9.1267246770753712</v>
      </c>
      <c r="F294" s="21">
        <v>6.9898770218457491</v>
      </c>
      <c r="G294" s="21">
        <v>6.5877411848637362</v>
      </c>
      <c r="H294" s="21">
        <v>8.4114406255594378</v>
      </c>
      <c r="I294" s="21">
        <v>9.1714749205330754</v>
      </c>
      <c r="J294" s="21">
        <v>9.2539352485687729</v>
      </c>
      <c r="K294" s="21">
        <v>11.609942929872192</v>
      </c>
      <c r="L294" s="21">
        <v>7.6602913216451185</v>
      </c>
      <c r="M294" s="21">
        <v>9.7119979025077381</v>
      </c>
      <c r="N294" s="21"/>
      <c r="O294" s="21"/>
    </row>
    <row r="295" spans="1:15" x14ac:dyDescent="0.35">
      <c r="A295" s="20" t="str">
        <f>B264&amp;C293&amp;D295</f>
        <v>DISTRIBUCION VOLUMEN X CRITERIO (kg ó litros)Patatas Fritas + Otros Aperitivos SaladosREST.CAT ARAGON</v>
      </c>
      <c r="B295">
        <v>0</v>
      </c>
      <c r="C295" s="20">
        <v>0</v>
      </c>
      <c r="D295" s="20" t="s">
        <v>82</v>
      </c>
      <c r="E295" s="21">
        <v>8.4066098607002537</v>
      </c>
      <c r="F295" s="21">
        <v>12.996173691886536</v>
      </c>
      <c r="G295" s="21">
        <v>15.117069663119228</v>
      </c>
      <c r="H295" s="21">
        <v>14.493614055208468</v>
      </c>
      <c r="I295" s="21">
        <v>14.75858300716836</v>
      </c>
      <c r="J295" s="21">
        <v>15.022942238618441</v>
      </c>
      <c r="K295" s="21">
        <v>14.857008560026893</v>
      </c>
      <c r="L295" s="21">
        <v>14.036662692517639</v>
      </c>
      <c r="M295" s="21">
        <v>14.865399038792571</v>
      </c>
      <c r="N295" s="21"/>
      <c r="O295" s="21"/>
    </row>
    <row r="296" spans="1:15" x14ac:dyDescent="0.35">
      <c r="A296" s="20" t="str">
        <f>B264&amp;C293&amp;D296</f>
        <v>DISTRIBUCION VOLUMEN X CRITERIO (kg ó litros)Patatas Fritas + Otros Aperitivos SaladosLEVANTE</v>
      </c>
      <c r="B296">
        <v>0</v>
      </c>
      <c r="C296" s="20">
        <v>0</v>
      </c>
      <c r="D296" s="20" t="s">
        <v>83</v>
      </c>
      <c r="E296" s="21">
        <v>18.039281291658018</v>
      </c>
      <c r="F296" s="21">
        <v>18.907574143653598</v>
      </c>
      <c r="G296" s="21">
        <v>16.704257938686553</v>
      </c>
      <c r="H296" s="21">
        <v>14.930846180957005</v>
      </c>
      <c r="I296" s="21">
        <v>14.6246722476203</v>
      </c>
      <c r="J296" s="21">
        <v>12.103734963320381</v>
      </c>
      <c r="K296" s="21">
        <v>13.33610335687467</v>
      </c>
      <c r="L296" s="21">
        <v>15.401468433561552</v>
      </c>
      <c r="M296" s="21">
        <v>11.491413272404289</v>
      </c>
      <c r="N296" s="21"/>
      <c r="O296" s="21"/>
    </row>
    <row r="297" spans="1:15" x14ac:dyDescent="0.35">
      <c r="A297" s="20" t="str">
        <f>B264&amp;C293&amp;D297</f>
        <v>DISTRIBUCION VOLUMEN X CRITERIO (kg ó litros)Patatas Fritas + Otros Aperitivos SaladosANDALUCIA</v>
      </c>
      <c r="B297">
        <v>0</v>
      </c>
      <c r="C297" s="20">
        <v>0</v>
      </c>
      <c r="D297" s="20" t="s">
        <v>84</v>
      </c>
      <c r="E297" s="21">
        <v>22.425376417133386</v>
      </c>
      <c r="F297" s="21">
        <v>19.665472130406751</v>
      </c>
      <c r="G297" s="21">
        <v>18.813416717434876</v>
      </c>
      <c r="H297" s="21">
        <v>22.253474753999907</v>
      </c>
      <c r="I297" s="21">
        <v>20.624370288102607</v>
      </c>
      <c r="J297" s="21">
        <v>21.212176162249243</v>
      </c>
      <c r="K297" s="21">
        <v>20.825567063207682</v>
      </c>
      <c r="L297" s="21">
        <v>20.575460951730665</v>
      </c>
      <c r="M297" s="21">
        <v>21.974539837810699</v>
      </c>
      <c r="N297" s="21"/>
      <c r="O297" s="21"/>
    </row>
    <row r="298" spans="1:15" x14ac:dyDescent="0.35">
      <c r="A298" s="20" t="str">
        <f>B264&amp;C293&amp;D298</f>
        <v>DISTRIBUCION VOLUMEN X CRITERIO (kg ó litros)Patatas Fritas + Otros Aperitivos SaladosMDD AM</v>
      </c>
      <c r="B298">
        <v>0</v>
      </c>
      <c r="C298" s="20">
        <v>0</v>
      </c>
      <c r="D298" s="20" t="s">
        <v>85</v>
      </c>
      <c r="E298" s="21">
        <v>10.950311379262569</v>
      </c>
      <c r="F298" s="21">
        <v>10.631005923921268</v>
      </c>
      <c r="G298" s="21">
        <v>10.729057342340221</v>
      </c>
      <c r="H298" s="21">
        <v>12.510676343516186</v>
      </c>
      <c r="I298" s="21">
        <v>10.288542210092851</v>
      </c>
      <c r="J298" s="21">
        <v>13.634706829060717</v>
      </c>
      <c r="K298" s="21">
        <v>10.607712629905484</v>
      </c>
      <c r="L298" s="21">
        <v>15.59539613801574</v>
      </c>
      <c r="M298" s="21">
        <v>10.990454660032478</v>
      </c>
      <c r="N298" s="21"/>
      <c r="O298" s="21"/>
    </row>
    <row r="299" spans="1:15" x14ac:dyDescent="0.35">
      <c r="A299" s="20" t="str">
        <f>B264&amp;C293&amp;D299</f>
        <v>DISTRIBUCION VOLUMEN X CRITERIO (kg ó litros)Patatas Fritas + Otros Aperitivos SaladosRTO CENTRO</v>
      </c>
      <c r="B299">
        <v>0</v>
      </c>
      <c r="C299" s="20">
        <v>0</v>
      </c>
      <c r="D299" s="20" t="s">
        <v>86</v>
      </c>
      <c r="E299" s="21">
        <v>11.877424507193913</v>
      </c>
      <c r="F299" s="21">
        <v>13.957810294745657</v>
      </c>
      <c r="G299" s="21">
        <v>12.330534808177337</v>
      </c>
      <c r="H299" s="21">
        <v>9.5508108772744702</v>
      </c>
      <c r="I299" s="21">
        <v>12.798109690394405</v>
      </c>
      <c r="J299" s="21">
        <v>10.721662537173179</v>
      </c>
      <c r="K299" s="21">
        <v>9.4928502503402417</v>
      </c>
      <c r="L299" s="21">
        <v>9.874179617338017</v>
      </c>
      <c r="M299" s="21">
        <v>17.737887764110933</v>
      </c>
      <c r="N299" s="21"/>
      <c r="O299" s="21"/>
    </row>
    <row r="300" spans="1:15" x14ac:dyDescent="0.35">
      <c r="A300" s="20" t="str">
        <f>B264&amp;C293&amp;D300</f>
        <v>DISTRIBUCION VOLUMEN X CRITERIO (kg ó litros)Patatas Fritas + Otros Aperitivos SaladosNORTE-CENTRO</v>
      </c>
      <c r="B300">
        <v>0</v>
      </c>
      <c r="C300" s="20">
        <v>0</v>
      </c>
      <c r="D300" s="20" t="s">
        <v>87</v>
      </c>
      <c r="E300" s="21">
        <v>10.607188107635691</v>
      </c>
      <c r="F300" s="21">
        <v>10.249793736548932</v>
      </c>
      <c r="G300" s="21">
        <v>10.125587712496756</v>
      </c>
      <c r="H300" s="21">
        <v>9.6104092011083697</v>
      </c>
      <c r="I300" s="21">
        <v>8.1261030481109984</v>
      </c>
      <c r="J300" s="21">
        <v>9.1281089360566234</v>
      </c>
      <c r="K300" s="21">
        <v>10.766760750826824</v>
      </c>
      <c r="L300" s="21">
        <v>11.162343932796647</v>
      </c>
      <c r="M300" s="21">
        <v>8.3586513000249045</v>
      </c>
      <c r="N300" s="21"/>
      <c r="O300" s="21"/>
    </row>
    <row r="301" spans="1:15" x14ac:dyDescent="0.35">
      <c r="A301" s="20" t="str">
        <f>B264&amp;C293&amp;D301</f>
        <v>DISTRIBUCION VOLUMEN X CRITERIO (kg ó litros)Patatas Fritas + Otros Aperitivos SaladosNOROESTE</v>
      </c>
      <c r="B301">
        <v>0</v>
      </c>
      <c r="C301" s="20">
        <v>0</v>
      </c>
      <c r="D301" s="20" t="s">
        <v>88</v>
      </c>
      <c r="E301" s="21">
        <v>8.5670690274033561</v>
      </c>
      <c r="F301" s="21">
        <v>6.6022883756623756</v>
      </c>
      <c r="G301" s="21">
        <v>9.5923402134369091</v>
      </c>
      <c r="H301" s="21">
        <v>8.2387274468370553</v>
      </c>
      <c r="I301" s="21">
        <v>9.6081428986538278</v>
      </c>
      <c r="J301" s="21">
        <v>8.9227375520628627</v>
      </c>
      <c r="K301" s="21">
        <v>8.5040523823176137</v>
      </c>
      <c r="L301" s="21">
        <v>5.6942019808139896</v>
      </c>
      <c r="M301" s="21">
        <v>4.8696496292489302</v>
      </c>
      <c r="N301" s="21"/>
      <c r="O301" s="21"/>
    </row>
    <row r="302" spans="1:15" x14ac:dyDescent="0.35">
      <c r="A302" s="20" t="str">
        <f>B264&amp;C293&amp;D302</f>
        <v>DISTRIBUCION VOLUMEN X CRITERIO (kg ó litros)Patatas Fritas + Otros Aperitivos Salados&lt;2MIL</v>
      </c>
      <c r="B302">
        <v>0</v>
      </c>
      <c r="C302" s="20">
        <v>0</v>
      </c>
      <c r="D302" s="20" t="s">
        <v>89</v>
      </c>
      <c r="E302" s="21">
        <v>6.3913020248950652</v>
      </c>
      <c r="F302" s="21">
        <v>6.177350299974532</v>
      </c>
      <c r="G302" s="21">
        <v>5.2342791065304564</v>
      </c>
      <c r="H302" s="21">
        <v>7.0324648436674115</v>
      </c>
      <c r="I302" s="21">
        <v>5.9606164858145965</v>
      </c>
      <c r="J302" s="21">
        <v>4.6750200547119789</v>
      </c>
      <c r="K302" s="21">
        <v>6.8429922202338691</v>
      </c>
      <c r="L302" s="21">
        <v>6.5485436732605624</v>
      </c>
      <c r="M302" s="21">
        <v>3.880115675143911</v>
      </c>
      <c r="N302" s="21"/>
      <c r="O302" s="21"/>
    </row>
    <row r="303" spans="1:15" x14ac:dyDescent="0.35">
      <c r="A303" s="20" t="str">
        <f>B264&amp;C293&amp;D303</f>
        <v>DISTRIBUCION VOLUMEN X CRITERIO (kg ó litros)Patatas Fritas + Otros Aperitivos Salados2-5MIL</v>
      </c>
      <c r="B303">
        <v>0</v>
      </c>
      <c r="C303" s="20">
        <v>0</v>
      </c>
      <c r="D303" s="20" t="s">
        <v>90</v>
      </c>
      <c r="E303" s="21">
        <v>7.0519439002594178</v>
      </c>
      <c r="F303" s="21">
        <v>6.9306980590383604</v>
      </c>
      <c r="G303" s="21">
        <v>4.5897767126455333</v>
      </c>
      <c r="H303" s="21">
        <v>4.8070278389701908</v>
      </c>
      <c r="I303" s="21">
        <v>4.2615506155104814</v>
      </c>
      <c r="J303" s="21">
        <v>6.4680913474225958</v>
      </c>
      <c r="K303" s="21">
        <v>4.4264034313296721</v>
      </c>
      <c r="L303" s="21">
        <v>5.0729618890165122</v>
      </c>
      <c r="M303" s="21">
        <v>5.2986347419070681</v>
      </c>
      <c r="N303" s="21"/>
      <c r="O303" s="21"/>
    </row>
    <row r="304" spans="1:15" x14ac:dyDescent="0.35">
      <c r="A304" s="20" t="str">
        <f>B264&amp;C293&amp;D304</f>
        <v>DISTRIBUCION VOLUMEN X CRITERIO (kg ó litros)Patatas Fritas + Otros Aperitivos Salados5-10MIL</v>
      </c>
      <c r="B304">
        <v>0</v>
      </c>
      <c r="C304" s="20">
        <v>0</v>
      </c>
      <c r="D304" s="20" t="s">
        <v>91</v>
      </c>
      <c r="E304" s="21">
        <v>6.3015421962104332</v>
      </c>
      <c r="F304" s="21">
        <v>6.0655409906302786</v>
      </c>
      <c r="G304" s="21">
        <v>9.5276072944860566</v>
      </c>
      <c r="H304" s="21">
        <v>10.136097900907062</v>
      </c>
      <c r="I304" s="21">
        <v>9.4078135130997964</v>
      </c>
      <c r="J304" s="21">
        <v>4.6089497363107039</v>
      </c>
      <c r="K304" s="21">
        <v>4.9688634984239668</v>
      </c>
      <c r="L304" s="21">
        <v>6.0172137397453582</v>
      </c>
      <c r="M304" s="21">
        <v>5.1078330147010753</v>
      </c>
      <c r="N304" s="21"/>
      <c r="O304" s="21"/>
    </row>
    <row r="305" spans="1:15" x14ac:dyDescent="0.35">
      <c r="A305" s="20" t="str">
        <f>B264&amp;C293&amp;D305</f>
        <v>DISTRIBUCION VOLUMEN X CRITERIO (kg ó litros)Patatas Fritas + Otros Aperitivos Salados10-30MIL</v>
      </c>
      <c r="B305">
        <v>0</v>
      </c>
      <c r="C305" s="20">
        <v>0</v>
      </c>
      <c r="D305" s="20" t="s">
        <v>92</v>
      </c>
      <c r="E305" s="21">
        <v>19.169269125909416</v>
      </c>
      <c r="F305" s="21">
        <v>25.101801331537533</v>
      </c>
      <c r="G305" s="21">
        <v>25.406662602878864</v>
      </c>
      <c r="H305" s="21">
        <v>21.182806283286236</v>
      </c>
      <c r="I305" s="21">
        <v>26.95870762425653</v>
      </c>
      <c r="J305" s="21">
        <v>20.90571017204033</v>
      </c>
      <c r="K305" s="21">
        <v>23.008438479741439</v>
      </c>
      <c r="L305" s="21">
        <v>20.537401435155559</v>
      </c>
      <c r="M305" s="21">
        <v>26.574193094786509</v>
      </c>
      <c r="N305" s="21"/>
      <c r="O305" s="21"/>
    </row>
    <row r="306" spans="1:15" x14ac:dyDescent="0.35">
      <c r="A306" s="20" t="str">
        <f>B264&amp;C293&amp;D306</f>
        <v>DISTRIBUCION VOLUMEN X CRITERIO (kg ó litros)Patatas Fritas + Otros Aperitivos Salados30-100MIL</v>
      </c>
      <c r="B306">
        <v>0</v>
      </c>
      <c r="C306" s="20">
        <v>0</v>
      </c>
      <c r="D306" s="20" t="s">
        <v>93</v>
      </c>
      <c r="E306" s="21">
        <v>23.845023343189229</v>
      </c>
      <c r="F306" s="21">
        <v>23.290864994099962</v>
      </c>
      <c r="G306" s="21">
        <v>20.562436464812308</v>
      </c>
      <c r="H306" s="21">
        <v>20.942820507626156</v>
      </c>
      <c r="I306" s="21">
        <v>20.331961366854372</v>
      </c>
      <c r="J306" s="21">
        <v>25.581328219235221</v>
      </c>
      <c r="K306" s="21">
        <v>21.092684216382882</v>
      </c>
      <c r="L306" s="21">
        <v>24.324677174061708</v>
      </c>
      <c r="M306" s="21">
        <v>21.025516032901109</v>
      </c>
      <c r="N306" s="21"/>
      <c r="O306" s="21"/>
    </row>
    <row r="307" spans="1:15" x14ac:dyDescent="0.35">
      <c r="A307" s="20" t="str">
        <f>B264&amp;C293&amp;D307</f>
        <v>DISTRIBUCION VOLUMEN X CRITERIO (kg ó litros)Patatas Fritas + Otros Aperitivos Salados100-200MIL</v>
      </c>
      <c r="B307">
        <v>0</v>
      </c>
      <c r="C307" s="20">
        <v>0</v>
      </c>
      <c r="D307" s="20" t="s">
        <v>94</v>
      </c>
      <c r="E307" s="21">
        <v>7.7879004362006761</v>
      </c>
      <c r="F307" s="21">
        <v>7.0803978626995505</v>
      </c>
      <c r="G307" s="21">
        <v>6.0943005091683959</v>
      </c>
      <c r="H307" s="21">
        <v>8.1945725004835648</v>
      </c>
      <c r="I307" s="21">
        <v>7.6708554363355912</v>
      </c>
      <c r="J307" s="21">
        <v>10.062752544446557</v>
      </c>
      <c r="K307" s="21">
        <v>9.3238191929002809</v>
      </c>
      <c r="L307" s="21">
        <v>8.5421563466565313</v>
      </c>
      <c r="M307" s="21">
        <v>10.211961827839938</v>
      </c>
      <c r="N307" s="21"/>
      <c r="O307" s="21"/>
    </row>
    <row r="308" spans="1:15" x14ac:dyDescent="0.35">
      <c r="A308" s="20" t="str">
        <f>B264&amp;C293&amp;D308</f>
        <v>DISTRIBUCION VOLUMEN X CRITERIO (kg ó litros)Patatas Fritas + Otros Aperitivos Salados200-500MIL</v>
      </c>
      <c r="B308">
        <v>0</v>
      </c>
      <c r="C308" s="20">
        <v>0</v>
      </c>
      <c r="D308" s="20" t="s">
        <v>95</v>
      </c>
      <c r="E308" s="21">
        <v>15.881264302830647</v>
      </c>
      <c r="F308" s="21">
        <v>11.342202166594491</v>
      </c>
      <c r="G308" s="21">
        <v>14.142967807689381</v>
      </c>
      <c r="H308" s="21">
        <v>12.146384990567551</v>
      </c>
      <c r="I308" s="21">
        <v>11.397320016795206</v>
      </c>
      <c r="J308" s="21">
        <v>9.9745130458375204</v>
      </c>
      <c r="K308" s="21">
        <v>12.561340102882451</v>
      </c>
      <c r="L308" s="21">
        <v>11.845776452713212</v>
      </c>
      <c r="M308" s="21">
        <v>10.442322876919892</v>
      </c>
      <c r="N308" s="21"/>
      <c r="O308" s="21"/>
    </row>
    <row r="309" spans="1:15" x14ac:dyDescent="0.35">
      <c r="A309" s="20" t="str">
        <f>B264&amp;C293&amp;D309</f>
        <v>DISTRIBUCION VOLUMEN X CRITERIO (kg ó litros)Patatas Fritas + Otros Aperitivos Salados&gt;500MIL</v>
      </c>
      <c r="B309">
        <v>0</v>
      </c>
      <c r="C309" s="20">
        <v>0</v>
      </c>
      <c r="D309" s="20" t="s">
        <v>96</v>
      </c>
      <c r="E309" s="21">
        <v>13.571745797355641</v>
      </c>
      <c r="F309" s="21">
        <v>14.011151311574533</v>
      </c>
      <c r="G309" s="21">
        <v>14.441974921393738</v>
      </c>
      <c r="H309" s="21">
        <v>15.557825208282717</v>
      </c>
      <c r="I309" s="21">
        <v>14.011173026443648</v>
      </c>
      <c r="J309" s="21">
        <v>17.723634380263803</v>
      </c>
      <c r="K309" s="21">
        <v>17.775457343768856</v>
      </c>
      <c r="L309" s="21">
        <v>17.111272182587051</v>
      </c>
      <c r="M309" s="21">
        <v>17.459417201990714</v>
      </c>
      <c r="N309" s="21"/>
      <c r="O309" s="21"/>
    </row>
    <row r="310" spans="1:15" x14ac:dyDescent="0.35">
      <c r="A310" s="20" t="str">
        <f>B264&amp;C293&amp;D310</f>
        <v>DISTRIBUCION VOLUMEN X CRITERIO (kg ó litros)Patatas Fritas + Otros Aperitivos SaladosDE 15 A 19 AÑOS</v>
      </c>
      <c r="B310">
        <v>0</v>
      </c>
      <c r="C310" s="20">
        <v>0</v>
      </c>
      <c r="D310" s="20" t="s">
        <v>97</v>
      </c>
      <c r="E310" s="21">
        <v>6.069596782732015</v>
      </c>
      <c r="F310" s="21">
        <v>11.034762533872865</v>
      </c>
      <c r="G310" s="21">
        <v>6.8268702049315166</v>
      </c>
      <c r="H310" s="21">
        <v>8.7259002157773615</v>
      </c>
      <c r="I310" s="21">
        <v>8.8781049559614917</v>
      </c>
      <c r="J310" s="21">
        <v>8.1226644583776437</v>
      </c>
      <c r="K310" s="21">
        <v>4.3812023578014685</v>
      </c>
      <c r="L310" s="21">
        <v>4.5515068796264266</v>
      </c>
      <c r="M310" s="21">
        <v>9.3533658452985584</v>
      </c>
      <c r="N310" s="21"/>
      <c r="O310" s="21"/>
    </row>
    <row r="311" spans="1:15" x14ac:dyDescent="0.35">
      <c r="A311" s="20" t="str">
        <f>B264&amp;C293&amp;D311</f>
        <v>DISTRIBUCION VOLUMEN X CRITERIO (kg ó litros)Patatas Fritas + Otros Aperitivos SaladosDE 20 A 24 AÑOS</v>
      </c>
      <c r="B311">
        <v>0</v>
      </c>
      <c r="C311" s="20">
        <v>0</v>
      </c>
      <c r="D311" s="20" t="s">
        <v>98</v>
      </c>
      <c r="E311" s="21">
        <v>4.6568677734324986</v>
      </c>
      <c r="F311" s="21">
        <v>5.169162467885573</v>
      </c>
      <c r="G311" s="21">
        <v>3.6046076164127969</v>
      </c>
      <c r="H311" s="21">
        <v>2.8835227716044893</v>
      </c>
      <c r="I311" s="21">
        <v>5.1889982839423636</v>
      </c>
      <c r="J311" s="21">
        <v>5.1693575200447688</v>
      </c>
      <c r="K311" s="21">
        <v>6.8184039942413914</v>
      </c>
      <c r="L311" s="21">
        <v>4.6635677388035788</v>
      </c>
      <c r="M311" s="21">
        <v>4.2044452747710892</v>
      </c>
      <c r="N311" s="21"/>
      <c r="O311" s="21"/>
    </row>
    <row r="312" spans="1:15" x14ac:dyDescent="0.35">
      <c r="A312" s="20" t="str">
        <f>B264&amp;C293&amp;D312</f>
        <v>DISTRIBUCION VOLUMEN X CRITERIO (kg ó litros)Patatas Fritas + Otros Aperitivos SaladosDE 25 A 34 AÑOS</v>
      </c>
      <c r="B312">
        <v>0</v>
      </c>
      <c r="C312" s="20">
        <v>0</v>
      </c>
      <c r="D312" s="20" t="s">
        <v>99</v>
      </c>
      <c r="E312" s="21">
        <v>10.509991990484162</v>
      </c>
      <c r="F312" s="21">
        <v>8.3929028904176004</v>
      </c>
      <c r="G312" s="21">
        <v>12.787458339771716</v>
      </c>
      <c r="H312" s="21">
        <v>11.326515783897236</v>
      </c>
      <c r="I312" s="21">
        <v>10.219360244932417</v>
      </c>
      <c r="J312" s="21">
        <v>10.205650074080701</v>
      </c>
      <c r="K312" s="21">
        <v>10.070544084615946</v>
      </c>
      <c r="L312" s="21">
        <v>9.2811896442580579</v>
      </c>
      <c r="M312" s="21">
        <v>9.6742305058143998</v>
      </c>
      <c r="N312" s="21"/>
      <c r="O312" s="21"/>
    </row>
    <row r="313" spans="1:15" x14ac:dyDescent="0.35">
      <c r="A313" s="20" t="str">
        <f>B264&amp;C293&amp;D313</f>
        <v>DISTRIBUCION VOLUMEN X CRITERIO (kg ó litros)Patatas Fritas + Otros Aperitivos SaladosDE 35 A 49 AÑOS</v>
      </c>
      <c r="B313">
        <v>0</v>
      </c>
      <c r="C313" s="20">
        <v>0</v>
      </c>
      <c r="D313" s="20" t="s">
        <v>100</v>
      </c>
      <c r="E313" s="21">
        <v>36.387576393197293</v>
      </c>
      <c r="F313" s="21">
        <v>28.828469032506465</v>
      </c>
      <c r="G313" s="21">
        <v>28.053445464039612</v>
      </c>
      <c r="H313" s="21">
        <v>27.690443087267795</v>
      </c>
      <c r="I313" s="21">
        <v>30.676083809518122</v>
      </c>
      <c r="J313" s="21">
        <v>26.776085979093299</v>
      </c>
      <c r="K313" s="21">
        <v>27.683084807585551</v>
      </c>
      <c r="L313" s="21">
        <v>28.371835350027787</v>
      </c>
      <c r="M313" s="21">
        <v>20.112196434408343</v>
      </c>
      <c r="N313" s="21"/>
      <c r="O313" s="21"/>
    </row>
    <row r="314" spans="1:15" x14ac:dyDescent="0.35">
      <c r="A314" s="20" t="str">
        <f>B264&amp;C293&amp;D314</f>
        <v>DISTRIBUCION VOLUMEN X CRITERIO (kg ó litros)Patatas Fritas + Otros Aperitivos SaladosDE 50 A 59 AÑOS</v>
      </c>
      <c r="B314">
        <v>0</v>
      </c>
      <c r="C314" s="20">
        <v>0</v>
      </c>
      <c r="D314" s="20" t="s">
        <v>101</v>
      </c>
      <c r="E314" s="21">
        <v>18.820582567442955</v>
      </c>
      <c r="F314" s="21">
        <v>20.453883693862874</v>
      </c>
      <c r="G314" s="21">
        <v>20.379188639549422</v>
      </c>
      <c r="H314" s="21">
        <v>22.026634978989314</v>
      </c>
      <c r="I314" s="21">
        <v>22.359037387598772</v>
      </c>
      <c r="J314" s="21">
        <v>20.538925517708083</v>
      </c>
      <c r="K314" s="21">
        <v>21.70634100402286</v>
      </c>
      <c r="L314" s="21">
        <v>22.068866938710045</v>
      </c>
      <c r="M314" s="21">
        <v>20.663499137866488</v>
      </c>
      <c r="N314" s="21"/>
      <c r="O314" s="21"/>
    </row>
    <row r="315" spans="1:15" x14ac:dyDescent="0.35">
      <c r="A315" s="20" t="str">
        <f>B264&amp;C293&amp;D315</f>
        <v>DISTRIBUCION VOLUMEN X CRITERIO (kg ó litros)Patatas Fritas + Otros Aperitivos SaladosDE 60 A 75 AÑOS</v>
      </c>
      <c r="B315">
        <v>0</v>
      </c>
      <c r="C315" s="20">
        <v>0</v>
      </c>
      <c r="D315" s="20" t="s">
        <v>102</v>
      </c>
      <c r="E315" s="21">
        <v>23.55538126235739</v>
      </c>
      <c r="F315" s="21">
        <v>26.120822022016611</v>
      </c>
      <c r="G315" s="21">
        <v>28.348435576701984</v>
      </c>
      <c r="H315" s="21">
        <v>27.346983700937905</v>
      </c>
      <c r="I315" s="21">
        <v>22.678417384564632</v>
      </c>
      <c r="J315" s="21">
        <v>29.187315432950069</v>
      </c>
      <c r="K315" s="21">
        <v>29.340417749845393</v>
      </c>
      <c r="L315" s="21">
        <v>31.063035011074401</v>
      </c>
      <c r="M315" s="21">
        <v>35.992263253830011</v>
      </c>
      <c r="N315" s="21"/>
      <c r="O315" s="21"/>
    </row>
    <row r="316" spans="1:15" x14ac:dyDescent="0.35">
      <c r="A316" s="20" t="str">
        <f>B264&amp;C293&amp;D316</f>
        <v>DISTRIBUCION VOLUMEN X CRITERIO (kg ó litros)Patatas Fritas + Otros Aperitivos SaladosNIVEL ALTO</v>
      </c>
      <c r="B316">
        <v>0</v>
      </c>
      <c r="C316" s="20">
        <v>0</v>
      </c>
      <c r="D316" s="20" t="s">
        <v>158</v>
      </c>
      <c r="E316" s="21">
        <v>21.67669457148931</v>
      </c>
      <c r="F316" s="21">
        <v>19.38796680972715</v>
      </c>
      <c r="G316" s="21">
        <v>19.962560174436124</v>
      </c>
      <c r="H316" s="21">
        <v>21.500511957944195</v>
      </c>
      <c r="I316" s="21">
        <v>23.370266689605078</v>
      </c>
      <c r="J316" s="21">
        <v>24.891405731242877</v>
      </c>
      <c r="K316" s="21">
        <v>25.336524551030077</v>
      </c>
      <c r="L316" s="21">
        <v>24.53571585180865</v>
      </c>
      <c r="M316" s="21">
        <v>17.615137415337148</v>
      </c>
      <c r="N316" s="21"/>
      <c r="O316" s="21"/>
    </row>
    <row r="317" spans="1:15" x14ac:dyDescent="0.35">
      <c r="A317" s="20" t="str">
        <f>B264&amp;C293&amp;D317</f>
        <v>DISTRIBUCION VOLUMEN X CRITERIO (kg ó litros)Patatas Fritas + Otros Aperitivos SaladosNIVEL MEDIO ALTO</v>
      </c>
      <c r="B317">
        <v>0</v>
      </c>
      <c r="C317" s="20">
        <v>0</v>
      </c>
      <c r="D317" s="20" t="s">
        <v>159</v>
      </c>
      <c r="E317" s="21">
        <v>13.162660712610897</v>
      </c>
      <c r="F317" s="21">
        <v>13.418085227384392</v>
      </c>
      <c r="G317" s="21">
        <v>12.635476419595323</v>
      </c>
      <c r="H317" s="21">
        <v>14.534632478653013</v>
      </c>
      <c r="I317" s="21">
        <v>13.633325325998936</v>
      </c>
      <c r="J317" s="21">
        <v>11.769480946787777</v>
      </c>
      <c r="K317" s="21">
        <v>11.595174665123565</v>
      </c>
      <c r="L317" s="21">
        <v>11.712417602151483</v>
      </c>
      <c r="M317" s="21">
        <v>10.606204210627187</v>
      </c>
      <c r="N317" s="21"/>
      <c r="O317" s="21"/>
    </row>
    <row r="318" spans="1:15" x14ac:dyDescent="0.35">
      <c r="A318" s="20" t="str">
        <f>B264&amp;C293&amp;D318</f>
        <v>DISTRIBUCION VOLUMEN X CRITERIO (kg ó litros)Patatas Fritas + Otros Aperitivos SaladosNIVEL MEDIO</v>
      </c>
      <c r="B318">
        <v>0</v>
      </c>
      <c r="C318" s="20">
        <v>0</v>
      </c>
      <c r="D318" s="20" t="s">
        <v>160</v>
      </c>
      <c r="E318" s="21">
        <v>27.108549886496654</v>
      </c>
      <c r="F318" s="21">
        <v>30.359720870205585</v>
      </c>
      <c r="G318" s="21">
        <v>33.941076257687605</v>
      </c>
      <c r="H318" s="21">
        <v>28.088124442624331</v>
      </c>
      <c r="I318" s="21">
        <v>26.474120049742439</v>
      </c>
      <c r="J318" s="21">
        <v>26.65468870885886</v>
      </c>
      <c r="K318" s="21">
        <v>22.017522879029499</v>
      </c>
      <c r="L318" s="21">
        <v>26.352452168234304</v>
      </c>
      <c r="M318" s="21">
        <v>32.250944880995483</v>
      </c>
      <c r="N318" s="21"/>
      <c r="O318" s="21"/>
    </row>
    <row r="319" spans="1:15" x14ac:dyDescent="0.35">
      <c r="A319" s="20" t="str">
        <f>B264&amp;C293&amp;D319</f>
        <v>DISTRIBUCION VOLUMEN X CRITERIO (kg ó litros)Patatas Fritas + Otros Aperitivos SaladosNIVEL MEDIO BAJO</v>
      </c>
      <c r="B319">
        <v>0</v>
      </c>
      <c r="C319" s="20">
        <v>0</v>
      </c>
      <c r="D319" s="20" t="s">
        <v>161</v>
      </c>
      <c r="E319" s="21">
        <v>13.572285056780869</v>
      </c>
      <c r="F319" s="21">
        <v>14.097070748535176</v>
      </c>
      <c r="G319" s="21">
        <v>12.756632062310036</v>
      </c>
      <c r="H319" s="21">
        <v>12.795410451029419</v>
      </c>
      <c r="I319" s="21">
        <v>13.225291220096706</v>
      </c>
      <c r="J319" s="21">
        <v>12.655326487570612</v>
      </c>
      <c r="K319" s="21">
        <v>11.24919537617005</v>
      </c>
      <c r="L319" s="21">
        <v>12.836547282572871</v>
      </c>
      <c r="M319" s="21">
        <v>12.868236378824131</v>
      </c>
      <c r="N319" s="21"/>
      <c r="O319" s="21"/>
    </row>
    <row r="320" spans="1:15" x14ac:dyDescent="0.35">
      <c r="A320" s="20" t="str">
        <f>B264&amp;C293&amp;D320</f>
        <v>DISTRIBUCION VOLUMEN X CRITERIO (kg ó litros)Patatas Fritas + Otros Aperitivos SaladosHOMBRE</v>
      </c>
      <c r="B320">
        <v>0</v>
      </c>
      <c r="C320" s="20">
        <v>0</v>
      </c>
      <c r="D320" s="20" t="s">
        <v>107</v>
      </c>
      <c r="E320" s="21">
        <v>38.500848230128788</v>
      </c>
      <c r="F320" s="21">
        <v>42.078914793521818</v>
      </c>
      <c r="G320" s="21">
        <v>44.333194421621101</v>
      </c>
      <c r="H320" s="21">
        <v>39.668012249035812</v>
      </c>
      <c r="I320" s="21">
        <v>43.894844475415155</v>
      </c>
      <c r="J320" s="21">
        <v>42.201390504092124</v>
      </c>
      <c r="K320" s="21">
        <v>38.719183856673325</v>
      </c>
      <c r="L320" s="21">
        <v>39.284460132625085</v>
      </c>
      <c r="M320" s="21">
        <v>47.080779655846925</v>
      </c>
      <c r="N320" s="21"/>
      <c r="O320" s="21"/>
    </row>
    <row r="321" spans="1:15" x14ac:dyDescent="0.35">
      <c r="A321" s="20" t="str">
        <f>B264&amp;C293&amp;D321</f>
        <v>DISTRIBUCION VOLUMEN X CRITERIO (kg ó litros)Patatas Fritas + Otros Aperitivos SaladosMUJER</v>
      </c>
      <c r="B321">
        <v>0</v>
      </c>
      <c r="C321" s="20">
        <v>0</v>
      </c>
      <c r="D321" s="20" t="s">
        <v>108</v>
      </c>
      <c r="E321" s="21">
        <v>61.499148799978684</v>
      </c>
      <c r="F321" s="21">
        <v>57.921082446210711</v>
      </c>
      <c r="G321" s="21">
        <v>55.666813223545851</v>
      </c>
      <c r="H321" s="21">
        <v>60.3319837822106</v>
      </c>
      <c r="I321" s="21">
        <v>56.105153930146002</v>
      </c>
      <c r="J321" s="21">
        <v>57.79861185744295</v>
      </c>
      <c r="K321" s="21">
        <v>61.280814340911817</v>
      </c>
      <c r="L321" s="21">
        <v>60.715539111834126</v>
      </c>
      <c r="M321" s="21">
        <v>52.919222260524855</v>
      </c>
      <c r="N321" s="21"/>
      <c r="O321" s="21"/>
    </row>
    <row r="322" spans="1:15" x14ac:dyDescent="0.35">
      <c r="A322" s="20" t="str">
        <f>B264&amp;C322&amp;D322</f>
        <v>DISTRIBUCION VOLUMEN X CRITERIO (kg ó litros)Patatas FritasT.ESPAÑA</v>
      </c>
      <c r="B322">
        <v>0</v>
      </c>
      <c r="C322" s="20" t="s">
        <v>50</v>
      </c>
      <c r="D322" s="20" t="s">
        <v>79</v>
      </c>
      <c r="E322" s="21">
        <v>100</v>
      </c>
      <c r="F322" s="21">
        <v>100</v>
      </c>
      <c r="G322" s="21">
        <v>100</v>
      </c>
      <c r="H322" s="21">
        <v>100</v>
      </c>
      <c r="I322" s="21">
        <v>100</v>
      </c>
      <c r="J322" s="21">
        <v>100</v>
      </c>
      <c r="K322" s="21">
        <v>100</v>
      </c>
      <c r="L322" s="21">
        <v>100</v>
      </c>
      <c r="M322" s="21">
        <v>100</v>
      </c>
      <c r="N322" s="21"/>
      <c r="O322" s="21"/>
    </row>
    <row r="323" spans="1:15" x14ac:dyDescent="0.35">
      <c r="A323" s="20" t="str">
        <f>B264&amp;C322&amp;D323</f>
        <v>DISTRIBUCION VOLUMEN X CRITERIO (kg ó litros)Patatas FritasBCN AM</v>
      </c>
      <c r="B323">
        <v>0</v>
      </c>
      <c r="C323" s="20">
        <v>0</v>
      </c>
      <c r="D323" s="20" t="s">
        <v>81</v>
      </c>
      <c r="E323" s="21">
        <v>10.997155323792871</v>
      </c>
      <c r="F323" s="21">
        <v>7.44361576376415</v>
      </c>
      <c r="G323" s="21">
        <v>6.1802116705977355</v>
      </c>
      <c r="H323" s="21">
        <v>9.5913019296752662</v>
      </c>
      <c r="I323" s="21">
        <v>8.5659250581978235</v>
      </c>
      <c r="J323" s="21">
        <v>10.090561102275371</v>
      </c>
      <c r="K323" s="21">
        <v>11.53368386045989</v>
      </c>
      <c r="L323" s="21">
        <v>7.8272374562004075</v>
      </c>
      <c r="M323" s="21">
        <v>9.0286600087126256</v>
      </c>
      <c r="N323" s="21"/>
      <c r="O323" s="21"/>
    </row>
    <row r="324" spans="1:15" x14ac:dyDescent="0.35">
      <c r="A324" s="20" t="str">
        <f>B264&amp;C322&amp;D324</f>
        <v>DISTRIBUCION VOLUMEN X CRITERIO (kg ó litros)Patatas FritasREST.CAT ARAGON</v>
      </c>
      <c r="B324">
        <v>0</v>
      </c>
      <c r="C324" s="20">
        <v>0</v>
      </c>
      <c r="D324" s="20" t="s">
        <v>82</v>
      </c>
      <c r="E324" s="21">
        <v>8.5944498454018472</v>
      </c>
      <c r="F324" s="21">
        <v>14.207073376579086</v>
      </c>
      <c r="G324" s="21">
        <v>17.808829037075192</v>
      </c>
      <c r="H324" s="21">
        <v>14.008353829281962</v>
      </c>
      <c r="I324" s="21">
        <v>18.546860488249216</v>
      </c>
      <c r="J324" s="21">
        <v>15.026440112664563</v>
      </c>
      <c r="K324" s="21">
        <v>15.163972928934614</v>
      </c>
      <c r="L324" s="21">
        <v>12.157813928354591</v>
      </c>
      <c r="M324" s="21">
        <v>15.949755424537665</v>
      </c>
      <c r="N324" s="21"/>
      <c r="O324" s="21"/>
    </row>
    <row r="325" spans="1:15" x14ac:dyDescent="0.35">
      <c r="A325" s="20" t="str">
        <f>B264&amp;C322&amp;D325</f>
        <v>DISTRIBUCION VOLUMEN X CRITERIO (kg ó litros)Patatas FritasLEVANTE</v>
      </c>
      <c r="B325">
        <v>0</v>
      </c>
      <c r="C325" s="20">
        <v>0</v>
      </c>
      <c r="D325" s="20" t="s">
        <v>83</v>
      </c>
      <c r="E325" s="21">
        <v>17.93504377094596</v>
      </c>
      <c r="F325" s="21">
        <v>21.522667020895742</v>
      </c>
      <c r="G325" s="21">
        <v>16.45789696597226</v>
      </c>
      <c r="H325" s="21">
        <v>16.076241158277629</v>
      </c>
      <c r="I325" s="21">
        <v>15.461722226467634</v>
      </c>
      <c r="J325" s="21">
        <v>12.090070130815562</v>
      </c>
      <c r="K325" s="21">
        <v>14.029566287093925</v>
      </c>
      <c r="L325" s="21">
        <v>14.888436377791454</v>
      </c>
      <c r="M325" s="21">
        <v>12.691392653077834</v>
      </c>
      <c r="N325" s="21"/>
      <c r="O325" s="21"/>
    </row>
    <row r="326" spans="1:15" x14ac:dyDescent="0.35">
      <c r="A326" s="20" t="str">
        <f>B264&amp;C322&amp;D326</f>
        <v>DISTRIBUCION VOLUMEN X CRITERIO (kg ó litros)Patatas FritasANDALUCIA</v>
      </c>
      <c r="B326">
        <v>0</v>
      </c>
      <c r="C326" s="20">
        <v>0</v>
      </c>
      <c r="D326" s="20" t="s">
        <v>84</v>
      </c>
      <c r="E326" s="21">
        <v>24.570647676097821</v>
      </c>
      <c r="F326" s="21">
        <v>20.024730617357768</v>
      </c>
      <c r="G326" s="21">
        <v>19.751808850600433</v>
      </c>
      <c r="H326" s="21">
        <v>24.589382439072413</v>
      </c>
      <c r="I326" s="21">
        <v>20.354569996704484</v>
      </c>
      <c r="J326" s="21">
        <v>22.687088800843537</v>
      </c>
      <c r="K326" s="21">
        <v>24.371570015513477</v>
      </c>
      <c r="L326" s="21">
        <v>24.577200860228089</v>
      </c>
      <c r="M326" s="21">
        <v>23.720110674096205</v>
      </c>
      <c r="N326" s="21"/>
      <c r="O326" s="21"/>
    </row>
    <row r="327" spans="1:15" x14ac:dyDescent="0.35">
      <c r="A327" s="20" t="str">
        <f>B264&amp;C322&amp;D327</f>
        <v>DISTRIBUCION VOLUMEN X CRITERIO (kg ó litros)Patatas FritasMDD AM</v>
      </c>
      <c r="B327">
        <v>0</v>
      </c>
      <c r="C327" s="20">
        <v>0</v>
      </c>
      <c r="D327" s="20" t="s">
        <v>85</v>
      </c>
      <c r="E327" s="21">
        <v>9.7326651660978492</v>
      </c>
      <c r="F327" s="21">
        <v>9.211759009786455</v>
      </c>
      <c r="G327" s="21">
        <v>10.302500719246845</v>
      </c>
      <c r="H327" s="21">
        <v>11.837956973611091</v>
      </c>
      <c r="I327" s="21">
        <v>9.9907723668010711</v>
      </c>
      <c r="J327" s="21">
        <v>11.096543221739385</v>
      </c>
      <c r="K327" s="21">
        <v>9.1679973497257823</v>
      </c>
      <c r="L327" s="21">
        <v>15.149876189185148</v>
      </c>
      <c r="M327" s="21">
        <v>11.37633386893995</v>
      </c>
      <c r="N327" s="21"/>
      <c r="O327" s="21"/>
    </row>
    <row r="328" spans="1:15" x14ac:dyDescent="0.35">
      <c r="A328" s="20" t="str">
        <f>B264&amp;C322&amp;D328</f>
        <v>DISTRIBUCION VOLUMEN X CRITERIO (kg ó litros)Patatas FritasRTO CENTRO</v>
      </c>
      <c r="B328">
        <v>0</v>
      </c>
      <c r="C328" s="20">
        <v>0</v>
      </c>
      <c r="D328" s="20" t="s">
        <v>86</v>
      </c>
      <c r="E328" s="21">
        <v>9.8699362821908281</v>
      </c>
      <c r="F328" s="21">
        <v>11.455748895516594</v>
      </c>
      <c r="G328" s="21">
        <v>10.926533325978468</v>
      </c>
      <c r="H328" s="21">
        <v>7.2910777612551296</v>
      </c>
      <c r="I328" s="21">
        <v>9.6735074536475736</v>
      </c>
      <c r="J328" s="21">
        <v>8.4195633725050492</v>
      </c>
      <c r="K328" s="21">
        <v>7.4678290545456782</v>
      </c>
      <c r="L328" s="21">
        <v>7.8879224886541106</v>
      </c>
      <c r="M328" s="21">
        <v>14.359805311840921</v>
      </c>
      <c r="N328" s="21"/>
      <c r="O328" s="21"/>
    </row>
    <row r="329" spans="1:15" x14ac:dyDescent="0.35">
      <c r="A329" s="20" t="str">
        <f>B264&amp;C322&amp;D329</f>
        <v>DISTRIBUCION VOLUMEN X CRITERIO (kg ó litros)Patatas FritasNORTE-CENTRO</v>
      </c>
      <c r="B329">
        <v>0</v>
      </c>
      <c r="C329" s="20">
        <v>0</v>
      </c>
      <c r="D329" s="20" t="s">
        <v>87</v>
      </c>
      <c r="E329" s="21">
        <v>9.0380157890838966</v>
      </c>
      <c r="F329" s="21">
        <v>8.1210589452305335</v>
      </c>
      <c r="G329" s="21">
        <v>9.0998508956788218</v>
      </c>
      <c r="H329" s="21">
        <v>8.2640688234008017</v>
      </c>
      <c r="I329" s="21">
        <v>6.6971766064149927</v>
      </c>
      <c r="J329" s="21">
        <v>9.1330525248623182</v>
      </c>
      <c r="K329" s="21">
        <v>9.7912643592399764</v>
      </c>
      <c r="L329" s="21">
        <v>10.922392750002226</v>
      </c>
      <c r="M329" s="21">
        <v>7.9644553584031801</v>
      </c>
      <c r="N329" s="21"/>
      <c r="O329" s="21"/>
    </row>
    <row r="330" spans="1:15" x14ac:dyDescent="0.35">
      <c r="A330" s="20" t="str">
        <f>B264&amp;C322&amp;D330</f>
        <v>DISTRIBUCION VOLUMEN X CRITERIO (kg ó litros)Patatas FritasNOROESTE</v>
      </c>
      <c r="B330">
        <v>0</v>
      </c>
      <c r="C330" s="20">
        <v>0</v>
      </c>
      <c r="D330" s="20" t="s">
        <v>88</v>
      </c>
      <c r="E330" s="21">
        <v>9.2620794148422441</v>
      </c>
      <c r="F330" s="21">
        <v>8.0133259142312543</v>
      </c>
      <c r="G330" s="21">
        <v>9.4723695457795909</v>
      </c>
      <c r="H330" s="21">
        <v>8.3416227221549129</v>
      </c>
      <c r="I330" s="21">
        <v>10.709460920825006</v>
      </c>
      <c r="J330" s="21">
        <v>11.456687031932365</v>
      </c>
      <c r="K330" s="21">
        <v>8.474117376143619</v>
      </c>
      <c r="L330" s="21">
        <v>6.589121609812433</v>
      </c>
      <c r="M330" s="21">
        <v>4.9094750867439441</v>
      </c>
      <c r="N330" s="21"/>
      <c r="O330" s="21"/>
    </row>
    <row r="331" spans="1:15" x14ac:dyDescent="0.35">
      <c r="A331" s="20" t="str">
        <f>B264&amp;C322&amp;D331</f>
        <v>DISTRIBUCION VOLUMEN X CRITERIO (kg ó litros)Patatas Fritas&lt;2MIL</v>
      </c>
      <c r="B331">
        <v>0</v>
      </c>
      <c r="C331" s="20">
        <v>0</v>
      </c>
      <c r="D331" s="20" t="s">
        <v>89</v>
      </c>
      <c r="E331" s="21">
        <v>6.4448422105575318</v>
      </c>
      <c r="F331" s="22">
        <v>6.0564627553684849</v>
      </c>
      <c r="G331" s="21">
        <v>4.3974311984228684</v>
      </c>
      <c r="H331" s="22">
        <v>6.4934159324375056</v>
      </c>
      <c r="I331" s="21">
        <v>5.8176345604149375</v>
      </c>
      <c r="J331" s="21">
        <v>4.8735064951638467</v>
      </c>
      <c r="K331" s="21">
        <v>8.0015820895777399</v>
      </c>
      <c r="L331" s="21">
        <v>6.2931078705026362</v>
      </c>
      <c r="M331" s="21">
        <v>4.4790753353044783</v>
      </c>
      <c r="N331" s="21"/>
      <c r="O331" s="21"/>
    </row>
    <row r="332" spans="1:15" x14ac:dyDescent="0.35">
      <c r="A332" s="20" t="str">
        <f>B264&amp;C322&amp;D332</f>
        <v>DISTRIBUCION VOLUMEN X CRITERIO (kg ó litros)Patatas Fritas2-5MIL</v>
      </c>
      <c r="B332">
        <v>0</v>
      </c>
      <c r="C332" s="20">
        <v>0</v>
      </c>
      <c r="D332" s="20" t="s">
        <v>90</v>
      </c>
      <c r="E332" s="21">
        <v>6.5340056535705484</v>
      </c>
      <c r="F332" s="21">
        <v>6.640511049599966</v>
      </c>
      <c r="G332" s="21">
        <v>4.0918792122707766</v>
      </c>
      <c r="H332" s="21">
        <v>5.4398037967911321</v>
      </c>
      <c r="I332" s="21">
        <v>2.8885133051057119</v>
      </c>
      <c r="J332" s="21">
        <v>7.2986526628125628</v>
      </c>
      <c r="K332" s="21">
        <v>2.4318754782858116</v>
      </c>
      <c r="L332" s="21">
        <v>4.2268094408080543</v>
      </c>
      <c r="M332" s="21">
        <v>4.3813332290071161</v>
      </c>
      <c r="N332" s="21"/>
      <c r="O332" s="21"/>
    </row>
    <row r="333" spans="1:15" x14ac:dyDescent="0.35">
      <c r="A333" s="20" t="str">
        <f>B264&amp;C322&amp;D333</f>
        <v>DISTRIBUCION VOLUMEN X CRITERIO (kg ó litros)Patatas Fritas5-10MIL</v>
      </c>
      <c r="B333">
        <v>0</v>
      </c>
      <c r="C333" s="20">
        <v>0</v>
      </c>
      <c r="D333" s="20" t="s">
        <v>91</v>
      </c>
      <c r="E333" s="21">
        <v>5.9309125560977503</v>
      </c>
      <c r="F333" s="21">
        <v>6.5127346818633507</v>
      </c>
      <c r="G333" s="21">
        <v>9.1680006055795964</v>
      </c>
      <c r="H333" s="21">
        <v>10.838657744995025</v>
      </c>
      <c r="I333" s="21">
        <v>8.8447060502015979</v>
      </c>
      <c r="J333" s="21">
        <v>3.05698313788541</v>
      </c>
      <c r="K333" s="21">
        <v>5.2639563780855427</v>
      </c>
      <c r="L333" s="21">
        <v>7.3202251312608126</v>
      </c>
      <c r="M333" s="21">
        <v>5.4231753735977364</v>
      </c>
      <c r="N333" s="21"/>
      <c r="O333" s="21"/>
    </row>
    <row r="334" spans="1:15" x14ac:dyDescent="0.35">
      <c r="A334" s="20" t="str">
        <f>B264&amp;C322&amp;D334</f>
        <v>DISTRIBUCION VOLUMEN X CRITERIO (kg ó litros)Patatas Fritas10-30MIL</v>
      </c>
      <c r="B334">
        <v>0</v>
      </c>
      <c r="C334" s="20">
        <v>0</v>
      </c>
      <c r="D334" s="20" t="s">
        <v>92</v>
      </c>
      <c r="E334" s="21">
        <v>16.830848055618013</v>
      </c>
      <c r="F334" s="21">
        <v>26.092869470782354</v>
      </c>
      <c r="G334" s="21">
        <v>25.598628104921691</v>
      </c>
      <c r="H334" s="21">
        <v>20.086169524157899</v>
      </c>
      <c r="I334" s="21">
        <v>28.176944527570168</v>
      </c>
      <c r="J334" s="21">
        <v>21.483840976553413</v>
      </c>
      <c r="K334" s="21">
        <v>20.345007765964045</v>
      </c>
      <c r="L334" s="21">
        <v>18.425504382630123</v>
      </c>
      <c r="M334" s="21">
        <v>24.227868935236806</v>
      </c>
      <c r="N334" s="21"/>
      <c r="O334" s="21"/>
    </row>
    <row r="335" spans="1:15" x14ac:dyDescent="0.35">
      <c r="A335" s="20" t="str">
        <f>B264&amp;C322&amp;D335</f>
        <v>DISTRIBUCION VOLUMEN X CRITERIO (kg ó litros)Patatas Fritas30-100MIL</v>
      </c>
      <c r="B335">
        <v>0</v>
      </c>
      <c r="C335" s="20">
        <v>0</v>
      </c>
      <c r="D335" s="20" t="s">
        <v>93</v>
      </c>
      <c r="E335" s="21">
        <v>27.716617907890033</v>
      </c>
      <c r="F335" s="21">
        <v>23.795323979724973</v>
      </c>
      <c r="G335" s="21">
        <v>23.007914116858924</v>
      </c>
      <c r="H335" s="21">
        <v>23.073733656985208</v>
      </c>
      <c r="I335" s="21">
        <v>23.03729253921432</v>
      </c>
      <c r="J335" s="21">
        <v>29.308586725657403</v>
      </c>
      <c r="K335" s="21">
        <v>24.150793224559646</v>
      </c>
      <c r="L335" s="21">
        <v>25.882928550348716</v>
      </c>
      <c r="M335" s="21">
        <v>22.23309551398172</v>
      </c>
      <c r="N335" s="21"/>
      <c r="O335" s="21"/>
    </row>
    <row r="336" spans="1:15" x14ac:dyDescent="0.35">
      <c r="A336" s="20" t="str">
        <f>B264&amp;C322&amp;D336</f>
        <v>DISTRIBUCION VOLUMEN X CRITERIO (kg ó litros)Patatas Fritas100-200MIL</v>
      </c>
      <c r="B336">
        <v>0</v>
      </c>
      <c r="C336" s="20">
        <v>0</v>
      </c>
      <c r="D336" s="20" t="s">
        <v>94</v>
      </c>
      <c r="E336" s="21">
        <v>6.6567951681388875</v>
      </c>
      <c r="F336" s="21">
        <v>5.019103668948607</v>
      </c>
      <c r="G336" s="21">
        <v>5.2866556594327783</v>
      </c>
      <c r="H336" s="21">
        <v>6.5696915684528161</v>
      </c>
      <c r="I336" s="21">
        <v>5.1428434500116458</v>
      </c>
      <c r="J336" s="21">
        <v>7.5796515487959804</v>
      </c>
      <c r="K336" s="21">
        <v>10.279988280286069</v>
      </c>
      <c r="L336" s="21">
        <v>8.0240596297372093</v>
      </c>
      <c r="M336" s="21">
        <v>10.087831897005882</v>
      </c>
      <c r="N336" s="21"/>
      <c r="O336" s="21"/>
    </row>
    <row r="337" spans="1:15" x14ac:dyDescent="0.35">
      <c r="A337" s="20" t="str">
        <f>B264&amp;C322&amp;D337</f>
        <v>DISTRIBUCION VOLUMEN X CRITERIO (kg ó litros)Patatas Fritas200-500MIL</v>
      </c>
      <c r="B337">
        <v>0</v>
      </c>
      <c r="C337" s="20">
        <v>0</v>
      </c>
      <c r="D337" s="20" t="s">
        <v>95</v>
      </c>
      <c r="E337" s="21">
        <v>16.208641318803579</v>
      </c>
      <c r="F337" s="21">
        <v>12.304086829288705</v>
      </c>
      <c r="G337" s="21">
        <v>13.03132843966884</v>
      </c>
      <c r="H337" s="21">
        <v>11.583996105047762</v>
      </c>
      <c r="I337" s="21">
        <v>11.417183396632431</v>
      </c>
      <c r="J337" s="21">
        <v>8.0116625864789768</v>
      </c>
      <c r="K337" s="21">
        <v>11.827655456741667</v>
      </c>
      <c r="L337" s="21">
        <v>11.312900522786569</v>
      </c>
      <c r="M337" s="21">
        <v>9.6350041554511048</v>
      </c>
      <c r="N337" s="21"/>
      <c r="O337" s="21"/>
    </row>
    <row r="338" spans="1:15" x14ac:dyDescent="0.35">
      <c r="A338" s="20" t="str">
        <f>B264&amp;C322&amp;D338</f>
        <v>DISTRIBUCION VOLUMEN X CRITERIO (kg ó litros)Patatas Fritas&gt;500MIL</v>
      </c>
      <c r="B338">
        <v>0</v>
      </c>
      <c r="C338" s="20">
        <v>0</v>
      </c>
      <c r="D338" s="20" t="s">
        <v>96</v>
      </c>
      <c r="E338" s="21">
        <v>13.677340902991785</v>
      </c>
      <c r="F338" s="21">
        <v>13.578903022702212</v>
      </c>
      <c r="G338" s="21">
        <v>15.418162803904437</v>
      </c>
      <c r="H338" s="21">
        <v>15.914539478079389</v>
      </c>
      <c r="I338" s="21">
        <v>14.674878268222654</v>
      </c>
      <c r="J338" s="21">
        <v>18.387112282482782</v>
      </c>
      <c r="K338" s="21">
        <v>17.699146103756174</v>
      </c>
      <c r="L338" s="21">
        <v>18.514461496429433</v>
      </c>
      <c r="M338" s="21">
        <v>19.532603995072936</v>
      </c>
      <c r="N338" s="21"/>
      <c r="O338" s="21"/>
    </row>
    <row r="339" spans="1:15" x14ac:dyDescent="0.35">
      <c r="A339" s="20" t="str">
        <f>B264&amp;C322&amp;D339</f>
        <v>DISTRIBUCION VOLUMEN X CRITERIO (kg ó litros)Patatas FritasDE 15 A 19 AÑOS</v>
      </c>
      <c r="B339">
        <v>0</v>
      </c>
      <c r="C339" s="20">
        <v>0</v>
      </c>
      <c r="D339" s="20" t="s">
        <v>97</v>
      </c>
      <c r="E339" s="21">
        <v>6.7650826633548142</v>
      </c>
      <c r="F339" s="21">
        <v>9.7334437795327453</v>
      </c>
      <c r="G339" s="21">
        <v>4.9475050600952004</v>
      </c>
      <c r="H339" s="21">
        <v>9.0725512063558131</v>
      </c>
      <c r="I339" s="21">
        <v>7.0378883485961259</v>
      </c>
      <c r="J339" s="21">
        <v>7.3061723624575885</v>
      </c>
      <c r="K339" s="21">
        <v>3.2463542862100034</v>
      </c>
      <c r="L339" s="21">
        <v>4.1648134158367975</v>
      </c>
      <c r="M339" s="21">
        <v>9.982567325005828</v>
      </c>
      <c r="N339" s="21"/>
      <c r="O339" s="21"/>
    </row>
    <row r="340" spans="1:15" x14ac:dyDescent="0.35">
      <c r="A340" s="20" t="str">
        <f>B264&amp;C322&amp;D340</f>
        <v>DISTRIBUCION VOLUMEN X CRITERIO (kg ó litros)Patatas FritasDE 20 A 24 AÑOS</v>
      </c>
      <c r="B340">
        <v>0</v>
      </c>
      <c r="C340" s="20">
        <v>0</v>
      </c>
      <c r="D340" s="20" t="s">
        <v>98</v>
      </c>
      <c r="E340" s="21">
        <v>4.7940089506431223</v>
      </c>
      <c r="F340" s="21">
        <v>4.3023504911807393</v>
      </c>
      <c r="G340" s="21">
        <v>4.096074145903347</v>
      </c>
      <c r="H340" s="21">
        <v>2.8136483945904822</v>
      </c>
      <c r="I340" s="21">
        <v>3.9259241778015581</v>
      </c>
      <c r="J340" s="21">
        <v>4.0682538984699868</v>
      </c>
      <c r="K340" s="21">
        <v>7.840761885388825</v>
      </c>
      <c r="L340" s="21">
        <v>5.4136241769462048</v>
      </c>
      <c r="M340" s="21">
        <v>3.3678908919970665</v>
      </c>
      <c r="N340" s="21"/>
      <c r="O340" s="21"/>
    </row>
    <row r="341" spans="1:15" x14ac:dyDescent="0.35">
      <c r="A341" s="20" t="str">
        <f>B264&amp;C322&amp;D341</f>
        <v>DISTRIBUCION VOLUMEN X CRITERIO (kg ó litros)Patatas FritasDE 25 A 34 AÑOS</v>
      </c>
      <c r="B341">
        <v>0</v>
      </c>
      <c r="C341" s="20">
        <v>0</v>
      </c>
      <c r="D341" s="20" t="s">
        <v>99</v>
      </c>
      <c r="E341" s="21">
        <v>8.8735978767388293</v>
      </c>
      <c r="F341" s="21">
        <v>7.3630468865396841</v>
      </c>
      <c r="G341" s="21">
        <v>9.8789230368363814</v>
      </c>
      <c r="H341" s="21">
        <v>9.177995472287277</v>
      </c>
      <c r="I341" s="21">
        <v>9.2900402131525421</v>
      </c>
      <c r="J341" s="21">
        <v>9.2592471349027772</v>
      </c>
      <c r="K341" s="21">
        <v>6.6337663138664782</v>
      </c>
      <c r="L341" s="21">
        <v>7.7613487834635215</v>
      </c>
      <c r="M341" s="21">
        <v>7.3255611369172247</v>
      </c>
      <c r="N341" s="21"/>
      <c r="O341" s="21"/>
    </row>
    <row r="342" spans="1:15" x14ac:dyDescent="0.35">
      <c r="A342" s="20" t="str">
        <f>B264&amp;C322&amp;D342</f>
        <v>DISTRIBUCION VOLUMEN X CRITERIO (kg ó litros)Patatas FritasDE 35 A 49 AÑOS</v>
      </c>
      <c r="B342">
        <v>0</v>
      </c>
      <c r="C342" s="20">
        <v>0</v>
      </c>
      <c r="D342" s="20" t="s">
        <v>100</v>
      </c>
      <c r="E342" s="21">
        <v>32.382099454636197</v>
      </c>
      <c r="F342" s="21">
        <v>25.462127049170896</v>
      </c>
      <c r="G342" s="21">
        <v>24.072189576374686</v>
      </c>
      <c r="H342" s="21">
        <v>26.30486092036487</v>
      </c>
      <c r="I342" s="21">
        <v>29.841715262660156</v>
      </c>
      <c r="J342" s="21">
        <v>24.45697149128344</v>
      </c>
      <c r="K342" s="21">
        <v>21.942867138820354</v>
      </c>
      <c r="L342" s="21">
        <v>24.704214046753179</v>
      </c>
      <c r="M342" s="21">
        <v>17.736058607286541</v>
      </c>
      <c r="N342" s="21"/>
      <c r="O342" s="21"/>
    </row>
    <row r="343" spans="1:15" x14ac:dyDescent="0.35">
      <c r="A343" s="20" t="str">
        <f>B264&amp;C322&amp;D343</f>
        <v>DISTRIBUCION VOLUMEN X CRITERIO (kg ó litros)Patatas FritasDE 50 A 59 AÑOS</v>
      </c>
      <c r="B343">
        <v>0</v>
      </c>
      <c r="C343" s="20">
        <v>0</v>
      </c>
      <c r="D343" s="20" t="s">
        <v>101</v>
      </c>
      <c r="E343" s="21">
        <v>17.387028991414489</v>
      </c>
      <c r="F343" s="21">
        <v>22.291486008553559</v>
      </c>
      <c r="G343" s="21">
        <v>20.876698294014634</v>
      </c>
      <c r="H343" s="21">
        <v>21.251972142952493</v>
      </c>
      <c r="I343" s="21">
        <v>21.473005997127643</v>
      </c>
      <c r="J343" s="21">
        <v>19.417014744595491</v>
      </c>
      <c r="K343" s="21">
        <v>22.990547153334408</v>
      </c>
      <c r="L343" s="21">
        <v>21.143445847389604</v>
      </c>
      <c r="M343" s="21">
        <v>21.797361088907195</v>
      </c>
      <c r="N343" s="21"/>
      <c r="O343" s="21"/>
    </row>
    <row r="344" spans="1:15" x14ac:dyDescent="0.35">
      <c r="A344" s="20" t="str">
        <f>B264&amp;C322&amp;D344</f>
        <v>DISTRIBUCION VOLUMEN X CRITERIO (kg ó litros)Patatas FritasDE 60 A 75 AÑOS</v>
      </c>
      <c r="B344">
        <v>0</v>
      </c>
      <c r="C344" s="20">
        <v>0</v>
      </c>
      <c r="D344" s="20" t="s">
        <v>102</v>
      </c>
      <c r="E344" s="21">
        <v>29.798191591019098</v>
      </c>
      <c r="F344" s="21">
        <v>30.847536439605744</v>
      </c>
      <c r="G344" s="21">
        <v>36.128610921215085</v>
      </c>
      <c r="H344" s="21">
        <v>31.378975976571894</v>
      </c>
      <c r="I344" s="21">
        <v>28.431427623187144</v>
      </c>
      <c r="J344" s="21">
        <v>35.492340084987966</v>
      </c>
      <c r="K344" s="21">
        <v>37.345702142714671</v>
      </c>
      <c r="L344" s="21">
        <v>36.812549717533543</v>
      </c>
      <c r="M344" s="21">
        <v>39.790558389697175</v>
      </c>
      <c r="N344" s="21"/>
      <c r="O344" s="21"/>
    </row>
    <row r="345" spans="1:15" x14ac:dyDescent="0.35">
      <c r="A345" s="20" t="str">
        <f>B264&amp;C322&amp;D345</f>
        <v>DISTRIBUCION VOLUMEN X CRITERIO (kg ó litros)Patatas FritasNIVEL ALTO</v>
      </c>
      <c r="B345">
        <v>0</v>
      </c>
      <c r="C345" s="20">
        <v>0</v>
      </c>
      <c r="D345" s="20" t="s">
        <v>158</v>
      </c>
      <c r="E345" s="21">
        <v>18.619905943412636</v>
      </c>
      <c r="F345" s="21">
        <v>21.855579755062724</v>
      </c>
      <c r="G345" s="21">
        <v>18.785792667836144</v>
      </c>
      <c r="H345" s="21">
        <v>21.041381835533837</v>
      </c>
      <c r="I345" s="21">
        <v>20.966026895334949</v>
      </c>
      <c r="J345" s="21">
        <v>22.724849392425419</v>
      </c>
      <c r="K345" s="21">
        <v>25.808317362716981</v>
      </c>
      <c r="L345" s="21">
        <v>24.321142958909352</v>
      </c>
      <c r="M345" s="21">
        <v>17.067097119771901</v>
      </c>
      <c r="N345" s="21"/>
      <c r="O345" s="21"/>
    </row>
    <row r="346" spans="1:15" x14ac:dyDescent="0.35">
      <c r="A346" s="20" t="str">
        <f>B264&amp;C322&amp;D346</f>
        <v>DISTRIBUCION VOLUMEN X CRITERIO (kg ó litros)Patatas FritasNIVEL MEDIO ALTO</v>
      </c>
      <c r="B346">
        <v>0</v>
      </c>
      <c r="C346" s="20">
        <v>0</v>
      </c>
      <c r="D346" s="20" t="s">
        <v>159</v>
      </c>
      <c r="E346" s="21">
        <v>15.435595448646335</v>
      </c>
      <c r="F346" s="21">
        <v>14.619550632769595</v>
      </c>
      <c r="G346" s="21">
        <v>12.272787756438069</v>
      </c>
      <c r="H346" s="21">
        <v>14.21368450006811</v>
      </c>
      <c r="I346" s="21">
        <v>15.180607924857856</v>
      </c>
      <c r="J346" s="21">
        <v>11.265466305991945</v>
      </c>
      <c r="K346" s="21">
        <v>11.007898018635535</v>
      </c>
      <c r="L346" s="21">
        <v>12.87756211591403</v>
      </c>
      <c r="M346" s="21">
        <v>10.827365997681831</v>
      </c>
      <c r="N346" s="21"/>
      <c r="O346" s="21"/>
    </row>
    <row r="347" spans="1:15" x14ac:dyDescent="0.35">
      <c r="A347" s="20" t="str">
        <f>B264&amp;C322&amp;D347</f>
        <v>DISTRIBUCION VOLUMEN X CRITERIO (kg ó litros)Patatas FritasNIVEL MEDIO</v>
      </c>
      <c r="B347">
        <v>0</v>
      </c>
      <c r="C347" s="20">
        <v>0</v>
      </c>
      <c r="D347" s="20" t="s">
        <v>160</v>
      </c>
      <c r="E347" s="21">
        <v>28.496545219653559</v>
      </c>
      <c r="F347" s="21">
        <v>30.540982364906601</v>
      </c>
      <c r="G347" s="21">
        <v>35.722160874092019</v>
      </c>
      <c r="H347" s="21">
        <v>29.286024385906646</v>
      </c>
      <c r="I347" s="21">
        <v>27.283078406117646</v>
      </c>
      <c r="J347" s="21">
        <v>29.131429771919326</v>
      </c>
      <c r="K347" s="21">
        <v>22.350456259985364</v>
      </c>
      <c r="L347" s="21">
        <v>25.853319149034732</v>
      </c>
      <c r="M347" s="21">
        <v>31.037198322821482</v>
      </c>
      <c r="N347" s="21"/>
      <c r="O347" s="21"/>
    </row>
    <row r="348" spans="1:15" x14ac:dyDescent="0.35">
      <c r="A348" s="20" t="str">
        <f>B264&amp;C322&amp;D348</f>
        <v>DISTRIBUCION VOLUMEN X CRITERIO (kg ó litros)Patatas FritasNIVEL MEDIO BAJO</v>
      </c>
      <c r="B348">
        <v>0</v>
      </c>
      <c r="C348" s="20">
        <v>0</v>
      </c>
      <c r="D348" s="20" t="s">
        <v>161</v>
      </c>
      <c r="E348" s="21">
        <v>13.935285100999225</v>
      </c>
      <c r="F348" s="21">
        <v>14.567456408782691</v>
      </c>
      <c r="G348" s="21">
        <v>13.658759320683403</v>
      </c>
      <c r="H348" s="21">
        <v>11.986114714722609</v>
      </c>
      <c r="I348" s="21">
        <v>11.52128612309475</v>
      </c>
      <c r="J348" s="21">
        <v>12.50408785722446</v>
      </c>
      <c r="K348" s="21">
        <v>10.875848380386028</v>
      </c>
      <c r="L348" s="21">
        <v>12.505727953853956</v>
      </c>
      <c r="M348" s="21">
        <v>15.48751719613718</v>
      </c>
      <c r="N348" s="21"/>
      <c r="O348" s="21"/>
    </row>
    <row r="349" spans="1:15" x14ac:dyDescent="0.35">
      <c r="A349" s="20" t="str">
        <f>B264&amp;C322&amp;D349</f>
        <v>DISTRIBUCION VOLUMEN X CRITERIO (kg ó litros)Patatas FritasHOMBRE</v>
      </c>
      <c r="B349">
        <v>0</v>
      </c>
      <c r="C349" s="20">
        <v>0</v>
      </c>
      <c r="D349" s="20" t="s">
        <v>107</v>
      </c>
      <c r="E349" s="21">
        <v>40.847887765455717</v>
      </c>
      <c r="F349" s="21">
        <v>44.202136465018221</v>
      </c>
      <c r="G349" s="21">
        <v>48.102748799899317</v>
      </c>
      <c r="H349" s="21">
        <v>42.982054422012297</v>
      </c>
      <c r="I349" s="21">
        <v>48.155373937265857</v>
      </c>
      <c r="J349" s="21">
        <v>45.417279021874656</v>
      </c>
      <c r="K349" s="21">
        <v>42.280064286623578</v>
      </c>
      <c r="L349" s="21">
        <v>37.955977943050996</v>
      </c>
      <c r="M349" s="21">
        <v>47.648021386684732</v>
      </c>
      <c r="N349" s="21"/>
      <c r="O349" s="21"/>
    </row>
    <row r="350" spans="1:15" x14ac:dyDescent="0.35">
      <c r="A350" s="20" t="str">
        <f>B264&amp;C322&amp;D350</f>
        <v>DISTRIBUCION VOLUMEN X CRITERIO (kg ó litros)Patatas FritasMUJER</v>
      </c>
      <c r="B350">
        <v>0</v>
      </c>
      <c r="C350" s="20">
        <v>0</v>
      </c>
      <c r="D350" s="20" t="s">
        <v>108</v>
      </c>
      <c r="E350" s="21">
        <v>59.152120443747549</v>
      </c>
      <c r="F350" s="21">
        <v>55.797847615026754</v>
      </c>
      <c r="G350" s="21">
        <v>51.897258723295856</v>
      </c>
      <c r="H350" s="21">
        <v>57.017949878489546</v>
      </c>
      <c r="I350" s="21">
        <v>51.84462177967081</v>
      </c>
      <c r="J350" s="21">
        <v>54.582724097054694</v>
      </c>
      <c r="K350" s="21">
        <v>57.719942788852606</v>
      </c>
      <c r="L350" s="21">
        <v>62.044017638736115</v>
      </c>
      <c r="M350" s="21">
        <v>52.351978613315268</v>
      </c>
      <c r="N350" s="21"/>
      <c r="O350" s="21"/>
    </row>
    <row r="351" spans="1:15" x14ac:dyDescent="0.35">
      <c r="A351" s="20" t="str">
        <f>B264&amp;C351&amp;D351</f>
        <v>DISTRIBUCION VOLUMEN X CRITERIO (kg ó litros)Otros Snacks SaladosT.ESPAÑA</v>
      </c>
      <c r="B351">
        <v>0</v>
      </c>
      <c r="C351" s="20" t="s">
        <v>54</v>
      </c>
      <c r="D351" s="20" t="s">
        <v>79</v>
      </c>
      <c r="E351" s="21">
        <v>100</v>
      </c>
      <c r="F351" s="21">
        <v>100</v>
      </c>
      <c r="G351" s="21">
        <v>100</v>
      </c>
      <c r="H351" s="21">
        <v>100</v>
      </c>
      <c r="I351" s="21">
        <v>100</v>
      </c>
      <c r="J351" s="21">
        <v>100</v>
      </c>
      <c r="K351" s="21">
        <v>100</v>
      </c>
      <c r="L351" s="21">
        <v>100</v>
      </c>
      <c r="M351" s="21">
        <v>100</v>
      </c>
      <c r="N351" s="21"/>
      <c r="O351" s="21"/>
    </row>
    <row r="352" spans="1:15" x14ac:dyDescent="0.35">
      <c r="A352" s="20" t="str">
        <f>B264&amp;C351&amp;D352</f>
        <v>DISTRIBUCION VOLUMEN X CRITERIO (kg ó litros)Otros Snacks SaladosBCN AM</v>
      </c>
      <c r="B352">
        <v>0</v>
      </c>
      <c r="C352" s="20">
        <v>0</v>
      </c>
      <c r="D352" s="20" t="s">
        <v>81</v>
      </c>
      <c r="E352" s="21">
        <v>6.0868332357532928</v>
      </c>
      <c r="F352" s="21">
        <v>6.4145539218620193</v>
      </c>
      <c r="G352" s="21">
        <v>7.1746178385938455</v>
      </c>
      <c r="H352" s="21">
        <v>6.2275065433035977</v>
      </c>
      <c r="I352" s="21">
        <v>10.161338625318292</v>
      </c>
      <c r="J352" s="21">
        <v>8.0687977930352535</v>
      </c>
      <c r="K352" s="21">
        <v>11.718717682696941</v>
      </c>
      <c r="L352" s="21">
        <v>7.390752376304234</v>
      </c>
      <c r="M352" s="21">
        <v>10.739619446134466</v>
      </c>
      <c r="N352" s="21"/>
      <c r="O352" s="21"/>
    </row>
    <row r="353" spans="1:15" x14ac:dyDescent="0.35">
      <c r="A353" s="20" t="str">
        <f>B264&amp;C351&amp;D353</f>
        <v>DISTRIBUCION VOLUMEN X CRITERIO (kg ó litros)Otros Snacks SaladosREST.CAT ARAGON</v>
      </c>
      <c r="B353">
        <v>0</v>
      </c>
      <c r="C353" s="20">
        <v>0</v>
      </c>
      <c r="D353" s="20" t="s">
        <v>82</v>
      </c>
      <c r="E353" s="21">
        <v>8.101325533353215</v>
      </c>
      <c r="F353" s="21">
        <v>11.460799927192838</v>
      </c>
      <c r="G353" s="21">
        <v>11.240710580564972</v>
      </c>
      <c r="H353" s="21">
        <v>15.391835178714386</v>
      </c>
      <c r="I353" s="21">
        <v>8.56606507360625</v>
      </c>
      <c r="J353" s="21">
        <v>15.017987261996064</v>
      </c>
      <c r="K353" s="21">
        <v>14.419159349286922</v>
      </c>
      <c r="L353" s="21">
        <v>17.070113665770474</v>
      </c>
      <c r="M353" s="21">
        <v>13.234715312514425</v>
      </c>
      <c r="N353" s="21"/>
      <c r="O353" s="21"/>
    </row>
    <row r="354" spans="1:15" x14ac:dyDescent="0.35">
      <c r="A354" s="20" t="str">
        <f>B264&amp;C351&amp;D354</f>
        <v>DISTRIBUCION VOLUMEN X CRITERIO (kg ó litros)Otros Snacks SaladosLEVANTE</v>
      </c>
      <c r="B354">
        <v>0</v>
      </c>
      <c r="C354" s="20">
        <v>0</v>
      </c>
      <c r="D354" s="20" t="s">
        <v>83</v>
      </c>
      <c r="E354" s="21">
        <v>18.208691875062065</v>
      </c>
      <c r="F354" s="21">
        <v>15.59173795448619</v>
      </c>
      <c r="G354" s="21">
        <v>17.059038385782927</v>
      </c>
      <c r="H354" s="21">
        <v>12.810709585334237</v>
      </c>
      <c r="I354" s="21">
        <v>13.256386257170366</v>
      </c>
      <c r="J354" s="21">
        <v>12.123092128477667</v>
      </c>
      <c r="K354" s="21">
        <v>12.346958597975279</v>
      </c>
      <c r="L354" s="21">
        <v>16.229772243090864</v>
      </c>
      <c r="M354" s="21">
        <v>9.68685263748986</v>
      </c>
      <c r="N354" s="21"/>
      <c r="O354" s="21"/>
    </row>
    <row r="355" spans="1:15" x14ac:dyDescent="0.35">
      <c r="A355" s="20" t="str">
        <f>B264&amp;C351&amp;D355</f>
        <v>DISTRIBUCION VOLUMEN X CRITERIO (kg ó litros)Otros Snacks SaladosANDALUCIA</v>
      </c>
      <c r="B355">
        <v>0</v>
      </c>
      <c r="C355" s="20">
        <v>0</v>
      </c>
      <c r="D355" s="20" t="s">
        <v>84</v>
      </c>
      <c r="E355" s="21">
        <v>18.938804086379037</v>
      </c>
      <c r="F355" s="21">
        <v>19.209946323784543</v>
      </c>
      <c r="G355" s="21">
        <v>17.462053403318194</v>
      </c>
      <c r="H355" s="21">
        <v>17.929688230416808</v>
      </c>
      <c r="I355" s="21">
        <v>21.06540005725417</v>
      </c>
      <c r="J355" s="21">
        <v>19.122862039462312</v>
      </c>
      <c r="K355" s="21">
        <v>15.76760349735985</v>
      </c>
      <c r="L355" s="21">
        <v>14.11454613427666</v>
      </c>
      <c r="M355" s="21">
        <v>19.349504385245346</v>
      </c>
      <c r="N355" s="21"/>
      <c r="O355" s="21"/>
    </row>
    <row r="356" spans="1:15" x14ac:dyDescent="0.35">
      <c r="A356" s="20" t="str">
        <f>B264&amp;C351&amp;D356</f>
        <v>DISTRIBUCION VOLUMEN X CRITERIO (kg ó litros)Otros Snacks SaladosMDD AM</v>
      </c>
      <c r="B356">
        <v>0</v>
      </c>
      <c r="C356" s="20">
        <v>0</v>
      </c>
      <c r="D356" s="20" t="s">
        <v>85</v>
      </c>
      <c r="E356" s="21">
        <v>12.929273982582618</v>
      </c>
      <c r="F356" s="21">
        <v>12.430555882626861</v>
      </c>
      <c r="G356" s="21">
        <v>11.343334627356832</v>
      </c>
      <c r="H356" s="21">
        <v>13.755886059780595</v>
      </c>
      <c r="I356" s="21">
        <v>10.775292482180152</v>
      </c>
      <c r="J356" s="21">
        <v>17.230188305017467</v>
      </c>
      <c r="K356" s="21">
        <v>12.66130015656228</v>
      </c>
      <c r="L356" s="21">
        <v>16.314699867065862</v>
      </c>
      <c r="M356" s="21">
        <v>10.410159330428154</v>
      </c>
      <c r="N356" s="21"/>
      <c r="O356" s="21"/>
    </row>
    <row r="357" spans="1:15" x14ac:dyDescent="0.35">
      <c r="A357" s="20" t="str">
        <f>B264&amp;C351&amp;D357</f>
        <v>DISTRIBUCION VOLUMEN X CRITERIO (kg ó litros)Otros Snacks SaladosRTO CENTRO</v>
      </c>
      <c r="B357">
        <v>0</v>
      </c>
      <c r="C357" s="20">
        <v>0</v>
      </c>
      <c r="D357" s="20" t="s">
        <v>86</v>
      </c>
      <c r="E357" s="21">
        <v>15.140066874849376</v>
      </c>
      <c r="F357" s="21">
        <v>17.130326960322719</v>
      </c>
      <c r="G357" s="21">
        <v>14.352414605494705</v>
      </c>
      <c r="H357" s="21">
        <v>13.733597575728943</v>
      </c>
      <c r="I357" s="21">
        <v>17.905749107764219</v>
      </c>
      <c r="J357" s="21">
        <v>13.98274266554013</v>
      </c>
      <c r="K357" s="21">
        <v>12.381309049207937</v>
      </c>
      <c r="L357" s="21">
        <v>13.081044233086136</v>
      </c>
      <c r="M357" s="21">
        <v>22.817937232494305</v>
      </c>
      <c r="N357" s="21"/>
      <c r="O357" s="21"/>
    </row>
    <row r="358" spans="1:15" x14ac:dyDescent="0.35">
      <c r="A358" s="20" t="str">
        <f>B264&amp;C351&amp;D358</f>
        <v>DISTRIBUCION VOLUMEN X CRITERIO (kg ó litros)Otros Snacks SaladosNORTE-CENTRO</v>
      </c>
      <c r="B358">
        <v>0</v>
      </c>
      <c r="C358" s="20">
        <v>0</v>
      </c>
      <c r="D358" s="20" t="s">
        <v>87</v>
      </c>
      <c r="E358" s="21">
        <v>13.157463633486596</v>
      </c>
      <c r="F358" s="21">
        <v>12.948946764581027</v>
      </c>
      <c r="G358" s="21">
        <v>11.60273469103182</v>
      </c>
      <c r="H358" s="21">
        <v>12.102497573644827</v>
      </c>
      <c r="I358" s="21">
        <v>10.461901484243223</v>
      </c>
      <c r="J358" s="21">
        <v>9.1211060060940525</v>
      </c>
      <c r="K358" s="21">
        <v>12.158193660958489</v>
      </c>
      <c r="L358" s="21">
        <v>11.549751457481126</v>
      </c>
      <c r="M358" s="21">
        <v>8.9514535515888518</v>
      </c>
      <c r="N358" s="21"/>
      <c r="O358" s="21"/>
    </row>
    <row r="359" spans="1:15" x14ac:dyDescent="0.35">
      <c r="A359" s="20" t="str">
        <f>B264&amp;C351&amp;D359</f>
        <v>DISTRIBUCION VOLUMEN X CRITERIO (kg ó litros)Otros Snacks SaladosNOROESTE</v>
      </c>
      <c r="B359">
        <v>0</v>
      </c>
      <c r="C359" s="20">
        <v>0</v>
      </c>
      <c r="D359" s="20" t="s">
        <v>88</v>
      </c>
      <c r="E359" s="21">
        <v>7.4375130440723591</v>
      </c>
      <c r="F359" s="21">
        <v>4.8131475862940896</v>
      </c>
      <c r="G359" s="21">
        <v>9.7651080290571031</v>
      </c>
      <c r="H359" s="21">
        <v>8.0482673496325177</v>
      </c>
      <c r="I359" s="21">
        <v>7.8078704431883033</v>
      </c>
      <c r="J359" s="21">
        <v>5.3332256744198974</v>
      </c>
      <c r="K359" s="21">
        <v>8.546751210437046</v>
      </c>
      <c r="L359" s="21">
        <v>4.2493305939582893</v>
      </c>
      <c r="M359" s="21">
        <v>4.8097590561103978</v>
      </c>
      <c r="N359" s="21"/>
      <c r="O359" s="21"/>
    </row>
    <row r="360" spans="1:15" x14ac:dyDescent="0.35">
      <c r="A360" s="20" t="str">
        <f>B264&amp;C351&amp;D360</f>
        <v>DISTRIBUCION VOLUMEN X CRITERIO (kg ó litros)Otros Snacks Salados&lt;2MIL</v>
      </c>
      <c r="B360">
        <v>0</v>
      </c>
      <c r="C360" s="20">
        <v>0</v>
      </c>
      <c r="D360" s="20" t="s">
        <v>89</v>
      </c>
      <c r="E360" s="21">
        <v>6.3042865814474522</v>
      </c>
      <c r="F360" s="22">
        <v>6.330631010848192</v>
      </c>
      <c r="G360" s="21">
        <v>6.4394102266059923</v>
      </c>
      <c r="H360" s="21">
        <v>8.0302493164111066</v>
      </c>
      <c r="I360" s="21">
        <v>6.1943422732297249</v>
      </c>
      <c r="J360" s="21">
        <v>4.3938505044848961</v>
      </c>
      <c r="K360" s="21">
        <v>5.1903976156266856</v>
      </c>
      <c r="L360" s="21">
        <v>6.9609515260154451</v>
      </c>
      <c r="M360" s="21">
        <v>2.979384344226542</v>
      </c>
      <c r="N360" s="21"/>
      <c r="O360" s="21"/>
    </row>
    <row r="361" spans="1:15" x14ac:dyDescent="0.35">
      <c r="A361" s="20" t="str">
        <f>B264&amp;C351&amp;D361</f>
        <v>DISTRIBUCION VOLUMEN X CRITERIO (kg ó litros)Otros Snacks Salados2-5MIL</v>
      </c>
      <c r="B361">
        <v>0</v>
      </c>
      <c r="C361" s="20">
        <v>0</v>
      </c>
      <c r="D361" s="20" t="s">
        <v>90</v>
      </c>
      <c r="E361" s="21">
        <v>7.8937158451353042</v>
      </c>
      <c r="F361" s="21">
        <v>7.2986439151476246</v>
      </c>
      <c r="G361" s="21">
        <v>5.3067908397003833</v>
      </c>
      <c r="H361" s="21">
        <v>3.6357537443825678</v>
      </c>
      <c r="I361" s="21">
        <v>6.5059897334458157</v>
      </c>
      <c r="J361" s="21">
        <v>5.2915447231163402</v>
      </c>
      <c r="K361" s="21">
        <v>7.2713671420905444</v>
      </c>
      <c r="L361" s="21">
        <v>6.4390973739455504</v>
      </c>
      <c r="M361" s="21">
        <v>6.6780969453305712</v>
      </c>
      <c r="N361" s="21"/>
      <c r="O361" s="21"/>
    </row>
    <row r="362" spans="1:15" x14ac:dyDescent="0.35">
      <c r="A362" s="20" t="str">
        <f>B264&amp;C351&amp;D362</f>
        <v>DISTRIBUCION VOLUMEN X CRITERIO (kg ó litros)Otros Snacks Salados5-10MIL</v>
      </c>
      <c r="B362">
        <v>0</v>
      </c>
      <c r="C362" s="20">
        <v>0</v>
      </c>
      <c r="D362" s="20" t="s">
        <v>91</v>
      </c>
      <c r="E362" s="21">
        <v>6.9039028733390264</v>
      </c>
      <c r="F362" s="21">
        <v>5.4985167606833283</v>
      </c>
      <c r="G362" s="21">
        <v>10.045471063505337</v>
      </c>
      <c r="H362" s="21">
        <v>8.8356531935710052</v>
      </c>
      <c r="I362" s="21">
        <v>10.328298635938488</v>
      </c>
      <c r="J362" s="21">
        <v>6.8074160368462771</v>
      </c>
      <c r="K362" s="21">
        <v>4.5479475956611584</v>
      </c>
      <c r="L362" s="21">
        <v>3.9134674195816834</v>
      </c>
      <c r="M362" s="21">
        <v>4.6336128601292845</v>
      </c>
      <c r="N362" s="21"/>
      <c r="O362" s="21"/>
    </row>
    <row r="363" spans="1:15" x14ac:dyDescent="0.35">
      <c r="A363" s="20" t="str">
        <f>B264&amp;C351&amp;D363</f>
        <v>DISTRIBUCION VOLUMEN X CRITERIO (kg ó litros)Otros Snacks Salados10-30MIL</v>
      </c>
      <c r="B363">
        <v>0</v>
      </c>
      <c r="C363" s="20">
        <v>0</v>
      </c>
      <c r="D363" s="20" t="s">
        <v>92</v>
      </c>
      <c r="E363" s="21">
        <v>22.969755506017201</v>
      </c>
      <c r="F363" s="21">
        <v>23.845165427460426</v>
      </c>
      <c r="G363" s="21">
        <v>25.130216192185344</v>
      </c>
      <c r="H363" s="21">
        <v>23.212690970376414</v>
      </c>
      <c r="I363" s="21">
        <v>24.967313406495979</v>
      </c>
      <c r="J363" s="21">
        <v>20.086748544700431</v>
      </c>
      <c r="K363" s="21">
        <v>26.807514704899766</v>
      </c>
      <c r="L363" s="21">
        <v>23.947115027641978</v>
      </c>
      <c r="M363" s="21">
        <v>30.102657236141567</v>
      </c>
      <c r="N363" s="21"/>
      <c r="O363" s="21"/>
    </row>
    <row r="364" spans="1:15" x14ac:dyDescent="0.35">
      <c r="A364" s="20" t="str">
        <f>B264&amp;C351&amp;D364</f>
        <v>DISTRIBUCION VOLUMEN X CRITERIO (kg ó litros)Otros Snacks Salados30-100MIL</v>
      </c>
      <c r="B364">
        <v>0</v>
      </c>
      <c r="C364" s="20">
        <v>0</v>
      </c>
      <c r="D364" s="20" t="s">
        <v>93</v>
      </c>
      <c r="E364" s="21">
        <v>17.552768026395015</v>
      </c>
      <c r="F364" s="21">
        <v>22.651230595244463</v>
      </c>
      <c r="G364" s="21">
        <v>17.040743701553655</v>
      </c>
      <c r="H364" s="21">
        <v>16.998480747538974</v>
      </c>
      <c r="I364" s="21">
        <v>15.90968451814693</v>
      </c>
      <c r="J364" s="21">
        <v>20.301412898848799</v>
      </c>
      <c r="K364" s="21">
        <v>16.730644998764312</v>
      </c>
      <c r="L364" s="21">
        <v>21.808839154456098</v>
      </c>
      <c r="M364" s="21">
        <v>19.209526166587487</v>
      </c>
      <c r="N364" s="21"/>
      <c r="O364" s="21"/>
    </row>
    <row r="365" spans="1:15" x14ac:dyDescent="0.35">
      <c r="A365" s="20" t="str">
        <f>B264&amp;C351&amp;D365</f>
        <v>DISTRIBUCION VOLUMEN X CRITERIO (kg ó litros)Otros Snacks Salados100-200MIL</v>
      </c>
      <c r="B365">
        <v>0</v>
      </c>
      <c r="C365" s="20">
        <v>0</v>
      </c>
      <c r="D365" s="20" t="s">
        <v>94</v>
      </c>
      <c r="E365" s="21">
        <v>9.6262135699432214</v>
      </c>
      <c r="F365" s="21">
        <v>9.6940388326402012</v>
      </c>
      <c r="G365" s="21">
        <v>7.2573767778133682</v>
      </c>
      <c r="H365" s="21">
        <v>11.202241990694437</v>
      </c>
      <c r="I365" s="21">
        <v>11.803277002536289</v>
      </c>
      <c r="J365" s="21">
        <v>13.580234083870874</v>
      </c>
      <c r="K365" s="21">
        <v>7.9599544494593628</v>
      </c>
      <c r="L365" s="21">
        <v>9.378637185431284</v>
      </c>
      <c r="M365" s="21">
        <v>10.398631691010465</v>
      </c>
      <c r="N365" s="21"/>
      <c r="O365" s="21"/>
    </row>
    <row r="366" spans="1:15" x14ac:dyDescent="0.35">
      <c r="A366" s="20" t="str">
        <f>B264&amp;C351&amp;D366</f>
        <v>DISTRIBUCION VOLUMEN X CRITERIO (kg ó litros)Otros Snacks Salados200-500MIL</v>
      </c>
      <c r="B366">
        <v>0</v>
      </c>
      <c r="C366" s="20">
        <v>0</v>
      </c>
      <c r="D366" s="20" t="s">
        <v>95</v>
      </c>
      <c r="E366" s="21">
        <v>15.34919935260746</v>
      </c>
      <c r="F366" s="21">
        <v>10.122569777197246</v>
      </c>
      <c r="G366" s="21">
        <v>15.743821659056623</v>
      </c>
      <c r="H366" s="21">
        <v>13.187371969531963</v>
      </c>
      <c r="I366" s="21">
        <v>11.364850289728622</v>
      </c>
      <c r="J366" s="21">
        <v>12.755024296704013</v>
      </c>
      <c r="K366" s="21">
        <v>13.607856493002487</v>
      </c>
      <c r="L366" s="21">
        <v>12.706118721389126</v>
      </c>
      <c r="M366" s="21">
        <v>11.656390058452866</v>
      </c>
      <c r="N366" s="21"/>
      <c r="O366" s="21"/>
    </row>
    <row r="367" spans="1:15" x14ac:dyDescent="0.35">
      <c r="A367" s="20" t="str">
        <f>B264&amp;C351&amp;D367</f>
        <v>DISTRIBUCION VOLUMEN X CRITERIO (kg ó litros)Otros Snacks Salados&gt;500MIL</v>
      </c>
      <c r="B367">
        <v>0</v>
      </c>
      <c r="C367" s="20">
        <v>0</v>
      </c>
      <c r="D367" s="20" t="s">
        <v>96</v>
      </c>
      <c r="E367" s="21">
        <v>13.40012881790112</v>
      </c>
      <c r="F367" s="21">
        <v>14.559225351858732</v>
      </c>
      <c r="G367" s="21">
        <v>13.03618256073095</v>
      </c>
      <c r="H367" s="21">
        <v>14.897543827142098</v>
      </c>
      <c r="I367" s="21">
        <v>12.926245474847557</v>
      </c>
      <c r="J367" s="21">
        <v>16.783772781013877</v>
      </c>
      <c r="K367" s="21">
        <v>17.884306511928131</v>
      </c>
      <c r="L367" s="21">
        <v>14.845785959895123</v>
      </c>
      <c r="M367" s="21">
        <v>14.341704234688951</v>
      </c>
      <c r="N367" s="21"/>
      <c r="O367" s="21"/>
    </row>
    <row r="368" spans="1:15" x14ac:dyDescent="0.35">
      <c r="A368" s="20" t="str">
        <f>B264&amp;C351&amp;D368</f>
        <v>DISTRIBUCION VOLUMEN X CRITERIO (kg ó litros)Otros Snacks SaladosDE 15 A 19 AÑOS</v>
      </c>
      <c r="B368">
        <v>0</v>
      </c>
      <c r="C368" s="20">
        <v>0</v>
      </c>
      <c r="D368" s="20" t="s">
        <v>97</v>
      </c>
      <c r="E368" s="21">
        <v>4.9392680107051561</v>
      </c>
      <c r="F368" s="21">
        <v>12.684784166692939</v>
      </c>
      <c r="G368" s="21">
        <v>9.5333135145040018</v>
      </c>
      <c r="H368" s="21">
        <v>8.0842460566562124</v>
      </c>
      <c r="I368" s="21">
        <v>11.886219963286013</v>
      </c>
      <c r="J368" s="21">
        <v>9.2792810758713671</v>
      </c>
      <c r="K368" s="21">
        <v>5.9999320306433495</v>
      </c>
      <c r="L368" s="21">
        <v>5.1758336942467027</v>
      </c>
      <c r="M368" s="21">
        <v>8.4071560687002922</v>
      </c>
      <c r="N368" s="21"/>
      <c r="O368" s="21"/>
    </row>
    <row r="369" spans="1:15" x14ac:dyDescent="0.35">
      <c r="A369" s="20" t="str">
        <f>B264&amp;C351&amp;D369</f>
        <v>DISTRIBUCION VOLUMEN X CRITERIO (kg ó litros)Otros Snacks SaladosDE 20 A 24 AÑOS</v>
      </c>
      <c r="B369">
        <v>0</v>
      </c>
      <c r="C369" s="20">
        <v>0</v>
      </c>
      <c r="D369" s="20" t="s">
        <v>98</v>
      </c>
      <c r="E369" s="21">
        <v>4.4339809791067983</v>
      </c>
      <c r="F369" s="21">
        <v>6.2682463843974565</v>
      </c>
      <c r="G369" s="21">
        <v>2.8968546263814985</v>
      </c>
      <c r="H369" s="21">
        <v>3.0128608835545529</v>
      </c>
      <c r="I369" s="21">
        <v>7.2536857554269583</v>
      </c>
      <c r="J369" s="21">
        <v>6.7291457319083747</v>
      </c>
      <c r="K369" s="21">
        <v>5.3601285685770437</v>
      </c>
      <c r="L369" s="21">
        <v>3.4525818012037348</v>
      </c>
      <c r="M369" s="21">
        <v>5.4624778146900628</v>
      </c>
      <c r="N369" s="21"/>
      <c r="O369" s="21"/>
    </row>
    <row r="370" spans="1:15" x14ac:dyDescent="0.35">
      <c r="A370" s="20" t="str">
        <f>B264&amp;C351&amp;D370</f>
        <v>DISTRIBUCION VOLUMEN X CRITERIO (kg ó litros)Otros Snacks SaladosDE 25 A 34 AÑOS</v>
      </c>
      <c r="B370">
        <v>0</v>
      </c>
      <c r="C370" s="20">
        <v>0</v>
      </c>
      <c r="D370" s="20" t="s">
        <v>99</v>
      </c>
      <c r="E370" s="21">
        <v>13.169518805730773</v>
      </c>
      <c r="F370" s="21">
        <v>9.698720300195788</v>
      </c>
      <c r="G370" s="21">
        <v>16.975992927056673</v>
      </c>
      <c r="H370" s="21">
        <v>15.303446562604497</v>
      </c>
      <c r="I370" s="21">
        <v>11.738475724607747</v>
      </c>
      <c r="J370" s="21">
        <v>11.546294241694616</v>
      </c>
      <c r="K370" s="21">
        <v>14.972710547016426</v>
      </c>
      <c r="L370" s="21">
        <v>11.735012871706772</v>
      </c>
      <c r="M370" s="21">
        <v>13.20622143482702</v>
      </c>
      <c r="N370" s="21"/>
      <c r="O370" s="21"/>
    </row>
    <row r="371" spans="1:15" x14ac:dyDescent="0.35">
      <c r="A371" s="20" t="str">
        <f>B264&amp;C351&amp;D371</f>
        <v>DISTRIBUCION VOLUMEN X CRITERIO (kg ó litros)Otros Snacks SaladosDE 35 A 49 AÑOS</v>
      </c>
      <c r="B371">
        <v>0</v>
      </c>
      <c r="C371" s="20">
        <v>0</v>
      </c>
      <c r="D371" s="20" t="s">
        <v>100</v>
      </c>
      <c r="E371" s="21">
        <v>42.897422179414164</v>
      </c>
      <c r="F371" s="21">
        <v>33.096859907108708</v>
      </c>
      <c r="G371" s="21">
        <v>33.786787593147402</v>
      </c>
      <c r="H371" s="21">
        <v>30.255168371086526</v>
      </c>
      <c r="I371" s="21">
        <v>32.039986589982853</v>
      </c>
      <c r="J371" s="21">
        <v>30.061269470611084</v>
      </c>
      <c r="K371" s="21">
        <v>35.870842183752174</v>
      </c>
      <c r="L371" s="21">
        <v>34.293306851166491</v>
      </c>
      <c r="M371" s="21">
        <v>23.685495155214959</v>
      </c>
      <c r="N371" s="21"/>
      <c r="O371" s="21"/>
    </row>
    <row r="372" spans="1:15" x14ac:dyDescent="0.35">
      <c r="A372" s="20" t="str">
        <f>B264&amp;C351&amp;D372</f>
        <v>DISTRIBUCION VOLUMEN X CRITERIO (kg ó litros)Otros Snacks SaladosDE 50 A 59 AÑOS</v>
      </c>
      <c r="B372">
        <v>0</v>
      </c>
      <c r="C372" s="20">
        <v>0</v>
      </c>
      <c r="D372" s="20" t="s">
        <v>101</v>
      </c>
      <c r="E372" s="21">
        <v>21.150445614807676</v>
      </c>
      <c r="F372" s="21">
        <v>18.123875337610915</v>
      </c>
      <c r="G372" s="21">
        <v>19.662733043107909</v>
      </c>
      <c r="H372" s="21">
        <v>23.460542984935476</v>
      </c>
      <c r="I372" s="21">
        <v>23.807390973784848</v>
      </c>
      <c r="J372" s="21">
        <v>22.128188475685707</v>
      </c>
      <c r="K372" s="21">
        <v>19.87456928763671</v>
      </c>
      <c r="L372" s="21">
        <v>23.562983742403496</v>
      </c>
      <c r="M372" s="21">
        <v>18.958367637084489</v>
      </c>
      <c r="N372" s="21"/>
      <c r="O372" s="21"/>
    </row>
    <row r="373" spans="1:15" x14ac:dyDescent="0.35">
      <c r="A373" s="20" t="str">
        <f>B264&amp;C351&amp;D373</f>
        <v>DISTRIBUCION VOLUMEN X CRITERIO (kg ó litros)Otros Snacks SaladosDE 60 A 75 AÑOS</v>
      </c>
      <c r="B373">
        <v>0</v>
      </c>
      <c r="C373" s="20">
        <v>0</v>
      </c>
      <c r="D373" s="20" t="s">
        <v>102</v>
      </c>
      <c r="E373" s="21">
        <v>13.409340444858952</v>
      </c>
      <c r="F373" s="22">
        <v>20.127531742311511</v>
      </c>
      <c r="G373" s="21">
        <v>17.144331059645914</v>
      </c>
      <c r="H373" s="21">
        <v>19.883729062929277</v>
      </c>
      <c r="I373" s="21">
        <v>13.274243785203122</v>
      </c>
      <c r="J373" s="22">
        <v>20.25581894609536</v>
      </c>
      <c r="K373" s="21">
        <v>17.921804359505671</v>
      </c>
      <c r="L373" s="21">
        <v>21.780291602075689</v>
      </c>
      <c r="M373" s="21">
        <v>30.280286871264533</v>
      </c>
      <c r="N373" s="21"/>
      <c r="O373" s="21"/>
    </row>
    <row r="374" spans="1:15" x14ac:dyDescent="0.35">
      <c r="A374" s="20" t="str">
        <f>B264&amp;C351&amp;D374</f>
        <v>DISTRIBUCION VOLUMEN X CRITERIO (kg ó litros)Otros Snacks SaladosNIVEL ALTO</v>
      </c>
      <c r="B374">
        <v>0</v>
      </c>
      <c r="C374" s="20">
        <v>0</v>
      </c>
      <c r="D374" s="20" t="s">
        <v>158</v>
      </c>
      <c r="E374" s="21">
        <v>26.64469785176512</v>
      </c>
      <c r="F374" s="21">
        <v>16.259129445590943</v>
      </c>
      <c r="G374" s="21">
        <v>21.657204003449568</v>
      </c>
      <c r="H374" s="21">
        <v>22.350366020472062</v>
      </c>
      <c r="I374" s="21">
        <v>27.300363710468911</v>
      </c>
      <c r="J374" s="21">
        <v>27.960480222881294</v>
      </c>
      <c r="K374" s="21">
        <v>24.663566608175135</v>
      </c>
      <c r="L374" s="21">
        <v>24.882149456904585</v>
      </c>
      <c r="M374" s="21">
        <v>18.439294863083298</v>
      </c>
      <c r="N374" s="21"/>
      <c r="O374" s="21"/>
    </row>
    <row r="375" spans="1:15" x14ac:dyDescent="0.35">
      <c r="A375" s="20" t="str">
        <f>B264&amp;C351&amp;D375</f>
        <v>DISTRIBUCION VOLUMEN X CRITERIO (kg ó litros)Otros Snacks SaladosNIVEL MEDIO ALTO</v>
      </c>
      <c r="B375">
        <v>0</v>
      </c>
      <c r="C375" s="20">
        <v>0</v>
      </c>
      <c r="D375" s="20" t="s">
        <v>159</v>
      </c>
      <c r="E375" s="21">
        <v>9.4686050881035051</v>
      </c>
      <c r="F375" s="21">
        <v>11.894673762392637</v>
      </c>
      <c r="G375" s="21">
        <v>13.157778489821927</v>
      </c>
      <c r="H375" s="21">
        <v>15.128710127116921</v>
      </c>
      <c r="I375" s="21">
        <v>11.104055680474268</v>
      </c>
      <c r="J375" s="21">
        <v>12.48345198449598</v>
      </c>
      <c r="K375" s="21">
        <v>12.432856957259904</v>
      </c>
      <c r="L375" s="21">
        <v>9.8312609988803228</v>
      </c>
      <c r="M375" s="21">
        <v>10.273615283439018</v>
      </c>
      <c r="N375" s="21"/>
      <c r="O375" s="21"/>
    </row>
    <row r="376" spans="1:15" x14ac:dyDescent="0.35">
      <c r="A376" s="20" t="str">
        <f>B264&amp;C351&amp;D376</f>
        <v>DISTRIBUCION VOLUMEN X CRITERIO (kg ó litros)Otros Snacks SaladosNIVEL MEDIO</v>
      </c>
      <c r="B376">
        <v>0</v>
      </c>
      <c r="C376" s="20">
        <v>0</v>
      </c>
      <c r="D376" s="20" t="s">
        <v>160</v>
      </c>
      <c r="E376" s="21">
        <v>24.852729740872228</v>
      </c>
      <c r="F376" s="21">
        <v>30.12988833574277</v>
      </c>
      <c r="G376" s="21">
        <v>31.376165145499229</v>
      </c>
      <c r="H376" s="21">
        <v>25.87080067402503</v>
      </c>
      <c r="I376" s="21">
        <v>25.151754105226392</v>
      </c>
      <c r="J376" s="21">
        <v>23.146216446752245</v>
      </c>
      <c r="K376" s="21">
        <v>21.542631872626274</v>
      </c>
      <c r="L376" s="21">
        <v>27.15831561597594</v>
      </c>
      <c r="M376" s="21">
        <v>34.076208960461798</v>
      </c>
      <c r="N376" s="21"/>
      <c r="O376" s="21"/>
    </row>
    <row r="377" spans="1:15" x14ac:dyDescent="0.35">
      <c r="A377" s="20" t="str">
        <f>B264&amp;C351&amp;D377</f>
        <v>DISTRIBUCION VOLUMEN X CRITERIO (kg ó litros)Otros Snacks SaladosNIVEL MEDIO BAJO</v>
      </c>
      <c r="B377">
        <v>0</v>
      </c>
      <c r="C377" s="20">
        <v>0</v>
      </c>
      <c r="D377" s="20" t="s">
        <v>161</v>
      </c>
      <c r="E377" s="21">
        <v>12.982324274457577</v>
      </c>
      <c r="F377" s="21">
        <v>13.500640002733528</v>
      </c>
      <c r="G377" s="21">
        <v>11.457493207087612</v>
      </c>
      <c r="H377" s="21">
        <v>14.293424272636424</v>
      </c>
      <c r="I377" s="21">
        <v>16.0107477170836</v>
      </c>
      <c r="J377" s="21">
        <v>12.869566299492167</v>
      </c>
      <c r="K377" s="21">
        <v>11.781731735415441</v>
      </c>
      <c r="L377" s="21">
        <v>13.37066382979814</v>
      </c>
      <c r="M377" s="21">
        <v>8.9292928179301487</v>
      </c>
      <c r="N377" s="21"/>
      <c r="O377" s="21"/>
    </row>
    <row r="378" spans="1:15" x14ac:dyDescent="0.35">
      <c r="A378" s="20" t="str">
        <f>B264&amp;C351&amp;D378</f>
        <v>DISTRIBUCION VOLUMEN X CRITERIO (kg ó litros)Otros Snacks SaladosHOMBRE</v>
      </c>
      <c r="B378">
        <v>0</v>
      </c>
      <c r="C378" s="20">
        <v>0</v>
      </c>
      <c r="D378" s="20" t="s">
        <v>107</v>
      </c>
      <c r="E378" s="21">
        <v>34.686354809372475</v>
      </c>
      <c r="F378" s="21">
        <v>39.386752187275533</v>
      </c>
      <c r="G378" s="21">
        <v>38.904720207766658</v>
      </c>
      <c r="H378" s="21">
        <v>33.533689827960785</v>
      </c>
      <c r="I378" s="21">
        <v>36.930358576284945</v>
      </c>
      <c r="J378" s="21">
        <v>37.645865572178124</v>
      </c>
      <c r="K378" s="21">
        <v>33.639999287659549</v>
      </c>
      <c r="L378" s="21">
        <v>41.429329729251577</v>
      </c>
      <c r="M378" s="21">
        <v>46.227746583415211</v>
      </c>
      <c r="N378" s="21"/>
      <c r="O378" s="21"/>
    </row>
    <row r="379" spans="1:15" x14ac:dyDescent="0.35">
      <c r="A379" s="20" t="str">
        <f>B264&amp;C351&amp;D379</f>
        <v>DISTRIBUCION VOLUMEN X CRITERIO (kg ó litros)Otros Snacks SaladosMUJER</v>
      </c>
      <c r="B379">
        <v>0</v>
      </c>
      <c r="C379" s="20">
        <v>0</v>
      </c>
      <c r="D379" s="20" t="s">
        <v>108</v>
      </c>
      <c r="E379" s="21">
        <v>65.313624052064753</v>
      </c>
      <c r="F379" s="21">
        <v>60.613261738429657</v>
      </c>
      <c r="G379" s="21">
        <v>61.095287613049855</v>
      </c>
      <c r="H379" s="21">
        <v>66.466290896818066</v>
      </c>
      <c r="I379" s="21">
        <v>63.06964422424344</v>
      </c>
      <c r="J379" s="21">
        <v>62.35413571645644</v>
      </c>
      <c r="K379" s="21">
        <v>66.35998624663965</v>
      </c>
      <c r="L379" s="21">
        <v>58.570675428688531</v>
      </c>
      <c r="M379" s="21">
        <v>53.772258214846971</v>
      </c>
      <c r="N379" s="21"/>
      <c r="O379" s="21"/>
    </row>
    <row r="380" spans="1:15" x14ac:dyDescent="0.35">
      <c r="A380" s="20" t="str">
        <f>B264&amp;C380&amp;D380</f>
        <v>DISTRIBUCION VOLUMEN X CRITERIO (kg ó litros)Frutos SecosT.ESPAÑA</v>
      </c>
      <c r="B380">
        <v>0</v>
      </c>
      <c r="C380" s="20" t="s">
        <v>57</v>
      </c>
      <c r="D380" s="20" t="s">
        <v>79</v>
      </c>
      <c r="E380" s="21">
        <v>100</v>
      </c>
      <c r="F380" s="21">
        <v>100</v>
      </c>
      <c r="G380" s="21">
        <v>100</v>
      </c>
      <c r="H380" s="21">
        <v>100</v>
      </c>
      <c r="I380" s="21">
        <v>100</v>
      </c>
      <c r="J380" s="21">
        <v>100</v>
      </c>
      <c r="K380" s="21">
        <v>100</v>
      </c>
      <c r="L380" s="21">
        <v>100</v>
      </c>
      <c r="M380" s="21">
        <v>100</v>
      </c>
      <c r="N380" s="21"/>
      <c r="O380" s="21"/>
    </row>
    <row r="381" spans="1:15" x14ac:dyDescent="0.35">
      <c r="A381" s="20" t="str">
        <f>B264&amp;C380&amp;D381</f>
        <v>DISTRIBUCION VOLUMEN X CRITERIO (kg ó litros)Frutos SecosBCN AM</v>
      </c>
      <c r="B381">
        <v>0</v>
      </c>
      <c r="C381" s="20">
        <v>0</v>
      </c>
      <c r="D381" s="20" t="s">
        <v>81</v>
      </c>
      <c r="E381" s="21">
        <v>19.702079795862332</v>
      </c>
      <c r="F381" s="21">
        <v>20.260499132890054</v>
      </c>
      <c r="G381" s="22">
        <v>16.131859159591123</v>
      </c>
      <c r="H381" s="21">
        <v>17.370185698305207</v>
      </c>
      <c r="I381" s="21">
        <v>12.725181803806656</v>
      </c>
      <c r="J381" s="21">
        <v>17.730391785190822</v>
      </c>
      <c r="K381" s="21">
        <v>12.244038828366568</v>
      </c>
      <c r="L381" s="22">
        <v>9.0937671961143849</v>
      </c>
      <c r="M381" s="21">
        <v>3.6537890103074657</v>
      </c>
      <c r="N381" s="21"/>
      <c r="O381" s="21"/>
    </row>
    <row r="382" spans="1:15" x14ac:dyDescent="0.35">
      <c r="A382" s="20" t="str">
        <f>B264&amp;C380&amp;D382</f>
        <v>DISTRIBUCION VOLUMEN X CRITERIO (kg ó litros)Frutos SecosREST.CAT ARAGON</v>
      </c>
      <c r="B382">
        <v>0</v>
      </c>
      <c r="C382" s="20">
        <v>0</v>
      </c>
      <c r="D382" s="20" t="s">
        <v>82</v>
      </c>
      <c r="E382" s="21">
        <v>9.6674650249389771</v>
      </c>
      <c r="F382" s="21">
        <v>5.7000999905398082</v>
      </c>
      <c r="G382" s="21">
        <v>14.148694716843945</v>
      </c>
      <c r="H382" s="21">
        <v>13.29822099006576</v>
      </c>
      <c r="I382" s="21">
        <v>12.598950296523185</v>
      </c>
      <c r="J382" s="21">
        <v>13.481185885569552</v>
      </c>
      <c r="K382" s="21">
        <v>20.011407388397789</v>
      </c>
      <c r="L382" s="21">
        <v>24.250783670535174</v>
      </c>
      <c r="M382" s="21">
        <v>27.521413578236647</v>
      </c>
      <c r="N382" s="21"/>
      <c r="O382" s="21"/>
    </row>
    <row r="383" spans="1:15" x14ac:dyDescent="0.35">
      <c r="A383" s="20" t="str">
        <f>B264&amp;C380&amp;D383</f>
        <v>DISTRIBUCION VOLUMEN X CRITERIO (kg ó litros)Frutos SecosLEVANTE</v>
      </c>
      <c r="B383">
        <v>0</v>
      </c>
      <c r="C383" s="20">
        <v>0</v>
      </c>
      <c r="D383" s="20" t="s">
        <v>83</v>
      </c>
      <c r="E383" s="21">
        <v>7.6737771336101694</v>
      </c>
      <c r="F383" s="21">
        <v>10.095317284519197</v>
      </c>
      <c r="G383" s="21">
        <v>11.73457832131076</v>
      </c>
      <c r="H383" s="21">
        <v>12.690837302915783</v>
      </c>
      <c r="I383" s="21">
        <v>8.6238956274697536</v>
      </c>
      <c r="J383" s="21">
        <v>7.9561903724494707</v>
      </c>
      <c r="K383" s="21">
        <v>6.1361016499484045</v>
      </c>
      <c r="L383" s="21">
        <v>8.1681240594699727</v>
      </c>
      <c r="M383" s="21">
        <v>7.0259107437146184</v>
      </c>
      <c r="N383" s="21"/>
      <c r="O383" s="21"/>
    </row>
    <row r="384" spans="1:15" x14ac:dyDescent="0.35">
      <c r="A384" s="20" t="str">
        <f>B264&amp;C380&amp;D384</f>
        <v>DISTRIBUCION VOLUMEN X CRITERIO (kg ó litros)Frutos SecosANDALUCIA</v>
      </c>
      <c r="B384">
        <v>0</v>
      </c>
      <c r="C384" s="20">
        <v>0</v>
      </c>
      <c r="D384" s="20" t="s">
        <v>84</v>
      </c>
      <c r="E384" s="21">
        <v>20.336141985135122</v>
      </c>
      <c r="F384" s="21">
        <v>17.847786549246145</v>
      </c>
      <c r="G384" s="21">
        <v>19.208080808456053</v>
      </c>
      <c r="H384" s="21">
        <v>17.98408097544386</v>
      </c>
      <c r="I384" s="21">
        <v>23.807124634770378</v>
      </c>
      <c r="J384" s="21">
        <v>20.707848238984241</v>
      </c>
      <c r="K384" s="21">
        <v>20.866184068366785</v>
      </c>
      <c r="L384" s="21">
        <v>18.551869954132535</v>
      </c>
      <c r="M384" s="21">
        <v>18.597815993984845</v>
      </c>
      <c r="N384" s="21"/>
      <c r="O384" s="21"/>
    </row>
    <row r="385" spans="1:15" x14ac:dyDescent="0.35">
      <c r="A385" s="20" t="str">
        <f>B264&amp;C380&amp;D385</f>
        <v>DISTRIBUCION VOLUMEN X CRITERIO (kg ó litros)Frutos SecosMDD AM</v>
      </c>
      <c r="B385">
        <v>0</v>
      </c>
      <c r="C385" s="20">
        <v>0</v>
      </c>
      <c r="D385" s="20" t="s">
        <v>85</v>
      </c>
      <c r="E385" s="21">
        <v>7.4415605125257409</v>
      </c>
      <c r="F385" s="21">
        <v>7.7160298753838532</v>
      </c>
      <c r="G385" s="21">
        <v>9.4726214962789275</v>
      </c>
      <c r="H385" s="21">
        <v>8.8941937088103913</v>
      </c>
      <c r="I385" s="21">
        <v>10.446076658393636</v>
      </c>
      <c r="J385" s="21">
        <v>9.8496693511355389</v>
      </c>
      <c r="K385" s="21">
        <v>8.8269276075139</v>
      </c>
      <c r="L385" s="21">
        <v>8.9209328442449003</v>
      </c>
      <c r="M385" s="21">
        <v>7.0549500261545912</v>
      </c>
      <c r="N385" s="21"/>
      <c r="O385" s="21"/>
    </row>
    <row r="386" spans="1:15" x14ac:dyDescent="0.35">
      <c r="A386" s="20" t="str">
        <f>B264&amp;C380&amp;D386</f>
        <v>DISTRIBUCION VOLUMEN X CRITERIO (kg ó litros)Frutos SecosRTO CENTRO</v>
      </c>
      <c r="B386">
        <v>0</v>
      </c>
      <c r="C386" s="20">
        <v>0</v>
      </c>
      <c r="D386" s="20" t="s">
        <v>86</v>
      </c>
      <c r="E386" s="21">
        <v>15.234792787158598</v>
      </c>
      <c r="F386" s="21">
        <v>8.8163111095111759</v>
      </c>
      <c r="G386" s="21">
        <v>11.574493882716633</v>
      </c>
      <c r="H386" s="21">
        <v>11.043167870596177</v>
      </c>
      <c r="I386" s="21">
        <v>14.670429222181841</v>
      </c>
      <c r="J386" s="21">
        <v>12.701942171958269</v>
      </c>
      <c r="K386" s="21">
        <v>11.431610994044561</v>
      </c>
      <c r="L386" s="21">
        <v>9.0057186850792288</v>
      </c>
      <c r="M386" s="21">
        <v>18.039244357428647</v>
      </c>
      <c r="N386" s="21"/>
      <c r="O386" s="21"/>
    </row>
    <row r="387" spans="1:15" x14ac:dyDescent="0.35">
      <c r="A387" s="20" t="str">
        <f>B264&amp;C380&amp;D387</f>
        <v>DISTRIBUCION VOLUMEN X CRITERIO (kg ó litros)Frutos SecosNORTE-CENTRO</v>
      </c>
      <c r="B387">
        <v>0</v>
      </c>
      <c r="C387" s="20">
        <v>0</v>
      </c>
      <c r="D387" s="20" t="s">
        <v>87</v>
      </c>
      <c r="E387" s="21">
        <v>12.013756855827562</v>
      </c>
      <c r="F387" s="21">
        <v>20.822939132683384</v>
      </c>
      <c r="G387" s="21">
        <v>9.313649801450655</v>
      </c>
      <c r="H387" s="21">
        <v>12.352273085994046</v>
      </c>
      <c r="I387" s="21">
        <v>12.277086425969605</v>
      </c>
      <c r="J387" s="21">
        <v>12.07719869049656</v>
      </c>
      <c r="K387" s="21">
        <v>9.9199101693284746</v>
      </c>
      <c r="L387" s="21">
        <v>11.594366132457361</v>
      </c>
      <c r="M387" s="21">
        <v>11.461869111810879</v>
      </c>
      <c r="N387" s="21"/>
      <c r="O387" s="21"/>
    </row>
    <row r="388" spans="1:15" x14ac:dyDescent="0.35">
      <c r="A388" s="20" t="str">
        <f>B264&amp;C380&amp;D388</f>
        <v>DISTRIBUCION VOLUMEN X CRITERIO (kg ó litros)Frutos SecosNOROESTE</v>
      </c>
      <c r="B388">
        <v>0</v>
      </c>
      <c r="C388" s="20">
        <v>0</v>
      </c>
      <c r="D388" s="20" t="s">
        <v>88</v>
      </c>
      <c r="E388" s="21">
        <v>7.930424645204301</v>
      </c>
      <c r="F388" s="21">
        <v>8.7410390895165602</v>
      </c>
      <c r="G388" s="21">
        <v>8.4160090995115961</v>
      </c>
      <c r="H388" s="21">
        <v>6.3670542425996306</v>
      </c>
      <c r="I388" s="21">
        <v>4.8512600291625896</v>
      </c>
      <c r="J388" s="21">
        <v>5.4955790822290123</v>
      </c>
      <c r="K388" s="21">
        <v>10.563818800885601</v>
      </c>
      <c r="L388" s="21">
        <v>10.414436242366511</v>
      </c>
      <c r="M388" s="21">
        <v>6.6450176263825922</v>
      </c>
      <c r="N388" s="21"/>
      <c r="O388" s="21"/>
    </row>
    <row r="389" spans="1:15" x14ac:dyDescent="0.35">
      <c r="A389" s="20" t="str">
        <f>B264&amp;C380&amp;D389</f>
        <v>DISTRIBUCION VOLUMEN X CRITERIO (kg ó litros)Frutos Secos&lt;2MIL</v>
      </c>
      <c r="B389">
        <v>0</v>
      </c>
      <c r="C389" s="20">
        <v>0</v>
      </c>
      <c r="D389" s="20" t="s">
        <v>89</v>
      </c>
      <c r="E389" s="22">
        <v>4.331776299563086</v>
      </c>
      <c r="F389" s="22">
        <v>4.1556844893673857</v>
      </c>
      <c r="G389" s="22">
        <v>5.8638749870992442</v>
      </c>
      <c r="H389" s="22">
        <v>5.8249843743759566</v>
      </c>
      <c r="I389" s="21">
        <v>4.4651255452016283</v>
      </c>
      <c r="J389" s="22">
        <v>6.638787657922042</v>
      </c>
      <c r="K389" s="22">
        <v>8.0832260925373731</v>
      </c>
      <c r="L389" s="21">
        <v>6.3470996115941229</v>
      </c>
      <c r="M389" s="21">
        <v>6.1465440413720724</v>
      </c>
      <c r="N389" s="21"/>
      <c r="O389" s="21"/>
    </row>
    <row r="390" spans="1:15" x14ac:dyDescent="0.35">
      <c r="A390" s="20" t="str">
        <f>B264&amp;C380&amp;D390</f>
        <v>DISTRIBUCION VOLUMEN X CRITERIO (kg ó litros)Frutos Secos2-5MIL</v>
      </c>
      <c r="B390">
        <v>0</v>
      </c>
      <c r="C390" s="20">
        <v>0</v>
      </c>
      <c r="D390" s="20" t="s">
        <v>90</v>
      </c>
      <c r="E390" s="21">
        <v>4.6367779145777517</v>
      </c>
      <c r="F390" s="21">
        <v>6.414005470599017</v>
      </c>
      <c r="G390" s="21">
        <v>5.0961526865758477</v>
      </c>
      <c r="H390" s="21">
        <v>2.7250496959565269</v>
      </c>
      <c r="I390" s="21">
        <v>3.5742272341561887</v>
      </c>
      <c r="J390" s="21">
        <v>5.5057388034342605</v>
      </c>
      <c r="K390" s="21">
        <v>3.460740701800967</v>
      </c>
      <c r="L390" s="21">
        <v>5.8555683462092052</v>
      </c>
      <c r="M390" s="21">
        <v>5.2334305158128176</v>
      </c>
      <c r="N390" s="21"/>
      <c r="O390" s="21"/>
    </row>
    <row r="391" spans="1:15" x14ac:dyDescent="0.35">
      <c r="A391" s="20" t="str">
        <f>B264&amp;C380&amp;D391</f>
        <v>DISTRIBUCION VOLUMEN X CRITERIO (kg ó litros)Frutos Secos5-10MIL</v>
      </c>
      <c r="B391">
        <v>0</v>
      </c>
      <c r="C391" s="20">
        <v>0</v>
      </c>
      <c r="D391" s="20" t="s">
        <v>91</v>
      </c>
      <c r="E391" s="21">
        <v>4.7827619805107595</v>
      </c>
      <c r="F391" s="21">
        <v>3.0642189024698889</v>
      </c>
      <c r="G391" s="21">
        <v>5.0635123611855413</v>
      </c>
      <c r="H391" s="21">
        <v>6.0324839936347656</v>
      </c>
      <c r="I391" s="21">
        <v>9.4303201614839143</v>
      </c>
      <c r="J391" s="21">
        <v>4.7075576913170476</v>
      </c>
      <c r="K391" s="21">
        <v>3.3462204971419474</v>
      </c>
      <c r="L391" s="21">
        <v>5.675985894474433</v>
      </c>
      <c r="M391" s="21">
        <v>5.3073086279192383</v>
      </c>
      <c r="N391" s="21"/>
      <c r="O391" s="21"/>
    </row>
    <row r="392" spans="1:15" x14ac:dyDescent="0.35">
      <c r="A392" s="20" t="str">
        <f>B264&amp;C380&amp;D392</f>
        <v>DISTRIBUCION VOLUMEN X CRITERIO (kg ó litros)Frutos Secos10-30MIL</v>
      </c>
      <c r="B392">
        <v>0</v>
      </c>
      <c r="C392" s="20">
        <v>0</v>
      </c>
      <c r="D392" s="20" t="s">
        <v>92</v>
      </c>
      <c r="E392" s="21">
        <v>20.434562550289961</v>
      </c>
      <c r="F392" s="21">
        <v>14.415444553451929</v>
      </c>
      <c r="G392" s="21">
        <v>15.695852206363014</v>
      </c>
      <c r="H392" s="21">
        <v>19.05122493584814</v>
      </c>
      <c r="I392" s="21">
        <v>21.011362954999843</v>
      </c>
      <c r="J392" s="21">
        <v>14.556347852028168</v>
      </c>
      <c r="K392" s="21">
        <v>22.451290081985984</v>
      </c>
      <c r="L392" s="21">
        <v>17.458325506911351</v>
      </c>
      <c r="M392" s="21">
        <v>19.78143085015888</v>
      </c>
      <c r="N392" s="21"/>
      <c r="O392" s="21"/>
    </row>
    <row r="393" spans="1:15" x14ac:dyDescent="0.35">
      <c r="A393" s="20" t="str">
        <f>B264&amp;C380&amp;D393</f>
        <v>DISTRIBUCION VOLUMEN X CRITERIO (kg ó litros)Frutos Secos30-100MIL</v>
      </c>
      <c r="B393">
        <v>0</v>
      </c>
      <c r="C393" s="20">
        <v>0</v>
      </c>
      <c r="D393" s="20" t="s">
        <v>93</v>
      </c>
      <c r="E393" s="21">
        <v>17.784076473113537</v>
      </c>
      <c r="F393" s="21">
        <v>21.222450588043653</v>
      </c>
      <c r="G393" s="21">
        <v>22.307070129190816</v>
      </c>
      <c r="H393" s="21">
        <v>18.659382737788558</v>
      </c>
      <c r="I393" s="21">
        <v>22.333939581933805</v>
      </c>
      <c r="J393" s="21">
        <v>17.433145144747407</v>
      </c>
      <c r="K393" s="21">
        <v>22.527416980400492</v>
      </c>
      <c r="L393" s="21">
        <v>23.507608216712832</v>
      </c>
      <c r="M393" s="21">
        <v>29.983084768867347</v>
      </c>
      <c r="N393" s="21"/>
      <c r="O393" s="21"/>
    </row>
    <row r="394" spans="1:15" x14ac:dyDescent="0.35">
      <c r="A394" s="20" t="str">
        <f>B264&amp;C380&amp;D394</f>
        <v>DISTRIBUCION VOLUMEN X CRITERIO (kg ó litros)Frutos Secos100-200MIL</v>
      </c>
      <c r="B394">
        <v>0</v>
      </c>
      <c r="C394" s="20">
        <v>0</v>
      </c>
      <c r="D394" s="20" t="s">
        <v>94</v>
      </c>
      <c r="E394" s="21">
        <v>4.9112708317046669</v>
      </c>
      <c r="F394" s="21">
        <v>7.8013881872211606</v>
      </c>
      <c r="G394" s="21">
        <v>7.6422784178067094</v>
      </c>
      <c r="H394" s="21">
        <v>7.3402933515806996</v>
      </c>
      <c r="I394" s="21">
        <v>9.4225784498078884</v>
      </c>
      <c r="J394" s="21">
        <v>16.633238615433665</v>
      </c>
      <c r="K394" s="21">
        <v>13.268512055916961</v>
      </c>
      <c r="L394" s="21">
        <v>10.516990712506916</v>
      </c>
      <c r="M394" s="21">
        <v>5.6101068513662558</v>
      </c>
      <c r="N394" s="21"/>
      <c r="O394" s="21"/>
    </row>
    <row r="395" spans="1:15" x14ac:dyDescent="0.35">
      <c r="A395" s="20" t="str">
        <f>B264&amp;C380&amp;D395</f>
        <v>DISTRIBUCION VOLUMEN X CRITERIO (kg ó litros)Frutos Secos200-500MIL</v>
      </c>
      <c r="B395">
        <v>0</v>
      </c>
      <c r="C395" s="20">
        <v>0</v>
      </c>
      <c r="D395" s="20" t="s">
        <v>95</v>
      </c>
      <c r="E395" s="21">
        <v>27.531250319912719</v>
      </c>
      <c r="F395" s="21">
        <v>31.974031081031701</v>
      </c>
      <c r="G395" s="21">
        <v>24.301269619860296</v>
      </c>
      <c r="H395" s="21">
        <v>28.25954691655274</v>
      </c>
      <c r="I395" s="21">
        <v>18.232033166890766</v>
      </c>
      <c r="J395" s="21">
        <v>19.349672110842658</v>
      </c>
      <c r="K395" s="21">
        <v>15.899110417595018</v>
      </c>
      <c r="L395" s="21">
        <v>18.562628029020544</v>
      </c>
      <c r="M395" s="21">
        <v>19.665061702036326</v>
      </c>
      <c r="N395" s="21"/>
      <c r="O395" s="21"/>
    </row>
    <row r="396" spans="1:15" x14ac:dyDescent="0.35">
      <c r="A396" s="20" t="str">
        <f>B264&amp;C380&amp;D396</f>
        <v>DISTRIBUCION VOLUMEN X CRITERIO (kg ó litros)Frutos Secos&gt;500MIL</v>
      </c>
      <c r="B396">
        <v>0</v>
      </c>
      <c r="C396" s="20">
        <v>0</v>
      </c>
      <c r="D396" s="20" t="s">
        <v>96</v>
      </c>
      <c r="E396" s="21">
        <v>15.587527718332627</v>
      </c>
      <c r="F396" s="21">
        <v>10.952789696947193</v>
      </c>
      <c r="G396" s="21">
        <v>14.02999234926777</v>
      </c>
      <c r="H396" s="21">
        <v>12.107045452339067</v>
      </c>
      <c r="I396" s="21">
        <v>11.530406519914333</v>
      </c>
      <c r="J396" s="21">
        <v>15.17551085172113</v>
      </c>
      <c r="K396" s="21">
        <v>10.963486214427398</v>
      </c>
      <c r="L396" s="21">
        <v>12.075795933451266</v>
      </c>
      <c r="M396" s="21">
        <v>8.2730325758192969</v>
      </c>
      <c r="N396" s="21"/>
      <c r="O396" s="21"/>
    </row>
    <row r="397" spans="1:15" x14ac:dyDescent="0.35">
      <c r="A397" s="20" t="str">
        <f>B264&amp;C380&amp;D397</f>
        <v>DISTRIBUCION VOLUMEN X CRITERIO (kg ó litros)Frutos SecosDE 15 A 19 AÑOS</v>
      </c>
      <c r="B397">
        <v>0</v>
      </c>
      <c r="C397" s="20">
        <v>0</v>
      </c>
      <c r="D397" s="20" t="s">
        <v>97</v>
      </c>
      <c r="E397" s="21">
        <v>1.9051568667109893</v>
      </c>
      <c r="F397" s="22">
        <v>1.1253722896017937</v>
      </c>
      <c r="G397" s="22">
        <v>4.3271822726548166</v>
      </c>
      <c r="H397" s="21">
        <v>2.124651254989717</v>
      </c>
      <c r="I397" s="21">
        <v>6.8917998552036241</v>
      </c>
      <c r="J397" s="22">
        <v>1.4659336954240119</v>
      </c>
      <c r="K397" s="22">
        <v>4.3011968115466761</v>
      </c>
      <c r="L397" s="22">
        <v>7.1182797518296343</v>
      </c>
      <c r="M397" s="22">
        <v>8.886391105925032</v>
      </c>
      <c r="N397" s="21"/>
      <c r="O397" s="21"/>
    </row>
    <row r="398" spans="1:15" x14ac:dyDescent="0.35">
      <c r="A398" s="20" t="str">
        <f>B264&amp;C380&amp;D398</f>
        <v>DISTRIBUCION VOLUMEN X CRITERIO (kg ó litros)Frutos SecosDE 20 A 24 AÑOS</v>
      </c>
      <c r="B398">
        <v>0</v>
      </c>
      <c r="C398" s="20">
        <v>0</v>
      </c>
      <c r="D398" s="20" t="s">
        <v>98</v>
      </c>
      <c r="E398" s="21">
        <v>1.0925067952101659</v>
      </c>
      <c r="F398" s="21">
        <v>0.84698003190056148</v>
      </c>
      <c r="G398" s="21">
        <v>0.66753250902662176</v>
      </c>
      <c r="H398" s="21">
        <v>1.0734656234842035</v>
      </c>
      <c r="I398" s="21">
        <v>1.7480217197015919</v>
      </c>
      <c r="J398" s="21">
        <v>1.8734781601022963</v>
      </c>
      <c r="K398" s="21">
        <v>1.6963280057652292</v>
      </c>
      <c r="L398" s="21">
        <v>1.8520111159381791</v>
      </c>
      <c r="M398" s="21">
        <v>1.3193276964210936</v>
      </c>
      <c r="N398" s="21"/>
      <c r="O398" s="21"/>
    </row>
    <row r="399" spans="1:15" x14ac:dyDescent="0.35">
      <c r="A399" s="20" t="str">
        <f>B264&amp;C380&amp;D399</f>
        <v>DISTRIBUCION VOLUMEN X CRITERIO (kg ó litros)Frutos SecosDE 25 A 34 AÑOS</v>
      </c>
      <c r="B399">
        <v>0</v>
      </c>
      <c r="C399" s="20">
        <v>0</v>
      </c>
      <c r="D399" s="20" t="s">
        <v>99</v>
      </c>
      <c r="E399" s="21">
        <v>6.4004668661841944</v>
      </c>
      <c r="F399" s="21">
        <v>5.8398469322231339</v>
      </c>
      <c r="G399" s="21">
        <v>5.7218755324821746</v>
      </c>
      <c r="H399" s="21">
        <v>5.2896412123789718</v>
      </c>
      <c r="I399" s="21">
        <v>6.3991507393323861</v>
      </c>
      <c r="J399" s="21">
        <v>4.718295950871239</v>
      </c>
      <c r="K399" s="21">
        <v>5.8196880429838078</v>
      </c>
      <c r="L399" s="21">
        <v>6.5054720737418554</v>
      </c>
      <c r="M399" s="21">
        <v>5.8329213356807772</v>
      </c>
      <c r="N399" s="21"/>
      <c r="O399" s="21"/>
    </row>
    <row r="400" spans="1:15" x14ac:dyDescent="0.35">
      <c r="A400" s="20" t="str">
        <f>B264&amp;C380&amp;D400</f>
        <v>DISTRIBUCION VOLUMEN X CRITERIO (kg ó litros)Frutos SecosDE 35 A 49 AÑOS</v>
      </c>
      <c r="B400">
        <v>0</v>
      </c>
      <c r="C400" s="20">
        <v>0</v>
      </c>
      <c r="D400" s="20" t="s">
        <v>100</v>
      </c>
      <c r="E400" s="21">
        <v>32.901742106569017</v>
      </c>
      <c r="F400" s="21">
        <v>34.106410448687733</v>
      </c>
      <c r="G400" s="21">
        <v>23.2517537442315</v>
      </c>
      <c r="H400" s="21">
        <v>28.650236922481604</v>
      </c>
      <c r="I400" s="21">
        <v>21.339775617699168</v>
      </c>
      <c r="J400" s="21">
        <v>14.163380845338025</v>
      </c>
      <c r="K400" s="21">
        <v>14.423030343007417</v>
      </c>
      <c r="L400" s="21">
        <v>20.319279276039474</v>
      </c>
      <c r="M400" s="21">
        <v>10.142878178802036</v>
      </c>
      <c r="N400" s="21"/>
      <c r="O400" s="21"/>
    </row>
    <row r="401" spans="1:15" x14ac:dyDescent="0.35">
      <c r="A401" s="20" t="str">
        <f>B264&amp;C380&amp;D401</f>
        <v>DISTRIBUCION VOLUMEN X CRITERIO (kg ó litros)Frutos SecosDE 50 A 59 AÑOS</v>
      </c>
      <c r="B401">
        <v>0</v>
      </c>
      <c r="C401" s="20">
        <v>0</v>
      </c>
      <c r="D401" s="20" t="s">
        <v>101</v>
      </c>
      <c r="E401" s="21">
        <v>23.694803713831298</v>
      </c>
      <c r="F401" s="21">
        <v>16.636861448293079</v>
      </c>
      <c r="G401" s="21">
        <v>23.04184214763767</v>
      </c>
      <c r="H401" s="21">
        <v>24.078085386805025</v>
      </c>
      <c r="I401" s="21">
        <v>23.021604443097921</v>
      </c>
      <c r="J401" s="21">
        <v>29.29522835536682</v>
      </c>
      <c r="K401" s="21">
        <v>19.896185224781178</v>
      </c>
      <c r="L401" s="21">
        <v>17.998848729249207</v>
      </c>
      <c r="M401" s="21">
        <v>17.421233145513423</v>
      </c>
      <c r="N401" s="21"/>
      <c r="O401" s="21"/>
    </row>
    <row r="402" spans="1:15" x14ac:dyDescent="0.35">
      <c r="A402" s="20" t="str">
        <f>B264&amp;C380&amp;D402</f>
        <v>DISTRIBUCION VOLUMEN X CRITERIO (kg ó litros)Frutos SecosDE 60 A 75 AÑOS</v>
      </c>
      <c r="B402">
        <v>0</v>
      </c>
      <c r="C402" s="20">
        <v>0</v>
      </c>
      <c r="D402" s="20" t="s">
        <v>102</v>
      </c>
      <c r="E402" s="21">
        <v>34.005328630789826</v>
      </c>
      <c r="F402" s="21">
        <v>41.444554003290371</v>
      </c>
      <c r="G402" s="21">
        <v>42.989816641193386</v>
      </c>
      <c r="H402" s="21">
        <v>38.783930046675977</v>
      </c>
      <c r="I402" s="21">
        <v>40.599649288766614</v>
      </c>
      <c r="J402" s="21">
        <v>48.483684228232782</v>
      </c>
      <c r="K402" s="21">
        <v>53.863565243911502</v>
      </c>
      <c r="L402" s="21">
        <v>46.206111201486934</v>
      </c>
      <c r="M402" s="21">
        <v>56.397249815726916</v>
      </c>
      <c r="N402" s="21"/>
      <c r="O402" s="21"/>
    </row>
    <row r="403" spans="1:15" x14ac:dyDescent="0.35">
      <c r="A403" s="20" t="str">
        <f>B264&amp;C380&amp;D403</f>
        <v>DISTRIBUCION VOLUMEN X CRITERIO (kg ó litros)Frutos SecosNIVEL ALTO</v>
      </c>
      <c r="B403">
        <v>0</v>
      </c>
      <c r="C403" s="20">
        <v>0</v>
      </c>
      <c r="D403" s="20" t="s">
        <v>158</v>
      </c>
      <c r="E403" s="21">
        <v>9.8776338098411056</v>
      </c>
      <c r="F403" s="21">
        <v>10.991547722932655</v>
      </c>
      <c r="G403" s="21">
        <v>11.50741608061271</v>
      </c>
      <c r="H403" s="21">
        <v>11.915717561090167</v>
      </c>
      <c r="I403" s="21">
        <v>14.852268870752624</v>
      </c>
      <c r="J403" s="21">
        <v>13.742503570379993</v>
      </c>
      <c r="K403" s="21">
        <v>14.255970596213727</v>
      </c>
      <c r="L403" s="21">
        <v>14.085123260906007</v>
      </c>
      <c r="M403" s="21">
        <v>12.977207592411128</v>
      </c>
      <c r="N403" s="21"/>
      <c r="O403" s="21"/>
    </row>
    <row r="404" spans="1:15" x14ac:dyDescent="0.35">
      <c r="A404" s="20" t="str">
        <f>B264&amp;C380&amp;D404</f>
        <v>DISTRIBUCION VOLUMEN X CRITERIO (kg ó litros)Frutos SecosNIVEL MEDIO ALTO</v>
      </c>
      <c r="B404">
        <v>0</v>
      </c>
      <c r="C404" s="20">
        <v>0</v>
      </c>
      <c r="D404" s="20" t="s">
        <v>159</v>
      </c>
      <c r="E404" s="21">
        <v>11.587854132030605</v>
      </c>
      <c r="F404" s="21">
        <v>8.9383735383359397</v>
      </c>
      <c r="G404" s="21">
        <v>9.5888801401647772</v>
      </c>
      <c r="H404" s="21">
        <v>11.128393800999591</v>
      </c>
      <c r="I404" s="21">
        <v>8.4141837935507731</v>
      </c>
      <c r="J404" s="21">
        <v>7.0805662142017169</v>
      </c>
      <c r="K404" s="21">
        <v>8.6885838243610358</v>
      </c>
      <c r="L404" s="21">
        <v>8.3186115808878007</v>
      </c>
      <c r="M404" s="21">
        <v>3.6361048166439058</v>
      </c>
      <c r="N404" s="21"/>
      <c r="O404" s="21"/>
    </row>
    <row r="405" spans="1:15" x14ac:dyDescent="0.35">
      <c r="A405" s="20" t="str">
        <f>B264&amp;C380&amp;D405</f>
        <v>DISTRIBUCION VOLUMEN X CRITERIO (kg ó litros)Frutos SecosNIVEL MEDIO</v>
      </c>
      <c r="B405">
        <v>0</v>
      </c>
      <c r="C405" s="20">
        <v>0</v>
      </c>
      <c r="D405" s="20" t="s">
        <v>160</v>
      </c>
      <c r="E405" s="21">
        <v>43.962858552778272</v>
      </c>
      <c r="F405" s="21">
        <v>38.041856411547734</v>
      </c>
      <c r="G405" s="21">
        <v>40.644095894422605</v>
      </c>
      <c r="H405" s="21">
        <v>40.810945796200521</v>
      </c>
      <c r="I405" s="21">
        <v>36.139774993629175</v>
      </c>
      <c r="J405" s="21">
        <v>28.279171974688129</v>
      </c>
      <c r="K405" s="21">
        <v>32.179795865070226</v>
      </c>
      <c r="L405" s="21">
        <v>27.144839515857349</v>
      </c>
      <c r="M405" s="21">
        <v>43.839510399857851</v>
      </c>
      <c r="N405" s="21"/>
      <c r="O405" s="21"/>
    </row>
    <row r="406" spans="1:15" x14ac:dyDescent="0.35">
      <c r="A406" s="20" t="str">
        <f>B264&amp;C380&amp;D406</f>
        <v>DISTRIBUCION VOLUMEN X CRITERIO (kg ó litros)Frutos SecosNIVEL MEDIO BAJO</v>
      </c>
      <c r="B406">
        <v>0</v>
      </c>
      <c r="C406" s="20">
        <v>0</v>
      </c>
      <c r="D406" s="20" t="s">
        <v>161</v>
      </c>
      <c r="E406" s="21">
        <v>8.6499290291083391</v>
      </c>
      <c r="F406" s="21">
        <v>7.3258670848386025</v>
      </c>
      <c r="G406" s="21">
        <v>11.31156102945771</v>
      </c>
      <c r="H406" s="21">
        <v>10.07972468807019</v>
      </c>
      <c r="I406" s="21">
        <v>19.129458430109409</v>
      </c>
      <c r="J406" s="21">
        <v>13.871835720211545</v>
      </c>
      <c r="K406" s="21">
        <v>14.884210954130218</v>
      </c>
      <c r="L406" s="21">
        <v>18.201517158369541</v>
      </c>
      <c r="M406" s="21">
        <v>14.916678528077354</v>
      </c>
      <c r="N406" s="21"/>
      <c r="O406" s="21"/>
    </row>
    <row r="407" spans="1:15" x14ac:dyDescent="0.35">
      <c r="A407" s="20" t="str">
        <f>B264&amp;C380&amp;D407</f>
        <v>DISTRIBUCION VOLUMEN X CRITERIO (kg ó litros)Frutos SecosHOMBRE</v>
      </c>
      <c r="B407">
        <v>0</v>
      </c>
      <c r="C407" s="20">
        <v>0</v>
      </c>
      <c r="D407" s="20" t="s">
        <v>107</v>
      </c>
      <c r="E407" s="21">
        <v>40.624643867645339</v>
      </c>
      <c r="F407" s="21">
        <v>32.497482760646349</v>
      </c>
      <c r="G407" s="21">
        <v>40.006796635536475</v>
      </c>
      <c r="H407" s="21">
        <v>39.203696288686338</v>
      </c>
      <c r="I407" s="21">
        <v>42.591908416422612</v>
      </c>
      <c r="J407" s="21">
        <v>39.957585867253648</v>
      </c>
      <c r="K407" s="21">
        <v>53.375399653232272</v>
      </c>
      <c r="L407" s="21">
        <v>44.342304988892849</v>
      </c>
      <c r="M407" s="21">
        <v>54.581262240046883</v>
      </c>
      <c r="N407" s="21"/>
      <c r="O407" s="21"/>
    </row>
    <row r="408" spans="1:15" x14ac:dyDescent="0.35">
      <c r="A408" s="20" t="str">
        <f>B264&amp;C380&amp;D408</f>
        <v>DISTRIBUCION VOLUMEN X CRITERIO (kg ó litros)Frutos SecosMUJER</v>
      </c>
      <c r="B408">
        <v>0</v>
      </c>
      <c r="C408" s="20">
        <v>0</v>
      </c>
      <c r="D408" s="20" t="s">
        <v>108</v>
      </c>
      <c r="E408" s="21">
        <v>59.375362974938326</v>
      </c>
      <c r="F408" s="21">
        <v>67.502541466716139</v>
      </c>
      <c r="G408" s="21">
        <v>59.99321119124594</v>
      </c>
      <c r="H408" s="21">
        <v>60.796315005168267</v>
      </c>
      <c r="I408" s="21">
        <v>57.408100336080558</v>
      </c>
      <c r="J408" s="21">
        <v>60.042413938735372</v>
      </c>
      <c r="K408" s="21">
        <v>46.624607329393029</v>
      </c>
      <c r="L408" s="21">
        <v>55.657699021654203</v>
      </c>
      <c r="M408" s="21">
        <v>45.418753441784681</v>
      </c>
      <c r="N408" s="21"/>
      <c r="O408" s="21"/>
    </row>
    <row r="409" spans="1:15" x14ac:dyDescent="0.35">
      <c r="A409" s="20" t="str">
        <f>B264&amp;C409&amp;D409</f>
        <v>DISTRIBUCION VOLUMEN X CRITERIO (kg ó litros)Chocolatinas/Chocolate/BombonesT.ESPAÑA</v>
      </c>
      <c r="B409">
        <v>0</v>
      </c>
      <c r="C409" s="20" t="s">
        <v>60</v>
      </c>
      <c r="D409" s="20" t="s">
        <v>79</v>
      </c>
      <c r="E409" s="21">
        <v>100</v>
      </c>
      <c r="F409" s="21">
        <v>100</v>
      </c>
      <c r="G409" s="21">
        <v>100</v>
      </c>
      <c r="H409" s="21">
        <v>100</v>
      </c>
      <c r="I409" s="21">
        <v>100</v>
      </c>
      <c r="J409" s="21">
        <v>100</v>
      </c>
      <c r="K409" s="21">
        <v>100</v>
      </c>
      <c r="L409" s="21">
        <v>100</v>
      </c>
      <c r="M409" s="21">
        <v>100</v>
      </c>
      <c r="N409" s="21"/>
      <c r="O409" s="21"/>
    </row>
    <row r="410" spans="1:15" x14ac:dyDescent="0.35">
      <c r="A410" s="20" t="str">
        <f>B264&amp;C409&amp;D410</f>
        <v>DISTRIBUCION VOLUMEN X CRITERIO (kg ó litros)Chocolatinas/Chocolate/BombonesBCN AM</v>
      </c>
      <c r="B410">
        <v>0</v>
      </c>
      <c r="C410" s="20">
        <v>0</v>
      </c>
      <c r="D410" s="20" t="s">
        <v>81</v>
      </c>
      <c r="E410" s="21">
        <v>10.313269955943403</v>
      </c>
      <c r="F410" s="21">
        <v>12.733104587115385</v>
      </c>
      <c r="G410" s="21">
        <v>12.121789998630161</v>
      </c>
      <c r="H410" s="21">
        <v>12.448214507275564</v>
      </c>
      <c r="I410" s="21">
        <v>9.8186880751543395</v>
      </c>
      <c r="J410" s="21">
        <v>12.147984918141997</v>
      </c>
      <c r="K410" s="21">
        <v>9.8707769540702728</v>
      </c>
      <c r="L410" s="21">
        <v>9.9756074454782606</v>
      </c>
      <c r="M410" s="21">
        <v>8.0508346219601759</v>
      </c>
      <c r="N410" s="21"/>
      <c r="O410" s="21"/>
    </row>
    <row r="411" spans="1:15" x14ac:dyDescent="0.35">
      <c r="A411" s="20" t="str">
        <f>B264&amp;C409&amp;D411</f>
        <v>DISTRIBUCION VOLUMEN X CRITERIO (kg ó litros)Chocolatinas/Chocolate/BombonesREST.CAT ARAGON</v>
      </c>
      <c r="B411">
        <v>0</v>
      </c>
      <c r="C411" s="20">
        <v>0</v>
      </c>
      <c r="D411" s="20" t="s">
        <v>82</v>
      </c>
      <c r="E411" s="21">
        <v>10.841691549573227</v>
      </c>
      <c r="F411" s="21">
        <v>18.765378736233966</v>
      </c>
      <c r="G411" s="21">
        <v>14.575126007106357</v>
      </c>
      <c r="H411" s="21">
        <v>14.54222827277934</v>
      </c>
      <c r="I411" s="21">
        <v>13.338553132623149</v>
      </c>
      <c r="J411" s="21">
        <v>14.550233007797869</v>
      </c>
      <c r="K411" s="21">
        <v>18.978611754635015</v>
      </c>
      <c r="L411" s="21">
        <v>16.178371395916976</v>
      </c>
      <c r="M411" s="21">
        <v>19.622616490118862</v>
      </c>
      <c r="N411" s="21"/>
      <c r="O411" s="21"/>
    </row>
    <row r="412" spans="1:15" x14ac:dyDescent="0.35">
      <c r="A412" s="20" t="str">
        <f>B264&amp;C409&amp;D412</f>
        <v>DISTRIBUCION VOLUMEN X CRITERIO (kg ó litros)Chocolatinas/Chocolate/BombonesLEVANTE</v>
      </c>
      <c r="B412">
        <v>0</v>
      </c>
      <c r="C412" s="20">
        <v>0</v>
      </c>
      <c r="D412" s="20" t="s">
        <v>83</v>
      </c>
      <c r="E412" s="21">
        <v>9.3619154193412975</v>
      </c>
      <c r="F412" s="21">
        <v>17.116291406633657</v>
      </c>
      <c r="G412" s="21">
        <v>14.981352530167294</v>
      </c>
      <c r="H412" s="21">
        <v>14.321847627440379</v>
      </c>
      <c r="I412" s="21">
        <v>9.575282778587054</v>
      </c>
      <c r="J412" s="21">
        <v>18.005097770510282</v>
      </c>
      <c r="K412" s="21">
        <v>10.042079322578626</v>
      </c>
      <c r="L412" s="21">
        <v>19.204663952191346</v>
      </c>
      <c r="M412" s="21">
        <v>14.044581101310049</v>
      </c>
      <c r="N412" s="21"/>
      <c r="O412" s="21"/>
    </row>
    <row r="413" spans="1:15" x14ac:dyDescent="0.35">
      <c r="A413" s="20" t="str">
        <f>B264&amp;C409&amp;D413</f>
        <v>DISTRIBUCION VOLUMEN X CRITERIO (kg ó litros)Chocolatinas/Chocolate/BombonesANDALUCIA</v>
      </c>
      <c r="B413">
        <v>0</v>
      </c>
      <c r="C413" s="20">
        <v>0</v>
      </c>
      <c r="D413" s="20" t="s">
        <v>84</v>
      </c>
      <c r="E413" s="21">
        <v>23.569669713495049</v>
      </c>
      <c r="F413" s="21">
        <v>15.076945812658781</v>
      </c>
      <c r="G413" s="21">
        <v>14.061097247852686</v>
      </c>
      <c r="H413" s="21">
        <v>10.368244945262115</v>
      </c>
      <c r="I413" s="21">
        <v>20.349133675443053</v>
      </c>
      <c r="J413" s="21">
        <v>18.869212272668737</v>
      </c>
      <c r="K413" s="21">
        <v>11.592881678406536</v>
      </c>
      <c r="L413" s="21">
        <v>10.597557188787853</v>
      </c>
      <c r="M413" s="21">
        <v>21.362412034557977</v>
      </c>
      <c r="N413" s="21"/>
      <c r="O413" s="21"/>
    </row>
    <row r="414" spans="1:15" x14ac:dyDescent="0.35">
      <c r="A414" s="20" t="str">
        <f>B264&amp;C409&amp;D414</f>
        <v>DISTRIBUCION VOLUMEN X CRITERIO (kg ó litros)Chocolatinas/Chocolate/BombonesMDD AM</v>
      </c>
      <c r="B414">
        <v>0</v>
      </c>
      <c r="C414" s="20">
        <v>0</v>
      </c>
      <c r="D414" s="20" t="s">
        <v>85</v>
      </c>
      <c r="E414" s="21">
        <v>9.3901395566226462</v>
      </c>
      <c r="F414" s="21">
        <v>8.7458998518426192</v>
      </c>
      <c r="G414" s="21">
        <v>13.783436608164406</v>
      </c>
      <c r="H414" s="21">
        <v>12.727471808723939</v>
      </c>
      <c r="I414" s="21">
        <v>10.808207406756292</v>
      </c>
      <c r="J414" s="21">
        <v>11.950585841350845</v>
      </c>
      <c r="K414" s="21">
        <v>7.4870125797215721</v>
      </c>
      <c r="L414" s="21">
        <v>9.8725691074625495</v>
      </c>
      <c r="M414" s="21">
        <v>7.7341923101037064</v>
      </c>
      <c r="N414" s="21"/>
      <c r="O414" s="21"/>
    </row>
    <row r="415" spans="1:15" x14ac:dyDescent="0.35">
      <c r="A415" s="20" t="str">
        <f>B264&amp;C409&amp;D415</f>
        <v>DISTRIBUCION VOLUMEN X CRITERIO (kg ó litros)Chocolatinas/Chocolate/BombonesRTO CENTRO</v>
      </c>
      <c r="B415">
        <v>0</v>
      </c>
      <c r="C415" s="20">
        <v>0</v>
      </c>
      <c r="D415" s="20" t="s">
        <v>86</v>
      </c>
      <c r="E415" s="21">
        <v>8.8084255791615487</v>
      </c>
      <c r="F415" s="21">
        <v>6.8999842098220174</v>
      </c>
      <c r="G415" s="21">
        <v>9.9350088289408216</v>
      </c>
      <c r="H415" s="21">
        <v>10.590276242889901</v>
      </c>
      <c r="I415" s="21">
        <v>10.901450043220088</v>
      </c>
      <c r="J415" s="21">
        <v>7.20763731831659</v>
      </c>
      <c r="K415" s="21">
        <v>6.5694755543740158</v>
      </c>
      <c r="L415" s="21">
        <v>7.5149754796040371</v>
      </c>
      <c r="M415" s="21">
        <v>6.5054604760830737</v>
      </c>
      <c r="N415" s="21"/>
      <c r="O415" s="21"/>
    </row>
    <row r="416" spans="1:15" x14ac:dyDescent="0.35">
      <c r="A416" s="20" t="str">
        <f>B264&amp;C409&amp;D416</f>
        <v>DISTRIBUCION VOLUMEN X CRITERIO (kg ó litros)Chocolatinas/Chocolate/BombonesNORTE-CENTRO</v>
      </c>
      <c r="B416">
        <v>0</v>
      </c>
      <c r="C416" s="20">
        <v>0</v>
      </c>
      <c r="D416" s="20" t="s">
        <v>87</v>
      </c>
      <c r="E416" s="21">
        <v>21.22662773878908</v>
      </c>
      <c r="F416" s="21">
        <v>16.310615955370739</v>
      </c>
      <c r="G416" s="21">
        <v>12.035270650374695</v>
      </c>
      <c r="H416" s="21">
        <v>16.387419997314463</v>
      </c>
      <c r="I416" s="21">
        <v>18.277340170765736</v>
      </c>
      <c r="J416" s="21">
        <v>7.713741626362502</v>
      </c>
      <c r="K416" s="21">
        <v>22.959348124446542</v>
      </c>
      <c r="L416" s="21">
        <v>17.351102306057701</v>
      </c>
      <c r="M416" s="21">
        <v>16.840278232035498</v>
      </c>
      <c r="N416" s="21"/>
      <c r="O416" s="21"/>
    </row>
    <row r="417" spans="1:15" x14ac:dyDescent="0.35">
      <c r="A417" s="20" t="str">
        <f>B264&amp;C409&amp;D417</f>
        <v>DISTRIBUCION VOLUMEN X CRITERIO (kg ó litros)Chocolatinas/Chocolate/BombonesNOROESTE</v>
      </c>
      <c r="B417">
        <v>0</v>
      </c>
      <c r="C417" s="20">
        <v>0</v>
      </c>
      <c r="D417" s="20" t="s">
        <v>88</v>
      </c>
      <c r="E417" s="21">
        <v>6.4882635547679506</v>
      </c>
      <c r="F417" s="21">
        <v>4.3517802820208784</v>
      </c>
      <c r="G417" s="21">
        <v>8.5069149912225317</v>
      </c>
      <c r="H417" s="21">
        <v>8.614296462782427</v>
      </c>
      <c r="I417" s="21">
        <v>6.9313395023928051</v>
      </c>
      <c r="J417" s="21">
        <v>9.5555041881269496</v>
      </c>
      <c r="K417" s="21">
        <v>12.499811297570437</v>
      </c>
      <c r="L417" s="21">
        <v>9.3051564712006716</v>
      </c>
      <c r="M417" s="21">
        <v>5.8396197695692296</v>
      </c>
      <c r="N417" s="21"/>
      <c r="O417" s="21"/>
    </row>
    <row r="418" spans="1:15" x14ac:dyDescent="0.35">
      <c r="A418" s="20" t="str">
        <f>B264&amp;C409&amp;D418</f>
        <v>DISTRIBUCION VOLUMEN X CRITERIO (kg ó litros)Chocolatinas/Chocolate/Bombones&lt;2MIL</v>
      </c>
      <c r="B418">
        <v>0</v>
      </c>
      <c r="C418" s="20">
        <v>0</v>
      </c>
      <c r="D418" s="20" t="s">
        <v>89</v>
      </c>
      <c r="E418" s="22">
        <v>4.0505090490141855</v>
      </c>
      <c r="F418" s="22">
        <v>8.3201786232784034</v>
      </c>
      <c r="G418" s="21">
        <v>2.9889834918394689</v>
      </c>
      <c r="H418" s="22">
        <v>6.32740311976593</v>
      </c>
      <c r="I418" s="22">
        <v>4.4793452368914997</v>
      </c>
      <c r="J418" s="22">
        <v>4.8658602913479383</v>
      </c>
      <c r="K418" s="22">
        <v>6.6963662334154668</v>
      </c>
      <c r="L418" s="22">
        <v>4.1348981711083743</v>
      </c>
      <c r="M418" s="22">
        <v>4.8140475781660603</v>
      </c>
      <c r="N418" s="21"/>
      <c r="O418" s="21"/>
    </row>
    <row r="419" spans="1:15" x14ac:dyDescent="0.35">
      <c r="A419" s="20" t="str">
        <f>B264&amp;C409&amp;D419</f>
        <v>DISTRIBUCION VOLUMEN X CRITERIO (kg ó litros)Chocolatinas/Chocolate/Bombones2-5MIL</v>
      </c>
      <c r="B419">
        <v>0</v>
      </c>
      <c r="C419" s="20">
        <v>0</v>
      </c>
      <c r="D419" s="20" t="s">
        <v>90</v>
      </c>
      <c r="E419" s="22">
        <v>6.5173368268421097</v>
      </c>
      <c r="F419" s="22">
        <v>4.6513958911151114</v>
      </c>
      <c r="G419" s="21">
        <v>8.2975237171889624</v>
      </c>
      <c r="H419" s="21">
        <v>3.021554821615192</v>
      </c>
      <c r="I419" s="21">
        <v>3.5063470467710189</v>
      </c>
      <c r="J419" s="21">
        <v>7.2685569407569233</v>
      </c>
      <c r="K419" s="21">
        <v>7.0226853585210911</v>
      </c>
      <c r="L419" s="21">
        <v>3.211213639439519</v>
      </c>
      <c r="M419" s="22">
        <v>3.890560868612468</v>
      </c>
      <c r="N419" s="21"/>
      <c r="O419" s="21"/>
    </row>
    <row r="420" spans="1:15" x14ac:dyDescent="0.35">
      <c r="A420" s="20" t="str">
        <f>B264&amp;C409&amp;D420</f>
        <v>DISTRIBUCION VOLUMEN X CRITERIO (kg ó litros)Chocolatinas/Chocolate/Bombones5-10MIL</v>
      </c>
      <c r="B420">
        <v>0</v>
      </c>
      <c r="C420" s="20">
        <v>0</v>
      </c>
      <c r="D420" s="20" t="s">
        <v>91</v>
      </c>
      <c r="E420" s="21">
        <v>4.6642394541579622</v>
      </c>
      <c r="F420" s="21">
        <v>6.7181073262538469</v>
      </c>
      <c r="G420" s="21">
        <v>7.1879938982097542</v>
      </c>
      <c r="H420" s="21">
        <v>6.7838003720386206</v>
      </c>
      <c r="I420" s="21">
        <v>6.268596621642847</v>
      </c>
      <c r="J420" s="21">
        <v>4.0984828251367427</v>
      </c>
      <c r="K420" s="21">
        <v>6.7247929873543209</v>
      </c>
      <c r="L420" s="21">
        <v>3.131598919549567</v>
      </c>
      <c r="M420" s="21">
        <v>4.3578941184337454</v>
      </c>
      <c r="N420" s="21"/>
      <c r="O420" s="21"/>
    </row>
    <row r="421" spans="1:15" x14ac:dyDescent="0.35">
      <c r="A421" s="20" t="str">
        <f>B264&amp;C409&amp;D421</f>
        <v>DISTRIBUCION VOLUMEN X CRITERIO (kg ó litros)Chocolatinas/Chocolate/Bombones10-30MIL</v>
      </c>
      <c r="B421">
        <v>0</v>
      </c>
      <c r="C421" s="20">
        <v>0</v>
      </c>
      <c r="D421" s="20" t="s">
        <v>92</v>
      </c>
      <c r="E421" s="21">
        <v>19.328694412945996</v>
      </c>
      <c r="F421" s="21">
        <v>12.609811581067001</v>
      </c>
      <c r="G421" s="21">
        <v>12.98497830397906</v>
      </c>
      <c r="H421" s="21">
        <v>17.582069489550559</v>
      </c>
      <c r="I421" s="21">
        <v>18.296287482067719</v>
      </c>
      <c r="J421" s="21">
        <v>19.805868891812857</v>
      </c>
      <c r="K421" s="21">
        <v>21.382239371331782</v>
      </c>
      <c r="L421" s="21">
        <v>16.986005689544413</v>
      </c>
      <c r="M421" s="21">
        <v>18.574472856953953</v>
      </c>
      <c r="N421" s="21"/>
      <c r="O421" s="21"/>
    </row>
    <row r="422" spans="1:15" x14ac:dyDescent="0.35">
      <c r="A422" s="20" t="str">
        <f>B264&amp;C409&amp;D422</f>
        <v>DISTRIBUCION VOLUMEN X CRITERIO (kg ó litros)Chocolatinas/Chocolate/Bombones30-100MIL</v>
      </c>
      <c r="B422">
        <v>0</v>
      </c>
      <c r="C422" s="20">
        <v>0</v>
      </c>
      <c r="D422" s="20" t="s">
        <v>93</v>
      </c>
      <c r="E422" s="21">
        <v>27.273908061470216</v>
      </c>
      <c r="F422" s="21">
        <v>23.737727344731745</v>
      </c>
      <c r="G422" s="21">
        <v>20.748871259900849</v>
      </c>
      <c r="H422" s="21">
        <v>15.809710469070831</v>
      </c>
      <c r="I422" s="21">
        <v>19.863719444122232</v>
      </c>
      <c r="J422" s="21">
        <v>18.410472457834249</v>
      </c>
      <c r="K422" s="21">
        <v>22.142279279158558</v>
      </c>
      <c r="L422" s="21">
        <v>30.659029605158462</v>
      </c>
      <c r="M422" s="21">
        <v>20.201362529715261</v>
      </c>
      <c r="N422" s="21"/>
      <c r="O422" s="21"/>
    </row>
    <row r="423" spans="1:15" x14ac:dyDescent="0.35">
      <c r="A423" s="20" t="str">
        <f>B264&amp;C409&amp;D423</f>
        <v>DISTRIBUCION VOLUMEN X CRITERIO (kg ó litros)Chocolatinas/Chocolate/Bombones100-200MIL</v>
      </c>
      <c r="B423">
        <v>0</v>
      </c>
      <c r="C423" s="20">
        <v>0</v>
      </c>
      <c r="D423" s="20" t="s">
        <v>94</v>
      </c>
      <c r="E423" s="21">
        <v>4.1332311984715693</v>
      </c>
      <c r="F423" s="21">
        <v>6.3035710439590362</v>
      </c>
      <c r="G423" s="21">
        <v>5.0697642933235931</v>
      </c>
      <c r="H423" s="21">
        <v>8.8589443300253308</v>
      </c>
      <c r="I423" s="21">
        <v>8.3775324648800371</v>
      </c>
      <c r="J423" s="21">
        <v>5.8497750745799078</v>
      </c>
      <c r="K423" s="21">
        <v>4.8003011904824833</v>
      </c>
      <c r="L423" s="21">
        <v>7.2620361502894966</v>
      </c>
      <c r="M423" s="21">
        <v>7.6588577027553644</v>
      </c>
      <c r="N423" s="21"/>
      <c r="O423" s="21"/>
    </row>
    <row r="424" spans="1:15" x14ac:dyDescent="0.35">
      <c r="A424" s="20" t="str">
        <f>B264&amp;C409&amp;D424</f>
        <v>DISTRIBUCION VOLUMEN X CRITERIO (kg ó litros)Chocolatinas/Chocolate/Bombones200-500MIL</v>
      </c>
      <c r="B424">
        <v>0</v>
      </c>
      <c r="C424" s="20">
        <v>0</v>
      </c>
      <c r="D424" s="20" t="s">
        <v>95</v>
      </c>
      <c r="E424" s="21">
        <v>17.374642864383873</v>
      </c>
      <c r="F424" s="21">
        <v>18.785698030690831</v>
      </c>
      <c r="G424" s="21">
        <v>20.337328352744791</v>
      </c>
      <c r="H424" s="21">
        <v>25.338766003849756</v>
      </c>
      <c r="I424" s="21">
        <v>22.049650802819411</v>
      </c>
      <c r="J424" s="21">
        <v>21.404965667012558</v>
      </c>
      <c r="K424" s="21">
        <v>16.013408178469405</v>
      </c>
      <c r="L424" s="21">
        <v>16.712229513563663</v>
      </c>
      <c r="M424" s="21">
        <v>23.811121284885598</v>
      </c>
      <c r="N424" s="21"/>
      <c r="O424" s="21"/>
    </row>
    <row r="425" spans="1:15" x14ac:dyDescent="0.35">
      <c r="A425" s="20" t="str">
        <f>B264&amp;C409&amp;D425</f>
        <v>DISTRIBUCION VOLUMEN X CRITERIO (kg ó litros)Chocolatinas/Chocolate/Bombones&gt;500MIL</v>
      </c>
      <c r="B425">
        <v>0</v>
      </c>
      <c r="C425" s="20">
        <v>0</v>
      </c>
      <c r="D425" s="20" t="s">
        <v>96</v>
      </c>
      <c r="E425" s="21">
        <v>16.657441890588874</v>
      </c>
      <c r="F425" s="21">
        <v>18.873511268535545</v>
      </c>
      <c r="G425" s="21">
        <v>22.38455456300839</v>
      </c>
      <c r="H425" s="21">
        <v>16.277752243949468</v>
      </c>
      <c r="I425" s="21">
        <v>17.15851385791915</v>
      </c>
      <c r="J425" s="21">
        <v>18.296012538680106</v>
      </c>
      <c r="K425" s="21">
        <v>15.217925901898829</v>
      </c>
      <c r="L425" s="21">
        <v>17.902992106510425</v>
      </c>
      <c r="M425" s="21">
        <v>16.691678565464219</v>
      </c>
      <c r="N425" s="21"/>
      <c r="O425" s="21"/>
    </row>
    <row r="426" spans="1:15" x14ac:dyDescent="0.35">
      <c r="A426" s="20" t="str">
        <f>B264&amp;C409&amp;D426</f>
        <v>DISTRIBUCION VOLUMEN X CRITERIO (kg ó litros)Chocolatinas/Chocolate/BombonesDE 15 A 19 AÑOS</v>
      </c>
      <c r="B426">
        <v>0</v>
      </c>
      <c r="C426" s="20">
        <v>0</v>
      </c>
      <c r="D426" s="20" t="s">
        <v>97</v>
      </c>
      <c r="E426" s="22">
        <v>3.055683744058193</v>
      </c>
      <c r="F426" s="22">
        <v>5.8841636815692171</v>
      </c>
      <c r="G426" s="21">
        <v>3.0941699835179959</v>
      </c>
      <c r="H426" s="21">
        <v>6.3709599645841468</v>
      </c>
      <c r="I426" s="21">
        <v>4.6311672325216025</v>
      </c>
      <c r="J426" s="21">
        <v>10.051894684658157</v>
      </c>
      <c r="K426" s="22">
        <v>4.9362907536272997</v>
      </c>
      <c r="L426" s="22">
        <v>1.9298058363639601</v>
      </c>
      <c r="M426" s="22">
        <v>8.377029149758517</v>
      </c>
      <c r="N426" s="21"/>
      <c r="O426" s="21"/>
    </row>
    <row r="427" spans="1:15" x14ac:dyDescent="0.35">
      <c r="A427" s="20" t="str">
        <f>B264&amp;C409&amp;D427</f>
        <v>DISTRIBUCION VOLUMEN X CRITERIO (kg ó litros)Chocolatinas/Chocolate/BombonesDE 20 A 24 AÑOS</v>
      </c>
      <c r="B427">
        <v>0</v>
      </c>
      <c r="C427" s="20">
        <v>0</v>
      </c>
      <c r="D427" s="20" t="s">
        <v>98</v>
      </c>
      <c r="E427" s="21">
        <v>8.2598945585201111</v>
      </c>
      <c r="F427" s="21">
        <v>5.9295608072530195</v>
      </c>
      <c r="G427" s="21">
        <v>5.4010813030262543</v>
      </c>
      <c r="H427" s="21">
        <v>2.8328374080515593</v>
      </c>
      <c r="I427" s="21">
        <v>3.1802610411735097</v>
      </c>
      <c r="J427" s="21">
        <v>7.9136604967771671</v>
      </c>
      <c r="K427" s="21">
        <v>3.6218361857553916</v>
      </c>
      <c r="L427" s="21">
        <v>3.3370666181920772</v>
      </c>
      <c r="M427" s="21">
        <v>1.5107174426386543</v>
      </c>
      <c r="N427" s="21"/>
      <c r="O427" s="21"/>
    </row>
    <row r="428" spans="1:15" x14ac:dyDescent="0.35">
      <c r="A428" s="20" t="str">
        <f>B264&amp;C409&amp;D428</f>
        <v>DISTRIBUCION VOLUMEN X CRITERIO (kg ó litros)Chocolatinas/Chocolate/BombonesDE 25 A 34 AÑOS</v>
      </c>
      <c r="B428">
        <v>0</v>
      </c>
      <c r="C428" s="20">
        <v>0</v>
      </c>
      <c r="D428" s="20" t="s">
        <v>99</v>
      </c>
      <c r="E428" s="21">
        <v>12.853027871380471</v>
      </c>
      <c r="F428" s="21">
        <v>12.562712671444979</v>
      </c>
      <c r="G428" s="21">
        <v>7.2215021891384037</v>
      </c>
      <c r="H428" s="21">
        <v>13.285227638074229</v>
      </c>
      <c r="I428" s="21">
        <v>6.2838273675423455</v>
      </c>
      <c r="J428" s="21">
        <v>9.7024803644386655</v>
      </c>
      <c r="K428" s="21">
        <v>13.124391005165112</v>
      </c>
      <c r="L428" s="21">
        <v>9.244537180204917</v>
      </c>
      <c r="M428" s="21">
        <v>9.1325208577326809</v>
      </c>
      <c r="N428" s="21"/>
      <c r="O428" s="21"/>
    </row>
    <row r="429" spans="1:15" x14ac:dyDescent="0.35">
      <c r="A429" s="20" t="str">
        <f>B264&amp;C409&amp;D429</f>
        <v>DISTRIBUCION VOLUMEN X CRITERIO (kg ó litros)Chocolatinas/Chocolate/BombonesDE 35 A 49 AÑOS</v>
      </c>
      <c r="B429">
        <v>0</v>
      </c>
      <c r="C429" s="20">
        <v>0</v>
      </c>
      <c r="D429" s="20" t="s">
        <v>100</v>
      </c>
      <c r="E429" s="21">
        <v>20.072047201689887</v>
      </c>
      <c r="F429" s="21">
        <v>30.284186784927268</v>
      </c>
      <c r="G429" s="21">
        <v>34.465725629656724</v>
      </c>
      <c r="H429" s="21">
        <v>34.103779124279441</v>
      </c>
      <c r="I429" s="21">
        <v>28.510915298018396</v>
      </c>
      <c r="J429" s="21">
        <v>25.266019711570863</v>
      </c>
      <c r="K429" s="21">
        <v>26.57090320533139</v>
      </c>
      <c r="L429" s="21">
        <v>21.338643560533811</v>
      </c>
      <c r="M429" s="21">
        <v>15.161458510077772</v>
      </c>
      <c r="N429" s="21"/>
      <c r="O429" s="21"/>
    </row>
    <row r="430" spans="1:15" x14ac:dyDescent="0.35">
      <c r="A430" s="20" t="str">
        <f>B264&amp;C409&amp;D430</f>
        <v>DISTRIBUCION VOLUMEN X CRITERIO (kg ó litros)Chocolatinas/Chocolate/BombonesDE 50 A 59 AÑOS</v>
      </c>
      <c r="B430">
        <v>0</v>
      </c>
      <c r="C430" s="20">
        <v>0</v>
      </c>
      <c r="D430" s="20" t="s">
        <v>101</v>
      </c>
      <c r="E430" s="21">
        <v>17.827802917456353</v>
      </c>
      <c r="F430" s="21">
        <v>17.332709843609102</v>
      </c>
      <c r="G430" s="21">
        <v>21.111558642934586</v>
      </c>
      <c r="H430" s="21">
        <v>18.641746478754524</v>
      </c>
      <c r="I430" s="21">
        <v>23.370011721972347</v>
      </c>
      <c r="J430" s="21">
        <v>21.048290785530288</v>
      </c>
      <c r="K430" s="21">
        <v>18.772774976011135</v>
      </c>
      <c r="L430" s="21">
        <v>19.175536757204657</v>
      </c>
      <c r="M430" s="21">
        <v>16.002674944989117</v>
      </c>
      <c r="N430" s="21"/>
      <c r="O430" s="21"/>
    </row>
    <row r="431" spans="1:15" x14ac:dyDescent="0.35">
      <c r="A431" s="20" t="str">
        <f>B264&amp;C409&amp;D431</f>
        <v>DISTRIBUCION VOLUMEN X CRITERIO (kg ó litros)Chocolatinas/Chocolate/BombonesDE 60 A 75 AÑOS</v>
      </c>
      <c r="B431">
        <v>0</v>
      </c>
      <c r="C431" s="20">
        <v>0</v>
      </c>
      <c r="D431" s="20" t="s">
        <v>102</v>
      </c>
      <c r="E431" s="22">
        <v>37.931544389818548</v>
      </c>
      <c r="F431" s="22">
        <v>28.006665851434086</v>
      </c>
      <c r="G431" s="21">
        <v>28.705961345423457</v>
      </c>
      <c r="H431" s="21">
        <v>24.765449052010709</v>
      </c>
      <c r="I431" s="21">
        <v>34.023808487868664</v>
      </c>
      <c r="J431" s="21">
        <v>26.017644794908314</v>
      </c>
      <c r="K431" s="21">
        <v>32.973803286114524</v>
      </c>
      <c r="L431" s="21">
        <v>44.974416773772326</v>
      </c>
      <c r="M431" s="21">
        <v>49.815594320739706</v>
      </c>
      <c r="N431" s="21"/>
      <c r="O431" s="21"/>
    </row>
    <row r="432" spans="1:15" x14ac:dyDescent="0.35">
      <c r="A432" s="20" t="str">
        <f>B264&amp;C409&amp;D432</f>
        <v>DISTRIBUCION VOLUMEN X CRITERIO (kg ó litros)Chocolatinas/Chocolate/BombonesNIVEL ALTO</v>
      </c>
      <c r="B432">
        <v>0</v>
      </c>
      <c r="C432" s="20">
        <v>0</v>
      </c>
      <c r="D432" s="20" t="s">
        <v>158</v>
      </c>
      <c r="E432" s="21">
        <v>16.786727280511261</v>
      </c>
      <c r="F432" s="21">
        <v>20.219563174087078</v>
      </c>
      <c r="G432" s="21">
        <v>30.293727078670241</v>
      </c>
      <c r="H432" s="21">
        <v>21.884578708682277</v>
      </c>
      <c r="I432" s="21">
        <v>20.904041182153417</v>
      </c>
      <c r="J432" s="21">
        <v>23.888052594117344</v>
      </c>
      <c r="K432" s="21">
        <v>18.361296628456568</v>
      </c>
      <c r="L432" s="21">
        <v>21.369184788688266</v>
      </c>
      <c r="M432" s="21">
        <v>18.715551031756267</v>
      </c>
      <c r="N432" s="21"/>
      <c r="O432" s="21"/>
    </row>
    <row r="433" spans="1:15" x14ac:dyDescent="0.35">
      <c r="A433" s="20" t="str">
        <f>B264&amp;C409&amp;D433</f>
        <v>DISTRIBUCION VOLUMEN X CRITERIO (kg ó litros)Chocolatinas/Chocolate/BombonesNIVEL MEDIO ALTO</v>
      </c>
      <c r="B433">
        <v>0</v>
      </c>
      <c r="C433" s="20">
        <v>0</v>
      </c>
      <c r="D433" s="20" t="s">
        <v>159</v>
      </c>
      <c r="E433" s="21">
        <v>7.5311130270209432</v>
      </c>
      <c r="F433" s="21">
        <v>9.0827472227130954</v>
      </c>
      <c r="G433" s="21">
        <v>9.7812517663405298</v>
      </c>
      <c r="H433" s="21">
        <v>14.135570931508385</v>
      </c>
      <c r="I433" s="21">
        <v>9.4954636261819338</v>
      </c>
      <c r="J433" s="21">
        <v>15.2246834800613</v>
      </c>
      <c r="K433" s="21">
        <v>10.735825444296941</v>
      </c>
      <c r="L433" s="21">
        <v>7.233767502194552</v>
      </c>
      <c r="M433" s="21">
        <v>6.0239525945625454</v>
      </c>
      <c r="N433" s="21"/>
      <c r="O433" s="21"/>
    </row>
    <row r="434" spans="1:15" x14ac:dyDescent="0.35">
      <c r="A434" s="20" t="str">
        <f>B264&amp;C409&amp;D434</f>
        <v>DISTRIBUCION VOLUMEN X CRITERIO (kg ó litros)Chocolatinas/Chocolate/BombonesNIVEL MEDIO</v>
      </c>
      <c r="B434">
        <v>0</v>
      </c>
      <c r="C434" s="20">
        <v>0</v>
      </c>
      <c r="D434" s="20" t="s">
        <v>160</v>
      </c>
      <c r="E434" s="21">
        <v>23.356694692296152</v>
      </c>
      <c r="F434" s="21">
        <v>30.835946250076375</v>
      </c>
      <c r="G434" s="21">
        <v>25.257263527117129</v>
      </c>
      <c r="H434" s="21">
        <v>32.551282719789029</v>
      </c>
      <c r="I434" s="21">
        <v>25.963215657870997</v>
      </c>
      <c r="J434" s="21">
        <v>26.945027554797544</v>
      </c>
      <c r="K434" s="21">
        <v>26.999601544789538</v>
      </c>
      <c r="L434" s="21">
        <v>32.950208993259118</v>
      </c>
      <c r="M434" s="21">
        <v>22.333137349131096</v>
      </c>
      <c r="N434" s="21"/>
      <c r="O434" s="21"/>
    </row>
    <row r="435" spans="1:15" x14ac:dyDescent="0.35">
      <c r="A435" s="20" t="str">
        <f>B264&amp;C409&amp;D435</f>
        <v>DISTRIBUCION VOLUMEN X CRITERIO (kg ó litros)Chocolatinas/Chocolate/BombonesNIVEL MEDIO BAJO</v>
      </c>
      <c r="B435">
        <v>0</v>
      </c>
      <c r="C435" s="20">
        <v>0</v>
      </c>
      <c r="D435" s="20" t="s">
        <v>161</v>
      </c>
      <c r="E435" s="21">
        <v>11.301369600901673</v>
      </c>
      <c r="F435" s="21">
        <v>8.2983402918154034</v>
      </c>
      <c r="G435" s="21">
        <v>9.9668132261904887</v>
      </c>
      <c r="H435" s="21">
        <v>8.1650485470050178</v>
      </c>
      <c r="I435" s="21">
        <v>11.636724564810654</v>
      </c>
      <c r="J435" s="21">
        <v>11.407465860589577</v>
      </c>
      <c r="K435" s="21">
        <v>11.228221013118848</v>
      </c>
      <c r="L435" s="21">
        <v>10.834490586220342</v>
      </c>
      <c r="M435" s="21">
        <v>17.446817906352539</v>
      </c>
      <c r="N435" s="21"/>
      <c r="O435" s="21"/>
    </row>
    <row r="436" spans="1:15" x14ac:dyDescent="0.35">
      <c r="A436" s="20" t="str">
        <f>B264&amp;C409&amp;D436</f>
        <v>DISTRIBUCION VOLUMEN X CRITERIO (kg ó litros)Chocolatinas/Chocolate/BombonesHOMBRE</v>
      </c>
      <c r="B436">
        <v>0</v>
      </c>
      <c r="C436" s="20">
        <v>0</v>
      </c>
      <c r="D436" s="20" t="s">
        <v>107</v>
      </c>
      <c r="E436" s="21">
        <v>21.743407619863845</v>
      </c>
      <c r="F436" s="21">
        <v>33.085892460298496</v>
      </c>
      <c r="G436" s="21">
        <v>31.896708586729861</v>
      </c>
      <c r="H436" s="21">
        <v>34.842581445384084</v>
      </c>
      <c r="I436" s="21">
        <v>28.694839324670614</v>
      </c>
      <c r="J436" s="21">
        <v>38.876625346035567</v>
      </c>
      <c r="K436" s="21">
        <v>41.201194623094061</v>
      </c>
      <c r="L436" s="21">
        <v>31.439058670652248</v>
      </c>
      <c r="M436" s="21">
        <v>31.954543797184304</v>
      </c>
      <c r="N436" s="21"/>
      <c r="O436" s="21"/>
    </row>
    <row r="437" spans="1:15" x14ac:dyDescent="0.35">
      <c r="A437" s="20" t="str">
        <f>B264&amp;C409&amp;D437</f>
        <v>DISTRIBUCION VOLUMEN X CRITERIO (kg ó litros)Chocolatinas/Chocolate/BombonesMUJER</v>
      </c>
      <c r="B437">
        <v>0</v>
      </c>
      <c r="C437" s="20">
        <v>0</v>
      </c>
      <c r="D437" s="20" t="s">
        <v>108</v>
      </c>
      <c r="E437" s="21">
        <v>78.256599928962473</v>
      </c>
      <c r="F437" s="21">
        <v>66.914116188241763</v>
      </c>
      <c r="G437" s="21">
        <v>68.103288653151864</v>
      </c>
      <c r="H437" s="21">
        <v>65.157421119826807</v>
      </c>
      <c r="I437" s="21">
        <v>71.305154267567715</v>
      </c>
      <c r="J437" s="21">
        <v>61.123371552735819</v>
      </c>
      <c r="K437" s="21">
        <v>58.798802254624327</v>
      </c>
      <c r="L437" s="21">
        <v>68.560947019850545</v>
      </c>
      <c r="M437" s="21">
        <v>68.045449239484142</v>
      </c>
      <c r="N437" s="21"/>
      <c r="O437" s="21"/>
    </row>
    <row r="438" spans="1:15" x14ac:dyDescent="0.35">
      <c r="A438" s="20" t="str">
        <f>B264&amp;C438&amp;D438</f>
        <v>DISTRIBUCION VOLUMEN X CRITERIO (kg ó litros)ChiclesT.ESPAÑA</v>
      </c>
      <c r="B438">
        <v>0</v>
      </c>
      <c r="C438" s="20" t="s">
        <v>63</v>
      </c>
      <c r="D438" s="20" t="s">
        <v>79</v>
      </c>
      <c r="E438" s="21">
        <v>100</v>
      </c>
      <c r="F438" s="21">
        <v>100</v>
      </c>
      <c r="G438" s="21">
        <v>100</v>
      </c>
      <c r="H438" s="21">
        <v>100</v>
      </c>
      <c r="I438" s="21">
        <v>100</v>
      </c>
      <c r="J438" s="21">
        <v>100</v>
      </c>
      <c r="K438" s="21">
        <v>100</v>
      </c>
      <c r="L438" s="21">
        <v>100</v>
      </c>
      <c r="M438" s="21">
        <v>100</v>
      </c>
      <c r="N438" s="21"/>
      <c r="O438" s="21"/>
    </row>
    <row r="439" spans="1:15" x14ac:dyDescent="0.35">
      <c r="A439" s="20" t="str">
        <f>B264&amp;C438&amp;D439</f>
        <v>DISTRIBUCION VOLUMEN X CRITERIO (kg ó litros)ChiclesBCN AM</v>
      </c>
      <c r="B439">
        <v>0</v>
      </c>
      <c r="C439" s="20">
        <v>0</v>
      </c>
      <c r="D439" s="20" t="s">
        <v>81</v>
      </c>
      <c r="E439" s="21">
        <v>3.0403506971282459</v>
      </c>
      <c r="F439" s="22">
        <v>3.9120270341331898</v>
      </c>
      <c r="G439" s="22">
        <v>8.2763960533034577</v>
      </c>
      <c r="H439" s="22">
        <v>5.8015504285755695</v>
      </c>
      <c r="I439" s="22">
        <v>4.0415855781524153</v>
      </c>
      <c r="J439" s="22">
        <v>0.63647450719896836</v>
      </c>
      <c r="K439" s="22">
        <v>10.821174850247154</v>
      </c>
      <c r="L439" s="22">
        <v>9.3504388672711123</v>
      </c>
      <c r="M439" s="22">
        <v>4.7478572128348313</v>
      </c>
      <c r="N439" s="21"/>
      <c r="O439" s="21"/>
    </row>
    <row r="440" spans="1:15" x14ac:dyDescent="0.35">
      <c r="A440" s="20" t="str">
        <f>B264&amp;C438&amp;D440</f>
        <v>DISTRIBUCION VOLUMEN X CRITERIO (kg ó litros)ChiclesREST.CAT ARAGON</v>
      </c>
      <c r="B440">
        <v>0</v>
      </c>
      <c r="C440" s="20">
        <v>0</v>
      </c>
      <c r="D440" s="20" t="s">
        <v>82</v>
      </c>
      <c r="E440" s="21">
        <v>24.775256784527208</v>
      </c>
      <c r="F440" s="21">
        <v>28.3370078895401</v>
      </c>
      <c r="G440" s="21">
        <v>21.362745080970306</v>
      </c>
      <c r="H440" s="21">
        <v>20.335129940027624</v>
      </c>
      <c r="I440" s="21">
        <v>31.915317369967291</v>
      </c>
      <c r="J440" s="22">
        <v>34.518602883427583</v>
      </c>
      <c r="K440" s="22">
        <v>33.372660189984366</v>
      </c>
      <c r="L440" s="21">
        <v>29.36620221482449</v>
      </c>
      <c r="M440" s="21">
        <v>37.406116141200577</v>
      </c>
      <c r="N440" s="21"/>
      <c r="O440" s="21"/>
    </row>
    <row r="441" spans="1:15" x14ac:dyDescent="0.35">
      <c r="A441" s="20" t="str">
        <f>B264&amp;C438&amp;D441</f>
        <v>DISTRIBUCION VOLUMEN X CRITERIO (kg ó litros)ChiclesLEVANTE</v>
      </c>
      <c r="B441">
        <v>0</v>
      </c>
      <c r="C441" s="20">
        <v>0</v>
      </c>
      <c r="D441" s="20" t="s">
        <v>83</v>
      </c>
      <c r="E441" s="21">
        <v>8.9931550456974492</v>
      </c>
      <c r="F441" s="21">
        <v>9.3691253839911859</v>
      </c>
      <c r="G441" s="21">
        <v>12.446176571452011</v>
      </c>
      <c r="H441" s="21">
        <v>10.850154427514783</v>
      </c>
      <c r="I441" s="21">
        <v>18.914654488884359</v>
      </c>
      <c r="J441" s="21">
        <v>10.111997784057007</v>
      </c>
      <c r="K441" s="21">
        <v>7.3165339665820017</v>
      </c>
      <c r="L441" s="21">
        <v>8.6357734938013095</v>
      </c>
      <c r="M441" s="21">
        <v>10.72281657974675</v>
      </c>
      <c r="N441" s="21"/>
      <c r="O441" s="21"/>
    </row>
    <row r="442" spans="1:15" x14ac:dyDescent="0.35">
      <c r="A442" s="20" t="str">
        <f>B264&amp;C438&amp;D442</f>
        <v>DISTRIBUCION VOLUMEN X CRITERIO (kg ó litros)ChiclesANDALUCIA</v>
      </c>
      <c r="B442">
        <v>0</v>
      </c>
      <c r="C442" s="20">
        <v>0</v>
      </c>
      <c r="D442" s="20" t="s">
        <v>84</v>
      </c>
      <c r="E442" s="21">
        <v>19.088908277864533</v>
      </c>
      <c r="F442" s="21">
        <v>20.629717901678653</v>
      </c>
      <c r="G442" s="21">
        <v>18.712301436325543</v>
      </c>
      <c r="H442" s="21">
        <v>21.356208898895183</v>
      </c>
      <c r="I442" s="21">
        <v>17.656155509912214</v>
      </c>
      <c r="J442" s="21">
        <v>18.776426727884584</v>
      </c>
      <c r="K442" s="21">
        <v>12.304141636634858</v>
      </c>
      <c r="L442" s="21">
        <v>13.003476070287235</v>
      </c>
      <c r="M442" s="21">
        <v>14.805924199966928</v>
      </c>
      <c r="N442" s="21"/>
      <c r="O442" s="21"/>
    </row>
    <row r="443" spans="1:15" x14ac:dyDescent="0.35">
      <c r="A443" s="20" t="str">
        <f>B264&amp;C438&amp;D443</f>
        <v>DISTRIBUCION VOLUMEN X CRITERIO (kg ó litros)ChiclesMDD AM</v>
      </c>
      <c r="B443">
        <v>0</v>
      </c>
      <c r="C443" s="20">
        <v>0</v>
      </c>
      <c r="D443" s="20" t="s">
        <v>85</v>
      </c>
      <c r="E443" s="21">
        <v>5.5450167469145804</v>
      </c>
      <c r="F443" s="21">
        <v>15.406373120493267</v>
      </c>
      <c r="G443" s="21">
        <v>14.159400718740983</v>
      </c>
      <c r="H443" s="21">
        <v>12.661445622400697</v>
      </c>
      <c r="I443" s="21">
        <v>9.8842477528781014</v>
      </c>
      <c r="J443" s="21">
        <v>22.858821496671066</v>
      </c>
      <c r="K443" s="21">
        <v>18.443307702102992</v>
      </c>
      <c r="L443" s="21">
        <v>16.662737633017809</v>
      </c>
      <c r="M443" s="21">
        <v>17.09640830570714</v>
      </c>
      <c r="N443" s="21"/>
      <c r="O443" s="21"/>
    </row>
    <row r="444" spans="1:15" x14ac:dyDescent="0.35">
      <c r="A444" s="20" t="str">
        <f>B264&amp;C438&amp;D444</f>
        <v>DISTRIBUCION VOLUMEN X CRITERIO (kg ó litros)ChiclesRTO CENTRO</v>
      </c>
      <c r="B444">
        <v>0</v>
      </c>
      <c r="C444" s="20">
        <v>0</v>
      </c>
      <c r="D444" s="20" t="s">
        <v>86</v>
      </c>
      <c r="E444" s="21">
        <v>21.922051380350634</v>
      </c>
      <c r="F444" s="21">
        <v>6.4247407760711281</v>
      </c>
      <c r="G444" s="21">
        <v>9.8167187421289004</v>
      </c>
      <c r="H444" s="21">
        <v>13.386357043590516</v>
      </c>
      <c r="I444" s="21">
        <v>9.5102562329578468</v>
      </c>
      <c r="J444" s="21">
        <v>5.3409655073007416</v>
      </c>
      <c r="K444" s="21">
        <v>7.2701331051672025</v>
      </c>
      <c r="L444" s="21">
        <v>6.8443155960259228</v>
      </c>
      <c r="M444" s="21">
        <v>6.2683120536132977</v>
      </c>
      <c r="N444" s="21"/>
      <c r="O444" s="21"/>
    </row>
    <row r="445" spans="1:15" x14ac:dyDescent="0.35">
      <c r="A445" s="20" t="str">
        <f>B264&amp;C438&amp;D445</f>
        <v>DISTRIBUCION VOLUMEN X CRITERIO (kg ó litros)ChiclesNORTE-CENTRO</v>
      </c>
      <c r="B445">
        <v>0</v>
      </c>
      <c r="C445" s="20">
        <v>0</v>
      </c>
      <c r="D445" s="20" t="s">
        <v>87</v>
      </c>
      <c r="E445" s="21">
        <v>8.3581223086934813</v>
      </c>
      <c r="F445" s="21">
        <v>6.9042583525588439</v>
      </c>
      <c r="G445" s="21">
        <v>9.1196911170817607</v>
      </c>
      <c r="H445" s="21">
        <v>6.3825765275976529</v>
      </c>
      <c r="I445" s="21">
        <v>3.4016792055126444</v>
      </c>
      <c r="J445" s="22">
        <v>5.5565937936596104</v>
      </c>
      <c r="K445" s="22">
        <v>3.9853793554500125</v>
      </c>
      <c r="L445" s="21">
        <v>7.578907777809496</v>
      </c>
      <c r="M445" s="21">
        <v>3.9904688365431324</v>
      </c>
      <c r="N445" s="21"/>
      <c r="O445" s="21"/>
    </row>
    <row r="446" spans="1:15" x14ac:dyDescent="0.35">
      <c r="A446" s="20" t="str">
        <f>B264&amp;C438&amp;D446</f>
        <v>DISTRIBUCION VOLUMEN X CRITERIO (kg ó litros)ChiclesNOROESTE</v>
      </c>
      <c r="B446">
        <v>0</v>
      </c>
      <c r="C446" s="20">
        <v>0</v>
      </c>
      <c r="D446" s="20" t="s">
        <v>88</v>
      </c>
      <c r="E446" s="21">
        <v>8.2771334063574287</v>
      </c>
      <c r="F446" s="21">
        <v>9.0167493709702153</v>
      </c>
      <c r="G446" s="21">
        <v>6.1065767189197508</v>
      </c>
      <c r="H446" s="21">
        <v>9.2265679001710641</v>
      </c>
      <c r="I446" s="21">
        <v>4.676098598153013</v>
      </c>
      <c r="J446" s="21">
        <v>2.2001162141937725</v>
      </c>
      <c r="K446" s="21">
        <v>6.4866750177062098</v>
      </c>
      <c r="L446" s="21">
        <v>8.5581546523768193</v>
      </c>
      <c r="M446" s="21">
        <v>4.9621076377883977</v>
      </c>
      <c r="N446" s="21"/>
      <c r="O446" s="21"/>
    </row>
    <row r="447" spans="1:15" x14ac:dyDescent="0.35">
      <c r="A447" s="20" t="str">
        <f>B264&amp;C438&amp;D447</f>
        <v>DISTRIBUCION VOLUMEN X CRITERIO (kg ó litros)Chicles&lt;2MIL</v>
      </c>
      <c r="B447">
        <v>0</v>
      </c>
      <c r="C447" s="20">
        <v>0</v>
      </c>
      <c r="D447" s="20" t="s">
        <v>89</v>
      </c>
      <c r="E447" s="22">
        <v>1.7163320389080725</v>
      </c>
      <c r="F447" s="22">
        <v>2.9379417663831808</v>
      </c>
      <c r="G447" s="22">
        <v>6.8729762328821096</v>
      </c>
      <c r="H447" s="22">
        <v>8.2131399006643395</v>
      </c>
      <c r="I447" s="22">
        <v>8.4907363702617928</v>
      </c>
      <c r="J447" s="22">
        <v>10.191246647875136</v>
      </c>
      <c r="K447" s="22">
        <v>5.2134447460890279</v>
      </c>
      <c r="L447" s="22">
        <v>2.1242098656547248</v>
      </c>
      <c r="M447" s="22" t="s">
        <v>174</v>
      </c>
      <c r="N447" s="21"/>
      <c r="O447" s="21"/>
    </row>
    <row r="448" spans="1:15" x14ac:dyDescent="0.35">
      <c r="A448" s="20" t="str">
        <f>B264&amp;C438&amp;D448</f>
        <v>DISTRIBUCION VOLUMEN X CRITERIO (kg ó litros)Chicles2-5MIL</v>
      </c>
      <c r="B448">
        <v>0</v>
      </c>
      <c r="C448" s="20">
        <v>0</v>
      </c>
      <c r="D448" s="20" t="s">
        <v>90</v>
      </c>
      <c r="E448" s="22">
        <v>6.7062993213338276</v>
      </c>
      <c r="F448" s="22">
        <v>3.7181613290072941</v>
      </c>
      <c r="G448" s="22">
        <v>7.6368636292399126</v>
      </c>
      <c r="H448" s="22">
        <v>7.9193695225512037</v>
      </c>
      <c r="I448" s="21">
        <v>3.1722250364755276</v>
      </c>
      <c r="J448" s="22">
        <v>5.2587753537255768</v>
      </c>
      <c r="K448" s="22">
        <v>4.1608418135638123</v>
      </c>
      <c r="L448" s="22">
        <v>5.5961720908299206</v>
      </c>
      <c r="M448" s="22">
        <v>4.319066746503049</v>
      </c>
      <c r="N448" s="21"/>
      <c r="O448" s="21"/>
    </row>
    <row r="449" spans="1:15" x14ac:dyDescent="0.35">
      <c r="A449" s="20" t="str">
        <f>B264&amp;C438&amp;D449</f>
        <v>DISTRIBUCION VOLUMEN X CRITERIO (kg ó litros)Chicles5-10MIL</v>
      </c>
      <c r="B449">
        <v>0</v>
      </c>
      <c r="C449" s="20">
        <v>0</v>
      </c>
      <c r="D449" s="20" t="s">
        <v>91</v>
      </c>
      <c r="E449" s="21">
        <v>5.0039479676385081</v>
      </c>
      <c r="F449" s="22">
        <v>4.1432042725183038</v>
      </c>
      <c r="G449" s="21">
        <v>3.2917095455377932</v>
      </c>
      <c r="H449" s="22">
        <v>10.296235724520457</v>
      </c>
      <c r="I449" s="21">
        <v>11.26977268815533</v>
      </c>
      <c r="J449" s="22">
        <v>6.4768424188324252</v>
      </c>
      <c r="K449" s="22">
        <v>2.6941075228386309</v>
      </c>
      <c r="L449" s="22">
        <v>3.834066663813736</v>
      </c>
      <c r="M449" s="22">
        <v>5.3075567005289956</v>
      </c>
      <c r="N449" s="21"/>
      <c r="O449" s="21"/>
    </row>
    <row r="450" spans="1:15" x14ac:dyDescent="0.35">
      <c r="A450" s="20" t="str">
        <f>B264&amp;C438&amp;D450</f>
        <v>DISTRIBUCION VOLUMEN X CRITERIO (kg ó litros)Chicles10-30MIL</v>
      </c>
      <c r="B450">
        <v>0</v>
      </c>
      <c r="C450" s="20">
        <v>0</v>
      </c>
      <c r="D450" s="20" t="s">
        <v>92</v>
      </c>
      <c r="E450" s="21">
        <v>28.797397247402028</v>
      </c>
      <c r="F450" s="21">
        <v>39.232169273732204</v>
      </c>
      <c r="G450" s="21">
        <v>24.627282648862721</v>
      </c>
      <c r="H450" s="21">
        <v>25.770444878008291</v>
      </c>
      <c r="I450" s="21">
        <v>35.443956263544166</v>
      </c>
      <c r="J450" s="21">
        <v>31.664043158845868</v>
      </c>
      <c r="K450" s="21">
        <v>28.666596483653993</v>
      </c>
      <c r="L450" s="21">
        <v>29.221297099339282</v>
      </c>
      <c r="M450" s="21">
        <v>30.629386846989114</v>
      </c>
      <c r="N450" s="21"/>
      <c r="O450" s="21"/>
    </row>
    <row r="451" spans="1:15" x14ac:dyDescent="0.35">
      <c r="A451" s="20" t="str">
        <f>B264&amp;C438&amp;D451</f>
        <v>DISTRIBUCION VOLUMEN X CRITERIO (kg ó litros)Chicles30-100MIL</v>
      </c>
      <c r="B451">
        <v>0</v>
      </c>
      <c r="C451" s="20">
        <v>0</v>
      </c>
      <c r="D451" s="20" t="s">
        <v>93</v>
      </c>
      <c r="E451" s="21">
        <v>29.489062829391415</v>
      </c>
      <c r="F451" s="21">
        <v>17.114111985996725</v>
      </c>
      <c r="G451" s="21">
        <v>17.492746704465379</v>
      </c>
      <c r="H451" s="21">
        <v>14.567211302105074</v>
      </c>
      <c r="I451" s="21">
        <v>17.151252677973186</v>
      </c>
      <c r="J451" s="21">
        <v>11.623283473744596</v>
      </c>
      <c r="K451" s="21">
        <v>10.663986615321944</v>
      </c>
      <c r="L451" s="21">
        <v>15.581319205909699</v>
      </c>
      <c r="M451" s="21">
        <v>20.508275764001617</v>
      </c>
      <c r="N451" s="21"/>
      <c r="O451" s="21"/>
    </row>
    <row r="452" spans="1:15" x14ac:dyDescent="0.35">
      <c r="A452" s="20" t="str">
        <f>B264&amp;C438&amp;D452</f>
        <v>DISTRIBUCION VOLUMEN X CRITERIO (kg ó litros)Chicles100-200MIL</v>
      </c>
      <c r="B452">
        <v>0</v>
      </c>
      <c r="C452" s="20">
        <v>0</v>
      </c>
      <c r="D452" s="20" t="s">
        <v>94</v>
      </c>
      <c r="E452" s="21">
        <v>5.7250891031657165</v>
      </c>
      <c r="F452" s="21">
        <v>3.7759614536087041</v>
      </c>
      <c r="G452" s="21">
        <v>7.0619815731322086</v>
      </c>
      <c r="H452" s="21">
        <v>10.933385206708458</v>
      </c>
      <c r="I452" s="21">
        <v>3.223049406192982</v>
      </c>
      <c r="J452" s="21">
        <v>2.8448953226831537</v>
      </c>
      <c r="K452" s="21">
        <v>5.6039548334458944</v>
      </c>
      <c r="L452" s="21">
        <v>8.0615902802615054</v>
      </c>
      <c r="M452" s="21">
        <v>5.4354437330096346</v>
      </c>
      <c r="N452" s="21"/>
      <c r="O452" s="21"/>
    </row>
    <row r="453" spans="1:15" x14ac:dyDescent="0.35">
      <c r="A453" s="20" t="str">
        <f>B264&amp;C438&amp;D453</f>
        <v>DISTRIBUCION VOLUMEN X CRITERIO (kg ó litros)Chicles200-500MIL</v>
      </c>
      <c r="B453">
        <v>0</v>
      </c>
      <c r="C453" s="20">
        <v>0</v>
      </c>
      <c r="D453" s="20" t="s">
        <v>95</v>
      </c>
      <c r="E453" s="21">
        <v>8.0317151998090885</v>
      </c>
      <c r="F453" s="21">
        <v>12.168705031496472</v>
      </c>
      <c r="G453" s="21">
        <v>14.739667541225609</v>
      </c>
      <c r="H453" s="21">
        <v>7.6310422440000458</v>
      </c>
      <c r="I453" s="21">
        <v>8.645703549105189</v>
      </c>
      <c r="J453" s="21">
        <v>7.8819594295234854</v>
      </c>
      <c r="K453" s="21">
        <v>10.308619457383019</v>
      </c>
      <c r="L453" s="21">
        <v>15.138904265762612</v>
      </c>
      <c r="M453" s="21">
        <v>12.114499266676487</v>
      </c>
      <c r="N453" s="21"/>
      <c r="O453" s="21"/>
    </row>
    <row r="454" spans="1:15" x14ac:dyDescent="0.35">
      <c r="A454" s="20" t="str">
        <f>B264&amp;C438&amp;D454</f>
        <v>DISTRIBUCION VOLUMEN X CRITERIO (kg ó litros)Chicles&gt;500MIL</v>
      </c>
      <c r="B454">
        <v>0</v>
      </c>
      <c r="C454" s="20">
        <v>0</v>
      </c>
      <c r="D454" s="20" t="s">
        <v>96</v>
      </c>
      <c r="E454" s="21">
        <v>14.530149021498293</v>
      </c>
      <c r="F454" s="21">
        <v>16.909749545298862</v>
      </c>
      <c r="G454" s="21">
        <v>18.276779467639997</v>
      </c>
      <c r="H454" s="21">
        <v>14.66915884739222</v>
      </c>
      <c r="I454" s="21">
        <v>12.603298766641307</v>
      </c>
      <c r="J454" s="21">
        <v>24.058947046749175</v>
      </c>
      <c r="K454" s="21">
        <v>32.688455592480679</v>
      </c>
      <c r="L454" s="21">
        <v>20.442446504277612</v>
      </c>
      <c r="M454" s="21">
        <v>21.685782162220484</v>
      </c>
      <c r="N454" s="21"/>
      <c r="O454" s="21"/>
    </row>
    <row r="455" spans="1:15" x14ac:dyDescent="0.35">
      <c r="A455" s="20" t="str">
        <f>B264&amp;C438&amp;D455</f>
        <v>DISTRIBUCION VOLUMEN X CRITERIO (kg ó litros)ChiclesDE 15 A 19 AÑOS</v>
      </c>
      <c r="B455">
        <v>0</v>
      </c>
      <c r="C455" s="20">
        <v>0</v>
      </c>
      <c r="D455" s="20" t="s">
        <v>97</v>
      </c>
      <c r="E455" s="22">
        <v>22.137886615828961</v>
      </c>
      <c r="F455" s="22">
        <v>7.5886553550208289</v>
      </c>
      <c r="G455" s="22">
        <v>5.8423105122100933</v>
      </c>
      <c r="H455" s="22">
        <v>10.179085824369077</v>
      </c>
      <c r="I455" s="22">
        <v>6.7196636108656866</v>
      </c>
      <c r="J455" s="22">
        <v>0.95282048829232568</v>
      </c>
      <c r="K455" s="22">
        <v>2.404755073160318</v>
      </c>
      <c r="L455" s="22">
        <v>2.8023030955782726</v>
      </c>
      <c r="M455" s="22">
        <v>3.8482559664953815</v>
      </c>
      <c r="N455" s="21"/>
      <c r="O455" s="21"/>
    </row>
    <row r="456" spans="1:15" x14ac:dyDescent="0.35">
      <c r="A456" s="20" t="str">
        <f>B264&amp;C438&amp;D456</f>
        <v>DISTRIBUCION VOLUMEN X CRITERIO (kg ó litros)ChiclesDE 20 A 24 AÑOS</v>
      </c>
      <c r="B456">
        <v>0</v>
      </c>
      <c r="C456" s="20">
        <v>0</v>
      </c>
      <c r="D456" s="20" t="s">
        <v>98</v>
      </c>
      <c r="E456" s="21">
        <v>2.7847077509418323</v>
      </c>
      <c r="F456" s="21">
        <v>1.983831641248474</v>
      </c>
      <c r="G456" s="21">
        <v>3.6933993205270959</v>
      </c>
      <c r="H456" s="21">
        <v>0.87747081089130352</v>
      </c>
      <c r="I456" s="21">
        <v>1.6125516950526362</v>
      </c>
      <c r="J456" s="22" t="s">
        <v>174</v>
      </c>
      <c r="K456" s="22">
        <v>1.3469547053541124</v>
      </c>
      <c r="L456" s="22">
        <v>0.4612791273417291</v>
      </c>
      <c r="M456" s="21">
        <v>2.0322133028213654</v>
      </c>
      <c r="N456" s="21"/>
      <c r="O456" s="21"/>
    </row>
    <row r="457" spans="1:15" x14ac:dyDescent="0.35">
      <c r="A457" s="20" t="str">
        <f>B264&amp;C438&amp;D457</f>
        <v>DISTRIBUCION VOLUMEN X CRITERIO (kg ó litros)ChiclesDE 25 A 34 AÑOS</v>
      </c>
      <c r="B457">
        <v>0</v>
      </c>
      <c r="C457" s="20">
        <v>0</v>
      </c>
      <c r="D457" s="20" t="s">
        <v>99</v>
      </c>
      <c r="E457" s="21">
        <v>20.609236463488394</v>
      </c>
      <c r="F457" s="21">
        <v>28.218277605336695</v>
      </c>
      <c r="G457" s="21">
        <v>13.622553062475612</v>
      </c>
      <c r="H457" s="21">
        <v>15.265035203827409</v>
      </c>
      <c r="I457" s="21">
        <v>19.927595813120757</v>
      </c>
      <c r="J457" s="21">
        <v>20.988954323460774</v>
      </c>
      <c r="K457" s="21">
        <v>19.744988236456116</v>
      </c>
      <c r="L457" s="21">
        <v>17.993622877199815</v>
      </c>
      <c r="M457" s="21">
        <v>24.910708016166343</v>
      </c>
      <c r="N457" s="21"/>
      <c r="O457" s="21"/>
    </row>
    <row r="458" spans="1:15" x14ac:dyDescent="0.35">
      <c r="A458" s="20" t="str">
        <f>B264&amp;C438&amp;D458</f>
        <v>DISTRIBUCION VOLUMEN X CRITERIO (kg ó litros)ChiclesDE 35 A 49 AÑOS</v>
      </c>
      <c r="B458">
        <v>0</v>
      </c>
      <c r="C458" s="20">
        <v>0</v>
      </c>
      <c r="D458" s="20" t="s">
        <v>100</v>
      </c>
      <c r="E458" s="21">
        <v>14.920600439257969</v>
      </c>
      <c r="F458" s="21">
        <v>23.985521778338725</v>
      </c>
      <c r="G458" s="21">
        <v>29.486086553625618</v>
      </c>
      <c r="H458" s="21">
        <v>20.691284998848896</v>
      </c>
      <c r="I458" s="21">
        <v>22.935443757294976</v>
      </c>
      <c r="J458" s="21">
        <v>25.38711614028427</v>
      </c>
      <c r="K458" s="21">
        <v>21.7781751902683</v>
      </c>
      <c r="L458" s="21">
        <v>26.188318419551226</v>
      </c>
      <c r="M458" s="21">
        <v>16.514841479349002</v>
      </c>
      <c r="N458" s="21"/>
      <c r="O458" s="21"/>
    </row>
    <row r="459" spans="1:15" x14ac:dyDescent="0.35">
      <c r="A459" s="20" t="str">
        <f>B264&amp;C438&amp;D459</f>
        <v>DISTRIBUCION VOLUMEN X CRITERIO (kg ó litros)ChiclesDE 50 A 59 AÑOS</v>
      </c>
      <c r="B459">
        <v>0</v>
      </c>
      <c r="C459" s="20">
        <v>0</v>
      </c>
      <c r="D459" s="20" t="s">
        <v>101</v>
      </c>
      <c r="E459" s="21">
        <v>16.092977398608806</v>
      </c>
      <c r="F459" s="21">
        <v>17.053549322643711</v>
      </c>
      <c r="G459" s="21">
        <v>18.596065192411263</v>
      </c>
      <c r="H459" s="21">
        <v>18.248766456058153</v>
      </c>
      <c r="I459" s="21">
        <v>12.517155446127404</v>
      </c>
      <c r="J459" s="21">
        <v>19.063352453591868</v>
      </c>
      <c r="K459" s="21">
        <v>24.534289983427541</v>
      </c>
      <c r="L459" s="21">
        <v>25.997927854008214</v>
      </c>
      <c r="M459" s="21">
        <v>24.832159983767106</v>
      </c>
      <c r="N459" s="21"/>
      <c r="O459" s="21"/>
    </row>
    <row r="460" spans="1:15" x14ac:dyDescent="0.35">
      <c r="A460" s="20" t="str">
        <f>B264&amp;C438&amp;D460</f>
        <v>DISTRIBUCION VOLUMEN X CRITERIO (kg ó litros)ChiclesDE 60 A 75 AÑOS</v>
      </c>
      <c r="B460">
        <v>0</v>
      </c>
      <c r="C460" s="20">
        <v>0</v>
      </c>
      <c r="D460" s="20" t="s">
        <v>102</v>
      </c>
      <c r="E460" s="21">
        <v>23.454583748747172</v>
      </c>
      <c r="F460" s="22">
        <v>21.170164289864513</v>
      </c>
      <c r="G460" s="22">
        <v>28.75959103508039</v>
      </c>
      <c r="H460" s="22">
        <v>34.738349520342894</v>
      </c>
      <c r="I460" s="21">
        <v>36.287584759701517</v>
      </c>
      <c r="J460" s="21">
        <v>33.607752881329553</v>
      </c>
      <c r="K460" s="21">
        <v>30.190845811360361</v>
      </c>
      <c r="L460" s="21">
        <v>26.556556276466431</v>
      </c>
      <c r="M460" s="21">
        <v>27.86182878729354</v>
      </c>
      <c r="N460" s="21"/>
      <c r="O460" s="21"/>
    </row>
    <row r="461" spans="1:15" x14ac:dyDescent="0.35">
      <c r="A461" s="20" t="str">
        <f>B264&amp;C438&amp;D461</f>
        <v>DISTRIBUCION VOLUMEN X CRITERIO (kg ó litros)ChiclesNIVEL ALTO</v>
      </c>
      <c r="B461">
        <v>0</v>
      </c>
      <c r="C461" s="20">
        <v>0</v>
      </c>
      <c r="D461" s="20" t="s">
        <v>158</v>
      </c>
      <c r="E461" s="21">
        <v>18.453214398464159</v>
      </c>
      <c r="F461" s="21">
        <v>43.138965565469398</v>
      </c>
      <c r="G461" s="21">
        <v>25.795509492820756</v>
      </c>
      <c r="H461" s="21">
        <v>27.343492436000673</v>
      </c>
      <c r="I461" s="21">
        <v>36.486911750867357</v>
      </c>
      <c r="J461" s="21">
        <v>25.762483310733096</v>
      </c>
      <c r="K461" s="21">
        <v>29.389993579237306</v>
      </c>
      <c r="L461" s="21">
        <v>31.652225129727295</v>
      </c>
      <c r="M461" s="21">
        <v>32.376628823867541</v>
      </c>
      <c r="N461" s="21"/>
      <c r="O461" s="21"/>
    </row>
    <row r="462" spans="1:15" x14ac:dyDescent="0.35">
      <c r="A462" s="20" t="str">
        <f>B264&amp;C438&amp;D462</f>
        <v>DISTRIBUCION VOLUMEN X CRITERIO (kg ó litros)ChiclesNIVEL MEDIO ALTO</v>
      </c>
      <c r="B462">
        <v>0</v>
      </c>
      <c r="C462" s="20">
        <v>0</v>
      </c>
      <c r="D462" s="20" t="s">
        <v>159</v>
      </c>
      <c r="E462" s="21">
        <v>17.218772743025884</v>
      </c>
      <c r="F462" s="21">
        <v>7.8027178370977541</v>
      </c>
      <c r="G462" s="21">
        <v>16.561863051818506</v>
      </c>
      <c r="H462" s="21">
        <v>11.862633478277997</v>
      </c>
      <c r="I462" s="21">
        <v>11.737269054561391</v>
      </c>
      <c r="J462" s="21">
        <v>15.103308253615905</v>
      </c>
      <c r="K462" s="21">
        <v>13.27620280407929</v>
      </c>
      <c r="L462" s="21">
        <v>13.686187857285178</v>
      </c>
      <c r="M462" s="21">
        <v>6.5591968001758136</v>
      </c>
      <c r="N462" s="21"/>
      <c r="O462" s="21"/>
    </row>
    <row r="463" spans="1:15" x14ac:dyDescent="0.35">
      <c r="A463" s="20" t="str">
        <f>B264&amp;C438&amp;D463</f>
        <v>DISTRIBUCION VOLUMEN X CRITERIO (kg ó litros)ChiclesNIVEL MEDIO</v>
      </c>
      <c r="B463">
        <v>0</v>
      </c>
      <c r="C463" s="20">
        <v>0</v>
      </c>
      <c r="D463" s="20" t="s">
        <v>160</v>
      </c>
      <c r="E463" s="21">
        <v>11.042813169877135</v>
      </c>
      <c r="F463" s="21">
        <v>19.731745036089549</v>
      </c>
      <c r="G463" s="21">
        <v>22.509507259360436</v>
      </c>
      <c r="H463" s="21">
        <v>32.169461159802736</v>
      </c>
      <c r="I463" s="21">
        <v>24.337644269012692</v>
      </c>
      <c r="J463" s="21">
        <v>22.249628486500118</v>
      </c>
      <c r="K463" s="21">
        <v>31.743767704554958</v>
      </c>
      <c r="L463" s="21">
        <v>24.512418791608965</v>
      </c>
      <c r="M463" s="21">
        <v>27.994613366891514</v>
      </c>
      <c r="N463" s="21"/>
      <c r="O463" s="21"/>
    </row>
    <row r="464" spans="1:15" x14ac:dyDescent="0.35">
      <c r="A464" s="20" t="str">
        <f>B264&amp;C438&amp;D464</f>
        <v>DISTRIBUCION VOLUMEN X CRITERIO (kg ó litros)ChiclesNIVEL MEDIO BAJO</v>
      </c>
      <c r="B464">
        <v>0</v>
      </c>
      <c r="C464" s="20">
        <v>0</v>
      </c>
      <c r="D464" s="20" t="s">
        <v>161</v>
      </c>
      <c r="E464" s="21">
        <v>6.4357409099159106</v>
      </c>
      <c r="F464" s="22">
        <v>10.591618644654952</v>
      </c>
      <c r="G464" s="22">
        <v>7.9659801028816108</v>
      </c>
      <c r="H464" s="21">
        <v>9.7809303149814362</v>
      </c>
      <c r="I464" s="21">
        <v>5.943419605224582</v>
      </c>
      <c r="J464" s="21">
        <v>9.6659512690781089</v>
      </c>
      <c r="K464" s="21">
        <v>6.5946623162772822</v>
      </c>
      <c r="L464" s="21">
        <v>15.97492564742004</v>
      </c>
      <c r="M464" s="21">
        <v>15.617702536012962</v>
      </c>
      <c r="N464" s="21"/>
      <c r="O464" s="21"/>
    </row>
    <row r="465" spans="1:15" x14ac:dyDescent="0.35">
      <c r="A465" s="20" t="str">
        <f>B264&amp;C438&amp;D465</f>
        <v>DISTRIBUCION VOLUMEN X CRITERIO (kg ó litros)ChiclesHOMBRE</v>
      </c>
      <c r="B465">
        <v>0</v>
      </c>
      <c r="C465" s="20">
        <v>0</v>
      </c>
      <c r="D465" s="20" t="s">
        <v>107</v>
      </c>
      <c r="E465" s="21">
        <v>31.520053282593434</v>
      </c>
      <c r="F465" s="21">
        <v>40.901272875340574</v>
      </c>
      <c r="G465" s="21">
        <v>30.380835649716804</v>
      </c>
      <c r="H465" s="21">
        <v>25.698366439026572</v>
      </c>
      <c r="I465" s="21">
        <v>27.999134584533763</v>
      </c>
      <c r="J465" s="21">
        <v>31.977803482938221</v>
      </c>
      <c r="K465" s="21">
        <v>33.043316173700596</v>
      </c>
      <c r="L465" s="21">
        <v>31.707954720464858</v>
      </c>
      <c r="M465" s="21">
        <v>36.325256056874707</v>
      </c>
      <c r="N465" s="21"/>
      <c r="O465" s="21"/>
    </row>
    <row r="466" spans="1:15" x14ac:dyDescent="0.35">
      <c r="A466" s="20" t="str">
        <f>B264&amp;C438&amp;D466</f>
        <v>DISTRIBUCION VOLUMEN X CRITERIO (kg ó litros)ChiclesMUJER</v>
      </c>
      <c r="B466">
        <v>0</v>
      </c>
      <c r="C466" s="20">
        <v>0</v>
      </c>
      <c r="D466" s="20" t="s">
        <v>108</v>
      </c>
      <c r="E466" s="21">
        <v>68.479950026576859</v>
      </c>
      <c r="F466" s="21">
        <v>59.098719321005568</v>
      </c>
      <c r="G466" s="21">
        <v>69.619176597574992</v>
      </c>
      <c r="H466" s="21">
        <v>74.301624643962612</v>
      </c>
      <c r="I466" s="21">
        <v>72.000862512755504</v>
      </c>
      <c r="J466" s="21">
        <v>68.022194502362296</v>
      </c>
      <c r="K466" s="21">
        <v>66.956701282586778</v>
      </c>
      <c r="L466" s="21">
        <v>68.292055404727961</v>
      </c>
      <c r="M466" s="21">
        <v>63.674751231284546</v>
      </c>
      <c r="N466" s="21"/>
      <c r="O466" s="21"/>
    </row>
    <row r="467" spans="1:15" x14ac:dyDescent="0.35">
      <c r="A467" s="20" t="str">
        <f>B264&amp;C467&amp;D467</f>
        <v>DISTRIBUCION VOLUMEN X CRITERIO (kg ó litros)CaramelosT.ESPAÑA</v>
      </c>
      <c r="B467">
        <v>0</v>
      </c>
      <c r="C467" s="20" t="s">
        <v>66</v>
      </c>
      <c r="D467" s="20" t="s">
        <v>79</v>
      </c>
      <c r="E467" s="21">
        <v>100</v>
      </c>
      <c r="F467" s="21">
        <v>100</v>
      </c>
      <c r="G467" s="21">
        <v>100</v>
      </c>
      <c r="H467" s="21">
        <v>100</v>
      </c>
      <c r="I467" s="21">
        <v>100</v>
      </c>
      <c r="J467" s="21">
        <v>100</v>
      </c>
      <c r="K467" s="21">
        <v>100</v>
      </c>
      <c r="L467" s="21">
        <v>100</v>
      </c>
      <c r="M467" s="21">
        <v>100</v>
      </c>
      <c r="N467" s="21"/>
      <c r="O467" s="21"/>
    </row>
    <row r="468" spans="1:15" x14ac:dyDescent="0.35">
      <c r="A468" s="20" t="str">
        <f>B264&amp;C467&amp;D468</f>
        <v>DISTRIBUCION VOLUMEN X CRITERIO (kg ó litros)CaramelosBCN AM</v>
      </c>
      <c r="B468">
        <v>0</v>
      </c>
      <c r="C468" s="20">
        <v>0</v>
      </c>
      <c r="D468" s="20" t="s">
        <v>81</v>
      </c>
      <c r="E468" s="22">
        <v>10.044605833918187</v>
      </c>
      <c r="F468" s="22">
        <v>10.735394609078782</v>
      </c>
      <c r="G468" s="21">
        <v>12.438201153551836</v>
      </c>
      <c r="H468" s="22">
        <v>21.497207093555403</v>
      </c>
      <c r="I468" s="21">
        <v>22.957479533119052</v>
      </c>
      <c r="J468" s="22">
        <v>12.679064303595888</v>
      </c>
      <c r="K468" s="22">
        <v>11.941332751025788</v>
      </c>
      <c r="L468" s="22">
        <v>24.505709448581957</v>
      </c>
      <c r="M468" s="21">
        <v>17.468347351591181</v>
      </c>
      <c r="N468" s="21"/>
      <c r="O468" s="21"/>
    </row>
    <row r="469" spans="1:15" x14ac:dyDescent="0.35">
      <c r="A469" s="20" t="str">
        <f>B264&amp;C467&amp;D469</f>
        <v>DISTRIBUCION VOLUMEN X CRITERIO (kg ó litros)CaramelosREST.CAT ARAGON</v>
      </c>
      <c r="B469">
        <v>0</v>
      </c>
      <c r="C469" s="20">
        <v>0</v>
      </c>
      <c r="D469" s="20" t="s">
        <v>82</v>
      </c>
      <c r="E469" s="22">
        <v>11.198932138605793</v>
      </c>
      <c r="F469" s="22">
        <v>21.100825837859624</v>
      </c>
      <c r="G469" s="21">
        <v>21.012053917400763</v>
      </c>
      <c r="H469" s="21">
        <v>22.548180325443898</v>
      </c>
      <c r="I469" s="21">
        <v>13.297614915605669</v>
      </c>
      <c r="J469" s="21">
        <v>25.030004309841658</v>
      </c>
      <c r="K469" s="22">
        <v>26.739755010576268</v>
      </c>
      <c r="L469" s="21">
        <v>26.291841768206137</v>
      </c>
      <c r="M469" s="22">
        <v>30.573993892042751</v>
      </c>
      <c r="N469" s="21"/>
      <c r="O469" s="21"/>
    </row>
    <row r="470" spans="1:15" x14ac:dyDescent="0.35">
      <c r="A470" s="20" t="str">
        <f>B264&amp;C467&amp;D470</f>
        <v>DISTRIBUCION VOLUMEN X CRITERIO (kg ó litros)CaramelosLEVANTE</v>
      </c>
      <c r="B470">
        <v>0</v>
      </c>
      <c r="C470" s="20">
        <v>0</v>
      </c>
      <c r="D470" s="20" t="s">
        <v>83</v>
      </c>
      <c r="E470" s="22">
        <v>11.672016503410129</v>
      </c>
      <c r="F470" s="21">
        <v>13.68144656712559</v>
      </c>
      <c r="G470" s="21">
        <v>5.007258480699937</v>
      </c>
      <c r="H470" s="21">
        <v>4.497086926489323</v>
      </c>
      <c r="I470" s="21">
        <v>8.5787618981996445</v>
      </c>
      <c r="J470" s="21">
        <v>10.302604492612559</v>
      </c>
      <c r="K470" s="21">
        <v>8.2496492050715222</v>
      </c>
      <c r="L470" s="22">
        <v>8.1049810614996129</v>
      </c>
      <c r="M470" s="21">
        <v>9.3270743549397874</v>
      </c>
      <c r="N470" s="21"/>
      <c r="O470" s="21"/>
    </row>
    <row r="471" spans="1:15" x14ac:dyDescent="0.35">
      <c r="A471" s="20" t="str">
        <f>B264&amp;C467&amp;D471</f>
        <v>DISTRIBUCION VOLUMEN X CRITERIO (kg ó litros)CaramelosANDALUCIA</v>
      </c>
      <c r="B471">
        <v>0</v>
      </c>
      <c r="C471" s="20">
        <v>0</v>
      </c>
      <c r="D471" s="20" t="s">
        <v>84</v>
      </c>
      <c r="E471" s="21">
        <v>11.335300808816399</v>
      </c>
      <c r="F471" s="21">
        <v>22.331798545163238</v>
      </c>
      <c r="G471" s="21">
        <v>30.636369439999822</v>
      </c>
      <c r="H471" s="21">
        <v>24.083366318532615</v>
      </c>
      <c r="I471" s="21">
        <v>28.011330861177175</v>
      </c>
      <c r="J471" s="21">
        <v>31.819350556480728</v>
      </c>
      <c r="K471" s="21">
        <v>30.49110917895176</v>
      </c>
      <c r="L471" s="21">
        <v>18.143100466115257</v>
      </c>
      <c r="M471" s="21">
        <v>16.550072663030448</v>
      </c>
      <c r="N471" s="21"/>
      <c r="O471" s="21"/>
    </row>
    <row r="472" spans="1:15" x14ac:dyDescent="0.35">
      <c r="A472" s="20" t="str">
        <f>B264&amp;C467&amp;D472</f>
        <v>DISTRIBUCION VOLUMEN X CRITERIO (kg ó litros)CaramelosMDD AM</v>
      </c>
      <c r="B472">
        <v>0</v>
      </c>
      <c r="C472" s="20">
        <v>0</v>
      </c>
      <c r="D472" s="20" t="s">
        <v>85</v>
      </c>
      <c r="E472" s="22">
        <v>10.928741129753943</v>
      </c>
      <c r="F472" s="21">
        <v>9.8884716283855401</v>
      </c>
      <c r="G472" s="21">
        <v>5.675908493399672</v>
      </c>
      <c r="H472" s="21">
        <v>3.5940499430902788</v>
      </c>
      <c r="I472" s="21">
        <v>10.932992530871539</v>
      </c>
      <c r="J472" s="21">
        <v>6.4325824976770196</v>
      </c>
      <c r="K472" s="22">
        <v>8.7255346074044091</v>
      </c>
      <c r="L472" s="21">
        <v>6.9225100895615812</v>
      </c>
      <c r="M472" s="21">
        <v>6.8319055424920894</v>
      </c>
      <c r="N472" s="21"/>
      <c r="O472" s="21"/>
    </row>
    <row r="473" spans="1:15" x14ac:dyDescent="0.35">
      <c r="A473" s="20" t="str">
        <f>B264&amp;C467&amp;D473</f>
        <v>DISTRIBUCION VOLUMEN X CRITERIO (kg ó litros)CaramelosRTO CENTRO</v>
      </c>
      <c r="B473">
        <v>0</v>
      </c>
      <c r="C473" s="20">
        <v>0</v>
      </c>
      <c r="D473" s="20" t="s">
        <v>86</v>
      </c>
      <c r="E473" s="21">
        <v>16.139320668592966</v>
      </c>
      <c r="F473" s="22">
        <v>7.7699623478858211</v>
      </c>
      <c r="G473" s="21">
        <v>6.3550136717080745</v>
      </c>
      <c r="H473" s="21">
        <v>7.0299952427969608</v>
      </c>
      <c r="I473" s="21">
        <v>5.9038640476706332</v>
      </c>
      <c r="J473" s="21">
        <v>5.3549428909242076</v>
      </c>
      <c r="K473" s="21">
        <v>3.0821239739276298</v>
      </c>
      <c r="L473" s="21">
        <v>5.2119979481515548</v>
      </c>
      <c r="M473" s="21">
        <v>6.725562243175033</v>
      </c>
      <c r="N473" s="21"/>
      <c r="O473" s="21"/>
    </row>
    <row r="474" spans="1:15" x14ac:dyDescent="0.35">
      <c r="A474" s="20" t="str">
        <f>B264&amp;C467&amp;D474</f>
        <v>DISTRIBUCION VOLUMEN X CRITERIO (kg ó litros)CaramelosNORTE-CENTRO</v>
      </c>
      <c r="B474">
        <v>0</v>
      </c>
      <c r="C474" s="20">
        <v>0</v>
      </c>
      <c r="D474" s="20" t="s">
        <v>87</v>
      </c>
      <c r="E474" s="22">
        <v>17.392456960622731</v>
      </c>
      <c r="F474" s="22">
        <v>6.6340153474036851</v>
      </c>
      <c r="G474" s="21">
        <v>7.4827299124542961</v>
      </c>
      <c r="H474" s="22">
        <v>6.1280748071677129</v>
      </c>
      <c r="I474" s="22">
        <v>6.4656694363317406</v>
      </c>
      <c r="J474" s="22">
        <v>2.6951304463740606</v>
      </c>
      <c r="K474" s="21">
        <v>2.7787876740554118</v>
      </c>
      <c r="L474" s="22">
        <v>7.6243545780635813</v>
      </c>
      <c r="M474" s="22">
        <v>3.9245594959833459</v>
      </c>
      <c r="N474" s="21"/>
      <c r="O474" s="21"/>
    </row>
    <row r="475" spans="1:15" x14ac:dyDescent="0.35">
      <c r="A475" s="20" t="str">
        <f>B264&amp;C467&amp;D475</f>
        <v>DISTRIBUCION VOLUMEN X CRITERIO (kg ó litros)CaramelosNOROESTE</v>
      </c>
      <c r="B475">
        <v>0</v>
      </c>
      <c r="C475" s="20">
        <v>0</v>
      </c>
      <c r="D475" s="20" t="s">
        <v>88</v>
      </c>
      <c r="E475" s="22">
        <v>11.288624212796691</v>
      </c>
      <c r="F475" s="22">
        <v>7.8580877500863622</v>
      </c>
      <c r="G475" s="21">
        <v>11.392473362788767</v>
      </c>
      <c r="H475" s="21">
        <v>10.622023376820225</v>
      </c>
      <c r="I475" s="21">
        <v>3.8522847090436567</v>
      </c>
      <c r="J475" s="21">
        <v>5.6863224229908012</v>
      </c>
      <c r="K475" s="21">
        <v>7.9917243896629495</v>
      </c>
      <c r="L475" s="21">
        <v>3.195517344232464</v>
      </c>
      <c r="M475" s="22">
        <v>8.5984957228030439</v>
      </c>
      <c r="N475" s="21"/>
      <c r="O475" s="21"/>
    </row>
    <row r="476" spans="1:15" x14ac:dyDescent="0.35">
      <c r="A476" s="20" t="str">
        <f>B264&amp;C467&amp;D476</f>
        <v>DISTRIBUCION VOLUMEN X CRITERIO (kg ó litros)Caramelos&lt;2MIL</v>
      </c>
      <c r="B476">
        <v>0</v>
      </c>
      <c r="C476" s="20">
        <v>0</v>
      </c>
      <c r="D476" s="20" t="s">
        <v>89</v>
      </c>
      <c r="E476" s="22">
        <v>8.1113074832005161</v>
      </c>
      <c r="F476" s="22">
        <v>2.8307189607202354</v>
      </c>
      <c r="G476" s="22">
        <v>1.680740912082566</v>
      </c>
      <c r="H476" s="22">
        <v>6.5744328703870165</v>
      </c>
      <c r="I476" s="22">
        <v>0.8224638776843809</v>
      </c>
      <c r="J476" s="22">
        <v>3.0809629203673023</v>
      </c>
      <c r="K476" s="22">
        <v>3.0789519815601003</v>
      </c>
      <c r="L476" s="22">
        <v>1.7703355582941684</v>
      </c>
      <c r="M476" s="22">
        <v>1.210584373147789</v>
      </c>
      <c r="N476" s="21"/>
      <c r="O476" s="21"/>
    </row>
    <row r="477" spans="1:15" x14ac:dyDescent="0.35">
      <c r="A477" s="20" t="str">
        <f>B264&amp;C467&amp;D477</f>
        <v>DISTRIBUCION VOLUMEN X CRITERIO (kg ó litros)Caramelos2-5MIL</v>
      </c>
      <c r="B477">
        <v>0</v>
      </c>
      <c r="C477" s="20">
        <v>0</v>
      </c>
      <c r="D477" s="20" t="s">
        <v>90</v>
      </c>
      <c r="E477" s="22">
        <v>3.8459790282117692</v>
      </c>
      <c r="F477" s="22">
        <v>4.7645708938340583</v>
      </c>
      <c r="G477" s="22">
        <v>1.1304366047040633</v>
      </c>
      <c r="H477" s="22">
        <v>6.9416642225630332</v>
      </c>
      <c r="I477" s="22">
        <v>6.7615954294728029</v>
      </c>
      <c r="J477" s="22">
        <v>1.3808635550823476</v>
      </c>
      <c r="K477" s="22">
        <v>3.1691782047394312</v>
      </c>
      <c r="L477" s="22">
        <v>2.612378463602639</v>
      </c>
      <c r="M477" s="22">
        <v>1.0237154035931795</v>
      </c>
      <c r="N477" s="21"/>
      <c r="O477" s="21"/>
    </row>
    <row r="478" spans="1:15" x14ac:dyDescent="0.35">
      <c r="A478" s="20" t="str">
        <f>B264&amp;C467&amp;D478</f>
        <v>DISTRIBUCION VOLUMEN X CRITERIO (kg ó litros)Caramelos5-10MIL</v>
      </c>
      <c r="B478">
        <v>0</v>
      </c>
      <c r="C478" s="20">
        <v>0</v>
      </c>
      <c r="D478" s="20" t="s">
        <v>91</v>
      </c>
      <c r="E478" s="22">
        <v>4.5489895586296427</v>
      </c>
      <c r="F478" s="22">
        <v>6.3399813100932327</v>
      </c>
      <c r="G478" s="22">
        <v>6.3037581286887097</v>
      </c>
      <c r="H478" s="21">
        <v>5.7302539322299086</v>
      </c>
      <c r="I478" s="22">
        <v>3.8433112217116649</v>
      </c>
      <c r="J478" s="22">
        <v>4.7937587427169737</v>
      </c>
      <c r="K478" s="22">
        <v>1.9578446924877024</v>
      </c>
      <c r="L478" s="22">
        <v>3.3001888239143913</v>
      </c>
      <c r="M478" s="22">
        <v>8.3941522874668042</v>
      </c>
      <c r="N478" s="21"/>
      <c r="O478" s="21"/>
    </row>
    <row r="479" spans="1:15" x14ac:dyDescent="0.35">
      <c r="A479" s="20" t="str">
        <f>B264&amp;C467&amp;D479</f>
        <v>DISTRIBUCION VOLUMEN X CRITERIO (kg ó litros)Caramelos10-30MIL</v>
      </c>
      <c r="B479">
        <v>0</v>
      </c>
      <c r="C479" s="20">
        <v>0</v>
      </c>
      <c r="D479" s="20" t="s">
        <v>92</v>
      </c>
      <c r="E479" s="21">
        <v>26.770549001436354</v>
      </c>
      <c r="F479" s="21">
        <v>19.092387628867439</v>
      </c>
      <c r="G479" s="21">
        <v>16.320501075714255</v>
      </c>
      <c r="H479" s="21">
        <v>15.621904647797532</v>
      </c>
      <c r="I479" s="21">
        <v>11.242721255092212</v>
      </c>
      <c r="J479" s="21">
        <v>17.163294987779139</v>
      </c>
      <c r="K479" s="21">
        <v>19.600091675781282</v>
      </c>
      <c r="L479" s="21">
        <v>24.452612221649154</v>
      </c>
      <c r="M479" s="21">
        <v>17.392680252339694</v>
      </c>
      <c r="N479" s="21"/>
      <c r="O479" s="21"/>
    </row>
    <row r="480" spans="1:15" x14ac:dyDescent="0.35">
      <c r="A480" s="20" t="str">
        <f>B264&amp;C467&amp;D480</f>
        <v>DISTRIBUCION VOLUMEN X CRITERIO (kg ó litros)Caramelos30-100MIL</v>
      </c>
      <c r="B480">
        <v>0</v>
      </c>
      <c r="C480" s="20">
        <v>0</v>
      </c>
      <c r="D480" s="20" t="s">
        <v>93</v>
      </c>
      <c r="E480" s="21">
        <v>16.941117431886934</v>
      </c>
      <c r="F480" s="21">
        <v>20.556154888457034</v>
      </c>
      <c r="G480" s="21">
        <v>24.19753295940837</v>
      </c>
      <c r="H480" s="21">
        <v>10.221018500515598</v>
      </c>
      <c r="I480" s="21">
        <v>17.366232976623113</v>
      </c>
      <c r="J480" s="21">
        <v>15.374275078325889</v>
      </c>
      <c r="K480" s="21">
        <v>19.664106013812773</v>
      </c>
      <c r="L480" s="21">
        <v>23.989760079259906</v>
      </c>
      <c r="M480" s="21">
        <v>22.987072078055839</v>
      </c>
      <c r="N480" s="21"/>
      <c r="O480" s="21"/>
    </row>
    <row r="481" spans="1:15" x14ac:dyDescent="0.35">
      <c r="A481" s="20" t="str">
        <f>B264&amp;C467&amp;D481</f>
        <v>DISTRIBUCION VOLUMEN X CRITERIO (kg ó litros)Caramelos100-200MIL</v>
      </c>
      <c r="B481">
        <v>0</v>
      </c>
      <c r="C481" s="20">
        <v>0</v>
      </c>
      <c r="D481" s="20" t="s">
        <v>94</v>
      </c>
      <c r="E481" s="22">
        <v>10.984428080182372</v>
      </c>
      <c r="F481" s="21">
        <v>6.7438517737705981</v>
      </c>
      <c r="G481" s="21">
        <v>4.3238139053352924</v>
      </c>
      <c r="H481" s="21">
        <v>4.4911921083009885</v>
      </c>
      <c r="I481" s="21">
        <v>2.5757248604703178</v>
      </c>
      <c r="J481" s="21">
        <v>7.1869971477395254</v>
      </c>
      <c r="K481" s="21">
        <v>6.9419394418653289</v>
      </c>
      <c r="L481" s="21">
        <v>5.0937358026886157</v>
      </c>
      <c r="M481" s="21">
        <v>5.1883690084332832</v>
      </c>
      <c r="N481" s="21"/>
      <c r="O481" s="21"/>
    </row>
    <row r="482" spans="1:15" x14ac:dyDescent="0.35">
      <c r="A482" s="20" t="str">
        <f>B264&amp;C467&amp;D482</f>
        <v>DISTRIBUCION VOLUMEN X CRITERIO (kg ó litros)Caramelos200-500MIL</v>
      </c>
      <c r="B482">
        <v>0</v>
      </c>
      <c r="C482" s="20">
        <v>0</v>
      </c>
      <c r="D482" s="20" t="s">
        <v>95</v>
      </c>
      <c r="E482" s="22">
        <v>11.874340659339362</v>
      </c>
      <c r="F482" s="21">
        <v>24.609310547613358</v>
      </c>
      <c r="G482" s="21">
        <v>20.695467418495049</v>
      </c>
      <c r="H482" s="21">
        <v>23.230780646984943</v>
      </c>
      <c r="I482" s="21">
        <v>25.044482890923813</v>
      </c>
      <c r="J482" s="21">
        <v>27.709492808096975</v>
      </c>
      <c r="K482" s="21">
        <v>23.59316653164429</v>
      </c>
      <c r="L482" s="21">
        <v>14.701175563312892</v>
      </c>
      <c r="M482" s="21">
        <v>14.752117939773695</v>
      </c>
      <c r="N482" s="21"/>
      <c r="O482" s="21"/>
    </row>
    <row r="483" spans="1:15" x14ac:dyDescent="0.35">
      <c r="A483" s="20" t="str">
        <f>B264&amp;C467&amp;D483</f>
        <v>DISTRIBUCION VOLUMEN X CRITERIO (kg ó litros)Caramelos&gt;500MIL</v>
      </c>
      <c r="B483">
        <v>0</v>
      </c>
      <c r="C483" s="20">
        <v>0</v>
      </c>
      <c r="D483" s="20" t="s">
        <v>96</v>
      </c>
      <c r="E483" s="21">
        <v>16.923287510502913</v>
      </c>
      <c r="F483" s="21">
        <v>15.063020297210592</v>
      </c>
      <c r="G483" s="21">
        <v>25.347755152071755</v>
      </c>
      <c r="H483" s="21">
        <v>27.188736804613296</v>
      </c>
      <c r="I483" s="21">
        <v>32.343466313369063</v>
      </c>
      <c r="J483" s="21">
        <v>23.310356650045176</v>
      </c>
      <c r="K483" s="21">
        <v>21.994739382168014</v>
      </c>
      <c r="L483" s="21">
        <v>24.079825792346995</v>
      </c>
      <c r="M483" s="21">
        <v>29.051316679682277</v>
      </c>
      <c r="N483" s="21"/>
      <c r="O483" s="21"/>
    </row>
    <row r="484" spans="1:15" x14ac:dyDescent="0.35">
      <c r="A484" s="20" t="str">
        <f>B264&amp;C467&amp;D484</f>
        <v>DISTRIBUCION VOLUMEN X CRITERIO (kg ó litros)CaramelosDE 15 A 19 AÑOS</v>
      </c>
      <c r="B484">
        <v>0</v>
      </c>
      <c r="C484" s="20">
        <v>0</v>
      </c>
      <c r="D484" s="20" t="s">
        <v>97</v>
      </c>
      <c r="E484" s="22">
        <v>1.8177572319110689</v>
      </c>
      <c r="F484" s="22">
        <v>1.8333820449220415</v>
      </c>
      <c r="G484" s="22">
        <v>1.9996740614867479</v>
      </c>
      <c r="H484" s="22">
        <v>8.1665007879434039</v>
      </c>
      <c r="I484" s="22">
        <v>3.0699779603184019</v>
      </c>
      <c r="J484" s="22" t="s">
        <v>174</v>
      </c>
      <c r="K484" s="22">
        <v>2.3366469410710469</v>
      </c>
      <c r="L484" s="22">
        <v>8.2078990688828082</v>
      </c>
      <c r="M484" s="22" t="s">
        <v>174</v>
      </c>
      <c r="N484" s="21"/>
      <c r="O484" s="21"/>
    </row>
    <row r="485" spans="1:15" x14ac:dyDescent="0.35">
      <c r="A485" s="20" t="str">
        <f>B264&amp;C467&amp;D485</f>
        <v>DISTRIBUCION VOLUMEN X CRITERIO (kg ó litros)CaramelosDE 20 A 24 AÑOS</v>
      </c>
      <c r="B485">
        <v>0</v>
      </c>
      <c r="C485" s="20">
        <v>0</v>
      </c>
      <c r="D485" s="20" t="s">
        <v>98</v>
      </c>
      <c r="E485" s="22">
        <v>1.0490574757602118</v>
      </c>
      <c r="F485" s="22">
        <v>0.4461498313133031</v>
      </c>
      <c r="G485" s="22">
        <v>1.1199542215499645</v>
      </c>
      <c r="H485" s="22">
        <v>1.8237740373648084</v>
      </c>
      <c r="I485" s="22">
        <v>1.0614468076836561</v>
      </c>
      <c r="J485" s="22">
        <v>2.1722405468106736</v>
      </c>
      <c r="K485" s="22">
        <v>0.50170235690000808</v>
      </c>
      <c r="L485" s="22">
        <v>1.3155661633069435</v>
      </c>
      <c r="M485" s="22">
        <v>4.4076649065808091</v>
      </c>
      <c r="N485" s="21"/>
      <c r="O485" s="21"/>
    </row>
    <row r="486" spans="1:15" x14ac:dyDescent="0.35">
      <c r="A486" s="20" t="str">
        <f>B264&amp;C467&amp;D486</f>
        <v>DISTRIBUCION VOLUMEN X CRITERIO (kg ó litros)CaramelosDE 25 A 34 AÑOS</v>
      </c>
      <c r="B486">
        <v>0</v>
      </c>
      <c r="C486" s="20">
        <v>0</v>
      </c>
      <c r="D486" s="20" t="s">
        <v>99</v>
      </c>
      <c r="E486" s="21">
        <v>15.889062591761622</v>
      </c>
      <c r="F486" s="21">
        <v>8.7311903146566525</v>
      </c>
      <c r="G486" s="21">
        <v>6.1527824421096549</v>
      </c>
      <c r="H486" s="21">
        <v>9.5137075958229822</v>
      </c>
      <c r="I486" s="21">
        <v>5.4540069638067168</v>
      </c>
      <c r="J486" s="21">
        <v>8.7138578026618809</v>
      </c>
      <c r="K486" s="21">
        <v>11.027896669199338</v>
      </c>
      <c r="L486" s="21">
        <v>10.138228995963734</v>
      </c>
      <c r="M486" s="21">
        <v>10.78352522909182</v>
      </c>
      <c r="N486" s="21"/>
      <c r="O486" s="21"/>
    </row>
    <row r="487" spans="1:15" x14ac:dyDescent="0.35">
      <c r="A487" s="20" t="str">
        <f>B264&amp;C467&amp;D487</f>
        <v>DISTRIBUCION VOLUMEN X CRITERIO (kg ó litros)CaramelosDE 35 A 49 AÑOS</v>
      </c>
      <c r="B487">
        <v>0</v>
      </c>
      <c r="C487" s="20">
        <v>0</v>
      </c>
      <c r="D487" s="20" t="s">
        <v>100</v>
      </c>
      <c r="E487" s="21">
        <v>20.594299401601159</v>
      </c>
      <c r="F487" s="21">
        <v>26.10451338325716</v>
      </c>
      <c r="G487" s="21">
        <v>25.833413503521495</v>
      </c>
      <c r="H487" s="21">
        <v>27.908604325497599</v>
      </c>
      <c r="I487" s="21">
        <v>34.99034796815873</v>
      </c>
      <c r="J487" s="21">
        <v>8.4761246709551674</v>
      </c>
      <c r="K487" s="21">
        <v>14.240685231371303</v>
      </c>
      <c r="L487" s="21">
        <v>11.867394860219832</v>
      </c>
      <c r="M487" s="21">
        <v>11.790041308768147</v>
      </c>
      <c r="N487" s="21"/>
      <c r="O487" s="21"/>
    </row>
    <row r="488" spans="1:15" x14ac:dyDescent="0.35">
      <c r="A488" s="20" t="str">
        <f>B264&amp;C467&amp;D488</f>
        <v>DISTRIBUCION VOLUMEN X CRITERIO (kg ó litros)CaramelosDE 50 A 59 AÑOS</v>
      </c>
      <c r="B488">
        <v>0</v>
      </c>
      <c r="C488" s="20">
        <v>0</v>
      </c>
      <c r="D488" s="20" t="s">
        <v>101</v>
      </c>
      <c r="E488" s="21">
        <v>27.681006915992313</v>
      </c>
      <c r="F488" s="21">
        <v>23.249009241903124</v>
      </c>
      <c r="G488" s="21">
        <v>16.074150311162814</v>
      </c>
      <c r="H488" s="21">
        <v>16.11721536663449</v>
      </c>
      <c r="I488" s="21">
        <v>18.199627303054054</v>
      </c>
      <c r="J488" s="21">
        <v>35.596816572297222</v>
      </c>
      <c r="K488" s="21">
        <v>26.161062333504848</v>
      </c>
      <c r="L488" s="21">
        <v>17.03633410224344</v>
      </c>
      <c r="M488" s="21">
        <v>21.481883888238105</v>
      </c>
      <c r="N488" s="21"/>
      <c r="O488" s="21"/>
    </row>
    <row r="489" spans="1:15" x14ac:dyDescent="0.35">
      <c r="A489" s="20" t="str">
        <f>B264&amp;C467&amp;D489</f>
        <v>DISTRIBUCION VOLUMEN X CRITERIO (kg ó litros)CaramelosDE 60 A 75 AÑOS</v>
      </c>
      <c r="B489">
        <v>0</v>
      </c>
      <c r="C489" s="20">
        <v>0</v>
      </c>
      <c r="D489" s="20" t="s">
        <v>102</v>
      </c>
      <c r="E489" s="22">
        <v>32.968815526974552</v>
      </c>
      <c r="F489" s="22">
        <v>39.635758639177013</v>
      </c>
      <c r="G489" s="21">
        <v>48.820035667064907</v>
      </c>
      <c r="H489" s="21">
        <v>36.470182801722814</v>
      </c>
      <c r="I489" s="21">
        <v>37.224586946036723</v>
      </c>
      <c r="J489" s="21">
        <v>45.040963480828744</v>
      </c>
      <c r="K489" s="21">
        <v>45.732025457468062</v>
      </c>
      <c r="L489" s="21">
        <v>51.434589942006973</v>
      </c>
      <c r="M489" s="21">
        <v>51.536894519229293</v>
      </c>
      <c r="N489" s="21"/>
      <c r="O489" s="21"/>
    </row>
    <row r="490" spans="1:15" x14ac:dyDescent="0.35">
      <c r="A490" s="20" t="str">
        <f>B264&amp;C467&amp;D490</f>
        <v>DISTRIBUCION VOLUMEN X CRITERIO (kg ó litros)CaramelosNIVEL ALTO</v>
      </c>
      <c r="B490">
        <v>0</v>
      </c>
      <c r="C490" s="20">
        <v>0</v>
      </c>
      <c r="D490" s="20" t="s">
        <v>158</v>
      </c>
      <c r="E490" s="21">
        <v>22.853458662459069</v>
      </c>
      <c r="F490" s="21">
        <v>24.254675808844858</v>
      </c>
      <c r="G490" s="21">
        <v>19.504725519086861</v>
      </c>
      <c r="H490" s="21">
        <v>16.064710723419875</v>
      </c>
      <c r="I490" s="21">
        <v>12.996165927885178</v>
      </c>
      <c r="J490" s="21">
        <v>19.70713536131942</v>
      </c>
      <c r="K490" s="21">
        <v>19.245180576293318</v>
      </c>
      <c r="L490" s="21">
        <v>19.253051155648741</v>
      </c>
      <c r="M490" s="21">
        <v>25.135125637826011</v>
      </c>
      <c r="N490" s="21"/>
      <c r="O490" s="21"/>
    </row>
    <row r="491" spans="1:15" x14ac:dyDescent="0.35">
      <c r="A491" s="20" t="str">
        <f>B264&amp;C467&amp;D491</f>
        <v>DISTRIBUCION VOLUMEN X CRITERIO (kg ó litros)CaramelosNIVEL MEDIO ALTO</v>
      </c>
      <c r="B491">
        <v>0</v>
      </c>
      <c r="C491" s="20">
        <v>0</v>
      </c>
      <c r="D491" s="20" t="s">
        <v>159</v>
      </c>
      <c r="E491" s="21">
        <v>13.817330070666326</v>
      </c>
      <c r="F491" s="21">
        <v>9.8165759447505838</v>
      </c>
      <c r="G491" s="21">
        <v>12.797763157999597</v>
      </c>
      <c r="H491" s="21">
        <v>11.661056829690583</v>
      </c>
      <c r="I491" s="21">
        <v>7.5928978871149964</v>
      </c>
      <c r="J491" s="21">
        <v>5.841100974198266</v>
      </c>
      <c r="K491" s="21">
        <v>8.5426951742801425</v>
      </c>
      <c r="L491" s="21">
        <v>6.8491225091036654</v>
      </c>
      <c r="M491" s="21">
        <v>8.7967304251239504</v>
      </c>
      <c r="N491" s="21"/>
      <c r="O491" s="21"/>
    </row>
    <row r="492" spans="1:15" x14ac:dyDescent="0.35">
      <c r="A492" s="20" t="str">
        <f>B264&amp;C467&amp;D492</f>
        <v>DISTRIBUCION VOLUMEN X CRITERIO (kg ó litros)CaramelosNIVEL MEDIO</v>
      </c>
      <c r="B492">
        <v>0</v>
      </c>
      <c r="C492" s="20">
        <v>0</v>
      </c>
      <c r="D492" s="20" t="s">
        <v>160</v>
      </c>
      <c r="E492" s="21">
        <v>16.302329289168693</v>
      </c>
      <c r="F492" s="21">
        <v>21.797388739561281</v>
      </c>
      <c r="G492" s="21">
        <v>24.877267225832551</v>
      </c>
      <c r="H492" s="21">
        <v>32.599302212186828</v>
      </c>
      <c r="I492" s="21">
        <v>26.873087978919646</v>
      </c>
      <c r="J492" s="21">
        <v>22.414589689617408</v>
      </c>
      <c r="K492" s="21">
        <v>26.071173045902178</v>
      </c>
      <c r="L492" s="21">
        <v>34.719730471525153</v>
      </c>
      <c r="M492" s="21">
        <v>34.479019785893364</v>
      </c>
      <c r="N492" s="21"/>
      <c r="O492" s="21"/>
    </row>
    <row r="493" spans="1:15" x14ac:dyDescent="0.35">
      <c r="A493" s="20" t="str">
        <f>B264&amp;C467&amp;D493</f>
        <v>DISTRIBUCION VOLUMEN X CRITERIO (kg ó litros)CaramelosNIVEL MEDIO BAJO</v>
      </c>
      <c r="B493">
        <v>0</v>
      </c>
      <c r="C493" s="20">
        <v>0</v>
      </c>
      <c r="D493" s="20" t="s">
        <v>161</v>
      </c>
      <c r="E493" s="22">
        <v>14.673078489305455</v>
      </c>
      <c r="F493" s="22">
        <v>7.6373916013224683</v>
      </c>
      <c r="G493" s="21">
        <v>8.394719470941201</v>
      </c>
      <c r="H493" s="21">
        <v>4.8912339054449605</v>
      </c>
      <c r="I493" s="21">
        <v>12.32325193338051</v>
      </c>
      <c r="J493" s="21">
        <v>7.0264428834338286</v>
      </c>
      <c r="K493" s="21">
        <v>7.7751667877270032</v>
      </c>
      <c r="L493" s="21">
        <v>15.845068455889324</v>
      </c>
      <c r="M493" s="21">
        <v>10.551929738967122</v>
      </c>
      <c r="N493" s="21"/>
      <c r="O493" s="21"/>
    </row>
    <row r="494" spans="1:15" x14ac:dyDescent="0.35">
      <c r="A494" s="20" t="str">
        <f>B264&amp;C467&amp;D494</f>
        <v>DISTRIBUCION VOLUMEN X CRITERIO (kg ó litros)CaramelosHOMBRE</v>
      </c>
      <c r="B494">
        <v>0</v>
      </c>
      <c r="C494" s="20">
        <v>0</v>
      </c>
      <c r="D494" s="20" t="s">
        <v>107</v>
      </c>
      <c r="E494" s="21">
        <v>35.494319704324774</v>
      </c>
      <c r="F494" s="21">
        <v>39.038124268664525</v>
      </c>
      <c r="G494" s="21">
        <v>41.027181166204116</v>
      </c>
      <c r="H494" s="21">
        <v>42.040742050456124</v>
      </c>
      <c r="I494" s="21">
        <v>37.987596274282971</v>
      </c>
      <c r="J494" s="21">
        <v>42.265877455945741</v>
      </c>
      <c r="K494" s="21">
        <v>50.298759834400542</v>
      </c>
      <c r="L494" s="21">
        <v>47.430764719288199</v>
      </c>
      <c r="M494" s="21">
        <v>49.709599697821488</v>
      </c>
      <c r="N494" s="21"/>
      <c r="O494" s="21"/>
    </row>
    <row r="495" spans="1:15" x14ac:dyDescent="0.35">
      <c r="A495" s="20" t="str">
        <f>B264&amp;C467&amp;D495</f>
        <v>DISTRIBUCION VOLUMEN X CRITERIO (kg ó litros)CaramelosMUJER</v>
      </c>
      <c r="B495">
        <v>0</v>
      </c>
      <c r="C495" s="20">
        <v>0</v>
      </c>
      <c r="D495" s="20" t="s">
        <v>108</v>
      </c>
      <c r="E495" s="21">
        <v>64.505695693819362</v>
      </c>
      <c r="F495" s="21">
        <v>60.961880862221093</v>
      </c>
      <c r="G495" s="21">
        <v>58.97283052735348</v>
      </c>
      <c r="H495" s="21">
        <v>57.959239626087758</v>
      </c>
      <c r="I495" s="21">
        <v>62.012394140946384</v>
      </c>
      <c r="J495" s="21">
        <v>57.734135692947007</v>
      </c>
      <c r="K495" s="21">
        <v>49.701257273270265</v>
      </c>
      <c r="L495" s="21">
        <v>52.56925356390294</v>
      </c>
      <c r="M495" s="21">
        <v>50.290412421215258</v>
      </c>
      <c r="N495" s="21"/>
      <c r="O495" s="21"/>
    </row>
    <row r="496" spans="1:15" x14ac:dyDescent="0.35">
      <c r="A496" s="20" t="str">
        <f>B264&amp;C496&amp;D496</f>
        <v>DISTRIBUCION VOLUMEN X CRITERIO (kg ó litros)GolosinasT.ESPAÑA</v>
      </c>
      <c r="B496">
        <v>0</v>
      </c>
      <c r="C496" s="20" t="s">
        <v>68</v>
      </c>
      <c r="D496" s="20" t="s">
        <v>79</v>
      </c>
      <c r="E496" s="21">
        <v>100</v>
      </c>
      <c r="F496" s="21">
        <v>100</v>
      </c>
      <c r="G496" s="21">
        <v>100</v>
      </c>
      <c r="H496" s="21">
        <v>100</v>
      </c>
      <c r="I496" s="21">
        <v>100</v>
      </c>
      <c r="J496" s="21">
        <v>100</v>
      </c>
      <c r="K496" s="21">
        <v>100</v>
      </c>
      <c r="L496" s="21">
        <v>100</v>
      </c>
      <c r="M496" s="21">
        <v>100</v>
      </c>
      <c r="N496" s="21"/>
      <c r="O496" s="21"/>
    </row>
    <row r="497" spans="1:15" x14ac:dyDescent="0.35">
      <c r="A497" s="20" t="str">
        <f>B264&amp;C496&amp;D497</f>
        <v>DISTRIBUCION VOLUMEN X CRITERIO (kg ó litros)GolosinasBCN AM</v>
      </c>
      <c r="B497">
        <v>0</v>
      </c>
      <c r="C497" s="20">
        <v>0</v>
      </c>
      <c r="D497" s="20" t="s">
        <v>81</v>
      </c>
      <c r="E497" s="21">
        <v>10.564549280137193</v>
      </c>
      <c r="F497" s="22">
        <v>13.165179541007605</v>
      </c>
      <c r="G497" s="21">
        <v>11.648901318026493</v>
      </c>
      <c r="H497" s="21">
        <v>9.5905288279724683</v>
      </c>
      <c r="I497" s="22">
        <v>15.985915796611941</v>
      </c>
      <c r="J497" s="21">
        <v>7.9690200244666736</v>
      </c>
      <c r="K497" s="22">
        <v>28.771873860389341</v>
      </c>
      <c r="L497" s="22">
        <v>9.4528709042875203</v>
      </c>
      <c r="M497" s="22">
        <v>11.068836851172295</v>
      </c>
      <c r="N497" s="21"/>
      <c r="O497" s="21"/>
    </row>
    <row r="498" spans="1:15" x14ac:dyDescent="0.35">
      <c r="A498" s="20" t="str">
        <f>B264&amp;C496&amp;D498</f>
        <v>DISTRIBUCION VOLUMEN X CRITERIO (kg ó litros)GolosinasREST.CAT ARAGON</v>
      </c>
      <c r="B498">
        <v>0</v>
      </c>
      <c r="C498" s="20">
        <v>0</v>
      </c>
      <c r="D498" s="20" t="s">
        <v>82</v>
      </c>
      <c r="E498" s="22">
        <v>15.216190996782055</v>
      </c>
      <c r="F498" s="22">
        <v>23.40912878911632</v>
      </c>
      <c r="G498" s="21">
        <v>28.077345480704214</v>
      </c>
      <c r="H498" s="21">
        <v>18.192719680145149</v>
      </c>
      <c r="I498" s="21">
        <v>17.265260390332806</v>
      </c>
      <c r="J498" s="21">
        <v>18.608250585492531</v>
      </c>
      <c r="K498" s="21">
        <v>12.160583854418293</v>
      </c>
      <c r="L498" s="21">
        <v>16.974015213778326</v>
      </c>
      <c r="M498" s="21">
        <v>14.049548847469215</v>
      </c>
      <c r="N498" s="21"/>
      <c r="O498" s="21"/>
    </row>
    <row r="499" spans="1:15" x14ac:dyDescent="0.35">
      <c r="A499" s="20" t="str">
        <f>B264&amp;C496&amp;D499</f>
        <v>DISTRIBUCION VOLUMEN X CRITERIO (kg ó litros)GolosinasLEVANTE</v>
      </c>
      <c r="B499">
        <v>0</v>
      </c>
      <c r="C499" s="20">
        <v>0</v>
      </c>
      <c r="D499" s="20" t="s">
        <v>83</v>
      </c>
      <c r="E499" s="21">
        <v>10.935551623059839</v>
      </c>
      <c r="F499" s="22">
        <v>6.8168691104442223</v>
      </c>
      <c r="G499" s="21">
        <v>6.0994515027497931</v>
      </c>
      <c r="H499" s="21">
        <v>9.374428916323243</v>
      </c>
      <c r="I499" s="21">
        <v>8.1987080715429563</v>
      </c>
      <c r="J499" s="21">
        <v>19.918554859851952</v>
      </c>
      <c r="K499" s="21">
        <v>6.5535572868736374</v>
      </c>
      <c r="L499" s="21">
        <v>13.642729307798774</v>
      </c>
      <c r="M499" s="21">
        <v>10.352939127945069</v>
      </c>
      <c r="N499" s="21"/>
      <c r="O499" s="21"/>
    </row>
    <row r="500" spans="1:15" x14ac:dyDescent="0.35">
      <c r="A500" s="20" t="str">
        <f>B264&amp;C496&amp;D500</f>
        <v>DISTRIBUCION VOLUMEN X CRITERIO (kg ó litros)GolosinasANDALUCIA</v>
      </c>
      <c r="B500">
        <v>0</v>
      </c>
      <c r="C500" s="20">
        <v>0</v>
      </c>
      <c r="D500" s="20" t="s">
        <v>84</v>
      </c>
      <c r="E500" s="21">
        <v>16.113523941926843</v>
      </c>
      <c r="F500" s="21">
        <v>11.376631132593035</v>
      </c>
      <c r="G500" s="21">
        <v>14.982799190328407</v>
      </c>
      <c r="H500" s="21">
        <v>14.135893848718251</v>
      </c>
      <c r="I500" s="21">
        <v>15.445753661937045</v>
      </c>
      <c r="J500" s="21">
        <v>7.4035476346264968</v>
      </c>
      <c r="K500" s="21">
        <v>12.264236138763017</v>
      </c>
      <c r="L500" s="21">
        <v>14.681995727753966</v>
      </c>
      <c r="M500" s="21">
        <v>16.074250230340205</v>
      </c>
      <c r="N500" s="21"/>
      <c r="O500" s="21"/>
    </row>
    <row r="501" spans="1:15" x14ac:dyDescent="0.35">
      <c r="A501" s="20" t="str">
        <f>B264&amp;C496&amp;D501</f>
        <v>DISTRIBUCION VOLUMEN X CRITERIO (kg ó litros)GolosinasMDD AM</v>
      </c>
      <c r="B501">
        <v>0</v>
      </c>
      <c r="C501" s="20">
        <v>0</v>
      </c>
      <c r="D501" s="20" t="s">
        <v>85</v>
      </c>
      <c r="E501" s="21">
        <v>9.4401572296240097</v>
      </c>
      <c r="F501" s="21">
        <v>11.355041295225634</v>
      </c>
      <c r="G501" s="21">
        <v>10.030214942559704</v>
      </c>
      <c r="H501" s="21">
        <v>11.302550938543039</v>
      </c>
      <c r="I501" s="21">
        <v>12.429376665988894</v>
      </c>
      <c r="J501" s="21">
        <v>9.7237920847056447</v>
      </c>
      <c r="K501" s="21">
        <v>6.0446488578522528</v>
      </c>
      <c r="L501" s="21">
        <v>13.857009094945417</v>
      </c>
      <c r="M501" s="21">
        <v>8.3593137252274214</v>
      </c>
      <c r="N501" s="21"/>
      <c r="O501" s="21"/>
    </row>
    <row r="502" spans="1:15" x14ac:dyDescent="0.35">
      <c r="A502" s="20" t="str">
        <f>B264&amp;C496&amp;D502</f>
        <v>DISTRIBUCION VOLUMEN X CRITERIO (kg ó litros)GolosinasRTO CENTRO</v>
      </c>
      <c r="B502">
        <v>0</v>
      </c>
      <c r="C502" s="20">
        <v>0</v>
      </c>
      <c r="D502" s="20" t="s">
        <v>86</v>
      </c>
      <c r="E502" s="21">
        <v>14.935089528771291</v>
      </c>
      <c r="F502" s="21">
        <v>9.476013498831712</v>
      </c>
      <c r="G502" s="21">
        <v>8.5042541715559459</v>
      </c>
      <c r="H502" s="21">
        <v>8.8440176333076916</v>
      </c>
      <c r="I502" s="21">
        <v>12.810635022465169</v>
      </c>
      <c r="J502" s="21">
        <v>8.3944747408738341</v>
      </c>
      <c r="K502" s="21">
        <v>8.7224320221978875</v>
      </c>
      <c r="L502" s="21">
        <v>8.9318690770552731</v>
      </c>
      <c r="M502" s="21">
        <v>18.68410928122222</v>
      </c>
      <c r="N502" s="21"/>
      <c r="O502" s="21"/>
    </row>
    <row r="503" spans="1:15" x14ac:dyDescent="0.35">
      <c r="A503" s="20" t="str">
        <f>B264&amp;C496&amp;D503</f>
        <v>DISTRIBUCION VOLUMEN X CRITERIO (kg ó litros)GolosinasNORTE-CENTRO</v>
      </c>
      <c r="B503">
        <v>0</v>
      </c>
      <c r="C503" s="20">
        <v>0</v>
      </c>
      <c r="D503" s="20" t="s">
        <v>87</v>
      </c>
      <c r="E503" s="21">
        <v>12.120747929555174</v>
      </c>
      <c r="F503" s="22">
        <v>20.194383070530971</v>
      </c>
      <c r="G503" s="21">
        <v>10.180216729662202</v>
      </c>
      <c r="H503" s="21">
        <v>21.135606330470637</v>
      </c>
      <c r="I503" s="21">
        <v>13.672353656555607</v>
      </c>
      <c r="J503" s="21">
        <v>12.248787380141026</v>
      </c>
      <c r="K503" s="21">
        <v>11.431505176538773</v>
      </c>
      <c r="L503" s="21">
        <v>12.390387944176549</v>
      </c>
      <c r="M503" s="21">
        <v>11.415980274769115</v>
      </c>
      <c r="N503" s="21"/>
      <c r="O503" s="21"/>
    </row>
    <row r="504" spans="1:15" x14ac:dyDescent="0.35">
      <c r="A504" s="20" t="str">
        <f>B264&amp;C496&amp;D504</f>
        <v>DISTRIBUCION VOLUMEN X CRITERIO (kg ó litros)GolosinasNOROESTE</v>
      </c>
      <c r="B504">
        <v>0</v>
      </c>
      <c r="C504" s="20">
        <v>0</v>
      </c>
      <c r="D504" s="20" t="s">
        <v>88</v>
      </c>
      <c r="E504" s="21">
        <v>10.674194707855287</v>
      </c>
      <c r="F504" s="22">
        <v>4.2067537517566418</v>
      </c>
      <c r="G504" s="21">
        <v>10.476815219786833</v>
      </c>
      <c r="H504" s="21">
        <v>7.4242406523406137</v>
      </c>
      <c r="I504" s="21">
        <v>4.1919810514469633</v>
      </c>
      <c r="J504" s="21">
        <v>15.733586488953952</v>
      </c>
      <c r="K504" s="21">
        <v>14.051169601968427</v>
      </c>
      <c r="L504" s="21">
        <v>10.069132656750654</v>
      </c>
      <c r="M504" s="21">
        <v>9.9950034496573039</v>
      </c>
      <c r="N504" s="21"/>
      <c r="O504" s="21"/>
    </row>
    <row r="505" spans="1:15" x14ac:dyDescent="0.35">
      <c r="A505" s="20" t="str">
        <f>B264&amp;C496&amp;D505</f>
        <v>DISTRIBUCION VOLUMEN X CRITERIO (kg ó litros)Golosinas&lt;2MIL</v>
      </c>
      <c r="B505">
        <v>0</v>
      </c>
      <c r="C505" s="20">
        <v>0</v>
      </c>
      <c r="D505" s="20" t="s">
        <v>89</v>
      </c>
      <c r="E505" s="22">
        <v>8.1054116082492502</v>
      </c>
      <c r="F505" s="22">
        <v>5.5288228145945872</v>
      </c>
      <c r="G505" s="22">
        <v>5.5173387756450776</v>
      </c>
      <c r="H505" s="22">
        <v>4.4993832205436952</v>
      </c>
      <c r="I505" s="22">
        <v>4.389258903890692</v>
      </c>
      <c r="J505" s="22">
        <v>4.2436671945549529</v>
      </c>
      <c r="K505" s="22">
        <v>4.7785884224928594</v>
      </c>
      <c r="L505" s="22">
        <v>7.2702323970447109</v>
      </c>
      <c r="M505" s="21">
        <v>2.2332472620471626</v>
      </c>
      <c r="N505" s="21"/>
      <c r="O505" s="21"/>
    </row>
    <row r="506" spans="1:15" x14ac:dyDescent="0.35">
      <c r="A506" s="20" t="str">
        <f>B264&amp;C496&amp;D506</f>
        <v>DISTRIBUCION VOLUMEN X CRITERIO (kg ó litros)Golosinas2-5MIL</v>
      </c>
      <c r="B506">
        <v>0</v>
      </c>
      <c r="C506" s="20">
        <v>0</v>
      </c>
      <c r="D506" s="20" t="s">
        <v>90</v>
      </c>
      <c r="E506" s="22">
        <v>3.7587499742070962</v>
      </c>
      <c r="F506" s="22">
        <v>8.932394715036315</v>
      </c>
      <c r="G506" s="21">
        <v>11.190311488437199</v>
      </c>
      <c r="H506" s="21">
        <v>4.2346127068901529</v>
      </c>
      <c r="I506" s="22">
        <v>2.9837809892058926</v>
      </c>
      <c r="J506" s="21">
        <v>5.2497450868779492</v>
      </c>
      <c r="K506" s="22">
        <v>5.0639790696264768</v>
      </c>
      <c r="L506" s="22">
        <v>7.7982597339846471</v>
      </c>
      <c r="M506" s="21">
        <v>6.5398087138532581</v>
      </c>
      <c r="N506" s="21"/>
      <c r="O506" s="21"/>
    </row>
    <row r="507" spans="1:15" x14ac:dyDescent="0.35">
      <c r="A507" s="20" t="str">
        <f>B264&amp;C496&amp;D507</f>
        <v>DISTRIBUCION VOLUMEN X CRITERIO (kg ó litros)Golosinas5-10MIL</v>
      </c>
      <c r="B507">
        <v>0</v>
      </c>
      <c r="C507" s="20">
        <v>0</v>
      </c>
      <c r="D507" s="20" t="s">
        <v>91</v>
      </c>
      <c r="E507" s="22">
        <v>12.164818292024568</v>
      </c>
      <c r="F507" s="22">
        <v>11.814373912194643</v>
      </c>
      <c r="G507" s="21">
        <v>7.4282021711489596</v>
      </c>
      <c r="H507" s="21">
        <v>6.4442232204694152</v>
      </c>
      <c r="I507" s="21">
        <v>5.3110474642828063</v>
      </c>
      <c r="J507" s="21">
        <v>7.783111141319865</v>
      </c>
      <c r="K507" s="21">
        <v>6.3378244082783395</v>
      </c>
      <c r="L507" s="21">
        <v>3.4024097538957765</v>
      </c>
      <c r="M507" s="21">
        <v>7.4266356778070541</v>
      </c>
      <c r="N507" s="21"/>
      <c r="O507" s="21"/>
    </row>
    <row r="508" spans="1:15" x14ac:dyDescent="0.35">
      <c r="A508" s="20" t="str">
        <f>B264&amp;C496&amp;D508</f>
        <v>DISTRIBUCION VOLUMEN X CRITERIO (kg ó litros)Golosinas10-30MIL</v>
      </c>
      <c r="B508">
        <v>0</v>
      </c>
      <c r="C508" s="20">
        <v>0</v>
      </c>
      <c r="D508" s="20" t="s">
        <v>92</v>
      </c>
      <c r="E508" s="21">
        <v>20.267143041695487</v>
      </c>
      <c r="F508" s="21">
        <v>19.0756955734111</v>
      </c>
      <c r="G508" s="21">
        <v>26.783652640741796</v>
      </c>
      <c r="H508" s="21">
        <v>25.405771739957444</v>
      </c>
      <c r="I508" s="21">
        <v>28.306616485669505</v>
      </c>
      <c r="J508" s="21">
        <v>22.34952552694293</v>
      </c>
      <c r="K508" s="21">
        <v>20.411409649823</v>
      </c>
      <c r="L508" s="21">
        <v>25.765517511777396</v>
      </c>
      <c r="M508" s="21">
        <v>18.848372176792299</v>
      </c>
      <c r="N508" s="21"/>
      <c r="O508" s="21"/>
    </row>
    <row r="509" spans="1:15" x14ac:dyDescent="0.35">
      <c r="A509" s="20" t="str">
        <f>B264&amp;C496&amp;D509</f>
        <v>DISTRIBUCION VOLUMEN X CRITERIO (kg ó litros)Golosinas30-100MIL</v>
      </c>
      <c r="B509">
        <v>0</v>
      </c>
      <c r="C509" s="20">
        <v>0</v>
      </c>
      <c r="D509" s="20" t="s">
        <v>93</v>
      </c>
      <c r="E509" s="21">
        <v>22.502362660152833</v>
      </c>
      <c r="F509" s="21">
        <v>18.744836285554321</v>
      </c>
      <c r="G509" s="21">
        <v>15.745693944354402</v>
      </c>
      <c r="H509" s="21">
        <v>17.376512769668665</v>
      </c>
      <c r="I509" s="21">
        <v>18.861025165308352</v>
      </c>
      <c r="J509" s="21">
        <v>16.882823338817207</v>
      </c>
      <c r="K509" s="21">
        <v>20.395937908619306</v>
      </c>
      <c r="L509" s="21">
        <v>17.541318227854532</v>
      </c>
      <c r="M509" s="21">
        <v>17.632073243052186</v>
      </c>
      <c r="N509" s="21"/>
      <c r="O509" s="21"/>
    </row>
    <row r="510" spans="1:15" x14ac:dyDescent="0.35">
      <c r="A510" s="20" t="str">
        <f>B264&amp;C496&amp;D510</f>
        <v>DISTRIBUCION VOLUMEN X CRITERIO (kg ó litros)Golosinas100-200MIL</v>
      </c>
      <c r="B510">
        <v>0</v>
      </c>
      <c r="C510" s="20">
        <v>0</v>
      </c>
      <c r="D510" s="20" t="s">
        <v>94</v>
      </c>
      <c r="E510" s="21">
        <v>8.425816902531249</v>
      </c>
      <c r="F510" s="21">
        <v>7.4155717910296266</v>
      </c>
      <c r="G510" s="21">
        <v>7.8898239228722256</v>
      </c>
      <c r="H510" s="21">
        <v>10.340673214422127</v>
      </c>
      <c r="I510" s="21">
        <v>7.0104842364434301</v>
      </c>
      <c r="J510" s="21">
        <v>5.8224387213295774</v>
      </c>
      <c r="K510" s="21">
        <v>7.1298378774349196</v>
      </c>
      <c r="L510" s="21">
        <v>9.1771092357122477</v>
      </c>
      <c r="M510" s="21">
        <v>12.057457948957829</v>
      </c>
      <c r="N510" s="21"/>
      <c r="O510" s="21"/>
    </row>
    <row r="511" spans="1:15" x14ac:dyDescent="0.35">
      <c r="A511" s="20" t="str">
        <f>B264&amp;C496&amp;D511</f>
        <v>DISTRIBUCION VOLUMEN X CRITERIO (kg ó litros)Golosinas200-500MIL</v>
      </c>
      <c r="B511">
        <v>0</v>
      </c>
      <c r="C511" s="20">
        <v>0</v>
      </c>
      <c r="D511" s="20" t="s">
        <v>95</v>
      </c>
      <c r="E511" s="21">
        <v>13.012195714008401</v>
      </c>
      <c r="F511" s="21">
        <v>16.69475138009599</v>
      </c>
      <c r="G511" s="21">
        <v>17.733107097088403</v>
      </c>
      <c r="H511" s="21">
        <v>16.222617983669014</v>
      </c>
      <c r="I511" s="21">
        <v>18.246679168848697</v>
      </c>
      <c r="J511" s="21">
        <v>27.973098836484084</v>
      </c>
      <c r="K511" s="21">
        <v>28.308352296696242</v>
      </c>
      <c r="L511" s="21">
        <v>16.871831743128833</v>
      </c>
      <c r="M511" s="21">
        <v>24.085870062636463</v>
      </c>
      <c r="N511" s="21"/>
      <c r="O511" s="21"/>
    </row>
    <row r="512" spans="1:15" x14ac:dyDescent="0.35">
      <c r="A512" s="20" t="str">
        <f>B264&amp;C496&amp;D512</f>
        <v>DISTRIBUCION VOLUMEN X CRITERIO (kg ó litros)Golosinas&gt;500MIL</v>
      </c>
      <c r="B512">
        <v>0</v>
      </c>
      <c r="C512" s="20">
        <v>0</v>
      </c>
      <c r="D512" s="20" t="s">
        <v>96</v>
      </c>
      <c r="E512" s="21">
        <v>11.763500782197603</v>
      </c>
      <c r="F512" s="21">
        <v>11.793551195700097</v>
      </c>
      <c r="G512" s="21">
        <v>7.7118680169384941</v>
      </c>
      <c r="H512" s="21">
        <v>15.476190141806859</v>
      </c>
      <c r="I512" s="21">
        <v>14.891089386188277</v>
      </c>
      <c r="J512" s="21">
        <v>9.6956047644980163</v>
      </c>
      <c r="K512" s="21">
        <v>7.5740845501920795</v>
      </c>
      <c r="L512" s="21">
        <v>12.173330803322008</v>
      </c>
      <c r="M512" s="21">
        <v>11.176529781214292</v>
      </c>
      <c r="N512" s="21"/>
      <c r="O512" s="21"/>
    </row>
    <row r="513" spans="1:15" x14ac:dyDescent="0.35">
      <c r="A513" s="20" t="str">
        <f>B264&amp;C496&amp;D513</f>
        <v>DISTRIBUCION VOLUMEN X CRITERIO (kg ó litros)GolosinasDE 15 A 19 AÑOS</v>
      </c>
      <c r="B513">
        <v>0</v>
      </c>
      <c r="C513" s="20">
        <v>0</v>
      </c>
      <c r="D513" s="20" t="s">
        <v>97</v>
      </c>
      <c r="E513" s="22">
        <v>5.8252723191820204</v>
      </c>
      <c r="F513" s="22">
        <v>1.7794239207961811</v>
      </c>
      <c r="G513" s="21">
        <v>1.7324853265600835</v>
      </c>
      <c r="H513" s="21">
        <v>3.873093038400949</v>
      </c>
      <c r="I513" s="21">
        <v>8.1831746202050617</v>
      </c>
      <c r="J513" s="21">
        <v>1.3079635200938786</v>
      </c>
      <c r="K513" s="22">
        <v>16.134764051330386</v>
      </c>
      <c r="L513" s="22">
        <v>10.577664690787829</v>
      </c>
      <c r="M513" s="22">
        <v>12.92163822907745</v>
      </c>
      <c r="N513" s="21"/>
      <c r="O513" s="21"/>
    </row>
    <row r="514" spans="1:15" x14ac:dyDescent="0.35">
      <c r="A514" s="20" t="str">
        <f>B264&amp;C496&amp;D514</f>
        <v>DISTRIBUCION VOLUMEN X CRITERIO (kg ó litros)GolosinasDE 20 A 24 AÑOS</v>
      </c>
      <c r="B514">
        <v>0</v>
      </c>
      <c r="C514" s="20">
        <v>0</v>
      </c>
      <c r="D514" s="20" t="s">
        <v>98</v>
      </c>
      <c r="E514" s="21">
        <v>3.1155755573675106</v>
      </c>
      <c r="F514" s="22">
        <v>3.0326816990598462</v>
      </c>
      <c r="G514" s="21">
        <v>4.6159656208802984</v>
      </c>
      <c r="H514" s="21">
        <v>2.5845445719810289</v>
      </c>
      <c r="I514" s="21">
        <v>1.7919131524497547</v>
      </c>
      <c r="J514" s="21">
        <v>4.3299536124281071</v>
      </c>
      <c r="K514" s="21">
        <v>3.7371375567876863</v>
      </c>
      <c r="L514" s="21">
        <v>3.1416692145870755</v>
      </c>
      <c r="M514" s="21">
        <v>8.6718582522378789</v>
      </c>
      <c r="N514" s="21"/>
      <c r="O514" s="21"/>
    </row>
    <row r="515" spans="1:15" x14ac:dyDescent="0.35">
      <c r="A515" s="20" t="str">
        <f>B264&amp;C496&amp;D515</f>
        <v>DISTRIBUCION VOLUMEN X CRITERIO (kg ó litros)GolosinasDE 25 A 34 AÑOS</v>
      </c>
      <c r="B515">
        <v>0</v>
      </c>
      <c r="C515" s="20">
        <v>0</v>
      </c>
      <c r="D515" s="20" t="s">
        <v>99</v>
      </c>
      <c r="E515" s="21">
        <v>19.385133493143581</v>
      </c>
      <c r="F515" s="21">
        <v>15.853076238957497</v>
      </c>
      <c r="G515" s="21">
        <v>24.825265270562547</v>
      </c>
      <c r="H515" s="21">
        <v>21.379876061577612</v>
      </c>
      <c r="I515" s="21">
        <v>12.553222575057758</v>
      </c>
      <c r="J515" s="21">
        <v>17.688552457977465</v>
      </c>
      <c r="K515" s="21">
        <v>13.178256670224625</v>
      </c>
      <c r="L515" s="21">
        <v>16.260778422542021</v>
      </c>
      <c r="M515" s="21">
        <v>15.192791272213629</v>
      </c>
      <c r="N515" s="21"/>
      <c r="O515" s="21"/>
    </row>
    <row r="516" spans="1:15" x14ac:dyDescent="0.35">
      <c r="A516" s="20" t="str">
        <f>B264&amp;C496&amp;D516</f>
        <v>DISTRIBUCION VOLUMEN X CRITERIO (kg ó litros)GolosinasDE 35 A 49 AÑOS</v>
      </c>
      <c r="B516">
        <v>0</v>
      </c>
      <c r="C516" s="20">
        <v>0</v>
      </c>
      <c r="D516" s="20" t="s">
        <v>100</v>
      </c>
      <c r="E516" s="21">
        <v>38.547439658056859</v>
      </c>
      <c r="F516" s="21">
        <v>27.477598522393187</v>
      </c>
      <c r="G516" s="21">
        <v>30.682239866682572</v>
      </c>
      <c r="H516" s="21">
        <v>31.004506036668484</v>
      </c>
      <c r="I516" s="21">
        <v>31.226948707793216</v>
      </c>
      <c r="J516" s="21">
        <v>23.269286518998715</v>
      </c>
      <c r="K516" s="21">
        <v>28.436699985304131</v>
      </c>
      <c r="L516" s="21">
        <v>30.029406005356961</v>
      </c>
      <c r="M516" s="21">
        <v>28.830249486549185</v>
      </c>
      <c r="N516" s="21"/>
      <c r="O516" s="21"/>
    </row>
    <row r="517" spans="1:15" x14ac:dyDescent="0.35">
      <c r="A517" s="20" t="str">
        <f>B264&amp;C496&amp;D517</f>
        <v>DISTRIBUCION VOLUMEN X CRITERIO (kg ó litros)GolosinasDE 50 A 59 AÑOS</v>
      </c>
      <c r="B517">
        <v>0</v>
      </c>
      <c r="C517" s="20">
        <v>0</v>
      </c>
      <c r="D517" s="20" t="s">
        <v>101</v>
      </c>
      <c r="E517" s="21">
        <v>16.556810399071878</v>
      </c>
      <c r="F517" s="22">
        <v>21.430662410214829</v>
      </c>
      <c r="G517" s="21">
        <v>19.051986433961705</v>
      </c>
      <c r="H517" s="21">
        <v>24.524478517663823</v>
      </c>
      <c r="I517" s="21">
        <v>23.954415726199578</v>
      </c>
      <c r="J517" s="21">
        <v>34.479311367728236</v>
      </c>
      <c r="K517" s="21">
        <v>28.17151625891141</v>
      </c>
      <c r="L517" s="21">
        <v>21.146414160769705</v>
      </c>
      <c r="M517" s="21">
        <v>17.926533180504308</v>
      </c>
      <c r="N517" s="21"/>
      <c r="O517" s="21"/>
    </row>
    <row r="518" spans="1:15" x14ac:dyDescent="0.35">
      <c r="A518" s="20" t="str">
        <f>B264&amp;C496&amp;D518</f>
        <v>DISTRIBUCION VOLUMEN X CRITERIO (kg ó litros)GolosinasDE 60 A 75 AÑOS</v>
      </c>
      <c r="B518">
        <v>0</v>
      </c>
      <c r="C518" s="20">
        <v>0</v>
      </c>
      <c r="D518" s="20" t="s">
        <v>102</v>
      </c>
      <c r="E518" s="22">
        <v>16.569766010844369</v>
      </c>
      <c r="F518" s="22">
        <v>30.426557937448241</v>
      </c>
      <c r="G518" s="22">
        <v>19.092057863265531</v>
      </c>
      <c r="H518" s="22">
        <v>16.633489140663357</v>
      </c>
      <c r="I518" s="22">
        <v>22.290312149029113</v>
      </c>
      <c r="J518" s="22">
        <v>18.924952124766385</v>
      </c>
      <c r="K518" s="22">
        <v>10.341636084627359</v>
      </c>
      <c r="L518" s="22">
        <v>18.844082288962493</v>
      </c>
      <c r="M518" s="22">
        <v>16.456919661365795</v>
      </c>
      <c r="N518" s="21"/>
      <c r="O518" s="21"/>
    </row>
    <row r="519" spans="1:15" x14ac:dyDescent="0.35">
      <c r="A519" s="20" t="str">
        <f>B264&amp;C496&amp;D519</f>
        <v>DISTRIBUCION VOLUMEN X CRITERIO (kg ó litros)GolosinasNIVEL ALTO</v>
      </c>
      <c r="B519">
        <v>0</v>
      </c>
      <c r="C519" s="20">
        <v>0</v>
      </c>
      <c r="D519" s="20" t="s">
        <v>158</v>
      </c>
      <c r="E519" s="21">
        <v>25.478476418849748</v>
      </c>
      <c r="F519" s="21">
        <v>22.168846423678232</v>
      </c>
      <c r="G519" s="21">
        <v>26.720441600707503</v>
      </c>
      <c r="H519" s="21">
        <v>20.803143224003207</v>
      </c>
      <c r="I519" s="21">
        <v>20.438743414399525</v>
      </c>
      <c r="J519" s="21">
        <v>29.088250765519994</v>
      </c>
      <c r="K519" s="21">
        <v>21.058275747554411</v>
      </c>
      <c r="L519" s="21">
        <v>25.31223791718724</v>
      </c>
      <c r="M519" s="21">
        <v>28.31429436120046</v>
      </c>
      <c r="N519" s="21"/>
      <c r="O519" s="21"/>
    </row>
    <row r="520" spans="1:15" x14ac:dyDescent="0.35">
      <c r="A520" s="20" t="str">
        <f>B264&amp;C496&amp;D520</f>
        <v>DISTRIBUCION VOLUMEN X CRITERIO (kg ó litros)GolosinasNIVEL MEDIO ALTO</v>
      </c>
      <c r="B520">
        <v>0</v>
      </c>
      <c r="C520" s="20">
        <v>0</v>
      </c>
      <c r="D520" s="20" t="s">
        <v>159</v>
      </c>
      <c r="E520" s="21">
        <v>18.951650901857839</v>
      </c>
      <c r="F520" s="21">
        <v>10.155049000253921</v>
      </c>
      <c r="G520" s="21">
        <v>12.342191198547171</v>
      </c>
      <c r="H520" s="21">
        <v>12.881327008033944</v>
      </c>
      <c r="I520" s="21">
        <v>13.053626087178715</v>
      </c>
      <c r="J520" s="21">
        <v>10.697319615908295</v>
      </c>
      <c r="K520" s="21">
        <v>9.1133829745903316</v>
      </c>
      <c r="L520" s="21">
        <v>14.415174844046227</v>
      </c>
      <c r="M520" s="21">
        <v>10.719285768125321</v>
      </c>
      <c r="N520" s="21"/>
      <c r="O520" s="21"/>
    </row>
    <row r="521" spans="1:15" x14ac:dyDescent="0.35">
      <c r="A521" s="20" t="str">
        <f>B264&amp;C496&amp;D521</f>
        <v>DISTRIBUCION VOLUMEN X CRITERIO (kg ó litros)GolosinasNIVEL MEDIO</v>
      </c>
      <c r="B521">
        <v>0</v>
      </c>
      <c r="C521" s="20">
        <v>0</v>
      </c>
      <c r="D521" s="20" t="s">
        <v>160</v>
      </c>
      <c r="E521" s="21">
        <v>19.955409513918202</v>
      </c>
      <c r="F521" s="21">
        <v>25.59693837838029</v>
      </c>
      <c r="G521" s="21">
        <v>33.049878259090683</v>
      </c>
      <c r="H521" s="21">
        <v>22.4038153552316</v>
      </c>
      <c r="I521" s="21">
        <v>26.181972030923735</v>
      </c>
      <c r="J521" s="21">
        <v>17.534109565799763</v>
      </c>
      <c r="K521" s="21">
        <v>31.349806181083828</v>
      </c>
      <c r="L521" s="21">
        <v>21.725308917295123</v>
      </c>
      <c r="M521" s="21">
        <v>24.816072916706378</v>
      </c>
      <c r="N521" s="21"/>
      <c r="O521" s="21"/>
    </row>
    <row r="522" spans="1:15" x14ac:dyDescent="0.35">
      <c r="A522" s="20" t="str">
        <f>B264&amp;C496&amp;D522</f>
        <v>DISTRIBUCION VOLUMEN X CRITERIO (kg ó litros)GolosinasNIVEL MEDIO BAJO</v>
      </c>
      <c r="B522">
        <v>0</v>
      </c>
      <c r="C522" s="20">
        <v>0</v>
      </c>
      <c r="D522" s="20" t="s">
        <v>161</v>
      </c>
      <c r="E522" s="21">
        <v>16.8800934956408</v>
      </c>
      <c r="F522" s="22">
        <v>14.652512932817672</v>
      </c>
      <c r="G522" s="21">
        <v>13.687499743142936</v>
      </c>
      <c r="H522" s="21">
        <v>14.643519565201752</v>
      </c>
      <c r="I522" s="21">
        <v>11.940299579590386</v>
      </c>
      <c r="J522" s="21">
        <v>15.589099932482448</v>
      </c>
      <c r="K522" s="21">
        <v>10.06688118445593</v>
      </c>
      <c r="L522" s="21">
        <v>13.552404855778851</v>
      </c>
      <c r="M522" s="21">
        <v>13.834524000977217</v>
      </c>
      <c r="N522" s="21"/>
      <c r="O522" s="21"/>
    </row>
    <row r="523" spans="1:15" x14ac:dyDescent="0.35">
      <c r="A523" s="20" t="str">
        <f>B264&amp;C496&amp;D523</f>
        <v>DISTRIBUCION VOLUMEN X CRITERIO (kg ó litros)GolosinasHOMBRE</v>
      </c>
      <c r="B523">
        <v>0</v>
      </c>
      <c r="C523" s="20">
        <v>0</v>
      </c>
      <c r="D523" s="20" t="s">
        <v>107</v>
      </c>
      <c r="E523" s="21">
        <v>22.350826164991055</v>
      </c>
      <c r="F523" s="21">
        <v>35.537216274971939</v>
      </c>
      <c r="G523" s="21">
        <v>42.402402197857946</v>
      </c>
      <c r="H523" s="21">
        <v>27.471036937818116</v>
      </c>
      <c r="I523" s="21">
        <v>32.56470827156275</v>
      </c>
      <c r="J523" s="21">
        <v>39.649295583305587</v>
      </c>
      <c r="K523" s="21">
        <v>29.82801609609761</v>
      </c>
      <c r="L523" s="21">
        <v>36.99113894794516</v>
      </c>
      <c r="M523" s="21">
        <v>33.747711747868934</v>
      </c>
      <c r="N523" s="21"/>
      <c r="O523" s="21"/>
    </row>
    <row r="524" spans="1:15" x14ac:dyDescent="0.35">
      <c r="A524" s="20" t="str">
        <f>B264&amp;C496&amp;D524</f>
        <v>DISTRIBUCION VOLUMEN X CRITERIO (kg ó litros)GolosinasMUJER</v>
      </c>
      <c r="B524">
        <v>0</v>
      </c>
      <c r="C524" s="20">
        <v>0</v>
      </c>
      <c r="D524" s="20" t="s">
        <v>108</v>
      </c>
      <c r="E524" s="21">
        <v>77.649179939392369</v>
      </c>
      <c r="F524" s="21">
        <v>64.462777165199967</v>
      </c>
      <c r="G524" s="21">
        <v>57.597603713486912</v>
      </c>
      <c r="H524" s="21">
        <v>72.52895644614054</v>
      </c>
      <c r="I524" s="21">
        <v>67.43527720703112</v>
      </c>
      <c r="J524" s="21">
        <v>60.350726764693242</v>
      </c>
      <c r="K524" s="21">
        <v>70.171987619203819</v>
      </c>
      <c r="L524" s="21">
        <v>63.00887950944972</v>
      </c>
      <c r="M524" s="21">
        <v>66.252274283044088</v>
      </c>
      <c r="N524" s="21"/>
      <c r="O524" s="21"/>
    </row>
    <row r="525" spans="1:15" x14ac:dyDescent="0.35">
      <c r="A525" s="20" t="str">
        <f>B525&amp;C525&amp;D525</f>
        <v>CONSUMO PER CAPITA (kg ó litros por individuo)Total AperitivosT.ESPAÑA</v>
      </c>
      <c r="B525" t="s">
        <v>51</v>
      </c>
      <c r="C525" s="20" t="s">
        <v>42</v>
      </c>
      <c r="D525" s="20" t="s">
        <v>79</v>
      </c>
      <c r="E525" s="21">
        <v>0.38630751191124679</v>
      </c>
      <c r="F525" s="21">
        <v>0.37582563116595952</v>
      </c>
      <c r="G525" s="21">
        <v>0.36266769325885467</v>
      </c>
      <c r="H525" s="21">
        <v>0.45869211964309964</v>
      </c>
      <c r="I525" s="21">
        <v>0.3372097326714989</v>
      </c>
      <c r="J525" s="21">
        <v>0.32627272606375257</v>
      </c>
      <c r="K525" s="21">
        <v>0.31785155919538582</v>
      </c>
      <c r="L525" s="21">
        <v>0.43547672367515278</v>
      </c>
      <c r="M525" s="21">
        <v>0.34437583767851077</v>
      </c>
      <c r="N525" s="21"/>
      <c r="O525" s="21"/>
    </row>
    <row r="526" spans="1:15" x14ac:dyDescent="0.35">
      <c r="A526" s="20" t="str">
        <f>B525&amp;C525&amp;D526</f>
        <v>CONSUMO PER CAPITA (kg ó litros por individuo)Total AperitivosBCN AM</v>
      </c>
      <c r="B526">
        <v>0</v>
      </c>
      <c r="C526" s="20">
        <v>0</v>
      </c>
      <c r="D526" s="20" t="s">
        <v>81</v>
      </c>
      <c r="E526" s="21">
        <v>0.46766706992946638</v>
      </c>
      <c r="F526" s="21">
        <v>0.44700093548870862</v>
      </c>
      <c r="G526" s="21">
        <v>0.37260199330036009</v>
      </c>
      <c r="H526" s="21">
        <v>0.52861535325958608</v>
      </c>
      <c r="I526" s="21">
        <v>0.38304811990802701</v>
      </c>
      <c r="J526" s="21">
        <v>0.3904103439999973</v>
      </c>
      <c r="K526" s="21">
        <v>0.41595737352226797</v>
      </c>
      <c r="L526" s="21">
        <v>0.40222631272272363</v>
      </c>
      <c r="M526" s="21">
        <v>0.3079056125546939</v>
      </c>
      <c r="N526" s="21"/>
      <c r="O526" s="21"/>
    </row>
    <row r="527" spans="1:15" x14ac:dyDescent="0.35">
      <c r="A527" s="20" t="str">
        <f>B525&amp;C525&amp;D527</f>
        <v>CONSUMO PER CAPITA (kg ó litros por individuo)Total AperitivosREST.CAT ARAGON</v>
      </c>
      <c r="B527">
        <v>0</v>
      </c>
      <c r="C527" s="20">
        <v>0</v>
      </c>
      <c r="D527" s="20" t="s">
        <v>82</v>
      </c>
      <c r="E527" s="21">
        <v>0.30082916376309771</v>
      </c>
      <c r="F527" s="21">
        <v>0.37155707081461581</v>
      </c>
      <c r="G527" s="21">
        <v>0.43660393147959342</v>
      </c>
      <c r="H527" s="21">
        <v>0.51442253532514481</v>
      </c>
      <c r="I527" s="21">
        <v>0.37565844535638671</v>
      </c>
      <c r="J527" s="21">
        <v>0.38228374112210345</v>
      </c>
      <c r="K527" s="21">
        <v>0.41002226873221526</v>
      </c>
      <c r="L527" s="21">
        <v>0.56088959517234926</v>
      </c>
      <c r="M527" s="21">
        <v>0.49857109036363872</v>
      </c>
      <c r="N527" s="21"/>
      <c r="O527" s="21"/>
    </row>
    <row r="528" spans="1:15" x14ac:dyDescent="0.35">
      <c r="A528" s="20" t="str">
        <f>B525&amp;C525&amp;D528</f>
        <v>CONSUMO PER CAPITA (kg ó litros por individuo)Total AperitivosLEVANTE</v>
      </c>
      <c r="B528">
        <v>0</v>
      </c>
      <c r="C528" s="20">
        <v>0</v>
      </c>
      <c r="D528" s="20" t="s">
        <v>83</v>
      </c>
      <c r="E528" s="21">
        <v>0.3287918780312119</v>
      </c>
      <c r="F528" s="21">
        <v>0.37367271249558182</v>
      </c>
      <c r="G528" s="21">
        <v>0.335402693133529</v>
      </c>
      <c r="H528" s="21">
        <v>0.4051466644598769</v>
      </c>
      <c r="I528" s="21">
        <v>0.26401536459799368</v>
      </c>
      <c r="J528" s="21">
        <v>0.25130094931976826</v>
      </c>
      <c r="K528" s="21">
        <v>0.21871585359936122</v>
      </c>
      <c r="L528" s="21">
        <v>0.3814856179032895</v>
      </c>
      <c r="M528" s="21">
        <v>0.23597848949378086</v>
      </c>
      <c r="N528" s="21"/>
      <c r="O528" s="21"/>
    </row>
    <row r="529" spans="1:15" x14ac:dyDescent="0.35">
      <c r="A529" s="20" t="str">
        <f>B525&amp;C525&amp;D529</f>
        <v>CONSUMO PER CAPITA (kg ó litros por individuo)Total AperitivosANDALUCIA</v>
      </c>
      <c r="B529">
        <v>0</v>
      </c>
      <c r="C529" s="20">
        <v>0</v>
      </c>
      <c r="D529" s="20" t="s">
        <v>84</v>
      </c>
      <c r="E529" s="21">
        <v>0.40330817626573967</v>
      </c>
      <c r="F529" s="21">
        <v>0.33793282747345654</v>
      </c>
      <c r="G529" s="21">
        <v>0.32878279695705515</v>
      </c>
      <c r="H529" s="21">
        <v>0.45269089626901704</v>
      </c>
      <c r="I529" s="21">
        <v>0.35091001006931871</v>
      </c>
      <c r="J529" s="21">
        <v>0.32892055285388944</v>
      </c>
      <c r="K529" s="21">
        <v>0.30537254206590519</v>
      </c>
      <c r="L529" s="21">
        <v>0.40412102726149957</v>
      </c>
      <c r="M529" s="21">
        <v>0.34870060829575694</v>
      </c>
      <c r="N529" s="21"/>
      <c r="O529" s="21"/>
    </row>
    <row r="530" spans="1:15" x14ac:dyDescent="0.35">
      <c r="A530" s="20" t="str">
        <f>B525&amp;C525&amp;D530</f>
        <v>CONSUMO PER CAPITA (kg ó litros por individuo)Total AperitivosMDD AM</v>
      </c>
      <c r="B530">
        <v>0</v>
      </c>
      <c r="C530" s="20">
        <v>0</v>
      </c>
      <c r="D530" s="20" t="s">
        <v>85</v>
      </c>
      <c r="E530" s="21">
        <v>0.27856313437849756</v>
      </c>
      <c r="F530" s="21">
        <v>0.27691354695410958</v>
      </c>
      <c r="G530" s="21">
        <v>0.29174824737877308</v>
      </c>
      <c r="H530" s="21">
        <v>0.39586352359912735</v>
      </c>
      <c r="I530" s="21">
        <v>0.26587286766209922</v>
      </c>
      <c r="J530" s="21">
        <v>0.3044564589809346</v>
      </c>
      <c r="K530" s="21">
        <v>0.2351420518984311</v>
      </c>
      <c r="L530" s="21">
        <v>0.44129150278381396</v>
      </c>
      <c r="M530" s="21">
        <v>0.24738613615357929</v>
      </c>
      <c r="N530" s="21"/>
      <c r="O530" s="21"/>
    </row>
    <row r="531" spans="1:15" x14ac:dyDescent="0.35">
      <c r="A531" s="20" t="str">
        <f>B525&amp;C525&amp;D531</f>
        <v>CONSUMO PER CAPITA (kg ó litros por individuo)Total AperitivosRTO CENTRO</v>
      </c>
      <c r="B531">
        <v>0</v>
      </c>
      <c r="C531" s="20">
        <v>0</v>
      </c>
      <c r="D531" s="20" t="s">
        <v>86</v>
      </c>
      <c r="E531" s="21">
        <v>0.513474095788506</v>
      </c>
      <c r="F531" s="21">
        <v>0.44313170120617468</v>
      </c>
      <c r="G531" s="21">
        <v>0.4322708030559923</v>
      </c>
      <c r="H531" s="21">
        <v>0.47423031407116323</v>
      </c>
      <c r="I531" s="21">
        <v>0.4394467192000005</v>
      </c>
      <c r="J531" s="21">
        <v>0.34757048363427284</v>
      </c>
      <c r="K531" s="21">
        <v>0.30198122104303871</v>
      </c>
      <c r="L531" s="21">
        <v>0.41524823067589628</v>
      </c>
      <c r="M531" s="21">
        <v>0.54919145435200223</v>
      </c>
      <c r="N531" s="21"/>
      <c r="O531" s="21"/>
    </row>
    <row r="532" spans="1:15" x14ac:dyDescent="0.35">
      <c r="A532" s="20" t="str">
        <f>B525&amp;C525&amp;D532</f>
        <v>CONSUMO PER CAPITA (kg ó litros por individuo)Total AperitivosNORTE-CENTRO</v>
      </c>
      <c r="B532">
        <v>0</v>
      </c>
      <c r="C532" s="20">
        <v>0</v>
      </c>
      <c r="D532" s="20" t="s">
        <v>87</v>
      </c>
      <c r="E532" s="21">
        <v>0.5421972140378658</v>
      </c>
      <c r="F532" s="21">
        <v>0.55558930468292989</v>
      </c>
      <c r="G532" s="21">
        <v>0.38974415264476953</v>
      </c>
      <c r="H532" s="21">
        <v>0.54102199843483523</v>
      </c>
      <c r="I532" s="21">
        <v>0.37544575191101115</v>
      </c>
      <c r="J532" s="21">
        <v>0.33178262832750927</v>
      </c>
      <c r="K532" s="21">
        <v>0.39401905845731289</v>
      </c>
      <c r="L532" s="21">
        <v>0.54484053322963089</v>
      </c>
      <c r="M532" s="21">
        <v>0.37640319456096899</v>
      </c>
      <c r="N532" s="21"/>
      <c r="O532" s="21"/>
    </row>
    <row r="533" spans="1:15" x14ac:dyDescent="0.35">
      <c r="A533" s="20" t="str">
        <f>B525&amp;C525&amp;D533</f>
        <v>CONSUMO PER CAPITA (kg ó litros por individuo)Total AperitivosNOROESTE</v>
      </c>
      <c r="B533">
        <v>0</v>
      </c>
      <c r="C533" s="20">
        <v>0</v>
      </c>
      <c r="D533" s="20" t="s">
        <v>88</v>
      </c>
      <c r="E533" s="21">
        <v>0.3475207114814291</v>
      </c>
      <c r="F533" s="21">
        <v>0.28438440888459338</v>
      </c>
      <c r="G533" s="21">
        <v>0.37120071137519572</v>
      </c>
      <c r="H533" s="21">
        <v>0.40147984808766696</v>
      </c>
      <c r="I533" s="21">
        <v>0.28582919426190001</v>
      </c>
      <c r="J533" s="21">
        <v>0.3049082688586584</v>
      </c>
      <c r="K533" s="21">
        <v>0.34101572198991059</v>
      </c>
      <c r="L533" s="21">
        <v>0.34984835321681046</v>
      </c>
      <c r="M533" s="21">
        <v>0.22259720563497587</v>
      </c>
      <c r="N533" s="21"/>
      <c r="O533" s="21"/>
    </row>
    <row r="534" spans="1:15" x14ac:dyDescent="0.35">
      <c r="A534" s="20" t="str">
        <f>B525&amp;C525&amp;D534</f>
        <v>CONSUMO PER CAPITA (kg ó litros por individuo)Total Aperitivos&lt;2MIL</v>
      </c>
      <c r="B534">
        <v>0</v>
      </c>
      <c r="C534" s="20">
        <v>0</v>
      </c>
      <c r="D534" s="20" t="s">
        <v>89</v>
      </c>
      <c r="E534" s="21">
        <v>0.35851206505801714</v>
      </c>
      <c r="F534" s="21">
        <v>0.36807800386360767</v>
      </c>
      <c r="G534" s="21">
        <v>0.3098076431140746</v>
      </c>
      <c r="H534" s="21">
        <v>0.51388419203864921</v>
      </c>
      <c r="I534" s="21">
        <v>0.29638716651810798</v>
      </c>
      <c r="J534" s="21">
        <v>0.28688979619054145</v>
      </c>
      <c r="K534" s="21">
        <v>0.3693743785176764</v>
      </c>
      <c r="L534" s="21">
        <v>0.45333414184371484</v>
      </c>
      <c r="M534" s="21">
        <v>0.24809760360666425</v>
      </c>
      <c r="N534" s="21"/>
      <c r="O534" s="21"/>
    </row>
    <row r="535" spans="1:15" x14ac:dyDescent="0.35">
      <c r="A535" s="20" t="str">
        <f>B525&amp;C525&amp;D535</f>
        <v>CONSUMO PER CAPITA (kg ó litros por individuo)Total Aperitivos2-5MIL</v>
      </c>
      <c r="B535">
        <v>0</v>
      </c>
      <c r="C535" s="20">
        <v>0</v>
      </c>
      <c r="D535" s="20" t="s">
        <v>90</v>
      </c>
      <c r="E535" s="21">
        <v>0.36229198594854412</v>
      </c>
      <c r="F535" s="21">
        <v>0.37073201433969233</v>
      </c>
      <c r="G535" s="21">
        <v>0.29792492942794302</v>
      </c>
      <c r="H535" s="21">
        <v>0.30289020691960689</v>
      </c>
      <c r="I535" s="21">
        <v>0.20882638601891679</v>
      </c>
      <c r="J535" s="21">
        <v>0.30272507210449512</v>
      </c>
      <c r="K535" s="21">
        <v>0.21803432155599842</v>
      </c>
      <c r="L535" s="21">
        <v>0.34290450214772233</v>
      </c>
      <c r="M535" s="21">
        <v>0.26039664575492821</v>
      </c>
      <c r="N535" s="21"/>
      <c r="O535" s="21"/>
    </row>
    <row r="536" spans="1:15" x14ac:dyDescent="0.35">
      <c r="A536" s="20" t="str">
        <f>B525&amp;C525&amp;D536</f>
        <v>CONSUMO PER CAPITA (kg ó litros por individuo)Total Aperitivos5-10MIL</v>
      </c>
      <c r="B536">
        <v>0</v>
      </c>
      <c r="C536" s="20">
        <v>0</v>
      </c>
      <c r="D536" s="20" t="s">
        <v>91</v>
      </c>
      <c r="E536" s="21">
        <v>0.27393815650534326</v>
      </c>
      <c r="F536" s="21">
        <v>0.25436853624493289</v>
      </c>
      <c r="G536" s="21">
        <v>0.34542268844345753</v>
      </c>
      <c r="H536" s="21">
        <v>0.48101849781694284</v>
      </c>
      <c r="I536" s="21">
        <v>0.34713007158112019</v>
      </c>
      <c r="J536" s="21">
        <v>0.1876610709600828</v>
      </c>
      <c r="K536" s="21">
        <v>0.1807185592737918</v>
      </c>
      <c r="L536" s="21">
        <v>0.2871988950612403</v>
      </c>
      <c r="M536" s="21">
        <v>0.2189101877988002</v>
      </c>
      <c r="N536" s="21"/>
      <c r="O536" s="21"/>
    </row>
    <row r="537" spans="1:15" x14ac:dyDescent="0.35">
      <c r="A537" s="20" t="str">
        <f>B525&amp;C525&amp;D537</f>
        <v>CONSUMO PER CAPITA (kg ó litros por individuo)Total Aperitivos10-30MIL</v>
      </c>
      <c r="B537">
        <v>0</v>
      </c>
      <c r="C537" s="20">
        <v>0</v>
      </c>
      <c r="D537" s="20" t="s">
        <v>92</v>
      </c>
      <c r="E537" s="21">
        <v>0.42711265303489321</v>
      </c>
      <c r="F537" s="21">
        <v>0.43235103598838109</v>
      </c>
      <c r="G537" s="21">
        <v>0.43381102257860643</v>
      </c>
      <c r="H537" s="21">
        <v>0.52188601617399455</v>
      </c>
      <c r="I537" s="21">
        <v>0.44812758363382271</v>
      </c>
      <c r="J537" s="21">
        <v>0.34689695244990149</v>
      </c>
      <c r="K537" s="21">
        <v>0.39061898865216721</v>
      </c>
      <c r="L537" s="21">
        <v>0.47622567960648909</v>
      </c>
      <c r="M537" s="21">
        <v>0.43685580278629504</v>
      </c>
      <c r="N537" s="21"/>
      <c r="O537" s="21"/>
    </row>
    <row r="538" spans="1:15" x14ac:dyDescent="0.35">
      <c r="A538" s="20" t="str">
        <f>B525&amp;C525&amp;D538</f>
        <v>CONSUMO PER CAPITA (kg ó litros por individuo)Total Aperitivos30-100MIL</v>
      </c>
      <c r="B538">
        <v>0</v>
      </c>
      <c r="C538" s="20">
        <v>0</v>
      </c>
      <c r="D538" s="20" t="s">
        <v>93</v>
      </c>
      <c r="E538" s="21">
        <v>0.42831932295595665</v>
      </c>
      <c r="F538" s="21">
        <v>0.40039801041759387</v>
      </c>
      <c r="G538" s="21">
        <v>0.35817680703194488</v>
      </c>
      <c r="H538" s="21">
        <v>0.42674081196963171</v>
      </c>
      <c r="I538" s="21">
        <v>0.327797257385881</v>
      </c>
      <c r="J538" s="21">
        <v>0.34433646550482555</v>
      </c>
      <c r="K538" s="21">
        <v>0.32358284167691054</v>
      </c>
      <c r="L538" s="21">
        <v>0.50528856660069865</v>
      </c>
      <c r="M538" s="21">
        <v>0.37539231677231955</v>
      </c>
      <c r="N538" s="21"/>
      <c r="O538" s="21"/>
    </row>
    <row r="539" spans="1:15" x14ac:dyDescent="0.35">
      <c r="A539" s="20" t="str">
        <f>B525&amp;C525&amp;D539</f>
        <v>CONSUMO PER CAPITA (kg ó litros por individuo)Total Aperitivos100-200MIL</v>
      </c>
      <c r="B539">
        <v>0</v>
      </c>
      <c r="C539" s="20">
        <v>0</v>
      </c>
      <c r="D539" s="20" t="s">
        <v>94</v>
      </c>
      <c r="E539" s="21">
        <v>0.25372205286628663</v>
      </c>
      <c r="F539" s="21">
        <v>0.26757243728528374</v>
      </c>
      <c r="G539" s="21">
        <v>0.231955101041808</v>
      </c>
      <c r="H539" s="21">
        <v>0.37659315040919439</v>
      </c>
      <c r="I539" s="21">
        <v>0.26385122109738945</v>
      </c>
      <c r="J539" s="21">
        <v>0.32645315398283126</v>
      </c>
      <c r="K539" s="21">
        <v>0.28047245486149497</v>
      </c>
      <c r="L539" s="21">
        <v>0.36188369746946442</v>
      </c>
      <c r="M539" s="21">
        <v>0.28270662942950525</v>
      </c>
      <c r="N539" s="21"/>
      <c r="O539" s="21"/>
    </row>
    <row r="540" spans="1:15" x14ac:dyDescent="0.35">
      <c r="A540" s="20" t="str">
        <f>B525&amp;C525&amp;D540</f>
        <v>CONSUMO PER CAPITA (kg ó litros por individuo)Total Aperitivos200-500MIL</v>
      </c>
      <c r="B540">
        <v>0</v>
      </c>
      <c r="C540" s="20">
        <v>0</v>
      </c>
      <c r="D540" s="20" t="s">
        <v>95</v>
      </c>
      <c r="E540" s="21">
        <v>0.53174940832266882</v>
      </c>
      <c r="F540" s="21">
        <v>0.51488412453652521</v>
      </c>
      <c r="G540" s="21">
        <v>0.48140680573812683</v>
      </c>
      <c r="H540" s="21">
        <v>0.59063803756909306</v>
      </c>
      <c r="I540" s="21">
        <v>0.38893202831364615</v>
      </c>
      <c r="J540" s="21">
        <v>0.38144831635805398</v>
      </c>
      <c r="K540" s="21">
        <v>0.37296450686773536</v>
      </c>
      <c r="L540" s="21">
        <v>0.48596536250339623</v>
      </c>
      <c r="M540" s="21">
        <v>0.41614921530689863</v>
      </c>
      <c r="N540" s="21"/>
      <c r="O540" s="21"/>
    </row>
    <row r="541" spans="1:15" x14ac:dyDescent="0.35">
      <c r="A541" s="20" t="str">
        <f>B525&amp;C525&amp;D541</f>
        <v>CONSUMO PER CAPITA (kg ó litros por individuo)Total Aperitivos&gt;500MIL</v>
      </c>
      <c r="B541">
        <v>0</v>
      </c>
      <c r="C541" s="20">
        <v>0</v>
      </c>
      <c r="D541" s="20" t="s">
        <v>96</v>
      </c>
      <c r="E541" s="21">
        <v>0.33024712565249981</v>
      </c>
      <c r="F541" s="21">
        <v>0.3061466979065105</v>
      </c>
      <c r="G541" s="21">
        <v>0.32914308815700488</v>
      </c>
      <c r="H541" s="21">
        <v>0.40679479599456508</v>
      </c>
      <c r="I541" s="21">
        <v>0.29198171973685083</v>
      </c>
      <c r="J541" s="21">
        <v>0.33126728810045231</v>
      </c>
      <c r="K541" s="21">
        <v>0.30269124849454898</v>
      </c>
      <c r="L541" s="21">
        <v>0.41582586916467967</v>
      </c>
      <c r="M541" s="21">
        <v>0.3182452538745511</v>
      </c>
      <c r="N541" s="21"/>
      <c r="O541" s="21"/>
    </row>
    <row r="542" spans="1:15" x14ac:dyDescent="0.35">
      <c r="A542" s="20" t="str">
        <f>B525&amp;C525&amp;D542</f>
        <v>CONSUMO PER CAPITA (kg ó litros por individuo)Total AperitivosDE 15 A 19 AÑOS</v>
      </c>
      <c r="B542">
        <v>0</v>
      </c>
      <c r="C542" s="20">
        <v>0</v>
      </c>
      <c r="D542" s="20" t="s">
        <v>97</v>
      </c>
      <c r="E542" s="21">
        <v>0.28537521954759765</v>
      </c>
      <c r="F542" s="21">
        <v>0.39869694093626951</v>
      </c>
      <c r="G542" s="21">
        <v>0.2884876739113329</v>
      </c>
      <c r="H542" s="21">
        <v>0.46485886472149124</v>
      </c>
      <c r="I542" s="21">
        <v>0.37186018793601611</v>
      </c>
      <c r="J542" s="21">
        <v>0.28856063221450601</v>
      </c>
      <c r="K542" s="21">
        <v>0.22227957048769439</v>
      </c>
      <c r="L542" s="21">
        <v>0.32568370765138294</v>
      </c>
      <c r="M542" s="21">
        <v>0.43659417962305924</v>
      </c>
      <c r="N542" s="21"/>
      <c r="O542" s="21"/>
    </row>
    <row r="543" spans="1:15" x14ac:dyDescent="0.35">
      <c r="A543" s="20" t="str">
        <f>B525&amp;C525&amp;D543</f>
        <v>CONSUMO PER CAPITA (kg ó litros por individuo)Total AperitivosDE 20 A 24 AÑOS</v>
      </c>
      <c r="B543">
        <v>0</v>
      </c>
      <c r="C543" s="20">
        <v>0</v>
      </c>
      <c r="D543" s="20" t="s">
        <v>98</v>
      </c>
      <c r="E543" s="21">
        <v>0.25650675025165132</v>
      </c>
      <c r="F543" s="21">
        <v>0.22074124034335091</v>
      </c>
      <c r="G543" s="21">
        <v>0.17374102986153789</v>
      </c>
      <c r="H543" s="21">
        <v>0.166332602133103</v>
      </c>
      <c r="I543" s="21">
        <v>0.19211339948265699</v>
      </c>
      <c r="J543" s="21">
        <v>0.21591831607706433</v>
      </c>
      <c r="K543" s="21">
        <v>0.22940743659318114</v>
      </c>
      <c r="L543" s="21">
        <v>0.23864638575213576</v>
      </c>
      <c r="M543" s="21">
        <v>0.17076370822116202</v>
      </c>
      <c r="N543" s="21"/>
      <c r="O543" s="21"/>
    </row>
    <row r="544" spans="1:15" x14ac:dyDescent="0.35">
      <c r="A544" s="20" t="str">
        <f>B525&amp;C525&amp;D544</f>
        <v>CONSUMO PER CAPITA (kg ó litros por individuo)Total AperitivosDE 25 A 34 AÑOS</v>
      </c>
      <c r="B544">
        <v>0</v>
      </c>
      <c r="C544" s="20">
        <v>0</v>
      </c>
      <c r="D544" s="20" t="s">
        <v>99</v>
      </c>
      <c r="E544" s="21">
        <v>0.29678740265723791</v>
      </c>
      <c r="F544" s="21">
        <v>0.23635183253752137</v>
      </c>
      <c r="G544" s="21">
        <v>0.27801955351851276</v>
      </c>
      <c r="H544" s="21">
        <v>0.34095259332952482</v>
      </c>
      <c r="I544" s="21">
        <v>0.21227155699985656</v>
      </c>
      <c r="J544" s="21">
        <v>0.21486405885132784</v>
      </c>
      <c r="K544" s="21">
        <v>0.22002015791649859</v>
      </c>
      <c r="L544" s="21">
        <v>0.27822934643728203</v>
      </c>
      <c r="M544" s="21">
        <v>0.22434399655977275</v>
      </c>
      <c r="N544" s="21"/>
      <c r="O544" s="21"/>
    </row>
    <row r="545" spans="1:15" x14ac:dyDescent="0.35">
      <c r="A545" s="20" t="str">
        <f>B525&amp;C525&amp;D545</f>
        <v>CONSUMO PER CAPITA (kg ó litros por individuo)Total AperitivosDE 35 A 49 AÑOS</v>
      </c>
      <c r="B545">
        <v>0</v>
      </c>
      <c r="C545" s="20">
        <v>0</v>
      </c>
      <c r="D545" s="20" t="s">
        <v>100</v>
      </c>
      <c r="E545" s="21">
        <v>0.39959294942081924</v>
      </c>
      <c r="F545" s="21">
        <v>0.38079652154018867</v>
      </c>
      <c r="G545" s="21">
        <v>0.34158443839204555</v>
      </c>
      <c r="H545" s="21">
        <v>0.4389252508158249</v>
      </c>
      <c r="I545" s="21">
        <v>0.3240384015135081</v>
      </c>
      <c r="J545" s="21">
        <v>0.2591648464663871</v>
      </c>
      <c r="K545" s="21">
        <v>0.26626699813136273</v>
      </c>
      <c r="L545" s="21">
        <v>0.38614600436865398</v>
      </c>
      <c r="M545" s="21">
        <v>0.20569885024120735</v>
      </c>
      <c r="N545" s="21"/>
      <c r="O545" s="21"/>
    </row>
    <row r="546" spans="1:15" x14ac:dyDescent="0.35">
      <c r="A546" s="20" t="str">
        <f>B525&amp;C525&amp;D546</f>
        <v>CONSUMO PER CAPITA (kg ó litros por individuo)Total AperitivosDE 50 A 59 AÑOS</v>
      </c>
      <c r="B546">
        <v>0</v>
      </c>
      <c r="C546" s="20">
        <v>0</v>
      </c>
      <c r="D546" s="20" t="s">
        <v>101</v>
      </c>
      <c r="E546" s="21">
        <v>0.38947433266725734</v>
      </c>
      <c r="F546" s="21">
        <v>0.3656961549100668</v>
      </c>
      <c r="G546" s="21">
        <v>0.381525086454854</v>
      </c>
      <c r="H546" s="21">
        <v>0.51404392634403751</v>
      </c>
      <c r="I546" s="21">
        <v>0.3800013284764952</v>
      </c>
      <c r="J546" s="21">
        <v>0.38932265402700988</v>
      </c>
      <c r="K546" s="21">
        <v>0.34505096254445738</v>
      </c>
      <c r="L546" s="21">
        <v>0.45821194267404453</v>
      </c>
      <c r="M546" s="21">
        <v>0.33443931372119601</v>
      </c>
      <c r="N546" s="21"/>
      <c r="O546" s="21"/>
    </row>
    <row r="547" spans="1:15" x14ac:dyDescent="0.35">
      <c r="A547" s="20" t="str">
        <f>B525&amp;C525&amp;D547</f>
        <v>CONSUMO PER CAPITA (kg ó litros por individuo)Total AperitivosDE 60 A 75 AÑOS</v>
      </c>
      <c r="B547">
        <v>0</v>
      </c>
      <c r="C547" s="20">
        <v>0</v>
      </c>
      <c r="D547" s="20" t="s">
        <v>102</v>
      </c>
      <c r="E547" s="21">
        <v>0.4903833263932495</v>
      </c>
      <c r="F547" s="21">
        <v>0.50443731923279567</v>
      </c>
      <c r="G547" s="21">
        <v>0.50434202544257911</v>
      </c>
      <c r="H547" s="21">
        <v>0.59395442717491398</v>
      </c>
      <c r="I547" s="21">
        <v>0.42784631315536403</v>
      </c>
      <c r="J547" s="21">
        <v>0.47024830213186031</v>
      </c>
      <c r="K547" s="21">
        <v>0.47579133846183047</v>
      </c>
      <c r="L547" s="21">
        <v>0.6679762291082747</v>
      </c>
      <c r="M547" s="21">
        <v>0.62631219267299898</v>
      </c>
      <c r="N547" s="21"/>
      <c r="O547" s="21"/>
    </row>
    <row r="548" spans="1:15" x14ac:dyDescent="0.35">
      <c r="A548" s="20" t="str">
        <f>B525&amp;C525&amp;D548</f>
        <v>CONSUMO PER CAPITA (kg ó litros por individuo)Total AperitivosNIVEL ALTO</v>
      </c>
      <c r="B548">
        <v>0</v>
      </c>
      <c r="C548" s="20">
        <v>0</v>
      </c>
      <c r="D548" s="20" t="s">
        <v>158</v>
      </c>
      <c r="E548" s="21">
        <v>0.31496710583658699</v>
      </c>
      <c r="F548" s="21">
        <v>0.31074732883958189</v>
      </c>
      <c r="G548" s="21">
        <v>0.32241117485076631</v>
      </c>
      <c r="H548" s="21">
        <v>0.39692935329618678</v>
      </c>
      <c r="I548" s="21">
        <v>0.3155349150453296</v>
      </c>
      <c r="J548" s="21">
        <v>0.32620543805192137</v>
      </c>
      <c r="K548" s="21">
        <v>0.3126522180704443</v>
      </c>
      <c r="L548" s="21">
        <v>0.42663034914828357</v>
      </c>
      <c r="M548" s="21">
        <v>0.27399697152061486</v>
      </c>
      <c r="N548" s="21"/>
      <c r="O548" s="21"/>
    </row>
    <row r="549" spans="1:15" x14ac:dyDescent="0.35">
      <c r="A549" s="20" t="str">
        <f>B525&amp;C525&amp;D549</f>
        <v>CONSUMO PER CAPITA (kg ó litros por individuo)Total AperitivosNIVEL MEDIO ALTO</v>
      </c>
      <c r="B549">
        <v>0</v>
      </c>
      <c r="C549" s="20">
        <v>0</v>
      </c>
      <c r="D549" s="20" t="s">
        <v>159</v>
      </c>
      <c r="E549" s="21">
        <v>0.31251356266851316</v>
      </c>
      <c r="F549" s="21">
        <v>0.28500468775884602</v>
      </c>
      <c r="G549" s="21">
        <v>0.2845543069295533</v>
      </c>
      <c r="H549" s="21">
        <v>0.4137466114657965</v>
      </c>
      <c r="I549" s="21">
        <v>0.2618356952534166</v>
      </c>
      <c r="J549" s="21">
        <v>0.23732846154007531</v>
      </c>
      <c r="K549" s="21">
        <v>0.22424584875481235</v>
      </c>
      <c r="L549" s="21">
        <v>0.30802525433608696</v>
      </c>
      <c r="M549" s="21">
        <v>0.19050268135252849</v>
      </c>
      <c r="N549" s="21"/>
      <c r="O549" s="21"/>
    </row>
    <row r="550" spans="1:15" x14ac:dyDescent="0.35">
      <c r="A550" s="20" t="str">
        <f>B525&amp;C525&amp;D550</f>
        <v>CONSUMO PER CAPITA (kg ó litros por individuo)Total AperitivosNIVEL MEDIO</v>
      </c>
      <c r="B550">
        <v>0</v>
      </c>
      <c r="C550" s="20">
        <v>0</v>
      </c>
      <c r="D550" s="20" t="s">
        <v>160</v>
      </c>
      <c r="E550" s="21">
        <v>0.44391633433498617</v>
      </c>
      <c r="F550" s="21">
        <v>0.47524492947351593</v>
      </c>
      <c r="G550" s="21">
        <v>0.49003729755803394</v>
      </c>
      <c r="H550" s="21">
        <v>0.56917565869799092</v>
      </c>
      <c r="I550" s="21">
        <v>0.38212328812350449</v>
      </c>
      <c r="J550" s="21">
        <v>0.3457746647710635</v>
      </c>
      <c r="K550" s="21">
        <v>0.3223295502229897</v>
      </c>
      <c r="L550" s="21">
        <v>0.47399654888108544</v>
      </c>
      <c r="M550" s="21">
        <v>0.45283426457203774</v>
      </c>
      <c r="N550" s="21"/>
      <c r="O550" s="21"/>
    </row>
    <row r="551" spans="1:15" x14ac:dyDescent="0.35">
      <c r="A551" s="20" t="str">
        <f>B525&amp;C525&amp;D551</f>
        <v>CONSUMO PER CAPITA (kg ó litros por individuo)Total AperitivosNIVEL MEDIO BAJO</v>
      </c>
      <c r="B551">
        <v>0</v>
      </c>
      <c r="C551" s="20">
        <v>0</v>
      </c>
      <c r="D551" s="20" t="s">
        <v>161</v>
      </c>
      <c r="E551" s="21">
        <v>0.31099904611900259</v>
      </c>
      <c r="F551" s="21">
        <v>0.28867241957712769</v>
      </c>
      <c r="G551" s="21">
        <v>0.28837032880151292</v>
      </c>
      <c r="H551" s="21">
        <v>0.36052632982653204</v>
      </c>
      <c r="I551" s="21">
        <v>0.31321070469188739</v>
      </c>
      <c r="J551" s="21">
        <v>0.2728613284601672</v>
      </c>
      <c r="K551" s="21">
        <v>0.24700028962436818</v>
      </c>
      <c r="L551" s="21">
        <v>0.40115185983684709</v>
      </c>
      <c r="M551" s="21">
        <v>0.31779981687837866</v>
      </c>
      <c r="N551" s="21"/>
      <c r="O551" s="21"/>
    </row>
    <row r="552" spans="1:15" x14ac:dyDescent="0.35">
      <c r="A552" s="20" t="str">
        <f>B525&amp;C525&amp;D552</f>
        <v>CONSUMO PER CAPITA (kg ó litros por individuo)Total AperitivosHOMBRE</v>
      </c>
      <c r="B552">
        <v>0</v>
      </c>
      <c r="C552" s="20">
        <v>0</v>
      </c>
      <c r="D552" s="20" t="s">
        <v>107</v>
      </c>
      <c r="E552" s="21">
        <v>0.26818178981641921</v>
      </c>
      <c r="F552" s="21">
        <v>0.28930829699185395</v>
      </c>
      <c r="G552" s="21">
        <v>0.30221033316632412</v>
      </c>
      <c r="H552" s="21">
        <v>0.35447729557220953</v>
      </c>
      <c r="I552" s="21">
        <v>0.27369988969815329</v>
      </c>
      <c r="J552" s="21">
        <v>0.26931681410165137</v>
      </c>
      <c r="K552" s="21">
        <v>0.26753578809701184</v>
      </c>
      <c r="L552" s="21">
        <v>0.34749331344534617</v>
      </c>
      <c r="M552" s="21">
        <v>0.31611850919737489</v>
      </c>
      <c r="N552" s="21"/>
      <c r="O552" s="21"/>
    </row>
    <row r="553" spans="1:15" x14ac:dyDescent="0.35">
      <c r="A553" s="20" t="str">
        <f>B525&amp;C525&amp;D553</f>
        <v>CONSUMO PER CAPITA (kg ó litros por individuo)Total AperitivosMUJER</v>
      </c>
      <c r="B553">
        <v>0</v>
      </c>
      <c r="C553" s="20">
        <v>0</v>
      </c>
      <c r="D553" s="20" t="s">
        <v>108</v>
      </c>
      <c r="E553" s="21">
        <v>0.50321397545509505</v>
      </c>
      <c r="F553" s="21">
        <v>0.46131074155740015</v>
      </c>
      <c r="G553" s="21">
        <v>0.42240469818373211</v>
      </c>
      <c r="H553" s="21">
        <v>0.56166514021981562</v>
      </c>
      <c r="I553" s="21">
        <v>0.39996328696378669</v>
      </c>
      <c r="J553" s="21">
        <v>0.38250440147973908</v>
      </c>
      <c r="K553" s="21">
        <v>0.36752818004435517</v>
      </c>
      <c r="L553" s="21">
        <v>0.52236213037048806</v>
      </c>
      <c r="M553" s="21">
        <v>0.37226824277331894</v>
      </c>
      <c r="N553" s="21"/>
      <c r="O553" s="21"/>
    </row>
    <row r="554" spans="1:15" x14ac:dyDescent="0.35">
      <c r="A554" s="20" t="str">
        <f>B525&amp;C554&amp;D554</f>
        <v>CONSUMO PER CAPITA (kg ó litros por individuo)Patatas Fritas + Otros Aperitivos SaladosT.ESPAÑA</v>
      </c>
      <c r="B554">
        <v>0</v>
      </c>
      <c r="C554" s="20" t="s">
        <v>46</v>
      </c>
      <c r="D554" s="20" t="s">
        <v>79</v>
      </c>
      <c r="E554" s="21">
        <v>0.18199428218331645</v>
      </c>
      <c r="F554" s="21">
        <v>0.20295445117451721</v>
      </c>
      <c r="G554" s="21">
        <v>0.20599457438639623</v>
      </c>
      <c r="H554" s="21">
        <v>0.28662996966591131</v>
      </c>
      <c r="I554" s="21">
        <v>0.18284585187490415</v>
      </c>
      <c r="J554" s="21">
        <v>0.18489244181222189</v>
      </c>
      <c r="K554" s="21">
        <v>0.1828577865391306</v>
      </c>
      <c r="L554" s="21">
        <v>0.26844629215755172</v>
      </c>
      <c r="M554" s="21">
        <v>0.18447890144583656</v>
      </c>
      <c r="N554" s="21"/>
      <c r="O554" s="21"/>
    </row>
    <row r="555" spans="1:15" x14ac:dyDescent="0.35">
      <c r="A555" s="20" t="str">
        <f>B525&amp;C554&amp;D555</f>
        <v>CONSUMO PER CAPITA (kg ó litros por individuo)Patatas Fritas + Otros Aperitivos SaladosBCN AM</v>
      </c>
      <c r="B555">
        <v>0</v>
      </c>
      <c r="C555" s="20">
        <v>0</v>
      </c>
      <c r="D555" s="20" t="s">
        <v>81</v>
      </c>
      <c r="E555" s="21">
        <v>0.17447654694636994</v>
      </c>
      <c r="F555" s="21">
        <v>0.14996109248659589</v>
      </c>
      <c r="G555" s="21">
        <v>0.14344008984256004</v>
      </c>
      <c r="H555" s="21">
        <v>0.2548309144136644</v>
      </c>
      <c r="I555" s="21">
        <v>0.17725630243789917</v>
      </c>
      <c r="J555" s="21">
        <v>0.18124748803220977</v>
      </c>
      <c r="K555" s="21">
        <v>0.22491947702495316</v>
      </c>
      <c r="L555" s="21">
        <v>0.2178269351370942</v>
      </c>
      <c r="M555" s="21">
        <v>0.1897956378231567</v>
      </c>
      <c r="N555" s="21"/>
      <c r="O555" s="21"/>
    </row>
    <row r="556" spans="1:15" x14ac:dyDescent="0.35">
      <c r="A556" s="20" t="str">
        <f>B525&amp;C554&amp;D556</f>
        <v>CONSUMO PER CAPITA (kg ó litros por individuo)Patatas Fritas + Otros Aperitivos SaladosREST.CAT ARAGON</v>
      </c>
      <c r="B556">
        <v>0</v>
      </c>
      <c r="C556" s="20">
        <v>0</v>
      </c>
      <c r="D556" s="20" t="s">
        <v>82</v>
      </c>
      <c r="E556" s="21">
        <v>0.11770373965459807</v>
      </c>
      <c r="F556" s="21">
        <v>0.20104135778721643</v>
      </c>
      <c r="G556" s="21">
        <v>0.23736869558247978</v>
      </c>
      <c r="H556" s="21">
        <v>0.3166778585324781</v>
      </c>
      <c r="I556" s="21">
        <v>0.20569471453488808</v>
      </c>
      <c r="J556" s="21">
        <v>0.20915763026271217</v>
      </c>
      <c r="K556" s="21">
        <v>0.20456788667130174</v>
      </c>
      <c r="L556" s="21">
        <v>0.28375607325892133</v>
      </c>
      <c r="M556" s="21">
        <v>0.20652194559815701</v>
      </c>
      <c r="N556" s="21"/>
      <c r="O556" s="21"/>
    </row>
    <row r="557" spans="1:15" x14ac:dyDescent="0.35">
      <c r="A557" s="20" t="str">
        <f>B525&amp;C554&amp;D557</f>
        <v>CONSUMO PER CAPITA (kg ó litros por individuo)Patatas Fritas + Otros Aperitivos SaladosLEVANTE</v>
      </c>
      <c r="B557">
        <v>0</v>
      </c>
      <c r="C557" s="20">
        <v>0</v>
      </c>
      <c r="D557" s="20" t="s">
        <v>83</v>
      </c>
      <c r="E557" s="21">
        <v>0.21098068860064889</v>
      </c>
      <c r="F557" s="21">
        <v>0.2449006375085207</v>
      </c>
      <c r="G557" s="21">
        <v>0.21969724848812699</v>
      </c>
      <c r="H557" s="21">
        <v>0.27328736379553237</v>
      </c>
      <c r="I557" s="21">
        <v>0.170765158540895</v>
      </c>
      <c r="J557" s="21">
        <v>0.14199809708273528</v>
      </c>
      <c r="K557" s="21">
        <v>0.15472759066057176</v>
      </c>
      <c r="L557" s="21">
        <v>0.26233697060562383</v>
      </c>
      <c r="M557" s="21">
        <v>0.1345093738190152</v>
      </c>
      <c r="N557" s="21"/>
      <c r="O557" s="21"/>
    </row>
    <row r="558" spans="1:15" x14ac:dyDescent="0.35">
      <c r="A558" s="20" t="str">
        <f>B525&amp;C554&amp;D558</f>
        <v>CONSUMO PER CAPITA (kg ó litros por individuo)Patatas Fritas + Otros Aperitivos SaladosANDALUCIA</v>
      </c>
      <c r="B558">
        <v>0</v>
      </c>
      <c r="C558" s="20">
        <v>0</v>
      </c>
      <c r="D558" s="20" t="s">
        <v>84</v>
      </c>
      <c r="E558" s="21">
        <v>0.19946215342165441</v>
      </c>
      <c r="F558" s="21">
        <v>0.19545609550442519</v>
      </c>
      <c r="G558" s="21">
        <v>0.18978031747388047</v>
      </c>
      <c r="H558" s="21">
        <v>0.31235404364350156</v>
      </c>
      <c r="I558" s="21">
        <v>0.18465655612167911</v>
      </c>
      <c r="J558" s="21">
        <v>0.19319901513076707</v>
      </c>
      <c r="K558" s="21">
        <v>0.18758815087542624</v>
      </c>
      <c r="L558" s="21">
        <v>0.27208178913214093</v>
      </c>
      <c r="M558" s="21">
        <v>0.19968433591658058</v>
      </c>
      <c r="N558" s="21"/>
      <c r="O558" s="21"/>
    </row>
    <row r="559" spans="1:15" x14ac:dyDescent="0.35">
      <c r="A559" s="20" t="str">
        <f>B525&amp;C554&amp;D559</f>
        <v>CONSUMO PER CAPITA (kg ó litros por individuo)Patatas Fritas + Otros Aperitivos SaladosMDD AM</v>
      </c>
      <c r="B559">
        <v>0</v>
      </c>
      <c r="C559" s="20">
        <v>0</v>
      </c>
      <c r="D559" s="20" t="s">
        <v>85</v>
      </c>
      <c r="E559" s="21">
        <v>0.1489612059832266</v>
      </c>
      <c r="F559" s="21">
        <v>0.16194194655686023</v>
      </c>
      <c r="G559" s="21">
        <v>0.16586332578996305</v>
      </c>
      <c r="H559" s="21">
        <v>0.26911598944058518</v>
      </c>
      <c r="I559" s="21">
        <v>0.14120590130032343</v>
      </c>
      <c r="J559" s="21">
        <v>0.19011746920593214</v>
      </c>
      <c r="K559" s="21">
        <v>0.14630822755615677</v>
      </c>
      <c r="L559" s="21">
        <v>0.31573319691614254</v>
      </c>
      <c r="M559" s="21">
        <v>0.15291335771431408</v>
      </c>
      <c r="N559" s="21"/>
      <c r="O559" s="21"/>
    </row>
    <row r="560" spans="1:15" x14ac:dyDescent="0.35">
      <c r="A560" s="20" t="str">
        <f>B525&amp;C554&amp;D560</f>
        <v>CONSUMO PER CAPITA (kg ó litros por individuo)Patatas Fritas + Otros Aperitivos SaladosRTO CENTRO</v>
      </c>
      <c r="B560">
        <v>0</v>
      </c>
      <c r="C560" s="20">
        <v>0</v>
      </c>
      <c r="D560" s="20" t="s">
        <v>86</v>
      </c>
      <c r="E560" s="21">
        <v>0.22751815697372937</v>
      </c>
      <c r="F560" s="21">
        <v>0.29484343470238367</v>
      </c>
      <c r="G560" s="21">
        <v>0.26421649029074007</v>
      </c>
      <c r="H560" s="21">
        <v>0.28466570147159242</v>
      </c>
      <c r="I560" s="21">
        <v>0.24326183738242732</v>
      </c>
      <c r="J560" s="21">
        <v>0.20394749455561029</v>
      </c>
      <c r="K560" s="21">
        <v>0.17855249655724476</v>
      </c>
      <c r="L560" s="21">
        <v>0.27269582213935462</v>
      </c>
      <c r="M560" s="21">
        <v>0.33661331223059993</v>
      </c>
      <c r="N560" s="21"/>
      <c r="O560" s="21"/>
    </row>
    <row r="561" spans="1:15" x14ac:dyDescent="0.35">
      <c r="A561" s="20" t="str">
        <f>B525&amp;C554&amp;D561</f>
        <v>CONSUMO PER CAPITA (kg ó litros por individuo)Patatas Fritas + Otros Aperitivos SaladosNORTE-CENTRO</v>
      </c>
      <c r="B561">
        <v>0</v>
      </c>
      <c r="C561" s="20">
        <v>0</v>
      </c>
      <c r="D561" s="20" t="s">
        <v>87</v>
      </c>
      <c r="E561" s="21">
        <v>0.2045135243030651</v>
      </c>
      <c r="F561" s="21">
        <v>0.22177466231822512</v>
      </c>
      <c r="G561" s="21">
        <v>0.22238298714456264</v>
      </c>
      <c r="H561" s="21">
        <v>0.29369700957253542</v>
      </c>
      <c r="I561" s="21">
        <v>0.15843524557191652</v>
      </c>
      <c r="J561" s="21">
        <v>0.18108662584011262</v>
      </c>
      <c r="K561" s="21">
        <v>0.21123648939805889</v>
      </c>
      <c r="L561" s="21">
        <v>0.32151674847807515</v>
      </c>
      <c r="M561" s="21">
        <v>0.16545092187185786</v>
      </c>
      <c r="N561" s="21"/>
      <c r="O561" s="21"/>
    </row>
    <row r="562" spans="1:15" x14ac:dyDescent="0.35">
      <c r="A562" s="20" t="str">
        <f>B525&amp;C554&amp;D562</f>
        <v>CONSUMO PER CAPITA (kg ó litros por individuo)Patatas Fritas + Otros Aperitivos SaladosNOROESTE</v>
      </c>
      <c r="B562">
        <v>0</v>
      </c>
      <c r="C562" s="20">
        <v>0</v>
      </c>
      <c r="D562" s="20" t="s">
        <v>88</v>
      </c>
      <c r="E562" s="21">
        <v>0.17057451244471181</v>
      </c>
      <c r="F562" s="21">
        <v>0.14855426047339557</v>
      </c>
      <c r="G562" s="21">
        <v>0.21908061474224089</v>
      </c>
      <c r="H562" s="21">
        <v>0.26182679218048038</v>
      </c>
      <c r="I562" s="21">
        <v>0.19480056661755862</v>
      </c>
      <c r="J562" s="21">
        <v>0.18495135341236746</v>
      </c>
      <c r="K562" s="21">
        <v>0.17432777580058664</v>
      </c>
      <c r="L562" s="21">
        <v>0.17137154122168516</v>
      </c>
      <c r="M562" s="21">
        <v>0.10071864152825885</v>
      </c>
      <c r="N562" s="21"/>
      <c r="O562" s="21"/>
    </row>
    <row r="563" spans="1:15" x14ac:dyDescent="0.35">
      <c r="A563" s="20" t="str">
        <f>B525&amp;C554&amp;D563</f>
        <v>CONSUMO PER CAPITA (kg ó litros por individuo)Patatas Fritas + Otros Aperitivos Salados&lt;2MIL</v>
      </c>
      <c r="B563">
        <v>0</v>
      </c>
      <c r="C563" s="20">
        <v>0</v>
      </c>
      <c r="D563" s="20" t="s">
        <v>89</v>
      </c>
      <c r="E563" s="21">
        <v>0.19648458933851864</v>
      </c>
      <c r="F563" s="21">
        <v>0.21414813112840106</v>
      </c>
      <c r="G563" s="21">
        <v>0.18277439766239126</v>
      </c>
      <c r="H563" s="21">
        <v>0.34109711922005259</v>
      </c>
      <c r="I563" s="21">
        <v>0.18336852968883752</v>
      </c>
      <c r="J563" s="21">
        <v>0.14721701329976955</v>
      </c>
      <c r="K563" s="21">
        <v>0.21366201337832269</v>
      </c>
      <c r="L563" s="21">
        <v>0.29889681406139662</v>
      </c>
      <c r="M563" s="21">
        <v>0.12159414450472163</v>
      </c>
      <c r="N563" s="21"/>
      <c r="O563" s="21"/>
    </row>
    <row r="564" spans="1:15" x14ac:dyDescent="0.35">
      <c r="A564" s="20" t="str">
        <f>B525&amp;C554&amp;D564</f>
        <v>CONSUMO PER CAPITA (kg ó litros por individuo)Patatas Fritas + Otros Aperitivos Salados2-5MIL</v>
      </c>
      <c r="B564">
        <v>0</v>
      </c>
      <c r="C564" s="20">
        <v>0</v>
      </c>
      <c r="D564" s="20" t="s">
        <v>90</v>
      </c>
      <c r="E564" s="21">
        <v>0.1961656685236414</v>
      </c>
      <c r="F564" s="21">
        <v>0.21283172179596621</v>
      </c>
      <c r="G564" s="21">
        <v>0.14339931966689498</v>
      </c>
      <c r="H564" s="21">
        <v>0.21053521076539175</v>
      </c>
      <c r="I564" s="21">
        <v>0.11950453819214306</v>
      </c>
      <c r="J564" s="21">
        <v>0.1822911665965051</v>
      </c>
      <c r="K564" s="21">
        <v>0.12327931305175949</v>
      </c>
      <c r="L564" s="21">
        <v>0.20830187572758313</v>
      </c>
      <c r="M564" s="21">
        <v>0.14921273095721482</v>
      </c>
      <c r="N564" s="21"/>
      <c r="O564" s="21"/>
    </row>
    <row r="565" spans="1:15" x14ac:dyDescent="0.35">
      <c r="A565" s="20" t="str">
        <f>B525&amp;C554&amp;D565</f>
        <v>CONSUMO PER CAPITA (kg ó litros por individuo)Patatas Fritas + Otros Aperitivos Salados5-10MIL</v>
      </c>
      <c r="B565">
        <v>0</v>
      </c>
      <c r="C565" s="20">
        <v>0</v>
      </c>
      <c r="D565" s="20" t="s">
        <v>91</v>
      </c>
      <c r="E565" s="21">
        <v>0.13926169499939003</v>
      </c>
      <c r="F565" s="21">
        <v>0.14672580700362017</v>
      </c>
      <c r="G565" s="21">
        <v>0.23476514377672375</v>
      </c>
      <c r="H565" s="21">
        <v>0.3479951226458462</v>
      </c>
      <c r="I565" s="21">
        <v>0.20577902922699409</v>
      </c>
      <c r="J565" s="21">
        <v>0.10258483120432203</v>
      </c>
      <c r="K565" s="21">
        <v>0.10899422141042142</v>
      </c>
      <c r="L565" s="21">
        <v>0.19473891612333974</v>
      </c>
      <c r="M565" s="21">
        <v>0.11370262535039537</v>
      </c>
      <c r="N565" s="21"/>
      <c r="O565" s="21"/>
    </row>
    <row r="566" spans="1:15" x14ac:dyDescent="0.35">
      <c r="A566" s="20" t="str">
        <f>B525&amp;C554&amp;D566</f>
        <v>CONSUMO PER CAPITA (kg ó litros por individuo)Patatas Fritas + Otros Aperitivos Salados10-30MIL</v>
      </c>
      <c r="B566">
        <v>0</v>
      </c>
      <c r="C566" s="20">
        <v>0</v>
      </c>
      <c r="D566" s="20" t="s">
        <v>92</v>
      </c>
      <c r="E566" s="21">
        <v>0.19168201175844382</v>
      </c>
      <c r="F566" s="21">
        <v>0.28096649983889316</v>
      </c>
      <c r="G566" s="21">
        <v>0.28926289635277064</v>
      </c>
      <c r="H566" s="21">
        <v>0.33445921055807909</v>
      </c>
      <c r="I566" s="21">
        <v>0.2713980820759419</v>
      </c>
      <c r="J566" s="21">
        <v>0.21002574656948869</v>
      </c>
      <c r="K566" s="21">
        <v>0.22867046997484919</v>
      </c>
      <c r="L566" s="21">
        <v>0.29977137497905149</v>
      </c>
      <c r="M566" s="21">
        <v>0.26658187203670103</v>
      </c>
      <c r="N566" s="21"/>
      <c r="O566" s="21"/>
    </row>
    <row r="567" spans="1:15" x14ac:dyDescent="0.35">
      <c r="A567" s="20" t="str">
        <f>B525&amp;C554&amp;D567</f>
        <v>CONSUMO PER CAPITA (kg ó litros por individuo)Patatas Fritas + Otros Aperitivos Salados30-100MIL</v>
      </c>
      <c r="B567">
        <v>0</v>
      </c>
      <c r="C567" s="20">
        <v>0</v>
      </c>
      <c r="D567" s="20" t="s">
        <v>93</v>
      </c>
      <c r="E567" s="21">
        <v>0.20850732143086975</v>
      </c>
      <c r="F567" s="21">
        <v>0.22485754495695076</v>
      </c>
      <c r="G567" s="21">
        <v>0.2014615198100865</v>
      </c>
      <c r="H567" s="21">
        <v>0.28551260360782538</v>
      </c>
      <c r="I567" s="21">
        <v>0.17712878984582864</v>
      </c>
      <c r="J567" s="21">
        <v>0.22751247123155585</v>
      </c>
      <c r="K567" s="21">
        <v>0.18561354632908061</v>
      </c>
      <c r="L567" s="21">
        <v>0.31313278295765834</v>
      </c>
      <c r="M567" s="21">
        <v>0.18649662553310015</v>
      </c>
      <c r="N567" s="21"/>
      <c r="O567" s="21"/>
    </row>
    <row r="568" spans="1:15" x14ac:dyDescent="0.35">
      <c r="A568" s="20" t="str">
        <f>B525&amp;C554&amp;D568</f>
        <v>CONSUMO PER CAPITA (kg ó litros por individuo)Patatas Fritas + Otros Aperitivos Salados100-200MIL</v>
      </c>
      <c r="B568">
        <v>0</v>
      </c>
      <c r="C568" s="20">
        <v>0</v>
      </c>
      <c r="D568" s="20" t="s">
        <v>94</v>
      </c>
      <c r="E568" s="21">
        <v>0.14221808127018626</v>
      </c>
      <c r="F568" s="21">
        <v>0.14393625132549356</v>
      </c>
      <c r="G568" s="21">
        <v>0.12643905629165489</v>
      </c>
      <c r="H568" s="21">
        <v>0.23698976181158618</v>
      </c>
      <c r="I568" s="21">
        <v>0.14134299392848357</v>
      </c>
      <c r="J568" s="21">
        <v>0.17610736175176558</v>
      </c>
      <c r="K568" s="21">
        <v>0.16125811653922167</v>
      </c>
      <c r="L568" s="21">
        <v>0.21721747723816712</v>
      </c>
      <c r="M568" s="21">
        <v>0.17838622918998992</v>
      </c>
      <c r="N568" s="21"/>
      <c r="O568" s="21"/>
    </row>
    <row r="569" spans="1:15" x14ac:dyDescent="0.35">
      <c r="A569" s="20" t="str">
        <f>B525&amp;C554&amp;D569</f>
        <v>CONSUMO PER CAPITA (kg ó litros por individuo)Patatas Fritas + Otros Aperitivos Salados200-500MIL</v>
      </c>
      <c r="B569">
        <v>0</v>
      </c>
      <c r="C569" s="20">
        <v>0</v>
      </c>
      <c r="D569" s="20" t="s">
        <v>95</v>
      </c>
      <c r="E569" s="21">
        <v>0.21967093443750454</v>
      </c>
      <c r="F569" s="21">
        <v>0.17611844884757508</v>
      </c>
      <c r="G569" s="21">
        <v>0.22213017146725506</v>
      </c>
      <c r="H569" s="21">
        <v>0.26581732085083815</v>
      </c>
      <c r="I569" s="21">
        <v>0.15918182907606018</v>
      </c>
      <c r="J569" s="21">
        <v>0.14624955260048295</v>
      </c>
      <c r="K569" s="21">
        <v>0.1831884564277064</v>
      </c>
      <c r="L569" s="21">
        <v>0.25311654022147928</v>
      </c>
      <c r="M569" s="21">
        <v>0.15287018187217305</v>
      </c>
      <c r="N569" s="21"/>
      <c r="O569" s="21"/>
    </row>
    <row r="570" spans="1:15" x14ac:dyDescent="0.35">
      <c r="A570" s="20" t="str">
        <f>B525&amp;C554&amp;D570</f>
        <v>CONSUMO PER CAPITA (kg ó litros por individuo)Patatas Fritas + Otros Aperitivos Salados&gt;500MIL</v>
      </c>
      <c r="B570">
        <v>0</v>
      </c>
      <c r="C570" s="20">
        <v>0</v>
      </c>
      <c r="D570" s="20" t="s">
        <v>96</v>
      </c>
      <c r="E570" s="21">
        <v>0.14389207942767462</v>
      </c>
      <c r="F570" s="21">
        <v>0.16788249954781831</v>
      </c>
      <c r="G570" s="21">
        <v>0.17515361748761943</v>
      </c>
      <c r="H570" s="21">
        <v>0.2621518006843287</v>
      </c>
      <c r="I570" s="21">
        <v>0.15060147307873051</v>
      </c>
      <c r="J570" s="21">
        <v>0.19397907632957778</v>
      </c>
      <c r="K570" s="21">
        <v>0.19173938447472888</v>
      </c>
      <c r="L570" s="21">
        <v>0.27145577539103105</v>
      </c>
      <c r="M570" s="21">
        <v>0.19030477923663555</v>
      </c>
      <c r="N570" s="21"/>
      <c r="O570" s="21"/>
    </row>
    <row r="571" spans="1:15" x14ac:dyDescent="0.35">
      <c r="A571" s="20" t="str">
        <f>B525&amp;C554&amp;D571</f>
        <v>CONSUMO PER CAPITA (kg ó litros por individuo)Patatas Fritas + Otros Aperitivos SaladosDE 15 A 19 AÑOS</v>
      </c>
      <c r="B571">
        <v>0</v>
      </c>
      <c r="C571" s="20">
        <v>0</v>
      </c>
      <c r="D571" s="20" t="s">
        <v>97</v>
      </c>
      <c r="E571" s="21">
        <v>0.16540946169619844</v>
      </c>
      <c r="F571" s="21">
        <v>0.32961125267365149</v>
      </c>
      <c r="G571" s="21">
        <v>0.2056584460329936</v>
      </c>
      <c r="H571" s="21">
        <v>0.36579116476215789</v>
      </c>
      <c r="I571" s="21">
        <v>0.23737183938273471</v>
      </c>
      <c r="J571" s="21">
        <v>0.21712563149411945</v>
      </c>
      <c r="K571" s="21">
        <v>0.11512869952165201</v>
      </c>
      <c r="L571" s="21">
        <v>0.17558780869127405</v>
      </c>
      <c r="M571" s="21">
        <v>0.24798796150270017</v>
      </c>
      <c r="N571" s="21"/>
      <c r="O571" s="21"/>
    </row>
    <row r="572" spans="1:15" x14ac:dyDescent="0.35">
      <c r="A572" s="20" t="str">
        <f>B525&amp;C554&amp;D572</f>
        <v>CONSUMO PER CAPITA (kg ó litros por individuo)Patatas Fritas + Otros Aperitivos SaladosDE 20 A 24 AÑOS</v>
      </c>
      <c r="B572">
        <v>0</v>
      </c>
      <c r="C572" s="20">
        <v>0</v>
      </c>
      <c r="D572" s="20" t="s">
        <v>98</v>
      </c>
      <c r="E572" s="21">
        <v>0.12999984681967092</v>
      </c>
      <c r="F572" s="21">
        <v>0.15841714803058984</v>
      </c>
      <c r="G572" s="21">
        <v>0.11207788665512428</v>
      </c>
      <c r="H572" s="21">
        <v>0.12447712461346855</v>
      </c>
      <c r="I572" s="21">
        <v>0.1429059356377278</v>
      </c>
      <c r="J572" s="21">
        <v>0.14049185303109468</v>
      </c>
      <c r="K572" s="21">
        <v>0.18336528975849462</v>
      </c>
      <c r="L572" s="21">
        <v>0.18411267997248609</v>
      </c>
      <c r="M572" s="21">
        <v>0.11427947255050919</v>
      </c>
      <c r="N572" s="21"/>
      <c r="O572" s="21"/>
    </row>
    <row r="573" spans="1:15" x14ac:dyDescent="0.35">
      <c r="A573" s="20" t="str">
        <f>B525&amp;C554&amp;D573</f>
        <v>CONSUMO PER CAPITA (kg ó litros por individuo)Patatas Fritas + Otros Aperitivos SaladosDE 25 A 34 AÑOS</v>
      </c>
      <c r="B573">
        <v>0</v>
      </c>
      <c r="C573" s="20">
        <v>0</v>
      </c>
      <c r="D573" s="20" t="s">
        <v>99</v>
      </c>
      <c r="E573" s="21">
        <v>0.13284227168348903</v>
      </c>
      <c r="F573" s="21">
        <v>0.11839031445242935</v>
      </c>
      <c r="G573" s="21">
        <v>0.18325322316498643</v>
      </c>
      <c r="H573" s="21">
        <v>0.22608214958518938</v>
      </c>
      <c r="I573" s="21">
        <v>0.13013272877430077</v>
      </c>
      <c r="J573" s="21">
        <v>0.13079855076990052</v>
      </c>
      <c r="K573" s="21">
        <v>0.12770951036928629</v>
      </c>
      <c r="L573" s="21">
        <v>0.17281985041531001</v>
      </c>
      <c r="M573" s="21">
        <v>0.12366759764837766</v>
      </c>
      <c r="N573" s="21"/>
      <c r="O573" s="21"/>
    </row>
    <row r="574" spans="1:15" x14ac:dyDescent="0.35">
      <c r="A574" s="20" t="str">
        <f>B525&amp;C554&amp;D574</f>
        <v>CONSUMO PER CAPITA (kg ó litros por individuo)Patatas Fritas + Otros Aperitivos SaladosDE 35 A 49 AÑOS</v>
      </c>
      <c r="B574">
        <v>0</v>
      </c>
      <c r="C574" s="20">
        <v>0</v>
      </c>
      <c r="D574" s="20" t="s">
        <v>100</v>
      </c>
      <c r="E574" s="21">
        <v>0.21909232242163104</v>
      </c>
      <c r="F574" s="21">
        <v>0.19738862704583002</v>
      </c>
      <c r="G574" s="21">
        <v>0.19509725493751678</v>
      </c>
      <c r="H574" s="21">
        <v>0.26795486525995427</v>
      </c>
      <c r="I574" s="21">
        <v>0.18936384640922982</v>
      </c>
      <c r="J574" s="21">
        <v>0.17075159063094275</v>
      </c>
      <c r="K574" s="21">
        <v>0.17467603256531281</v>
      </c>
      <c r="L574" s="21">
        <v>0.26281448271750507</v>
      </c>
      <c r="M574" s="21">
        <v>0.12801733678891944</v>
      </c>
      <c r="N574" s="21"/>
      <c r="O574" s="21"/>
    </row>
    <row r="575" spans="1:15" x14ac:dyDescent="0.35">
      <c r="A575" s="20" t="str">
        <f>B525&amp;C554&amp;D575</f>
        <v>CONSUMO PER CAPITA (kg ó litros por individuo)Patatas Fritas + Otros Aperitivos SaladosDE 50 A 59 AÑOS</v>
      </c>
      <c r="B575">
        <v>0</v>
      </c>
      <c r="C575" s="20">
        <v>0</v>
      </c>
      <c r="D575" s="20" t="s">
        <v>101</v>
      </c>
      <c r="E575" s="21">
        <v>0.17438924177672938</v>
      </c>
      <c r="F575" s="21">
        <v>0.21005230317575355</v>
      </c>
      <c r="G575" s="21">
        <v>0.21244204810641198</v>
      </c>
      <c r="H575" s="21">
        <v>0.31949486794746623</v>
      </c>
      <c r="I575" s="21">
        <v>0.20688492095364661</v>
      </c>
      <c r="J575" s="21">
        <v>0.19131678435294716</v>
      </c>
      <c r="K575" s="21">
        <v>0.20000368748508815</v>
      </c>
      <c r="L575" s="21">
        <v>0.29854903196541288</v>
      </c>
      <c r="M575" s="21">
        <v>0.19215183625472521</v>
      </c>
      <c r="N575" s="21"/>
      <c r="O575" s="21"/>
    </row>
    <row r="576" spans="1:15" x14ac:dyDescent="0.35">
      <c r="A576" s="20" t="str">
        <f>B525&amp;C554&amp;D576</f>
        <v>CONSUMO PER CAPITA (kg ó litros por individuo)Patatas Fritas + Otros Aperitivos SaladosDE 60 A 75 AÑOS</v>
      </c>
      <c r="B576">
        <v>0</v>
      </c>
      <c r="C576" s="20">
        <v>0</v>
      </c>
      <c r="D576" s="20" t="s">
        <v>102</v>
      </c>
      <c r="E576" s="21">
        <v>0.19022497006140654</v>
      </c>
      <c r="F576" s="21">
        <v>0.23260506944876461</v>
      </c>
      <c r="G576" s="21">
        <v>0.25633304276196123</v>
      </c>
      <c r="H576" s="21">
        <v>0.34407076926269936</v>
      </c>
      <c r="I576" s="21">
        <v>0.18201564591819822</v>
      </c>
      <c r="J576" s="21">
        <v>0.23451916648911084</v>
      </c>
      <c r="K576" s="21">
        <v>0.23329313070448005</v>
      </c>
      <c r="L576" s="21">
        <v>0.36253084772357724</v>
      </c>
      <c r="M576" s="21">
        <v>0.28865606197212473</v>
      </c>
      <c r="N576" s="21"/>
      <c r="O576" s="21"/>
    </row>
    <row r="577" spans="1:15" x14ac:dyDescent="0.35">
      <c r="A577" s="20" t="str">
        <f>B525&amp;C554&amp;D577</f>
        <v>CONSUMO PER CAPITA (kg ó litros por individuo)Patatas Fritas + Otros Aperitivos SaladosNIVEL ALTO</v>
      </c>
      <c r="B577">
        <v>0</v>
      </c>
      <c r="C577" s="20">
        <v>0</v>
      </c>
      <c r="D577" s="20" t="s">
        <v>158</v>
      </c>
      <c r="E577" s="21">
        <v>0.17544926144044842</v>
      </c>
      <c r="F577" s="21">
        <v>0.1787213801623054</v>
      </c>
      <c r="G577" s="21">
        <v>0.18406576275199157</v>
      </c>
      <c r="H577" s="21">
        <v>0.27441244709558449</v>
      </c>
      <c r="I577" s="21">
        <v>0.18996562243374973</v>
      </c>
      <c r="J577" s="21">
        <v>0.2054106530097167</v>
      </c>
      <c r="K577" s="21">
        <v>0.20732802617359372</v>
      </c>
      <c r="L577" s="21">
        <v>0.29159816214873496</v>
      </c>
      <c r="M577" s="21">
        <v>0.14450603787154156</v>
      </c>
      <c r="N577" s="21"/>
      <c r="O577" s="21"/>
    </row>
    <row r="578" spans="1:15" x14ac:dyDescent="0.35">
      <c r="A578" s="20" t="str">
        <f>B525&amp;C554&amp;D578</f>
        <v>CONSUMO PER CAPITA (kg ó litros por individuo)Patatas Fritas + Otros Aperitivos SaladosNIVEL MEDIO ALTO</v>
      </c>
      <c r="B578">
        <v>0</v>
      </c>
      <c r="C578" s="20">
        <v>0</v>
      </c>
      <c r="D578" s="20" t="s">
        <v>159</v>
      </c>
      <c r="E578" s="21">
        <v>0.15928796250072738</v>
      </c>
      <c r="F578" s="21">
        <v>0.18051523948225651</v>
      </c>
      <c r="G578" s="21">
        <v>0.17401110661738292</v>
      </c>
      <c r="H578" s="21">
        <v>0.2768633594581516</v>
      </c>
      <c r="I578" s="21">
        <v>0.16614380280792465</v>
      </c>
      <c r="J578" s="21">
        <v>0.14466586067508533</v>
      </c>
      <c r="K578" s="21">
        <v>0.13948220311143769</v>
      </c>
      <c r="L578" s="21">
        <v>0.20858076365175016</v>
      </c>
      <c r="M578" s="21">
        <v>0.13021186499145715</v>
      </c>
      <c r="N578" s="21"/>
      <c r="O578" s="21"/>
    </row>
    <row r="579" spans="1:15" x14ac:dyDescent="0.35">
      <c r="A579" s="20" t="str">
        <f>B525&amp;C554&amp;D579</f>
        <v>CONSUMO PER CAPITA (kg ó litros por individuo)Patatas Fritas + Otros Aperitivos SaladosNIVEL MEDIO</v>
      </c>
      <c r="B579">
        <v>0</v>
      </c>
      <c r="C579" s="20">
        <v>0</v>
      </c>
      <c r="D579" s="20" t="s">
        <v>160</v>
      </c>
      <c r="E579" s="21">
        <v>0.19763708821182199</v>
      </c>
      <c r="F579" s="21">
        <v>0.24678587417190737</v>
      </c>
      <c r="G579" s="21">
        <v>0.28015265705865339</v>
      </c>
      <c r="H579" s="21">
        <v>0.32157283124710084</v>
      </c>
      <c r="I579" s="21">
        <v>0.19358861624453153</v>
      </c>
      <c r="J579" s="21">
        <v>0.19821804005390892</v>
      </c>
      <c r="K579" s="21">
        <v>0.16022986251498264</v>
      </c>
      <c r="L579" s="21">
        <v>0.28467819088012025</v>
      </c>
      <c r="M579" s="21">
        <v>0.23845953503757708</v>
      </c>
      <c r="N579" s="21"/>
      <c r="O579" s="21"/>
    </row>
    <row r="580" spans="1:15" x14ac:dyDescent="0.35">
      <c r="A580" s="20" t="str">
        <f>B525&amp;C554&amp;D580</f>
        <v>CONSUMO PER CAPITA (kg ó litros por individuo)Patatas Fritas + Otros Aperitivos SaladosNIVEL MEDIO BAJO</v>
      </c>
      <c r="B580">
        <v>0</v>
      </c>
      <c r="C580" s="20">
        <v>0</v>
      </c>
      <c r="D580" s="20" t="s">
        <v>161</v>
      </c>
      <c r="E580" s="21">
        <v>0.1649594213051192</v>
      </c>
      <c r="F580" s="21">
        <v>0.19024643926596785</v>
      </c>
      <c r="G580" s="21">
        <v>0.17536064767492496</v>
      </c>
      <c r="H580" s="21">
        <v>0.24550874645951626</v>
      </c>
      <c r="I580" s="21">
        <v>0.1612465415575467</v>
      </c>
      <c r="J580" s="21">
        <v>0.15438131634787036</v>
      </c>
      <c r="K580" s="21">
        <v>0.13676431279464896</v>
      </c>
      <c r="L580" s="21">
        <v>0.2273837276502263</v>
      </c>
      <c r="M580" s="21">
        <v>0.1563873715641011</v>
      </c>
      <c r="N580" s="21"/>
      <c r="O580" s="21"/>
    </row>
    <row r="581" spans="1:15" x14ac:dyDescent="0.35">
      <c r="A581" s="20" t="str">
        <f>B525&amp;C554&amp;D581</f>
        <v>CONSUMO PER CAPITA (kg ó litros por individuo)Patatas Fritas + Otros Aperitivos SaladosHOMBRE</v>
      </c>
      <c r="B581">
        <v>0</v>
      </c>
      <c r="C581" s="20">
        <v>0</v>
      </c>
      <c r="D581" s="20" t="s">
        <v>107</v>
      </c>
      <c r="E581" s="21">
        <v>0.14086936032081407</v>
      </c>
      <c r="F581" s="21">
        <v>0.17183356102725952</v>
      </c>
      <c r="G581" s="21">
        <v>0.18374955846508559</v>
      </c>
      <c r="H581" s="21">
        <v>0.22877207446848749</v>
      </c>
      <c r="I581" s="21">
        <v>0.16148692333931372</v>
      </c>
      <c r="J581" s="21">
        <v>0.15705923302492664</v>
      </c>
      <c r="K581" s="21">
        <v>0.14251287681048941</v>
      </c>
      <c r="L581" s="21">
        <v>0.21224819457731992</v>
      </c>
      <c r="M581" s="21">
        <v>0.17484447707839185</v>
      </c>
      <c r="N581" s="21"/>
      <c r="O581" s="21"/>
    </row>
    <row r="582" spans="1:15" x14ac:dyDescent="0.35">
      <c r="A582" s="20" t="str">
        <f>B525&amp;C554&amp;D582</f>
        <v>CONSUMO PER CAPITA (kg ó litros por individuo)Patatas Fritas + Otros Aperitivos SaladosMUJER</v>
      </c>
      <c r="B582">
        <v>0</v>
      </c>
      <c r="C582" s="20">
        <v>0</v>
      </c>
      <c r="D582" s="20" t="s">
        <v>108</v>
      </c>
      <c r="E582" s="21">
        <v>0.22269469702167249</v>
      </c>
      <c r="F582" s="21">
        <v>0.23370393427571373</v>
      </c>
      <c r="G582" s="21">
        <v>0.22797456435232724</v>
      </c>
      <c r="H582" s="21">
        <v>0.34379864007302707</v>
      </c>
      <c r="I582" s="21">
        <v>0.20395037520510584</v>
      </c>
      <c r="J582" s="21">
        <v>0.21237165223740684</v>
      </c>
      <c r="K582" s="21">
        <v>0.22269026508278955</v>
      </c>
      <c r="L582" s="21">
        <v>0.32394288707754115</v>
      </c>
      <c r="M582" s="21">
        <v>0.19398893855280533</v>
      </c>
      <c r="N582" s="21"/>
      <c r="O582" s="21"/>
    </row>
    <row r="583" spans="1:15" x14ac:dyDescent="0.35">
      <c r="A583" s="20" t="str">
        <f>B525&amp;C583&amp;D583</f>
        <v>CONSUMO PER CAPITA (kg ó litros por individuo)Patatas FritasT.ESPAÑA</v>
      </c>
      <c r="B583">
        <v>0</v>
      </c>
      <c r="C583" s="20" t="s">
        <v>50</v>
      </c>
      <c r="D583" s="20" t="s">
        <v>79</v>
      </c>
      <c r="E583" s="21">
        <v>0.11266934830333108</v>
      </c>
      <c r="F583" s="21">
        <v>0.11346680656453885</v>
      </c>
      <c r="G583" s="21">
        <v>0.12157347855423177</v>
      </c>
      <c r="H583" s="21">
        <v>0.18609371725387439</v>
      </c>
      <c r="I583" s="21">
        <v>0.11344545260612487</v>
      </c>
      <c r="J583" s="21">
        <v>0.10838208176088782</v>
      </c>
      <c r="K583" s="21">
        <v>0.10749550639027028</v>
      </c>
      <c r="L583" s="21">
        <v>0.16577136807945961</v>
      </c>
      <c r="M583" s="21">
        <v>0.11080014404280547</v>
      </c>
      <c r="N583" s="21"/>
      <c r="O583" s="21"/>
    </row>
    <row r="584" spans="1:15" x14ac:dyDescent="0.35">
      <c r="A584" s="20" t="str">
        <f>B525&amp;C583&amp;D584</f>
        <v>CONSUMO PER CAPITA (kg ó litros por individuo)Patatas FritasBCN AM</v>
      </c>
      <c r="B584">
        <v>0</v>
      </c>
      <c r="C584" s="20">
        <v>0</v>
      </c>
      <c r="D584" s="20" t="s">
        <v>81</v>
      </c>
      <c r="E584" s="21">
        <v>0.13015193907127565</v>
      </c>
      <c r="F584" s="21">
        <v>8.9281884743673615E-2</v>
      </c>
      <c r="G584" s="21">
        <v>7.9418244720351638E-2</v>
      </c>
      <c r="H584" s="21">
        <v>0.18865540013385146</v>
      </c>
      <c r="I584" s="21">
        <v>0.10271617380831831</v>
      </c>
      <c r="J584" s="21">
        <v>0.11585082710742806</v>
      </c>
      <c r="K584" s="21">
        <v>0.13135362883736706</v>
      </c>
      <c r="L584" s="21">
        <v>0.1374443245016424</v>
      </c>
      <c r="M584" s="21">
        <v>0.10597283084055972</v>
      </c>
      <c r="N584" s="21"/>
      <c r="O584" s="21"/>
    </row>
    <row r="585" spans="1:15" x14ac:dyDescent="0.35">
      <c r="A585" s="20" t="str">
        <f>B525&amp;C583&amp;D585</f>
        <v>CONSUMO PER CAPITA (kg ó litros por individuo)Patatas FritasREST.CAT ARAGON</v>
      </c>
      <c r="B585">
        <v>0</v>
      </c>
      <c r="C585" s="20">
        <v>0</v>
      </c>
      <c r="D585" s="20" t="s">
        <v>82</v>
      </c>
      <c r="E585" s="21">
        <v>7.4496408630659761E-2</v>
      </c>
      <c r="F585" s="21">
        <v>0.12286983552601838</v>
      </c>
      <c r="G585" s="21">
        <v>0.16503431554024633</v>
      </c>
      <c r="H585" s="21">
        <v>0.19871844307915795</v>
      </c>
      <c r="I585" s="21">
        <v>0.16038019988403188</v>
      </c>
      <c r="J585" s="21">
        <v>0.12263468941846951</v>
      </c>
      <c r="K585" s="21">
        <v>0.1227428210095146</v>
      </c>
      <c r="L585" s="21">
        <v>0.151771002971123</v>
      </c>
      <c r="M585" s="21">
        <v>0.13308746264472524</v>
      </c>
      <c r="N585" s="21"/>
      <c r="O585" s="21"/>
    </row>
    <row r="586" spans="1:15" x14ac:dyDescent="0.35">
      <c r="A586" s="20" t="str">
        <f>B525&amp;C583&amp;D586</f>
        <v>CONSUMO PER CAPITA (kg ó litros por individuo)Patatas FritasLEVANTE</v>
      </c>
      <c r="B586">
        <v>0</v>
      </c>
      <c r="C586" s="20">
        <v>0</v>
      </c>
      <c r="D586" s="20" t="s">
        <v>83</v>
      </c>
      <c r="E586" s="21">
        <v>0.1298596186235669</v>
      </c>
      <c r="F586" s="21">
        <v>0.15585486097006693</v>
      </c>
      <c r="G586" s="21">
        <v>0.1277481779457075</v>
      </c>
      <c r="H586" s="21">
        <v>0.19104240029413486</v>
      </c>
      <c r="I586" s="21">
        <v>0.11201430547784846</v>
      </c>
      <c r="J586" s="21">
        <v>8.3143880375064552E-2</v>
      </c>
      <c r="K586" s="21">
        <v>9.568860076315043E-2</v>
      </c>
      <c r="L586" s="21">
        <v>0.15660243345629457</v>
      </c>
      <c r="M586" s="21">
        <v>8.9224073403906284E-2</v>
      </c>
      <c r="N586" s="21"/>
      <c r="O586" s="21"/>
    </row>
    <row r="587" spans="1:15" x14ac:dyDescent="0.35">
      <c r="A587" s="20" t="str">
        <f>B525&amp;C583&amp;D587</f>
        <v>CONSUMO PER CAPITA (kg ó litros por individuo)Patatas FritasANDALUCIA</v>
      </c>
      <c r="B587">
        <v>0</v>
      </c>
      <c r="C587" s="20">
        <v>0</v>
      </c>
      <c r="D587" s="20" t="s">
        <v>84</v>
      </c>
      <c r="E587" s="21">
        <v>0.13529620449586868</v>
      </c>
      <c r="F587" s="21">
        <v>0.1112709802649415</v>
      </c>
      <c r="G587" s="21">
        <v>0.1175908136920069</v>
      </c>
      <c r="H587" s="21">
        <v>0.22408187042187813</v>
      </c>
      <c r="I587" s="21">
        <v>0.11307022069330719</v>
      </c>
      <c r="J587" s="21">
        <v>0.12112578249995688</v>
      </c>
      <c r="K587" s="21">
        <v>0.129053270199675</v>
      </c>
      <c r="L587" s="21">
        <v>0.20069398357725027</v>
      </c>
      <c r="M587" s="21">
        <v>0.12945972252871474</v>
      </c>
      <c r="N587" s="21"/>
      <c r="O587" s="21"/>
    </row>
    <row r="588" spans="1:15" x14ac:dyDescent="0.35">
      <c r="A588" s="20" t="str">
        <f>B525&amp;C583&amp;D588</f>
        <v>CONSUMO PER CAPITA (kg ó litros por individuo)Patatas FritasMDD AM</v>
      </c>
      <c r="B588">
        <v>0</v>
      </c>
      <c r="C588" s="20">
        <v>0</v>
      </c>
      <c r="D588" s="20" t="s">
        <v>85</v>
      </c>
      <c r="E588" s="21">
        <v>8.1964678212309489E-2</v>
      </c>
      <c r="F588" s="21">
        <v>7.8450852451309186E-2</v>
      </c>
      <c r="G588" s="21">
        <v>9.3997158114064769E-2</v>
      </c>
      <c r="H588" s="21">
        <v>0.16532759534565503</v>
      </c>
      <c r="I588" s="21">
        <v>8.5074633264308516E-2</v>
      </c>
      <c r="J588" s="21">
        <v>9.0698996837233467E-2</v>
      </c>
      <c r="K588" s="21">
        <v>7.4335931909287958E-2</v>
      </c>
      <c r="L588" s="21">
        <v>0.18940219792371824</v>
      </c>
      <c r="M588" s="21">
        <v>9.5066082366198526E-2</v>
      </c>
      <c r="N588" s="21"/>
      <c r="O588" s="21"/>
    </row>
    <row r="589" spans="1:15" x14ac:dyDescent="0.35">
      <c r="A589" s="20" t="str">
        <f>B525&amp;C583&amp;D589</f>
        <v>CONSUMO PER CAPITA (kg ó litros por individuo)Patatas FritasRTO CENTRO</v>
      </c>
      <c r="B589">
        <v>0</v>
      </c>
      <c r="C589" s="20">
        <v>0</v>
      </c>
      <c r="D589" s="20" t="s">
        <v>86</v>
      </c>
      <c r="E589" s="21">
        <v>0.11704590428312418</v>
      </c>
      <c r="F589" s="21">
        <v>0.13529069289268894</v>
      </c>
      <c r="G589" s="21">
        <v>0.13817947222172627</v>
      </c>
      <c r="H589" s="21">
        <v>0.1410900608870381</v>
      </c>
      <c r="I589" s="21">
        <v>0.11408125069070751</v>
      </c>
      <c r="J589" s="21">
        <v>9.3882399985941736E-2</v>
      </c>
      <c r="K589" s="21">
        <v>8.2573491205605115E-2</v>
      </c>
      <c r="L589" s="21">
        <v>0.13452168436014869</v>
      </c>
      <c r="M589" s="21">
        <v>0.16367090483133298</v>
      </c>
      <c r="N589" s="21"/>
      <c r="O589" s="21"/>
    </row>
    <row r="590" spans="1:15" x14ac:dyDescent="0.35">
      <c r="A590" s="20" t="str">
        <f>B525&amp;C583&amp;D590</f>
        <v>CONSUMO PER CAPITA (kg ó litros por individuo)Patatas FritasNORTE-CENTRO</v>
      </c>
      <c r="B590">
        <v>0</v>
      </c>
      <c r="C590" s="20">
        <v>0</v>
      </c>
      <c r="D590" s="20" t="s">
        <v>87</v>
      </c>
      <c r="E590" s="21">
        <v>0.10788051973225771</v>
      </c>
      <c r="F590" s="21">
        <v>9.8238069194753697E-2</v>
      </c>
      <c r="G590" s="21">
        <v>0.11795020467319048</v>
      </c>
      <c r="H590" s="21">
        <v>0.16396890524603167</v>
      </c>
      <c r="I590" s="21">
        <v>8.1014615119952088E-2</v>
      </c>
      <c r="J590" s="21">
        <v>0.10620864655097639</v>
      </c>
      <c r="K590" s="21">
        <v>0.11292750326305538</v>
      </c>
      <c r="L590" s="21">
        <v>0.19427559542536602</v>
      </c>
      <c r="M590" s="21">
        <v>9.468528257570917E-2</v>
      </c>
      <c r="N590" s="21"/>
      <c r="O590" s="21"/>
    </row>
    <row r="591" spans="1:15" x14ac:dyDescent="0.35">
      <c r="A591" s="20" t="str">
        <f>B525&amp;C583&amp;D591</f>
        <v>CONSUMO PER CAPITA (kg ó litros por individuo)Patatas FritasNOROESTE</v>
      </c>
      <c r="B591">
        <v>0</v>
      </c>
      <c r="C591" s="20">
        <v>0</v>
      </c>
      <c r="D591" s="20" t="s">
        <v>88</v>
      </c>
      <c r="E591" s="21">
        <v>0.1141664607797081</v>
      </c>
      <c r="F591" s="21">
        <v>0.10080308130393191</v>
      </c>
      <c r="G591" s="21">
        <v>0.12767950193404179</v>
      </c>
      <c r="H591" s="21">
        <v>0.17211330225270488</v>
      </c>
      <c r="I591" s="21">
        <v>0.13471644276183606</v>
      </c>
      <c r="J591" s="21">
        <v>0.13920563501445554</v>
      </c>
      <c r="K591" s="21">
        <v>0.10212027826765191</v>
      </c>
      <c r="L591" s="21">
        <v>0.12245753997166679</v>
      </c>
      <c r="M591" s="21">
        <v>6.0987492357595846E-2</v>
      </c>
      <c r="N591" s="21"/>
      <c r="O591" s="21"/>
    </row>
    <row r="592" spans="1:15" x14ac:dyDescent="0.35">
      <c r="A592" s="20" t="str">
        <f>B525&amp;C583&amp;D592</f>
        <v>CONSUMO PER CAPITA (kg ó litros por individuo)Patatas Fritas&lt;2MIL</v>
      </c>
      <c r="B592">
        <v>0</v>
      </c>
      <c r="C592" s="20">
        <v>0</v>
      </c>
      <c r="D592" s="20" t="s">
        <v>89</v>
      </c>
      <c r="E592" s="21">
        <v>0.12265900519517126</v>
      </c>
      <c r="F592" s="22">
        <v>0.11738193173890582</v>
      </c>
      <c r="G592" s="21">
        <v>9.0623459304367826E-2</v>
      </c>
      <c r="H592" s="22">
        <v>0.20448130391435262</v>
      </c>
      <c r="I592" s="21">
        <v>0.1110407282632755</v>
      </c>
      <c r="J592" s="21">
        <v>8.9961071596523029E-2</v>
      </c>
      <c r="K592" s="21">
        <v>0.14687035446348598</v>
      </c>
      <c r="L592" s="21">
        <v>0.17737558445996249</v>
      </c>
      <c r="M592" s="21">
        <v>8.4304349662760042E-2</v>
      </c>
      <c r="N592" s="21"/>
      <c r="O592" s="21"/>
    </row>
    <row r="593" spans="1:15" x14ac:dyDescent="0.35">
      <c r="A593" s="20" t="str">
        <f>B525&amp;C583&amp;D593</f>
        <v>CONSUMO PER CAPITA (kg ó litros por individuo)Patatas Fritas2-5MIL</v>
      </c>
      <c r="B593">
        <v>0</v>
      </c>
      <c r="C593" s="20">
        <v>0</v>
      </c>
      <c r="D593" s="20" t="s">
        <v>90</v>
      </c>
      <c r="E593" s="21">
        <v>0.11252310053561738</v>
      </c>
      <c r="F593" s="21">
        <v>0.11400692757816665</v>
      </c>
      <c r="G593" s="21">
        <v>7.5450400194383538E-2</v>
      </c>
      <c r="H593" s="21">
        <v>0.15468253034131788</v>
      </c>
      <c r="I593" s="21">
        <v>5.0256606768751634E-2</v>
      </c>
      <c r="J593" s="21">
        <v>0.12057867699805959</v>
      </c>
      <c r="K593" s="21">
        <v>3.9815993869650242E-2</v>
      </c>
      <c r="L593" s="21">
        <v>0.10717569033506036</v>
      </c>
      <c r="M593" s="21">
        <v>7.4104025523190994E-2</v>
      </c>
      <c r="N593" s="21"/>
      <c r="O593" s="21"/>
    </row>
    <row r="594" spans="1:15" x14ac:dyDescent="0.35">
      <c r="A594" s="20" t="str">
        <f>B525&amp;C583&amp;D594</f>
        <v>CONSUMO PER CAPITA (kg ó litros por individuo)Patatas Fritas5-10MIL</v>
      </c>
      <c r="B594">
        <v>0</v>
      </c>
      <c r="C594" s="20">
        <v>0</v>
      </c>
      <c r="D594" s="20" t="s">
        <v>91</v>
      </c>
      <c r="E594" s="21">
        <v>8.1143635477765944E-2</v>
      </c>
      <c r="F594" s="21">
        <v>8.8078679754643591E-2</v>
      </c>
      <c r="G594" s="21">
        <v>0.1333236961577127</v>
      </c>
      <c r="H594" s="21">
        <v>0.24159496382683573</v>
      </c>
      <c r="I594" s="21">
        <v>0.12003221070985681</v>
      </c>
      <c r="J594" s="21">
        <v>3.9885261117929907E-2</v>
      </c>
      <c r="K594" s="21">
        <v>6.7879051360683132E-2</v>
      </c>
      <c r="L594" s="21">
        <v>0.14629645329548979</v>
      </c>
      <c r="M594" s="21">
        <v>7.2507158690873569E-2</v>
      </c>
      <c r="N594" s="21"/>
      <c r="O594" s="21"/>
    </row>
    <row r="595" spans="1:15" x14ac:dyDescent="0.35">
      <c r="A595" s="20" t="str">
        <f>B525&amp;C583&amp;D595</f>
        <v>CONSUMO PER CAPITA (kg ó litros por individuo)Patatas Fritas10-30MIL</v>
      </c>
      <c r="B595">
        <v>0</v>
      </c>
      <c r="C595" s="20">
        <v>0</v>
      </c>
      <c r="D595" s="20" t="s">
        <v>92</v>
      </c>
      <c r="E595" s="21">
        <v>0.10419092809079677</v>
      </c>
      <c r="F595" s="21">
        <v>0.16328333080091004</v>
      </c>
      <c r="G595" s="21">
        <v>0.17200647975890976</v>
      </c>
      <c r="H595" s="21">
        <v>0.2059049745567936</v>
      </c>
      <c r="I595" s="21">
        <v>0.17599632066828541</v>
      </c>
      <c r="J595" s="21">
        <v>0.12651965014778363</v>
      </c>
      <c r="K595" s="21">
        <v>0.11886603954457253</v>
      </c>
      <c r="L595" s="21">
        <v>0.16607946814150237</v>
      </c>
      <c r="M595" s="21">
        <v>0.14597523029206053</v>
      </c>
      <c r="N595" s="21"/>
      <c r="O595" s="21"/>
    </row>
    <row r="596" spans="1:15" x14ac:dyDescent="0.35">
      <c r="A596" s="20" t="str">
        <f>B525&amp;C583&amp;D596</f>
        <v>CONSUMO PER CAPITA (kg ó litros por individuo)Patatas Fritas30-100MIL</v>
      </c>
      <c r="B596">
        <v>0</v>
      </c>
      <c r="C596" s="20">
        <v>0</v>
      </c>
      <c r="D596" s="20" t="s">
        <v>93</v>
      </c>
      <c r="E596" s="21">
        <v>0.15004165141915612</v>
      </c>
      <c r="F596" s="21">
        <v>0.12843509727405666</v>
      </c>
      <c r="G596" s="21">
        <v>0.13303865405340248</v>
      </c>
      <c r="H596" s="21">
        <v>0.20422929580973259</v>
      </c>
      <c r="I596" s="21">
        <v>0.12452130770962574</v>
      </c>
      <c r="J596" s="21">
        <v>0.15279715185278722</v>
      </c>
      <c r="K596" s="21">
        <v>0.12493561651746352</v>
      </c>
      <c r="L596" s="21">
        <v>0.20575337227500692</v>
      </c>
      <c r="M596" s="21">
        <v>0.11844522986035064</v>
      </c>
      <c r="N596" s="21"/>
      <c r="O596" s="21"/>
    </row>
    <row r="597" spans="1:15" x14ac:dyDescent="0.35">
      <c r="A597" s="20" t="str">
        <f>B525&amp;C583&amp;D597</f>
        <v>CONSUMO PER CAPITA (kg ó litros por individuo)Patatas Fritas100-200MIL</v>
      </c>
      <c r="B597">
        <v>0</v>
      </c>
      <c r="C597" s="20">
        <v>0</v>
      </c>
      <c r="D597" s="20" t="s">
        <v>94</v>
      </c>
      <c r="E597" s="21">
        <v>7.5257179132789703E-2</v>
      </c>
      <c r="F597" s="21">
        <v>5.70438795411242E-2</v>
      </c>
      <c r="G597" s="21">
        <v>6.4732347906832452E-2</v>
      </c>
      <c r="H597" s="21">
        <v>0.12335542482583779</v>
      </c>
      <c r="I597" s="21">
        <v>5.8794414304605955E-2</v>
      </c>
      <c r="J597" s="21">
        <v>7.7758612352061177E-2</v>
      </c>
      <c r="K597" s="21">
        <v>0.10451949972251162</v>
      </c>
      <c r="L597" s="21">
        <v>0.12600084161310979</v>
      </c>
      <c r="M597" s="21">
        <v>0.10583847208477261</v>
      </c>
      <c r="N597" s="21"/>
      <c r="O597" s="21"/>
    </row>
    <row r="598" spans="1:15" x14ac:dyDescent="0.35">
      <c r="A598" s="20" t="str">
        <f>B525&amp;C583&amp;D598</f>
        <v>CONSUMO PER CAPITA (kg ó litros por individuo)Patatas Fritas200-500MIL</v>
      </c>
      <c r="B598">
        <v>0</v>
      </c>
      <c r="C598" s="20">
        <v>0</v>
      </c>
      <c r="D598" s="20" t="s">
        <v>95</v>
      </c>
      <c r="E598" s="21">
        <v>0.13879762213102342</v>
      </c>
      <c r="F598" s="21">
        <v>0.10681376408703626</v>
      </c>
      <c r="G598" s="21">
        <v>0.12079214601873914</v>
      </c>
      <c r="H598" s="21">
        <v>0.16459045604466194</v>
      </c>
      <c r="I598" s="21">
        <v>9.8935434380224549E-2</v>
      </c>
      <c r="J598" s="21">
        <v>6.8859526698853035E-2</v>
      </c>
      <c r="K598" s="21">
        <v>0.10139991822302191</v>
      </c>
      <c r="L598" s="21">
        <v>0.14927359808350238</v>
      </c>
      <c r="M598" s="21">
        <v>8.4717080932673008E-2</v>
      </c>
      <c r="N598" s="21"/>
      <c r="O598" s="21"/>
    </row>
    <row r="599" spans="1:15" x14ac:dyDescent="0.35">
      <c r="A599" s="20" t="str">
        <f>B525&amp;C583&amp;D599</f>
        <v>CONSUMO PER CAPITA (kg ó litros por individuo)Patatas Fritas&gt;500MIL</v>
      </c>
      <c r="B599">
        <v>0</v>
      </c>
      <c r="C599" s="20">
        <v>0</v>
      </c>
      <c r="D599" s="20" t="s">
        <v>96</v>
      </c>
      <c r="E599" s="21">
        <v>8.9774080292350456E-2</v>
      </c>
      <c r="F599" s="21">
        <v>9.0963375325946144E-2</v>
      </c>
      <c r="G599" s="21">
        <v>0.11035913278412283</v>
      </c>
      <c r="H599" s="21">
        <v>0.17410370102558245</v>
      </c>
      <c r="I599" s="21">
        <v>9.786586172508481E-2</v>
      </c>
      <c r="J599" s="21">
        <v>0.11796525380610495</v>
      </c>
      <c r="K599" s="21">
        <v>0.11223282765153351</v>
      </c>
      <c r="L599" s="21">
        <v>0.18137610217513814</v>
      </c>
      <c r="M599" s="21">
        <v>0.12787144536923262</v>
      </c>
      <c r="N599" s="21"/>
      <c r="O599" s="21"/>
    </row>
    <row r="600" spans="1:15" x14ac:dyDescent="0.35">
      <c r="A600" s="20" t="str">
        <f>B525&amp;C583&amp;D600</f>
        <v>CONSUMO PER CAPITA (kg ó litros por individuo)Patatas FritasDE 15 A 19 AÑOS</v>
      </c>
      <c r="B600">
        <v>0</v>
      </c>
      <c r="C600" s="20">
        <v>0</v>
      </c>
      <c r="D600" s="20" t="s">
        <v>97</v>
      </c>
      <c r="E600" s="21">
        <v>0.11413575819541373</v>
      </c>
      <c r="F600" s="21">
        <v>0.16254578938903264</v>
      </c>
      <c r="G600" s="21">
        <v>8.7961846920139503E-2</v>
      </c>
      <c r="H600" s="21">
        <v>0.24692350583331629</v>
      </c>
      <c r="I600" s="21">
        <v>0.11674907450164303</v>
      </c>
      <c r="J600" s="21">
        <v>0.11448301238090083</v>
      </c>
      <c r="K600" s="21">
        <v>5.0149103334707519E-2</v>
      </c>
      <c r="L600" s="21">
        <v>9.9217173582686197E-2</v>
      </c>
      <c r="M600" s="21">
        <v>0.15896388353068563</v>
      </c>
      <c r="N600" s="21"/>
      <c r="O600" s="21"/>
    </row>
    <row r="601" spans="1:15" x14ac:dyDescent="0.35">
      <c r="A601" s="20" t="str">
        <f>B525&amp;C583&amp;D601</f>
        <v>CONSUMO PER CAPITA (kg ó litros por individuo)Patatas FritasDE 20 A 24 AÑOS</v>
      </c>
      <c r="B601">
        <v>0</v>
      </c>
      <c r="C601" s="20">
        <v>0</v>
      </c>
      <c r="D601" s="20" t="s">
        <v>98</v>
      </c>
      <c r="E601" s="21">
        <v>8.2850651253408444E-2</v>
      </c>
      <c r="F601" s="21">
        <v>7.3715364786278367E-2</v>
      </c>
      <c r="G601" s="21">
        <v>7.5164513185831797E-2</v>
      </c>
      <c r="H601" s="21">
        <v>7.885803597463531E-2</v>
      </c>
      <c r="I601" s="21">
        <v>6.7082729664402013E-2</v>
      </c>
      <c r="J601" s="21">
        <v>6.4812854227462247E-2</v>
      </c>
      <c r="K601" s="21">
        <v>0.12395658762310439</v>
      </c>
      <c r="L601" s="21">
        <v>0.13197922950849209</v>
      </c>
      <c r="M601" s="21">
        <v>5.4980787353275086E-2</v>
      </c>
      <c r="N601" s="21"/>
      <c r="O601" s="21"/>
    </row>
    <row r="602" spans="1:15" x14ac:dyDescent="0.35">
      <c r="A602" s="20" t="str">
        <f>B525&amp;C583&amp;D602</f>
        <v>CONSUMO PER CAPITA (kg ó litros por individuo)Patatas FritasDE 25 A 34 AÑOS</v>
      </c>
      <c r="B602">
        <v>0</v>
      </c>
      <c r="C602" s="20">
        <v>0</v>
      </c>
      <c r="D602" s="20" t="s">
        <v>99</v>
      </c>
      <c r="E602" s="21">
        <v>6.943551075369106E-2</v>
      </c>
      <c r="F602" s="21">
        <v>5.8067341537460231E-2</v>
      </c>
      <c r="G602" s="21">
        <v>8.3552588165808878E-2</v>
      </c>
      <c r="H602" s="21">
        <v>0.11893992431853218</v>
      </c>
      <c r="I602" s="21">
        <v>7.339770012391153E-2</v>
      </c>
      <c r="J602" s="21">
        <v>6.9562704688972771E-2</v>
      </c>
      <c r="K602" s="21">
        <v>4.9454677828431798E-2</v>
      </c>
      <c r="L602" s="21">
        <v>8.9244030633527843E-2</v>
      </c>
      <c r="M602" s="21">
        <v>5.6243680798232741E-2</v>
      </c>
      <c r="N602" s="21"/>
      <c r="O602" s="21"/>
    </row>
    <row r="603" spans="1:15" x14ac:dyDescent="0.35">
      <c r="A603" s="20" t="str">
        <f>B525&amp;C583&amp;D603</f>
        <v>CONSUMO PER CAPITA (kg ó litros por individuo)Patatas FritasDE 35 A 49 AÑOS</v>
      </c>
      <c r="B603">
        <v>0</v>
      </c>
      <c r="C603" s="20">
        <v>0</v>
      </c>
      <c r="D603" s="20" t="s">
        <v>100</v>
      </c>
      <c r="E603" s="21">
        <v>0.12070553771018203</v>
      </c>
      <c r="F603" s="21">
        <v>9.7468769532726221E-2</v>
      </c>
      <c r="G603" s="21">
        <v>9.8801476906035579E-2</v>
      </c>
      <c r="H603" s="21">
        <v>0.16526374298929494</v>
      </c>
      <c r="I603" s="21">
        <v>0.11429390539103643</v>
      </c>
      <c r="J603" s="21">
        <v>9.1423702114962854E-2</v>
      </c>
      <c r="K603" s="21">
        <v>8.1393386420317085E-2</v>
      </c>
      <c r="L603" s="21">
        <v>0.14131395376943326</v>
      </c>
      <c r="M603" s="21">
        <v>6.7804699104210761E-2</v>
      </c>
      <c r="N603" s="21"/>
      <c r="O603" s="21"/>
    </row>
    <row r="604" spans="1:15" x14ac:dyDescent="0.35">
      <c r="A604" s="20" t="str">
        <f>B525&amp;C583&amp;D604</f>
        <v>CONSUMO PER CAPITA (kg ó litros por individuo)Patatas FritasDE 50 A 59 AÑOS</v>
      </c>
      <c r="B604">
        <v>0</v>
      </c>
      <c r="C604" s="20">
        <v>0</v>
      </c>
      <c r="D604" s="20" t="s">
        <v>101</v>
      </c>
      <c r="E604" s="21">
        <v>9.9737851949500647E-2</v>
      </c>
      <c r="F604" s="21">
        <v>0.12798553725638773</v>
      </c>
      <c r="G604" s="21">
        <v>0.12843947549809706</v>
      </c>
      <c r="H604" s="21">
        <v>0.20013580974184075</v>
      </c>
      <c r="I604" s="21">
        <v>0.12327376754850417</v>
      </c>
      <c r="J604" s="21">
        <v>0.10602202707012733</v>
      </c>
      <c r="K604" s="21">
        <v>0.12453106300706471</v>
      </c>
      <c r="L604" s="21">
        <v>0.17662963321713754</v>
      </c>
      <c r="M604" s="21">
        <v>0.12174132424611331</v>
      </c>
      <c r="N604" s="21"/>
      <c r="O604" s="21"/>
    </row>
    <row r="605" spans="1:15" x14ac:dyDescent="0.35">
      <c r="A605" s="20" t="str">
        <f>B525&amp;C583&amp;D605</f>
        <v>CONSUMO PER CAPITA (kg ó litros por individuo)Patatas FritasDE 60 A 75 AÑOS</v>
      </c>
      <c r="B605">
        <v>0</v>
      </c>
      <c r="C605" s="20">
        <v>0</v>
      </c>
      <c r="D605" s="20" t="s">
        <v>102</v>
      </c>
      <c r="E605" s="21">
        <v>0.14897571050266584</v>
      </c>
      <c r="F605" s="21">
        <v>0.15357592018641389</v>
      </c>
      <c r="G605" s="21">
        <v>0.19280123344585987</v>
      </c>
      <c r="H605" s="21">
        <v>0.25632280286092413</v>
      </c>
      <c r="I605" s="21">
        <v>0.14157827725017197</v>
      </c>
      <c r="J605" s="21">
        <v>0.16716950202032893</v>
      </c>
      <c r="K605" s="21">
        <v>0.17456351917646512</v>
      </c>
      <c r="L605" s="21">
        <v>0.2653072798578654</v>
      </c>
      <c r="M605" s="21">
        <v>0.1916660422583501</v>
      </c>
      <c r="N605" s="21"/>
      <c r="O605" s="21"/>
    </row>
    <row r="606" spans="1:15" x14ac:dyDescent="0.35">
      <c r="A606" s="20" t="str">
        <f>B525&amp;C583&amp;D606</f>
        <v>CONSUMO PER CAPITA (kg ó litros por individuo)Patatas FritasNIVEL ALTO</v>
      </c>
      <c r="B606">
        <v>0</v>
      </c>
      <c r="C606" s="20">
        <v>0</v>
      </c>
      <c r="D606" s="20" t="s">
        <v>158</v>
      </c>
      <c r="E606" s="21">
        <v>9.3300530298017367E-2</v>
      </c>
      <c r="F606" s="21">
        <v>0.11263594834921933</v>
      </c>
      <c r="G606" s="21">
        <v>0.10222786719088178</v>
      </c>
      <c r="H606" s="21">
        <v>0.17435693157891294</v>
      </c>
      <c r="I606" s="21">
        <v>0.10573765579876362</v>
      </c>
      <c r="J606" s="21">
        <v>0.1099292162095622</v>
      </c>
      <c r="K606" s="21">
        <v>0.12415024229108051</v>
      </c>
      <c r="L606" s="21">
        <v>0.17849332880492019</v>
      </c>
      <c r="M606" s="21">
        <v>8.4091661181940516E-2</v>
      </c>
      <c r="N606" s="21"/>
      <c r="O606" s="21"/>
    </row>
    <row r="607" spans="1:15" x14ac:dyDescent="0.35">
      <c r="A607" s="20" t="str">
        <f>B525&amp;C583&amp;D607</f>
        <v>CONSUMO PER CAPITA (kg ó litros por individuo)Patatas FritasNIVEL MEDIO ALTO</v>
      </c>
      <c r="B607">
        <v>0</v>
      </c>
      <c r="C607" s="20">
        <v>0</v>
      </c>
      <c r="D607" s="20" t="s">
        <v>159</v>
      </c>
      <c r="E607" s="21">
        <v>0.11564071945930324</v>
      </c>
      <c r="F607" s="21">
        <v>0.10995821316462943</v>
      </c>
      <c r="G607" s="21">
        <v>9.9749748491028842E-2</v>
      </c>
      <c r="H607" s="21">
        <v>0.1757835506834643</v>
      </c>
      <c r="I607" s="21">
        <v>0.11478197708840882</v>
      </c>
      <c r="J607" s="21">
        <v>8.1170142369833123E-2</v>
      </c>
      <c r="K607" s="21">
        <v>7.784358044927471E-2</v>
      </c>
      <c r="L607" s="21">
        <v>0.14161637285607198</v>
      </c>
      <c r="M607" s="21">
        <v>7.9837514479198277E-2</v>
      </c>
      <c r="N607" s="21"/>
      <c r="O607" s="21"/>
    </row>
    <row r="608" spans="1:15" x14ac:dyDescent="0.35">
      <c r="A608" s="20" t="str">
        <f>B525&amp;C583&amp;D608</f>
        <v>CONSUMO PER CAPITA (kg ó litros por individuo)Patatas FritasNIVEL MEDIO</v>
      </c>
      <c r="B608">
        <v>0</v>
      </c>
      <c r="C608" s="20">
        <v>0</v>
      </c>
      <c r="D608" s="20" t="s">
        <v>160</v>
      </c>
      <c r="E608" s="21">
        <v>0.12861819961981857</v>
      </c>
      <c r="F608" s="21">
        <v>0.13879570546675213</v>
      </c>
      <c r="G608" s="21">
        <v>0.17401622110908199</v>
      </c>
      <c r="H608" s="21">
        <v>0.21768420896544186</v>
      </c>
      <c r="I608" s="21">
        <v>0.12378097713042287</v>
      </c>
      <c r="J608" s="21">
        <v>0.12699007544596971</v>
      </c>
      <c r="K608" s="21">
        <v>9.5617701339200445E-2</v>
      </c>
      <c r="L608" s="21">
        <v>0.17246531464769771</v>
      </c>
      <c r="M608" s="21">
        <v>0.13783147017877875</v>
      </c>
      <c r="N608" s="21"/>
      <c r="O608" s="21"/>
    </row>
    <row r="609" spans="1:15" x14ac:dyDescent="0.35">
      <c r="A609" s="20" t="str">
        <f>B525&amp;C583&amp;D609</f>
        <v>CONSUMO PER CAPITA (kg ó litros por individuo)Patatas FritasNIVEL MEDIO BAJO</v>
      </c>
      <c r="B609">
        <v>0</v>
      </c>
      <c r="C609" s="20">
        <v>0</v>
      </c>
      <c r="D609" s="20" t="s">
        <v>161</v>
      </c>
      <c r="E609" s="21">
        <v>0.10485476969377269</v>
      </c>
      <c r="F609" s="21">
        <v>0.10991106347502132</v>
      </c>
      <c r="G609" s="21">
        <v>0.1108129606409456</v>
      </c>
      <c r="H609" s="21">
        <v>0.14931424946561594</v>
      </c>
      <c r="I609" s="21">
        <v>8.715416064176694E-2</v>
      </c>
      <c r="J609" s="21">
        <v>8.9415349576553893E-2</v>
      </c>
      <c r="K609" s="21">
        <v>7.7730434063038492E-2</v>
      </c>
      <c r="L609" s="21">
        <v>0.13679561721974695</v>
      </c>
      <c r="M609" s="21">
        <v>0.11304676659328153</v>
      </c>
      <c r="N609" s="21"/>
      <c r="O609" s="21"/>
    </row>
    <row r="610" spans="1:15" x14ac:dyDescent="0.35">
      <c r="A610" s="20" t="str">
        <f>B525&amp;C583&amp;D610</f>
        <v>CONSUMO PER CAPITA (kg ó litros por individuo)Patatas FritasHOMBRE</v>
      </c>
      <c r="B610">
        <v>0</v>
      </c>
      <c r="C610" s="20">
        <v>0</v>
      </c>
      <c r="D610" s="20" t="s">
        <v>107</v>
      </c>
      <c r="E610" s="21">
        <v>9.2526031456098848E-2</v>
      </c>
      <c r="F610" s="21">
        <v>0.10091527790332408</v>
      </c>
      <c r="G610" s="21">
        <v>0.11766574626890143</v>
      </c>
      <c r="H610" s="21">
        <v>0.16093843398321908</v>
      </c>
      <c r="I610" s="21">
        <v>0.10991849286390719</v>
      </c>
      <c r="J610" s="21">
        <v>9.9082345164667074E-2</v>
      </c>
      <c r="K610" s="21">
        <v>9.1482974642870876E-2</v>
      </c>
      <c r="L610" s="21">
        <v>0.12663552183231305</v>
      </c>
      <c r="M610" s="21">
        <v>0.10627885410353946</v>
      </c>
      <c r="N610" s="21"/>
      <c r="O610" s="21"/>
    </row>
    <row r="611" spans="1:15" x14ac:dyDescent="0.35">
      <c r="A611" s="20" t="str">
        <f>B525&amp;C583&amp;D611</f>
        <v>CONSUMO PER CAPITA (kg ó litros por individuo)Patatas FritasMUJER</v>
      </c>
      <c r="B611">
        <v>0</v>
      </c>
      <c r="C611" s="20">
        <v>0</v>
      </c>
      <c r="D611" s="20" t="s">
        <v>108</v>
      </c>
      <c r="E611" s="21">
        <v>0.13260482297712434</v>
      </c>
      <c r="F611" s="21">
        <v>0.12586855534114524</v>
      </c>
      <c r="G611" s="21">
        <v>0.12543458940547089</v>
      </c>
      <c r="H611" s="21">
        <v>0.21094929739716989</v>
      </c>
      <c r="I611" s="21">
        <v>0.11693039836414953</v>
      </c>
      <c r="J611" s="21">
        <v>0.11756361280850645</v>
      </c>
      <c r="K611" s="21">
        <v>0.12330473504229737</v>
      </c>
      <c r="L611" s="21">
        <v>0.20441871121278729</v>
      </c>
      <c r="M611" s="21">
        <v>0.1152630462825238</v>
      </c>
      <c r="N611" s="21"/>
      <c r="O611" s="21"/>
    </row>
    <row r="612" spans="1:15" x14ac:dyDescent="0.35">
      <c r="A612" s="20" t="str">
        <f>B525&amp;C612&amp;D612</f>
        <v>CONSUMO PER CAPITA (kg ó litros por individuo)Otros Snacks SaladosT.ESPAÑA</v>
      </c>
      <c r="B612">
        <v>0</v>
      </c>
      <c r="C612" s="20" t="s">
        <v>54</v>
      </c>
      <c r="D612" s="20" t="s">
        <v>79</v>
      </c>
      <c r="E612" s="21">
        <v>6.9324896200309558E-2</v>
      </c>
      <c r="F612" s="21">
        <v>8.9487642622088415E-2</v>
      </c>
      <c r="G612" s="21">
        <v>8.4421092691214367E-2</v>
      </c>
      <c r="H612" s="21">
        <v>0.10053633891061245</v>
      </c>
      <c r="I612" s="21">
        <v>6.9400342811493446E-2</v>
      </c>
      <c r="J612" s="21">
        <v>7.6510341330842391E-2</v>
      </c>
      <c r="K612" s="21">
        <v>7.5362258588174511E-2</v>
      </c>
      <c r="L612" s="21">
        <v>0.10267492458555634</v>
      </c>
      <c r="M612" s="21">
        <v>7.3678816854991225E-2</v>
      </c>
      <c r="N612" s="21"/>
      <c r="O612" s="21"/>
    </row>
    <row r="613" spans="1:15" x14ac:dyDescent="0.35">
      <c r="A613" s="20" t="str">
        <f>B525&amp;C612&amp;D613</f>
        <v>CONSUMO PER CAPITA (kg ó litros por individuo)Otros Snacks SaladosBCN AM</v>
      </c>
      <c r="B613">
        <v>0</v>
      </c>
      <c r="C613" s="20">
        <v>0</v>
      </c>
      <c r="D613" s="20" t="s">
        <v>81</v>
      </c>
      <c r="E613" s="21">
        <v>4.4324640112204702E-2</v>
      </c>
      <c r="F613" s="21">
        <v>6.0679240100458491E-2</v>
      </c>
      <c r="G613" s="21">
        <v>6.4021832907402015E-2</v>
      </c>
      <c r="H613" s="21">
        <v>6.6175506164860953E-2</v>
      </c>
      <c r="I613" s="21">
        <v>7.4540126689044542E-2</v>
      </c>
      <c r="J613" s="21">
        <v>6.5396599405718528E-2</v>
      </c>
      <c r="K613" s="21">
        <v>9.356584977021809E-2</v>
      </c>
      <c r="L613" s="21">
        <v>8.0382519513225309E-2</v>
      </c>
      <c r="M613" s="21">
        <v>8.3822836307495055E-2</v>
      </c>
      <c r="N613" s="21"/>
      <c r="O613" s="21"/>
    </row>
    <row r="614" spans="1:15" x14ac:dyDescent="0.35">
      <c r="A614" s="20" t="str">
        <f>B525&amp;C612&amp;D614</f>
        <v>CONSUMO PER CAPITA (kg ó litros por individuo)Otros Snacks SaladosREST.CAT ARAGON</v>
      </c>
      <c r="B614">
        <v>0</v>
      </c>
      <c r="C614" s="20">
        <v>0</v>
      </c>
      <c r="D614" s="20" t="s">
        <v>82</v>
      </c>
      <c r="E614" s="21">
        <v>4.3207272631156195E-2</v>
      </c>
      <c r="F614" s="21">
        <v>7.817167193826792E-2</v>
      </c>
      <c r="G614" s="21">
        <v>7.2334421415960526E-2</v>
      </c>
      <c r="H614" s="21">
        <v>0.1179595070927458</v>
      </c>
      <c r="I614" s="21">
        <v>4.5314419433722192E-2</v>
      </c>
      <c r="J614" s="21">
        <v>8.6522954098357224E-2</v>
      </c>
      <c r="K614" s="21">
        <v>8.182502425144686E-2</v>
      </c>
      <c r="L614" s="21">
        <v>0.1319850343970117</v>
      </c>
      <c r="M614" s="21">
        <v>7.3434467622458879E-2</v>
      </c>
      <c r="N614" s="21"/>
      <c r="O614" s="21"/>
    </row>
    <row r="615" spans="1:15" x14ac:dyDescent="0.35">
      <c r="A615" s="20" t="str">
        <f>B525&amp;C612&amp;D615</f>
        <v>CONSUMO PER CAPITA (kg ó litros por individuo)Otros Snacks SaladosLEVANTE</v>
      </c>
      <c r="B615">
        <v>0</v>
      </c>
      <c r="C615" s="20">
        <v>0</v>
      </c>
      <c r="D615" s="20" t="s">
        <v>83</v>
      </c>
      <c r="E615" s="21">
        <v>8.1121088648552706E-2</v>
      </c>
      <c r="F615" s="21">
        <v>8.90456995480578E-2</v>
      </c>
      <c r="G615" s="21">
        <v>9.1949079577473461E-2</v>
      </c>
      <c r="H615" s="21">
        <v>8.2245054252635785E-2</v>
      </c>
      <c r="I615" s="21">
        <v>5.8751000363340619E-2</v>
      </c>
      <c r="J615" s="21">
        <v>5.8854225300694236E-2</v>
      </c>
      <c r="K615" s="21">
        <v>5.903904688693247E-2</v>
      </c>
      <c r="L615" s="21">
        <v>0.10573451377046329</v>
      </c>
      <c r="M615" s="21">
        <v>4.5285330899337346E-2</v>
      </c>
      <c r="N615" s="21"/>
      <c r="O615" s="21"/>
    </row>
    <row r="616" spans="1:15" x14ac:dyDescent="0.35">
      <c r="A616" s="20" t="str">
        <f>B525&amp;C612&amp;D616</f>
        <v>CONSUMO PER CAPITA (kg ó litros por individuo)Otros Snacks SaladosANDALUCIA</v>
      </c>
      <c r="B616">
        <v>0</v>
      </c>
      <c r="C616" s="20">
        <v>0</v>
      </c>
      <c r="D616" s="20" t="s">
        <v>84</v>
      </c>
      <c r="E616" s="21">
        <v>6.4165985091564418E-2</v>
      </c>
      <c r="F616" s="21">
        <v>8.4185093316732323E-2</v>
      </c>
      <c r="G616" s="21">
        <v>7.218949020905005E-2</v>
      </c>
      <c r="H616" s="21">
        <v>8.8272090598283989E-2</v>
      </c>
      <c r="I616" s="21">
        <v>7.1586363163748404E-2</v>
      </c>
      <c r="J616" s="21">
        <v>7.2073136308303171E-2</v>
      </c>
      <c r="K616" s="21">
        <v>5.8534850472376734E-2</v>
      </c>
      <c r="L616" s="21">
        <v>7.1387789161038273E-2</v>
      </c>
      <c r="M616" s="21">
        <v>7.022471058279306E-2</v>
      </c>
      <c r="N616" s="21"/>
      <c r="O616" s="21"/>
    </row>
    <row r="617" spans="1:15" x14ac:dyDescent="0.35">
      <c r="A617" s="20" t="str">
        <f>B525&amp;C612&amp;D617</f>
        <v>CONSUMO PER CAPITA (kg ó litros por individuo)Otros Snacks SaladosMDD AM</v>
      </c>
      <c r="B617">
        <v>0</v>
      </c>
      <c r="C617" s="20">
        <v>0</v>
      </c>
      <c r="D617" s="20" t="s">
        <v>85</v>
      </c>
      <c r="E617" s="21">
        <v>6.6996605672464613E-2</v>
      </c>
      <c r="F617" s="21">
        <v>8.3491031844942928E-2</v>
      </c>
      <c r="G617" s="21">
        <v>7.1866259637405408E-2</v>
      </c>
      <c r="H617" s="21">
        <v>0.10378835536986702</v>
      </c>
      <c r="I617" s="21">
        <v>5.6131257554483935E-2</v>
      </c>
      <c r="J617" s="21">
        <v>9.9418506888738017E-2</v>
      </c>
      <c r="K617" s="21">
        <v>7.1972358114554713E-2</v>
      </c>
      <c r="L617" s="21">
        <v>0.12633096765236118</v>
      </c>
      <c r="M617" s="21">
        <v>5.7847302737721831E-2</v>
      </c>
      <c r="N617" s="21"/>
      <c r="O617" s="21"/>
    </row>
    <row r="618" spans="1:15" x14ac:dyDescent="0.35">
      <c r="A618" s="20" t="str">
        <f>B525&amp;C612&amp;D618</f>
        <v>CONSUMO PER CAPITA (kg ó litros por individuo)Otros Snacks SaladosRTO CENTRO</v>
      </c>
      <c r="B618">
        <v>0</v>
      </c>
      <c r="C618" s="20">
        <v>0</v>
      </c>
      <c r="D618" s="20" t="s">
        <v>86</v>
      </c>
      <c r="E618" s="21">
        <v>0.1104722791083747</v>
      </c>
      <c r="F618" s="21">
        <v>0.15955272808740317</v>
      </c>
      <c r="G618" s="21">
        <v>0.12603706929270861</v>
      </c>
      <c r="H618" s="21">
        <v>0.14357551401090055</v>
      </c>
      <c r="I618" s="21">
        <v>0.12918058019772746</v>
      </c>
      <c r="J618" s="21">
        <v>0.11006509042718127</v>
      </c>
      <c r="K618" s="21">
        <v>9.5979016186329424E-2</v>
      </c>
      <c r="L618" s="21">
        <v>0.13817420634594493</v>
      </c>
      <c r="M618" s="21">
        <v>0.17294245277504283</v>
      </c>
      <c r="N618" s="21"/>
      <c r="O618" s="21"/>
    </row>
    <row r="619" spans="1:15" x14ac:dyDescent="0.35">
      <c r="A619" s="20" t="str">
        <f>B525&amp;C612&amp;D619</f>
        <v>CONSUMO PER CAPITA (kg ó litros por individuo)Otros Snacks SaladosNORTE-CENTRO</v>
      </c>
      <c r="B619">
        <v>0</v>
      </c>
      <c r="C619" s="20">
        <v>0</v>
      </c>
      <c r="D619" s="20" t="s">
        <v>87</v>
      </c>
      <c r="E619" s="21">
        <v>9.6633073301418515E-2</v>
      </c>
      <c r="F619" s="21">
        <v>0.123536650112625</v>
      </c>
      <c r="G619" s="21">
        <v>0.10443280067806511</v>
      </c>
      <c r="H619" s="21">
        <v>0.12972811342749574</v>
      </c>
      <c r="I619" s="21">
        <v>7.7420607156192006E-2</v>
      </c>
      <c r="J619" s="21">
        <v>7.4877982011105682E-2</v>
      </c>
      <c r="K619" s="21">
        <v>9.8309011993021791E-2</v>
      </c>
      <c r="L619" s="21">
        <v>0.12724128331991238</v>
      </c>
      <c r="M619" s="21">
        <v>7.0765642717929705E-2</v>
      </c>
      <c r="N619" s="21"/>
      <c r="O619" s="21"/>
    </row>
    <row r="620" spans="1:15" x14ac:dyDescent="0.35">
      <c r="A620" s="20" t="str">
        <f>B525&amp;C612&amp;D620</f>
        <v>CONSUMO PER CAPITA (kg ó litros por individuo)Otros Snacks SaladosNOROESTE</v>
      </c>
      <c r="B620">
        <v>0</v>
      </c>
      <c r="C620" s="20">
        <v>0</v>
      </c>
      <c r="D620" s="20" t="s">
        <v>88</v>
      </c>
      <c r="E620" s="21">
        <v>5.6408059456250353E-2</v>
      </c>
      <c r="F620" s="21">
        <v>4.7751163416609906E-2</v>
      </c>
      <c r="G620" s="21">
        <v>9.1401175698978696E-2</v>
      </c>
      <c r="H620" s="21">
        <v>8.971348197310354E-2</v>
      </c>
      <c r="I620" s="21">
        <v>6.0084140147489196E-2</v>
      </c>
      <c r="J620" s="21">
        <v>4.5745722750849573E-2</v>
      </c>
      <c r="K620" s="21">
        <v>7.2207451594446581E-2</v>
      </c>
      <c r="L620" s="21">
        <v>4.8914004565022477E-2</v>
      </c>
      <c r="M620" s="21">
        <v>3.9731171467287899E-2</v>
      </c>
      <c r="N620" s="21"/>
      <c r="O620" s="21"/>
    </row>
    <row r="621" spans="1:15" x14ac:dyDescent="0.35">
      <c r="A621" s="20" t="str">
        <f>B525&amp;C612&amp;D621</f>
        <v>CONSUMO PER CAPITA (kg ó litros por individuo)Otros Snacks Salados&lt;2MIL</v>
      </c>
      <c r="B621">
        <v>0</v>
      </c>
      <c r="C621" s="20">
        <v>0</v>
      </c>
      <c r="D621" s="20" t="s">
        <v>89</v>
      </c>
      <c r="E621" s="21">
        <v>7.3825547854080451E-2</v>
      </c>
      <c r="F621" s="22">
        <v>9.6766142764830948E-2</v>
      </c>
      <c r="G621" s="21">
        <v>9.2150945739198839E-2</v>
      </c>
      <c r="H621" s="21">
        <v>0.13661578133172136</v>
      </c>
      <c r="I621" s="21">
        <v>7.2327845449705788E-2</v>
      </c>
      <c r="J621" s="21">
        <v>5.7255978651007962E-2</v>
      </c>
      <c r="K621" s="21">
        <v>6.6791674713202312E-2</v>
      </c>
      <c r="L621" s="21">
        <v>0.12152123210268673</v>
      </c>
      <c r="M621" s="21">
        <v>3.728984817004595E-2</v>
      </c>
      <c r="N621" s="21"/>
      <c r="O621" s="21"/>
    </row>
    <row r="622" spans="1:15" x14ac:dyDescent="0.35">
      <c r="A622" s="20" t="str">
        <f>B525&amp;C612&amp;D622</f>
        <v>CONSUMO PER CAPITA (kg ó litros por individuo)Otros Snacks Salados2-5MIL</v>
      </c>
      <c r="B622">
        <v>0</v>
      </c>
      <c r="C622" s="20">
        <v>0</v>
      </c>
      <c r="D622" s="20" t="s">
        <v>90</v>
      </c>
      <c r="E622" s="21">
        <v>8.3642541368011497E-2</v>
      </c>
      <c r="F622" s="21">
        <v>9.8824792351893231E-2</v>
      </c>
      <c r="G622" s="21">
        <v>6.7948954831350244E-2</v>
      </c>
      <c r="H622" s="21">
        <v>5.5852651071105354E-2</v>
      </c>
      <c r="I622" s="21">
        <v>6.9247953942753807E-2</v>
      </c>
      <c r="J622" s="21">
        <v>6.1712446681271682E-2</v>
      </c>
      <c r="K622" s="21">
        <v>8.3463298083544288E-2</v>
      </c>
      <c r="L622" s="21">
        <v>0.1011261760179063</v>
      </c>
      <c r="M622" s="21">
        <v>7.5108749574350403E-2</v>
      </c>
      <c r="N622" s="21"/>
      <c r="O622" s="21"/>
    </row>
    <row r="623" spans="1:15" x14ac:dyDescent="0.35">
      <c r="A623" s="20" t="str">
        <f>B525&amp;C612&amp;D623</f>
        <v>CONSUMO PER CAPITA (kg ó litros por individuo)Otros Snacks Salados5-10MIL</v>
      </c>
      <c r="B623">
        <v>0</v>
      </c>
      <c r="C623" s="20">
        <v>0</v>
      </c>
      <c r="D623" s="20" t="s">
        <v>91</v>
      </c>
      <c r="E623" s="21">
        <v>5.8118048012999829E-2</v>
      </c>
      <c r="F623" s="21">
        <v>5.8647156060636849E-2</v>
      </c>
      <c r="G623" s="21">
        <v>0.10144139529579058</v>
      </c>
      <c r="H623" s="21">
        <v>0.10640021000789684</v>
      </c>
      <c r="I623" s="21">
        <v>8.5746768673920976E-2</v>
      </c>
      <c r="J623" s="21">
        <v>6.2699567026261491E-2</v>
      </c>
      <c r="K623" s="21">
        <v>4.1115197045264687E-2</v>
      </c>
      <c r="L623" s="21">
        <v>4.8442438634774612E-2</v>
      </c>
      <c r="M623" s="21">
        <v>4.1195438638402332E-2</v>
      </c>
      <c r="N623" s="21"/>
      <c r="O623" s="21"/>
    </row>
    <row r="624" spans="1:15" x14ac:dyDescent="0.35">
      <c r="A624" s="20" t="str">
        <f>B525&amp;C612&amp;D624</f>
        <v>CONSUMO PER CAPITA (kg ó litros por individuo)Otros Snacks Salados10-30MIL</v>
      </c>
      <c r="B624">
        <v>0</v>
      </c>
      <c r="C624" s="20">
        <v>0</v>
      </c>
      <c r="D624" s="20" t="s">
        <v>92</v>
      </c>
      <c r="E624" s="21">
        <v>8.7491088607280582E-2</v>
      </c>
      <c r="F624" s="21">
        <v>0.11768320074059188</v>
      </c>
      <c r="G624" s="21">
        <v>0.11725642535556666</v>
      </c>
      <c r="H624" s="21">
        <v>0.12855427449672135</v>
      </c>
      <c r="I624" s="21">
        <v>9.5401693669084409E-2</v>
      </c>
      <c r="J624" s="21">
        <v>8.3506053971868832E-2</v>
      </c>
      <c r="K624" s="21">
        <v>0.10980439916642282</v>
      </c>
      <c r="L624" s="21">
        <v>0.13369182583981334</v>
      </c>
      <c r="M624" s="21">
        <v>0.12060658242343789</v>
      </c>
      <c r="N624" s="21"/>
      <c r="O624" s="21"/>
    </row>
    <row r="625" spans="1:15" x14ac:dyDescent="0.35">
      <c r="A625" s="20" t="str">
        <f>B525&amp;C612&amp;D625</f>
        <v>CONSUMO PER CAPITA (kg ó litros por individuo)Otros Snacks Salados30-100MIL</v>
      </c>
      <c r="B625">
        <v>0</v>
      </c>
      <c r="C625" s="20">
        <v>0</v>
      </c>
      <c r="D625" s="20" t="s">
        <v>93</v>
      </c>
      <c r="E625" s="21">
        <v>5.8465638715233206E-2</v>
      </c>
      <c r="F625" s="21">
        <v>9.6422399323480082E-2</v>
      </c>
      <c r="G625" s="21">
        <v>6.8422898036405527E-2</v>
      </c>
      <c r="H625" s="21">
        <v>8.1283324910849608E-2</v>
      </c>
      <c r="I625" s="21">
        <v>5.2607538243566843E-2</v>
      </c>
      <c r="J625" s="21">
        <v>7.4715268411599131E-2</v>
      </c>
      <c r="K625" s="21">
        <v>6.0677955590150767E-2</v>
      </c>
      <c r="L625" s="21">
        <v>0.10737939740093003</v>
      </c>
      <c r="M625" s="21">
        <v>6.8051371218043652E-2</v>
      </c>
      <c r="N625" s="21"/>
      <c r="O625" s="21"/>
    </row>
    <row r="626" spans="1:15" x14ac:dyDescent="0.35">
      <c r="A626" s="20" t="str">
        <f>B525&amp;C612&amp;D626</f>
        <v>CONSUMO PER CAPITA (kg ó litros por individuo)Otros Snacks Salados100-200MIL</v>
      </c>
      <c r="B626">
        <v>0</v>
      </c>
      <c r="C626" s="20">
        <v>0</v>
      </c>
      <c r="D626" s="20" t="s">
        <v>94</v>
      </c>
      <c r="E626" s="21">
        <v>6.6960919198371563E-2</v>
      </c>
      <c r="F626" s="21">
        <v>8.6892383011877322E-2</v>
      </c>
      <c r="G626" s="21">
        <v>6.1706718457694765E-2</v>
      </c>
      <c r="H626" s="21">
        <v>0.11363430260352318</v>
      </c>
      <c r="I626" s="21">
        <v>8.2548648913643038E-2</v>
      </c>
      <c r="J626" s="21">
        <v>9.8348788533081669E-2</v>
      </c>
      <c r="K626" s="21">
        <v>5.6738601856447697E-2</v>
      </c>
      <c r="L626" s="21">
        <v>9.1216602458078902E-2</v>
      </c>
      <c r="M626" s="21">
        <v>7.2547757228232812E-2</v>
      </c>
      <c r="N626" s="21"/>
      <c r="O626" s="21"/>
    </row>
    <row r="627" spans="1:15" x14ac:dyDescent="0.35">
      <c r="A627" s="20" t="str">
        <f>B525&amp;C612&amp;D627</f>
        <v>CONSUMO PER CAPITA (kg ó litros por individuo)Otros Snacks Salados200-500MIL</v>
      </c>
      <c r="B627">
        <v>0</v>
      </c>
      <c r="C627" s="20">
        <v>0</v>
      </c>
      <c r="D627" s="20" t="s">
        <v>95</v>
      </c>
      <c r="E627" s="21">
        <v>8.0873230414200983E-2</v>
      </c>
      <c r="F627" s="21">
        <v>6.9304687648492652E-2</v>
      </c>
      <c r="G627" s="21">
        <v>0.10133802053301728</v>
      </c>
      <c r="H627" s="21">
        <v>0.10122689004270745</v>
      </c>
      <c r="I627" s="21">
        <v>6.0246388132166775E-2</v>
      </c>
      <c r="J627" s="21">
        <v>7.7390021874248316E-2</v>
      </c>
      <c r="K627" s="21">
        <v>8.1788451129149634E-2</v>
      </c>
      <c r="L627" s="21">
        <v>0.10384287583663178</v>
      </c>
      <c r="M627" s="21">
        <v>6.8153053014877757E-2</v>
      </c>
      <c r="N627" s="21"/>
      <c r="O627" s="21"/>
    </row>
    <row r="628" spans="1:15" x14ac:dyDescent="0.35">
      <c r="A628" s="20" t="str">
        <f>B525&amp;C612&amp;D628</f>
        <v>CONSUMO PER CAPITA (kg ó litros por individuo)Otros Snacks Salados&gt;500MIL</v>
      </c>
      <c r="B628">
        <v>0</v>
      </c>
      <c r="C628" s="20">
        <v>0</v>
      </c>
      <c r="D628" s="20" t="s">
        <v>96</v>
      </c>
      <c r="E628" s="21">
        <v>5.41179897176279E-2</v>
      </c>
      <c r="F628" s="21">
        <v>7.6919112315918914E-2</v>
      </c>
      <c r="G628" s="21">
        <v>6.4794544144954183E-2</v>
      </c>
      <c r="H628" s="21">
        <v>8.8048126405565752E-2</v>
      </c>
      <c r="I628" s="21">
        <v>5.2735583907807269E-2</v>
      </c>
      <c r="J628" s="21">
        <v>7.6013859544850709E-2</v>
      </c>
      <c r="K628" s="21">
        <v>7.9506561485161442E-2</v>
      </c>
      <c r="L628" s="21">
        <v>9.0079729752807924E-2</v>
      </c>
      <c r="M628" s="21">
        <v>6.2433301325916714E-2</v>
      </c>
      <c r="N628" s="21"/>
      <c r="O628" s="21"/>
    </row>
    <row r="629" spans="1:15" x14ac:dyDescent="0.35">
      <c r="A629" s="20" t="str">
        <f>B525&amp;C612&amp;D629</f>
        <v>CONSUMO PER CAPITA (kg ó litros por individuo)Otros Snacks SaladosDE 15 A 19 AÑOS</v>
      </c>
      <c r="B629">
        <v>0</v>
      </c>
      <c r="C629" s="20">
        <v>0</v>
      </c>
      <c r="D629" s="20" t="s">
        <v>97</v>
      </c>
      <c r="E629" s="21">
        <v>5.1273711185875703E-2</v>
      </c>
      <c r="F629" s="21">
        <v>0.1670653586317136</v>
      </c>
      <c r="G629" s="21">
        <v>0.11769666190321279</v>
      </c>
      <c r="H629" s="21">
        <v>0.11886776514311385</v>
      </c>
      <c r="I629" s="21">
        <v>0.12062281426318044</v>
      </c>
      <c r="J629" s="21">
        <v>0.10264264228601302</v>
      </c>
      <c r="K629" s="21">
        <v>6.4979587323387752E-2</v>
      </c>
      <c r="L629" s="21">
        <v>7.6370658931223676E-2</v>
      </c>
      <c r="M629" s="21">
        <v>8.9024085645919807E-2</v>
      </c>
      <c r="N629" s="21"/>
      <c r="O629" s="21"/>
    </row>
    <row r="630" spans="1:15" x14ac:dyDescent="0.35">
      <c r="A630" s="20" t="str">
        <f>B525&amp;C612&amp;D630</f>
        <v>CONSUMO PER CAPITA (kg ó litros por individuo)Otros Snacks SaladosDE 20 A 24 AÑOS</v>
      </c>
      <c r="B630">
        <v>0</v>
      </c>
      <c r="C630" s="20">
        <v>0</v>
      </c>
      <c r="D630" s="20" t="s">
        <v>98</v>
      </c>
      <c r="E630" s="21">
        <v>4.7149193338071924E-2</v>
      </c>
      <c r="F630" s="21">
        <v>8.4701753533753948E-2</v>
      </c>
      <c r="G630" s="21">
        <v>3.6913398150279296E-2</v>
      </c>
      <c r="H630" s="21">
        <v>4.5619069882526737E-2</v>
      </c>
      <c r="I630" s="21">
        <v>7.5823222629851902E-2</v>
      </c>
      <c r="J630" s="21">
        <v>7.5679005326624388E-2</v>
      </c>
      <c r="K630" s="21">
        <v>5.940868338905253E-2</v>
      </c>
      <c r="L630" s="21">
        <v>5.2133428336902689E-2</v>
      </c>
      <c r="M630" s="21">
        <v>5.9298677252328916E-2</v>
      </c>
      <c r="N630" s="21"/>
      <c r="O630" s="21"/>
    </row>
    <row r="631" spans="1:15" x14ac:dyDescent="0.35">
      <c r="A631" s="20" t="str">
        <f>B525&amp;C612&amp;D631</f>
        <v>CONSUMO PER CAPITA (kg ó litros por individuo)Otros Snacks SaladosDE 25 A 34 AÑOS</v>
      </c>
      <c r="B631">
        <v>0</v>
      </c>
      <c r="C631" s="20">
        <v>0</v>
      </c>
      <c r="D631" s="20" t="s">
        <v>99</v>
      </c>
      <c r="E631" s="21">
        <v>6.3406698043563428E-2</v>
      </c>
      <c r="F631" s="21">
        <v>6.0323024542600259E-2</v>
      </c>
      <c r="G631" s="21">
        <v>9.970058952366509E-2</v>
      </c>
      <c r="H631" s="21">
        <v>0.10714218884911453</v>
      </c>
      <c r="I631" s="21">
        <v>5.6734998237107259E-2</v>
      </c>
      <c r="J631" s="21">
        <v>6.1235871956081475E-2</v>
      </c>
      <c r="K631" s="21">
        <v>7.8254805746559505E-2</v>
      </c>
      <c r="L631" s="21">
        <v>8.3575793534189133E-2</v>
      </c>
      <c r="M631" s="21">
        <v>6.7423914889739492E-2</v>
      </c>
      <c r="N631" s="21"/>
      <c r="O631" s="21"/>
    </row>
    <row r="632" spans="1:15" x14ac:dyDescent="0.35">
      <c r="A632" s="20" t="str">
        <f>B525&amp;C612&amp;D632</f>
        <v>CONSUMO PER CAPITA (kg ó litros por individuo)Otros Snacks SaladosDE 35 A 49 AÑOS</v>
      </c>
      <c r="B632">
        <v>0</v>
      </c>
      <c r="C632" s="20">
        <v>0</v>
      </c>
      <c r="D632" s="20" t="s">
        <v>100</v>
      </c>
      <c r="E632" s="21">
        <v>9.8386851038982148E-2</v>
      </c>
      <c r="F632" s="21">
        <v>9.9919819628996778E-2</v>
      </c>
      <c r="G632" s="21">
        <v>9.6295721022523276E-2</v>
      </c>
      <c r="H632" s="21">
        <v>0.10269107645475022</v>
      </c>
      <c r="I632" s="21">
        <v>7.5069923674158809E-2</v>
      </c>
      <c r="J632" s="21">
        <v>7.9327897903410133E-2</v>
      </c>
      <c r="K632" s="21">
        <v>9.3282620922820955E-2</v>
      </c>
      <c r="L632" s="21">
        <v>0.12150050733201731</v>
      </c>
      <c r="M632" s="21">
        <v>6.02125770913036E-2</v>
      </c>
      <c r="N632" s="21"/>
      <c r="O632" s="21"/>
    </row>
    <row r="633" spans="1:15" x14ac:dyDescent="0.35">
      <c r="A633" s="20" t="str">
        <f>B525&amp;C612&amp;D633</f>
        <v>CONSUMO PER CAPITA (kg ó litros por individuo)Otros Snacks SaladosDE 50 A 59 AÑOS</v>
      </c>
      <c r="B633">
        <v>0</v>
      </c>
      <c r="C633" s="20">
        <v>0</v>
      </c>
      <c r="D633" s="20" t="s">
        <v>101</v>
      </c>
      <c r="E633" s="21">
        <v>7.4651393673186572E-2</v>
      </c>
      <c r="F633" s="21">
        <v>8.2066717352827404E-2</v>
      </c>
      <c r="G633" s="21">
        <v>8.4002602731800546E-2</v>
      </c>
      <c r="H633" s="21">
        <v>0.11935902476507922</v>
      </c>
      <c r="I633" s="21">
        <v>8.3611103605001874E-2</v>
      </c>
      <c r="J633" s="21">
        <v>8.5294695096378034E-2</v>
      </c>
      <c r="K633" s="21">
        <v>7.547265991899052E-2</v>
      </c>
      <c r="L633" s="21">
        <v>0.12191945877266915</v>
      </c>
      <c r="M633" s="21">
        <v>7.0410483964515186E-2</v>
      </c>
      <c r="N633" s="21"/>
      <c r="O633" s="21"/>
    </row>
    <row r="634" spans="1:15" x14ac:dyDescent="0.35">
      <c r="A634" s="20" t="str">
        <f>B525&amp;C612&amp;D634</f>
        <v>CONSUMO PER CAPITA (kg ó litros por individuo)Otros Snacks SaladosDE 60 A 75 AÑOS</v>
      </c>
      <c r="B634">
        <v>0</v>
      </c>
      <c r="C634" s="20">
        <v>0</v>
      </c>
      <c r="D634" s="20" t="s">
        <v>102</v>
      </c>
      <c r="E634" s="21">
        <v>4.1249306439771302E-2</v>
      </c>
      <c r="F634" s="22">
        <v>7.9029113091963976E-2</v>
      </c>
      <c r="G634" s="21">
        <v>6.3531791618805275E-2</v>
      </c>
      <c r="H634" s="21">
        <v>8.7748046049439948E-2</v>
      </c>
      <c r="I634" s="21">
        <v>4.0437303724278909E-2</v>
      </c>
      <c r="J634" s="22">
        <v>6.7349569996060871E-2</v>
      </c>
      <c r="K634" s="21">
        <v>5.872972716463408E-2</v>
      </c>
      <c r="L634" s="21">
        <v>9.722364514497521E-2</v>
      </c>
      <c r="M634" s="21">
        <v>9.699008994406362E-2</v>
      </c>
      <c r="N634" s="21"/>
      <c r="O634" s="21"/>
    </row>
    <row r="635" spans="1:15" x14ac:dyDescent="0.35">
      <c r="A635" s="20" t="str">
        <f>B525&amp;C612&amp;D635</f>
        <v>CONSUMO PER CAPITA (kg ó litros por individuo)Otros Snacks SaladosNIVEL ALTO</v>
      </c>
      <c r="B635">
        <v>0</v>
      </c>
      <c r="C635" s="20">
        <v>0</v>
      </c>
      <c r="D635" s="20" t="s">
        <v>158</v>
      </c>
      <c r="E635" s="21">
        <v>8.2148725039417017E-2</v>
      </c>
      <c r="F635" s="21">
        <v>6.6085467117054528E-2</v>
      </c>
      <c r="G635" s="21">
        <v>8.1837877948147258E-2</v>
      </c>
      <c r="H635" s="21">
        <v>0.10005551950896401</v>
      </c>
      <c r="I635" s="21">
        <v>8.4228016961978597E-2</v>
      </c>
      <c r="J635" s="21">
        <v>9.548146215783869E-2</v>
      </c>
      <c r="K635" s="21">
        <v>8.3177728702516926E-2</v>
      </c>
      <c r="L635" s="21">
        <v>0.11310478442807115</v>
      </c>
      <c r="M635" s="21">
        <v>6.0414320906652393E-2</v>
      </c>
      <c r="N635" s="21"/>
      <c r="O635" s="21"/>
    </row>
    <row r="636" spans="1:15" x14ac:dyDescent="0.35">
      <c r="A636" s="20" t="str">
        <f>B525&amp;C612&amp;D636</f>
        <v>CONSUMO PER CAPITA (kg ó litros por individuo)Otros Snacks SaladosNIVEL MEDIO ALTO</v>
      </c>
      <c r="B636">
        <v>0</v>
      </c>
      <c r="C636" s="20">
        <v>0</v>
      </c>
      <c r="D636" s="20" t="s">
        <v>159</v>
      </c>
      <c r="E636" s="21">
        <v>4.3647241729589656E-2</v>
      </c>
      <c r="F636" s="21">
        <v>7.0557034777847596E-2</v>
      </c>
      <c r="G636" s="21">
        <v>7.4261395916936493E-2</v>
      </c>
      <c r="H636" s="21">
        <v>0.10107988247649739</v>
      </c>
      <c r="I636" s="21">
        <v>5.13618470467994E-2</v>
      </c>
      <c r="J636" s="21">
        <v>6.3495701175329669E-2</v>
      </c>
      <c r="K636" s="21">
        <v>6.1638561039740886E-2</v>
      </c>
      <c r="L636" s="21">
        <v>6.6964402060557787E-2</v>
      </c>
      <c r="M636" s="21">
        <v>5.0374384898157112E-2</v>
      </c>
      <c r="N636" s="21"/>
      <c r="O636" s="21"/>
    </row>
    <row r="637" spans="1:15" x14ac:dyDescent="0.35">
      <c r="A637" s="20" t="str">
        <f>B525&amp;C612&amp;D637</f>
        <v>CONSUMO PER CAPITA (kg ó litros por individuo)Otros Snacks SaladosNIVEL MEDIO</v>
      </c>
      <c r="B637">
        <v>0</v>
      </c>
      <c r="C637" s="20">
        <v>0</v>
      </c>
      <c r="D637" s="20" t="s">
        <v>160</v>
      </c>
      <c r="E637" s="21">
        <v>6.9018891608525978E-2</v>
      </c>
      <c r="F637" s="21">
        <v>0.10799021470063397</v>
      </c>
      <c r="G637" s="21">
        <v>0.106136344292504</v>
      </c>
      <c r="H637" s="21">
        <v>0.10388860604568984</v>
      </c>
      <c r="I637" s="21">
        <v>6.9807702809699709E-2</v>
      </c>
      <c r="J637" s="21">
        <v>7.1228003840960105E-2</v>
      </c>
      <c r="K637" s="21">
        <v>6.461213687699785E-2</v>
      </c>
      <c r="L637" s="21">
        <v>0.11221294693643855</v>
      </c>
      <c r="M637" s="21">
        <v>0.10062805154479897</v>
      </c>
      <c r="N637" s="21"/>
      <c r="O637" s="21"/>
    </row>
    <row r="638" spans="1:15" x14ac:dyDescent="0.35">
      <c r="A638" s="20" t="str">
        <f>B525&amp;C612&amp;D638</f>
        <v>CONSUMO PER CAPITA (kg ó litros por individuo)Otros Snacks SaladosNIVEL MEDIO BAJO</v>
      </c>
      <c r="B638">
        <v>0</v>
      </c>
      <c r="C638" s="20">
        <v>0</v>
      </c>
      <c r="D638" s="20" t="s">
        <v>161</v>
      </c>
      <c r="E638" s="21">
        <v>6.0104678363089588E-2</v>
      </c>
      <c r="F638" s="21">
        <v>8.0335306656634506E-2</v>
      </c>
      <c r="G638" s="21">
        <v>6.4547759210872968E-2</v>
      </c>
      <c r="H638" s="21">
        <v>9.619459714197437E-2</v>
      </c>
      <c r="I638" s="21">
        <v>7.4092367264138079E-2</v>
      </c>
      <c r="J638" s="21">
        <v>6.4966045420447288E-2</v>
      </c>
      <c r="K638" s="21">
        <v>5.9033804248001136E-2</v>
      </c>
      <c r="L638" s="21">
        <v>9.0588040946020215E-2</v>
      </c>
      <c r="M638" s="21">
        <v>4.3340653341595328E-2</v>
      </c>
      <c r="N638" s="21"/>
      <c r="O638" s="21"/>
    </row>
    <row r="639" spans="1:15" x14ac:dyDescent="0.35">
      <c r="A639" s="20" t="str">
        <f>B525&amp;C612&amp;D639</f>
        <v>CONSUMO PER CAPITA (kg ó litros por individuo)Otros Snacks SaladosHOMBRE</v>
      </c>
      <c r="B639">
        <v>0</v>
      </c>
      <c r="C639" s="20">
        <v>0</v>
      </c>
      <c r="D639" s="20" t="s">
        <v>107</v>
      </c>
      <c r="E639" s="21">
        <v>4.8343306100728664E-2</v>
      </c>
      <c r="F639" s="21">
        <v>7.0918276087272622E-2</v>
      </c>
      <c r="G639" s="21">
        <v>6.6083792627108284E-2</v>
      </c>
      <c r="H639" s="21">
        <v>6.7833627656782455E-2</v>
      </c>
      <c r="I639" s="21">
        <v>5.1568462584376827E-2</v>
      </c>
      <c r="J639" s="21">
        <v>5.7976876369537772E-2</v>
      </c>
      <c r="K639" s="21">
        <v>5.1029851712176513E-2</v>
      </c>
      <c r="L639" s="21">
        <v>8.5612685269787908E-2</v>
      </c>
      <c r="M639" s="21">
        <v>6.8565698106213213E-2</v>
      </c>
      <c r="N639" s="21"/>
      <c r="O639" s="21"/>
    </row>
    <row r="640" spans="1:15" x14ac:dyDescent="0.35">
      <c r="A640" s="20" t="str">
        <f>B525&amp;C612&amp;D640</f>
        <v>CONSUMO PER CAPITA (kg ó litros por individuo)Otros Snacks SaladosMUJER</v>
      </c>
      <c r="B640">
        <v>0</v>
      </c>
      <c r="C640" s="20">
        <v>0</v>
      </c>
      <c r="D640" s="20" t="s">
        <v>108</v>
      </c>
      <c r="E640" s="21">
        <v>9.0089913065193733E-2</v>
      </c>
      <c r="F640" s="21">
        <v>0.10783543361178752</v>
      </c>
      <c r="G640" s="21">
        <v>0.10253993658430452</v>
      </c>
      <c r="H640" s="21">
        <v>0.1328493119278632</v>
      </c>
      <c r="I640" s="21">
        <v>8.7019968171835049E-2</v>
      </c>
      <c r="J640" s="21">
        <v>9.480812073629491E-2</v>
      </c>
      <c r="K640" s="21">
        <v>9.9385607613708821E-2</v>
      </c>
      <c r="L640" s="21">
        <v>0.11952419937649647</v>
      </c>
      <c r="M640" s="21">
        <v>7.8725867233896352E-2</v>
      </c>
      <c r="N640" s="21"/>
      <c r="O640" s="21"/>
    </row>
    <row r="641" spans="1:15" x14ac:dyDescent="0.35">
      <c r="A641" s="20" t="str">
        <f>B525&amp;C641&amp;D641</f>
        <v>CONSUMO PER CAPITA (kg ó litros por individuo)Frutos SecosT.ESPAÑA</v>
      </c>
      <c r="B641">
        <v>0</v>
      </c>
      <c r="C641" s="20" t="s">
        <v>57</v>
      </c>
      <c r="D641" s="20" t="s">
        <v>79</v>
      </c>
      <c r="E641" s="21">
        <v>8.2370411982016972E-2</v>
      </c>
      <c r="F641" s="21">
        <v>9.154809214985328E-2</v>
      </c>
      <c r="G641" s="21">
        <v>7.6322788347185602E-2</v>
      </c>
      <c r="H641" s="21">
        <v>9.9205729978094154E-2</v>
      </c>
      <c r="I641" s="21">
        <v>6.9230328875565988E-2</v>
      </c>
      <c r="J641" s="21">
        <v>7.1146172740510716E-2</v>
      </c>
      <c r="K641" s="21">
        <v>6.454810746983082E-2</v>
      </c>
      <c r="L641" s="21">
        <v>9.060851821204656E-2</v>
      </c>
      <c r="M641" s="21">
        <v>7.1853185565538283E-2</v>
      </c>
      <c r="N641" s="21"/>
      <c r="O641" s="21"/>
    </row>
    <row r="642" spans="1:15" x14ac:dyDescent="0.35">
      <c r="A642" s="20" t="str">
        <f>B525&amp;C641&amp;D642</f>
        <v>CONSUMO PER CAPITA (kg ó litros por individuo)Frutos SecosBCN AM</v>
      </c>
      <c r="B642">
        <v>0</v>
      </c>
      <c r="C642" s="20">
        <v>0</v>
      </c>
      <c r="D642" s="20" t="s">
        <v>81</v>
      </c>
      <c r="E642" s="21">
        <v>0.17046988274925076</v>
      </c>
      <c r="F642" s="21">
        <v>0.19606948544768285</v>
      </c>
      <c r="G642" s="22">
        <v>0.13014179058695163</v>
      </c>
      <c r="H642" s="21">
        <v>0.18213826451563417</v>
      </c>
      <c r="I642" s="21">
        <v>9.3118909553394663E-2</v>
      </c>
      <c r="J642" s="21">
        <v>0.1336276837200307</v>
      </c>
      <c r="K642" s="21">
        <v>8.3732042807630358E-2</v>
      </c>
      <c r="L642" s="22">
        <v>8.7281353580233173E-2</v>
      </c>
      <c r="M642" s="21">
        <v>2.7811243410181596E-2</v>
      </c>
      <c r="N642" s="21"/>
      <c r="O642" s="21"/>
    </row>
    <row r="643" spans="1:15" x14ac:dyDescent="0.35">
      <c r="A643" s="20" t="str">
        <f>B525&amp;C641&amp;D643</f>
        <v>CONSUMO PER CAPITA (kg ó litros por individuo)Frutos SecosREST.CAT ARAGON</v>
      </c>
      <c r="B643">
        <v>0</v>
      </c>
      <c r="C643" s="20">
        <v>0</v>
      </c>
      <c r="D643" s="20" t="s">
        <v>82</v>
      </c>
      <c r="E643" s="21">
        <v>6.1262599878363959E-2</v>
      </c>
      <c r="F643" s="21">
        <v>3.977436502811571E-2</v>
      </c>
      <c r="G643" s="21">
        <v>8.2313432004419484E-2</v>
      </c>
      <c r="H643" s="21">
        <v>0.1005656326801376</v>
      </c>
      <c r="I643" s="21">
        <v>6.6485046822274907E-2</v>
      </c>
      <c r="J643" s="21">
        <v>7.2223608288477584E-2</v>
      </c>
      <c r="K643" s="21">
        <v>9.7264356822870129E-2</v>
      </c>
      <c r="L643" s="21">
        <v>0.16546977805932089</v>
      </c>
      <c r="M643" s="21">
        <v>0.14892222409108691</v>
      </c>
      <c r="N643" s="21"/>
      <c r="O643" s="21"/>
    </row>
    <row r="644" spans="1:15" x14ac:dyDescent="0.35">
      <c r="A644" s="20" t="str">
        <f>B525&amp;C641&amp;D644</f>
        <v>CONSUMO PER CAPITA (kg ó litros por individuo)Frutos SecosLEVANTE</v>
      </c>
      <c r="B644">
        <v>0</v>
      </c>
      <c r="C644" s="20">
        <v>0</v>
      </c>
      <c r="D644" s="20" t="s">
        <v>83</v>
      </c>
      <c r="E644" s="21">
        <v>4.062058916312198E-2</v>
      </c>
      <c r="F644" s="21">
        <v>5.8982704793138357E-2</v>
      </c>
      <c r="G644" s="21">
        <v>5.7182528696514912E-2</v>
      </c>
      <c r="H644" s="21">
        <v>8.0397143425289572E-2</v>
      </c>
      <c r="I644" s="21">
        <v>3.8126606768795597E-2</v>
      </c>
      <c r="J644" s="21">
        <v>3.5917066703668184E-2</v>
      </c>
      <c r="K644" s="21">
        <v>2.5130532085999167E-2</v>
      </c>
      <c r="L644" s="21">
        <v>4.6960347535320766E-2</v>
      </c>
      <c r="M644" s="21">
        <v>3.2031778884445819E-2</v>
      </c>
      <c r="N644" s="21"/>
      <c r="O644" s="21"/>
    </row>
    <row r="645" spans="1:15" x14ac:dyDescent="0.35">
      <c r="A645" s="20" t="str">
        <f>B525&amp;C641&amp;D645</f>
        <v>CONSUMO PER CAPITA (kg ó litros por individuo)Frutos SecosANDALUCIA</v>
      </c>
      <c r="B645">
        <v>0</v>
      </c>
      <c r="C645" s="20">
        <v>0</v>
      </c>
      <c r="D645" s="20" t="s">
        <v>84</v>
      </c>
      <c r="E645" s="21">
        <v>8.1865885760367657E-2</v>
      </c>
      <c r="F645" s="21">
        <v>8.0016569916138064E-2</v>
      </c>
      <c r="G645" s="21">
        <v>7.1790285268764326E-2</v>
      </c>
      <c r="H645" s="21">
        <v>8.7367999359475992E-2</v>
      </c>
      <c r="I645" s="21">
        <v>8.0705335931828923E-2</v>
      </c>
      <c r="J645" s="21">
        <v>7.2575017791317434E-2</v>
      </c>
      <c r="K645" s="21">
        <v>6.6347041647107446E-2</v>
      </c>
      <c r="L645" s="21">
        <v>8.2803561903289052E-2</v>
      </c>
      <c r="M645" s="21">
        <v>6.5824194979226619E-2</v>
      </c>
      <c r="N645" s="21"/>
      <c r="O645" s="21"/>
    </row>
    <row r="646" spans="1:15" x14ac:dyDescent="0.35">
      <c r="A646" s="20" t="str">
        <f>B525&amp;C641&amp;D646</f>
        <v>CONSUMO PER CAPITA (kg ó litros por individuo)Frutos SecosMDD AM</v>
      </c>
      <c r="B646">
        <v>0</v>
      </c>
      <c r="C646" s="20">
        <v>0</v>
      </c>
      <c r="D646" s="20" t="s">
        <v>85</v>
      </c>
      <c r="E646" s="21">
        <v>4.5816776665891672E-2</v>
      </c>
      <c r="F646" s="21">
        <v>5.3018742785575057E-2</v>
      </c>
      <c r="G646" s="21">
        <v>5.4257224047485508E-2</v>
      </c>
      <c r="H646" s="21">
        <v>6.6218631921785842E-2</v>
      </c>
      <c r="I646" s="21">
        <v>5.4282960929211581E-2</v>
      </c>
      <c r="J646" s="21">
        <v>5.2848230868684912E-2</v>
      </c>
      <c r="K646" s="21">
        <v>4.2976077662260408E-2</v>
      </c>
      <c r="L646" s="21">
        <v>6.0960089712234475E-2</v>
      </c>
      <c r="M646" s="21">
        <v>3.8231639775236685E-2</v>
      </c>
      <c r="N646" s="21"/>
      <c r="O646" s="21"/>
    </row>
    <row r="647" spans="1:15" x14ac:dyDescent="0.35">
      <c r="A647" s="20" t="str">
        <f>B525&amp;C641&amp;D647</f>
        <v>CONSUMO PER CAPITA (kg ó litros por individuo)Frutos SecosRTO CENTRO</v>
      </c>
      <c r="B647">
        <v>0</v>
      </c>
      <c r="C647" s="20">
        <v>0</v>
      </c>
      <c r="D647" s="20" t="s">
        <v>86</v>
      </c>
      <c r="E647" s="21">
        <v>0.13208205357930791</v>
      </c>
      <c r="F647" s="21">
        <v>8.4006279044544982E-2</v>
      </c>
      <c r="G647" s="21">
        <v>9.1892138649418004E-2</v>
      </c>
      <c r="H647" s="21">
        <v>0.11392090276965651</v>
      </c>
      <c r="I647" s="21">
        <v>0.10558012638707145</v>
      </c>
      <c r="J647" s="21">
        <v>9.2973442656439045E-2</v>
      </c>
      <c r="K647" s="21">
        <v>7.59009099232308E-2</v>
      </c>
      <c r="L647" s="21">
        <v>8.3947416115911874E-2</v>
      </c>
      <c r="M647" s="21">
        <v>0.13333582968704877</v>
      </c>
      <c r="N647" s="21"/>
      <c r="O647" s="21"/>
    </row>
    <row r="648" spans="1:15" x14ac:dyDescent="0.35">
      <c r="A648" s="20" t="str">
        <f>B525&amp;C641&amp;D648</f>
        <v>CONSUMO PER CAPITA (kg ó litros por individuo)Frutos SecosNORTE-CENTRO</v>
      </c>
      <c r="B648">
        <v>0</v>
      </c>
      <c r="C648" s="20">
        <v>0</v>
      </c>
      <c r="D648" s="20" t="s">
        <v>87</v>
      </c>
      <c r="E648" s="21">
        <v>0.10483693113716799</v>
      </c>
      <c r="F648" s="21">
        <v>0.20323090032188293</v>
      </c>
      <c r="G648" s="21">
        <v>7.5787844177660352E-2</v>
      </c>
      <c r="H648" s="21">
        <v>0.1306530203302177</v>
      </c>
      <c r="I648" s="21">
        <v>9.0630817474981612E-2</v>
      </c>
      <c r="J648" s="21">
        <v>9.2194357853279549E-2</v>
      </c>
      <c r="K648" s="21">
        <v>6.8700790883484825E-2</v>
      </c>
      <c r="L648" s="21">
        <v>0.11272152390503122</v>
      </c>
      <c r="M648" s="21">
        <v>8.8366482645532665E-2</v>
      </c>
      <c r="N648" s="21"/>
      <c r="O648" s="21"/>
    </row>
    <row r="649" spans="1:15" x14ac:dyDescent="0.35">
      <c r="A649" s="20" t="str">
        <f>B525&amp;C641&amp;D649</f>
        <v>CONSUMO PER CAPITA (kg ó litros por individuo)Frutos SecosNOROESTE</v>
      </c>
      <c r="B649">
        <v>0</v>
      </c>
      <c r="C649" s="20">
        <v>0</v>
      </c>
      <c r="D649" s="20" t="s">
        <v>88</v>
      </c>
      <c r="E649" s="21">
        <v>7.1464755428639296E-2</v>
      </c>
      <c r="F649" s="21">
        <v>8.8716477710181416E-2</v>
      </c>
      <c r="G649" s="21">
        <v>7.1217062211439877E-2</v>
      </c>
      <c r="H649" s="21">
        <v>7.0033734766035971E-2</v>
      </c>
      <c r="I649" s="21">
        <v>3.7240604757019652E-2</v>
      </c>
      <c r="J649" s="21">
        <v>4.3833427020567355E-2</v>
      </c>
      <c r="K649" s="21">
        <v>7.6441960554080646E-2</v>
      </c>
      <c r="L649" s="21">
        <v>0.10579205034480373</v>
      </c>
      <c r="M649" s="21">
        <v>5.3531269427847458E-2</v>
      </c>
      <c r="N649" s="21"/>
      <c r="O649" s="21"/>
    </row>
    <row r="650" spans="1:15" x14ac:dyDescent="0.35">
      <c r="A650" s="20" t="str">
        <f>B525&amp;C641&amp;D650</f>
        <v>CONSUMO PER CAPITA (kg ó litros por individuo)Frutos Secos&lt;2MIL</v>
      </c>
      <c r="B650">
        <v>0</v>
      </c>
      <c r="C650" s="20">
        <v>0</v>
      </c>
      <c r="D650" s="20" t="s">
        <v>89</v>
      </c>
      <c r="E650" s="22">
        <v>6.027243027425578E-2</v>
      </c>
      <c r="F650" s="22">
        <v>6.4983831135840983E-2</v>
      </c>
      <c r="G650" s="22">
        <v>7.5865055481715571E-2</v>
      </c>
      <c r="H650" s="22">
        <v>9.7786774511558192E-2</v>
      </c>
      <c r="I650" s="21">
        <v>5.2009030200001707E-2</v>
      </c>
      <c r="J650" s="22">
        <v>8.0444399527592386E-2</v>
      </c>
      <c r="K650" s="22">
        <v>8.9091511041414315E-2</v>
      </c>
      <c r="L650" s="21">
        <v>9.7783013643166439E-2</v>
      </c>
      <c r="M650" s="21">
        <v>7.5023635263022859E-2</v>
      </c>
      <c r="N650" s="21"/>
      <c r="O650" s="21"/>
    </row>
    <row r="651" spans="1:15" x14ac:dyDescent="0.35">
      <c r="A651" s="20" t="str">
        <f>B525&amp;C641&amp;D651</f>
        <v>CONSUMO PER CAPITA (kg ó litros por individuo)Frutos Secos2-5MIL</v>
      </c>
      <c r="B651">
        <v>0</v>
      </c>
      <c r="C651" s="20">
        <v>0</v>
      </c>
      <c r="D651" s="20" t="s">
        <v>90</v>
      </c>
      <c r="E651" s="21">
        <v>5.8377314328710177E-2</v>
      </c>
      <c r="F651" s="21">
        <v>8.884632190578029E-2</v>
      </c>
      <c r="G651" s="21">
        <v>5.8992445979467428E-2</v>
      </c>
      <c r="H651" s="21">
        <v>4.1308295614560793E-2</v>
      </c>
      <c r="I651" s="21">
        <v>3.7949859509835572E-2</v>
      </c>
      <c r="J651" s="21">
        <v>5.9708685403255031E-2</v>
      </c>
      <c r="K651" s="21">
        <v>3.4023457407948161E-2</v>
      </c>
      <c r="L651" s="21">
        <v>8.1154431540893135E-2</v>
      </c>
      <c r="M651" s="21">
        <v>5.7402089402823174E-2</v>
      </c>
      <c r="N651" s="21"/>
      <c r="O651" s="21"/>
    </row>
    <row r="652" spans="1:15" x14ac:dyDescent="0.35">
      <c r="A652" s="20" t="str">
        <f>B525&amp;C641&amp;D652</f>
        <v>CONSUMO PER CAPITA (kg ó litros por individuo)Frutos Secos5-10MIL</v>
      </c>
      <c r="B652">
        <v>0</v>
      </c>
      <c r="C652" s="20">
        <v>0</v>
      </c>
      <c r="D652" s="20" t="s">
        <v>91</v>
      </c>
      <c r="E652" s="21">
        <v>4.7838468097806855E-2</v>
      </c>
      <c r="F652" s="21">
        <v>3.3435474080358275E-2</v>
      </c>
      <c r="G652" s="21">
        <v>4.6227449417279291E-2</v>
      </c>
      <c r="H652" s="21">
        <v>7.1682542715419975E-2</v>
      </c>
      <c r="I652" s="21">
        <v>7.8099813345801919E-2</v>
      </c>
      <c r="J652" s="21">
        <v>4.0318953086259518E-2</v>
      </c>
      <c r="K652" s="21">
        <v>2.5910225202706708E-2</v>
      </c>
      <c r="L652" s="21">
        <v>6.2002657832407972E-2</v>
      </c>
      <c r="M652" s="21">
        <v>4.6015835076348037E-2</v>
      </c>
      <c r="N652" s="21"/>
      <c r="O652" s="21"/>
    </row>
    <row r="653" spans="1:15" x14ac:dyDescent="0.35">
      <c r="A653" s="20" t="str">
        <f>B525&amp;C641&amp;D653</f>
        <v>CONSUMO PER CAPITA (kg ó litros por individuo)Frutos Secos10-30MIL</v>
      </c>
      <c r="B653">
        <v>0</v>
      </c>
      <c r="C653" s="20">
        <v>0</v>
      </c>
      <c r="D653" s="20" t="s">
        <v>92</v>
      </c>
      <c r="E653" s="21">
        <v>9.2481461372860646E-2</v>
      </c>
      <c r="F653" s="21">
        <v>7.2782742120553107E-2</v>
      </c>
      <c r="G653" s="21">
        <v>6.6210727788122647E-2</v>
      </c>
      <c r="H653" s="21">
        <v>0.10411122562800899</v>
      </c>
      <c r="I653" s="21">
        <v>8.0089025908551645E-2</v>
      </c>
      <c r="J653" s="21">
        <v>5.6272010817463539E-2</v>
      </c>
      <c r="K653" s="21">
        <v>7.8765177616625742E-2</v>
      </c>
      <c r="L653" s="21">
        <v>8.6011881156826175E-2</v>
      </c>
      <c r="M653" s="21">
        <v>7.7290743444346721E-2</v>
      </c>
      <c r="N653" s="21"/>
      <c r="O653" s="21"/>
    </row>
    <row r="654" spans="1:15" x14ac:dyDescent="0.35">
      <c r="A654" s="20" t="str">
        <f>B525&amp;C641&amp;D654</f>
        <v>CONSUMO PER CAPITA (kg ó litros por individuo)Frutos Secos30-100MIL</v>
      </c>
      <c r="B654">
        <v>0</v>
      </c>
      <c r="C654" s="20">
        <v>0</v>
      </c>
      <c r="D654" s="20" t="s">
        <v>93</v>
      </c>
      <c r="E654" s="21">
        <v>7.0383153917995198E-2</v>
      </c>
      <c r="F654" s="21">
        <v>9.2420452057470501E-2</v>
      </c>
      <c r="G654" s="21">
        <v>8.0976412111733884E-2</v>
      </c>
      <c r="H654" s="21">
        <v>8.8044522485808671E-2</v>
      </c>
      <c r="I654" s="21">
        <v>7.366929322879634E-2</v>
      </c>
      <c r="J654" s="21">
        <v>5.96609821101131E-2</v>
      </c>
      <c r="K654" s="21">
        <v>6.9977657924843423E-2</v>
      </c>
      <c r="L654" s="21">
        <v>0.10214128450288544</v>
      </c>
      <c r="M654" s="21">
        <v>0.10358573206153789</v>
      </c>
      <c r="N654" s="21"/>
      <c r="O654" s="21"/>
    </row>
    <row r="655" spans="1:15" x14ac:dyDescent="0.35">
      <c r="A655" s="20" t="str">
        <f>B525&amp;C641&amp;D655</f>
        <v>CONSUMO PER CAPITA (kg ó litros por individuo)Frutos Secos100-200MIL</v>
      </c>
      <c r="B655">
        <v>0</v>
      </c>
      <c r="C655" s="20">
        <v>0</v>
      </c>
      <c r="D655" s="20" t="s">
        <v>94</v>
      </c>
      <c r="E655" s="21">
        <v>4.0592137115545456E-2</v>
      </c>
      <c r="F655" s="21">
        <v>7.1537717078835314E-2</v>
      </c>
      <c r="G655" s="21">
        <v>5.8746051279930343E-2</v>
      </c>
      <c r="H655" s="21">
        <v>7.347367372747457E-2</v>
      </c>
      <c r="I655" s="21">
        <v>6.5737269190884837E-2</v>
      </c>
      <c r="J655" s="21">
        <v>0.11201343495435633</v>
      </c>
      <c r="K655" s="21">
        <v>8.1006549422869126E-2</v>
      </c>
      <c r="L655" s="21">
        <v>9.0267238075625519E-2</v>
      </c>
      <c r="M655" s="21">
        <v>3.8170034086696433E-2</v>
      </c>
      <c r="N655" s="21"/>
      <c r="O655" s="21"/>
    </row>
    <row r="656" spans="1:15" x14ac:dyDescent="0.35">
      <c r="A656" s="20" t="str">
        <f>B525&amp;C641&amp;D656</f>
        <v>CONSUMO PER CAPITA (kg ó litros por individuo)Frutos Secos200-500MIL</v>
      </c>
      <c r="B656">
        <v>0</v>
      </c>
      <c r="C656" s="20">
        <v>0</v>
      </c>
      <c r="D656" s="20" t="s">
        <v>95</v>
      </c>
      <c r="E656" s="21">
        <v>0.17235614917220121</v>
      </c>
      <c r="F656" s="21">
        <v>0.22395223523083937</v>
      </c>
      <c r="G656" s="21">
        <v>0.14141462701675156</v>
      </c>
      <c r="H656" s="21">
        <v>0.21405044701453285</v>
      </c>
      <c r="I656" s="21">
        <v>9.6413338414781863E-2</v>
      </c>
      <c r="J656" s="21">
        <v>0.10917140689549397</v>
      </c>
      <c r="K656" s="21">
        <v>8.1847412324710322E-2</v>
      </c>
      <c r="L656" s="21">
        <v>0.13387754691124296</v>
      </c>
      <c r="M656" s="21">
        <v>0.11212955469567469</v>
      </c>
      <c r="N656" s="21"/>
      <c r="O656" s="21"/>
    </row>
    <row r="657" spans="1:15" x14ac:dyDescent="0.35">
      <c r="A657" s="20" t="str">
        <f>B525&amp;C641&amp;D657</f>
        <v>CONSUMO PER CAPITA (kg ó litros por individuo)Frutos Secos&gt;500MIL</v>
      </c>
      <c r="B657">
        <v>0</v>
      </c>
      <c r="C657" s="20">
        <v>0</v>
      </c>
      <c r="D657" s="20" t="s">
        <v>96</v>
      </c>
      <c r="E657" s="21">
        <v>7.4798336337118881E-2</v>
      </c>
      <c r="F657" s="21">
        <v>5.9197995710259917E-2</v>
      </c>
      <c r="G657" s="21">
        <v>6.3044676995938978E-2</v>
      </c>
      <c r="H657" s="21">
        <v>7.0608498114294108E-2</v>
      </c>
      <c r="I657" s="21">
        <v>4.6925674628857481E-2</v>
      </c>
      <c r="J657" s="21">
        <v>6.3911339101371784E-2</v>
      </c>
      <c r="K657" s="21">
        <v>4.174546756029883E-2</v>
      </c>
      <c r="L657" s="21">
        <v>6.4661244450388136E-2</v>
      </c>
      <c r="M657" s="21">
        <v>3.5122377254781831E-2</v>
      </c>
      <c r="N657" s="21"/>
      <c r="O657" s="21"/>
    </row>
    <row r="658" spans="1:15" x14ac:dyDescent="0.35">
      <c r="A658" s="20" t="str">
        <f>B525&amp;C641&amp;D658</f>
        <v>CONSUMO PER CAPITA (kg ó litros por individuo)Frutos SecosDE 15 A 19 AÑOS</v>
      </c>
      <c r="B658">
        <v>0</v>
      </c>
      <c r="C658" s="20">
        <v>0</v>
      </c>
      <c r="D658" s="20" t="s">
        <v>97</v>
      </c>
      <c r="E658" s="21">
        <v>2.3498759225580985E-2</v>
      </c>
      <c r="F658" s="22">
        <v>1.5163016621047713E-2</v>
      </c>
      <c r="G658" s="22">
        <v>4.8297926571657379E-2</v>
      </c>
      <c r="H658" s="21">
        <v>3.0826611885451143E-2</v>
      </c>
      <c r="I658" s="21">
        <v>6.9767421861152618E-2</v>
      </c>
      <c r="J658" s="22">
        <v>1.5078546596381859E-2</v>
      </c>
      <c r="K658" s="22">
        <v>3.9897868212516951E-2</v>
      </c>
      <c r="L658" s="22">
        <v>9.268848807947272E-2</v>
      </c>
      <c r="M658" s="22">
        <v>9.1767174909860041E-2</v>
      </c>
      <c r="N658" s="21"/>
      <c r="O658" s="21"/>
    </row>
    <row r="659" spans="1:15" x14ac:dyDescent="0.35">
      <c r="A659" s="20" t="str">
        <f>B525&amp;C641&amp;D659</f>
        <v>CONSUMO PER CAPITA (kg ó litros por individuo)Frutos SecosDE 20 A 24 AÑOS</v>
      </c>
      <c r="B659">
        <v>0</v>
      </c>
      <c r="C659" s="20">
        <v>0</v>
      </c>
      <c r="D659" s="20" t="s">
        <v>98</v>
      </c>
      <c r="E659" s="21">
        <v>1.3803419089847674E-2</v>
      </c>
      <c r="F659" s="21">
        <v>1.1708622191856687E-2</v>
      </c>
      <c r="G659" s="21">
        <v>7.6901151114444318E-3</v>
      </c>
      <c r="H659" s="21">
        <v>1.6038702348185378E-2</v>
      </c>
      <c r="I659" s="21">
        <v>1.8227406247701097E-2</v>
      </c>
      <c r="J659" s="21">
        <v>1.9592762543920263E-2</v>
      </c>
      <c r="K659" s="21">
        <v>1.6103276807332301E-2</v>
      </c>
      <c r="L659" s="21">
        <v>2.4678590268487486E-2</v>
      </c>
      <c r="M659" s="21">
        <v>1.3967264079037632E-2</v>
      </c>
      <c r="N659" s="21"/>
      <c r="O659" s="21"/>
    </row>
    <row r="660" spans="1:15" x14ac:dyDescent="0.35">
      <c r="A660" s="20" t="str">
        <f>B525&amp;C641&amp;D660</f>
        <v>CONSUMO PER CAPITA (kg ó litros por individuo)Frutos SecosDE 25 A 34 AÑOS</v>
      </c>
      <c r="B660">
        <v>0</v>
      </c>
      <c r="C660" s="20">
        <v>0</v>
      </c>
      <c r="D660" s="20" t="s">
        <v>99</v>
      </c>
      <c r="E660" s="21">
        <v>3.6615003235356873E-2</v>
      </c>
      <c r="F660" s="21">
        <v>3.7158332508167198E-2</v>
      </c>
      <c r="G660" s="21">
        <v>3.0381139226614277E-2</v>
      </c>
      <c r="H660" s="21">
        <v>3.6543576520706278E-2</v>
      </c>
      <c r="I660" s="21">
        <v>3.0852921058185514E-2</v>
      </c>
      <c r="J660" s="21">
        <v>2.3269123965497476E-2</v>
      </c>
      <c r="K660" s="21">
        <v>2.6051943718300281E-2</v>
      </c>
      <c r="L660" s="21">
        <v>4.088653381911473E-2</v>
      </c>
      <c r="M660" s="21">
        <v>2.9041879055602793E-2</v>
      </c>
      <c r="N660" s="21"/>
      <c r="O660" s="21"/>
    </row>
    <row r="661" spans="1:15" x14ac:dyDescent="0.35">
      <c r="A661" s="20" t="str">
        <f>B525&amp;C641&amp;D661</f>
        <v>CONSUMO PER CAPITA (kg ó litros por individuo)Frutos SecosDE 35 A 49 AÑOS</v>
      </c>
      <c r="B661">
        <v>0</v>
      </c>
      <c r="C661" s="20">
        <v>0</v>
      </c>
      <c r="D661" s="20" t="s">
        <v>100</v>
      </c>
      <c r="E661" s="21">
        <v>8.9661635680872959E-2</v>
      </c>
      <c r="F661" s="21">
        <v>0.10533852221060062</v>
      </c>
      <c r="G661" s="21">
        <v>5.9912717375691336E-2</v>
      </c>
      <c r="H661" s="21">
        <v>9.5956610704301615E-2</v>
      </c>
      <c r="I661" s="21">
        <v>4.9876764672006087E-2</v>
      </c>
      <c r="J661" s="21">
        <v>3.4754974741606971E-2</v>
      </c>
      <c r="K661" s="21">
        <v>3.2125180347374646E-2</v>
      </c>
      <c r="L661" s="21">
        <v>6.3530407308607109E-2</v>
      </c>
      <c r="M661" s="21">
        <v>2.514604517436601E-2</v>
      </c>
      <c r="N661" s="21"/>
      <c r="O661" s="21"/>
    </row>
    <row r="662" spans="1:15" x14ac:dyDescent="0.35">
      <c r="A662" s="20" t="str">
        <f>B525&amp;C641&amp;D662</f>
        <v>CONSUMO PER CAPITA (kg ó litros por individuo)Frutos SecosDE 50 A 59 AÑOS</v>
      </c>
      <c r="B662">
        <v>0</v>
      </c>
      <c r="C662" s="20">
        <v>0</v>
      </c>
      <c r="D662" s="20" t="s">
        <v>101</v>
      </c>
      <c r="E662" s="21">
        <v>9.9369534668616408E-2</v>
      </c>
      <c r="F662" s="21">
        <v>7.7067935041039495E-2</v>
      </c>
      <c r="G662" s="21">
        <v>8.8995728305444416E-2</v>
      </c>
      <c r="H662" s="21">
        <v>0.12087949458858174</v>
      </c>
      <c r="I662" s="21">
        <v>8.0653381251639608E-2</v>
      </c>
      <c r="J662" s="21">
        <v>0.10500373275894671</v>
      </c>
      <c r="K662" s="21">
        <v>6.4712984702356008E-2</v>
      </c>
      <c r="L662" s="21">
        <v>8.2184827466082022E-2</v>
      </c>
      <c r="M662" s="21">
        <v>6.3098465063050821E-2</v>
      </c>
      <c r="N662" s="21"/>
      <c r="O662" s="21"/>
    </row>
    <row r="663" spans="1:15" x14ac:dyDescent="0.35">
      <c r="A663" s="20" t="str">
        <f>B525&amp;C641&amp;D663</f>
        <v>CONSUMO PER CAPITA (kg ó litros por individuo)Frutos SecosDE 60 A 75 AÑOS</v>
      </c>
      <c r="B663">
        <v>0</v>
      </c>
      <c r="C663" s="20">
        <v>0</v>
      </c>
      <c r="D663" s="20" t="s">
        <v>102</v>
      </c>
      <c r="E663" s="21">
        <v>0.12429057337939786</v>
      </c>
      <c r="F663" s="21">
        <v>0.16647563528464951</v>
      </c>
      <c r="G663" s="21">
        <v>0.14402546694341611</v>
      </c>
      <c r="H663" s="21">
        <v>0.16889053192626047</v>
      </c>
      <c r="I663" s="21">
        <v>0.12337560488706442</v>
      </c>
      <c r="J663" s="21">
        <v>0.14990366141565012</v>
      </c>
      <c r="K663" s="21">
        <v>0.15118226660549491</v>
      </c>
      <c r="L663" s="21">
        <v>0.18201696600812739</v>
      </c>
      <c r="M663" s="21">
        <v>0.17616867950330078</v>
      </c>
      <c r="N663" s="21"/>
      <c r="O663" s="21"/>
    </row>
    <row r="664" spans="1:15" x14ac:dyDescent="0.35">
      <c r="A664" s="20" t="str">
        <f>B525&amp;C641&amp;D664</f>
        <v>CONSUMO PER CAPITA (kg ó litros por individuo)Frutos SecosNIVEL ALTO</v>
      </c>
      <c r="B664">
        <v>0</v>
      </c>
      <c r="C664" s="20">
        <v>0</v>
      </c>
      <c r="D664" s="20" t="s">
        <v>158</v>
      </c>
      <c r="E664" s="21">
        <v>3.6184710234552733E-2</v>
      </c>
      <c r="F664" s="21">
        <v>4.5703969181593217E-2</v>
      </c>
      <c r="G664" s="21">
        <v>3.9312713776887075E-2</v>
      </c>
      <c r="H664" s="21">
        <v>5.2636872810919215E-2</v>
      </c>
      <c r="I664" s="21">
        <v>4.5710444810722665E-2</v>
      </c>
      <c r="J664" s="21">
        <v>4.3638719137987565E-2</v>
      </c>
      <c r="K664" s="21">
        <v>4.1179193507077098E-2</v>
      </c>
      <c r="L664" s="21">
        <v>5.65012628247323E-2</v>
      </c>
      <c r="M664" s="21">
        <v>4.1464884655953708E-2</v>
      </c>
      <c r="N664" s="21"/>
      <c r="O664" s="21"/>
    </row>
    <row r="665" spans="1:15" x14ac:dyDescent="0.35">
      <c r="A665" s="20" t="str">
        <f>B525&amp;C641&amp;D665</f>
        <v>CONSUMO PER CAPITA (kg ó litros por individuo)Frutos SecosNIVEL MEDIO ALTO</v>
      </c>
      <c r="B665">
        <v>0</v>
      </c>
      <c r="C665" s="20">
        <v>0</v>
      </c>
      <c r="D665" s="20" t="s">
        <v>159</v>
      </c>
      <c r="E665" s="21">
        <v>6.3468158629982063E-2</v>
      </c>
      <c r="F665" s="21">
        <v>5.4241609097882108E-2</v>
      </c>
      <c r="G665" s="21">
        <v>4.8927333766985125E-2</v>
      </c>
      <c r="H665" s="21">
        <v>7.3368369325205435E-2</v>
      </c>
      <c r="I665" s="21">
        <v>3.8824475169015847E-2</v>
      </c>
      <c r="J665" s="21">
        <v>3.3489545351091526E-2</v>
      </c>
      <c r="K665" s="21">
        <v>3.689440831386287E-2</v>
      </c>
      <c r="L665" s="21">
        <v>5.0002313531849751E-2</v>
      </c>
      <c r="M665" s="21">
        <v>1.7387068954956411E-2</v>
      </c>
      <c r="N665" s="21"/>
      <c r="O665" s="21"/>
    </row>
    <row r="666" spans="1:15" x14ac:dyDescent="0.35">
      <c r="A666" s="20" t="str">
        <f>B525&amp;C641&amp;D666</f>
        <v>CONSUMO PER CAPITA (kg ó litros por individuo)Frutos SecosNIVEL MEDIO</v>
      </c>
      <c r="B666">
        <v>0</v>
      </c>
      <c r="C666" s="20">
        <v>0</v>
      </c>
      <c r="D666" s="20" t="s">
        <v>160</v>
      </c>
      <c r="E666" s="21">
        <v>0.14506468595067343</v>
      </c>
      <c r="F666" s="21">
        <v>0.13948738225281679</v>
      </c>
      <c r="G666" s="21">
        <v>0.12429819237610078</v>
      </c>
      <c r="H666" s="21">
        <v>0.16171426519818499</v>
      </c>
      <c r="I666" s="21">
        <v>0.10005873639127363</v>
      </c>
      <c r="J666" s="21">
        <v>8.0922392797402959E-2</v>
      </c>
      <c r="K666" s="21">
        <v>8.2666277228088891E-2</v>
      </c>
      <c r="L666" s="21">
        <v>9.8976458233092549E-2</v>
      </c>
      <c r="M666" s="21">
        <v>0.12625168671204681</v>
      </c>
      <c r="N666" s="21"/>
      <c r="O666" s="21"/>
    </row>
    <row r="667" spans="1:15" x14ac:dyDescent="0.35">
      <c r="A667" s="20" t="str">
        <f>B525&amp;C641&amp;D667</f>
        <v>CONSUMO PER CAPITA (kg ó litros por individuo)Frutos SecosNIVEL MEDIO BAJO</v>
      </c>
      <c r="B667">
        <v>0</v>
      </c>
      <c r="C667" s="20">
        <v>0</v>
      </c>
      <c r="D667" s="20" t="s">
        <v>161</v>
      </c>
      <c r="E667" s="21">
        <v>4.7582841727233455E-2</v>
      </c>
      <c r="F667" s="21">
        <v>4.4596140729990019E-2</v>
      </c>
      <c r="G667" s="21">
        <v>5.7612557132080265E-2</v>
      </c>
      <c r="H667" s="21">
        <v>6.6938601725408969E-2</v>
      </c>
      <c r="I667" s="21">
        <v>8.8307797429416107E-2</v>
      </c>
      <c r="J667" s="21">
        <v>6.5116042819095277E-2</v>
      </c>
      <c r="K667" s="21">
        <v>6.3877398874497407E-2</v>
      </c>
      <c r="L667" s="21">
        <v>0.10882535988945016</v>
      </c>
      <c r="M667" s="21">
        <v>7.0608054990986907E-2</v>
      </c>
      <c r="N667" s="21"/>
      <c r="O667" s="21"/>
    </row>
    <row r="668" spans="1:15" x14ac:dyDescent="0.35">
      <c r="A668" s="20" t="str">
        <f>B525&amp;C641&amp;D668</f>
        <v>CONSUMO PER CAPITA (kg ó litros por individuo)Frutos SecosHOMBRE</v>
      </c>
      <c r="B668">
        <v>0</v>
      </c>
      <c r="C668" s="20">
        <v>0</v>
      </c>
      <c r="D668" s="20" t="s">
        <v>107</v>
      </c>
      <c r="E668" s="21">
        <v>6.7274354416789403E-2</v>
      </c>
      <c r="F668" s="21">
        <v>5.9860980503593543E-2</v>
      </c>
      <c r="G668" s="21">
        <v>6.1436908773323716E-2</v>
      </c>
      <c r="H668" s="21">
        <v>7.8253624271870659E-2</v>
      </c>
      <c r="I668" s="21">
        <v>5.9328369368758668E-2</v>
      </c>
      <c r="J668" s="21">
        <v>5.7222719659323663E-2</v>
      </c>
      <c r="K668" s="21">
        <v>6.9348831254733165E-2</v>
      </c>
      <c r="L668" s="21">
        <v>8.0863611731310403E-2</v>
      </c>
      <c r="M668" s="21">
        <v>7.8949825774841623E-2</v>
      </c>
      <c r="N668" s="21"/>
      <c r="O668" s="21"/>
    </row>
    <row r="669" spans="1:15" x14ac:dyDescent="0.35">
      <c r="A669" s="20" t="str">
        <f>B525&amp;C641&amp;D669</f>
        <v>CONSUMO PER CAPITA (kg ó litros por individuo)Frutos SecosMUJER</v>
      </c>
      <c r="B669">
        <v>0</v>
      </c>
      <c r="C669" s="20">
        <v>0</v>
      </c>
      <c r="D669" s="20" t="s">
        <v>108</v>
      </c>
      <c r="E669" s="21">
        <v>9.7310732086729315E-2</v>
      </c>
      <c r="F669" s="21">
        <v>0.12285706952964585</v>
      </c>
      <c r="G669" s="21">
        <v>9.1031304405273572E-2</v>
      </c>
      <c r="H669" s="21">
        <v>0.1199081036644033</v>
      </c>
      <c r="I669" s="21">
        <v>7.9014356268409539E-2</v>
      </c>
      <c r="J669" s="21">
        <v>8.4892586986569971E-2</v>
      </c>
      <c r="K669" s="21">
        <v>5.9808397756600802E-2</v>
      </c>
      <c r="L669" s="21">
        <v>0.10023172666871279</v>
      </c>
      <c r="M669" s="21">
        <v>6.4848194830310638E-2</v>
      </c>
      <c r="N669" s="21"/>
      <c r="O669" s="21"/>
    </row>
    <row r="670" spans="1:15" x14ac:dyDescent="0.35">
      <c r="A670" s="20" t="str">
        <f>B525&amp;C670&amp;D670</f>
        <v>CONSUMO PER CAPITA (kg ó litros por individuo)Chocolatinas/Chocolate/BombonesT.ESPAÑA</v>
      </c>
      <c r="B670">
        <v>0</v>
      </c>
      <c r="C670" s="20" t="s">
        <v>60</v>
      </c>
      <c r="D670" s="20" t="s">
        <v>79</v>
      </c>
      <c r="E670" s="21">
        <v>7.567495148607048E-2</v>
      </c>
      <c r="F670" s="21">
        <v>4.3139774104718462E-2</v>
      </c>
      <c r="G670" s="21">
        <v>4.3347359208739993E-2</v>
      </c>
      <c r="H670" s="21">
        <v>3.1485535917169356E-2</v>
      </c>
      <c r="I670" s="21">
        <v>4.7031816116533245E-2</v>
      </c>
      <c r="J670" s="21">
        <v>3.6015644721214816E-2</v>
      </c>
      <c r="K670" s="21">
        <v>3.6002905768444379E-2</v>
      </c>
      <c r="L670" s="21">
        <v>3.6419408622739582E-2</v>
      </c>
      <c r="M670" s="21">
        <v>5.2311571917430424E-2</v>
      </c>
      <c r="N670" s="21"/>
      <c r="O670" s="21"/>
    </row>
    <row r="671" spans="1:15" x14ac:dyDescent="0.35">
      <c r="A671" s="20" t="str">
        <f>B525&amp;C670&amp;D671</f>
        <v>CONSUMO PER CAPITA (kg ó litros por individuo)Chocolatinas/Chocolate/BombonesBCN AM</v>
      </c>
      <c r="B671">
        <v>0</v>
      </c>
      <c r="C671" s="20">
        <v>0</v>
      </c>
      <c r="D671" s="20" t="s">
        <v>81</v>
      </c>
      <c r="E671" s="21">
        <v>8.1980985309568696E-2</v>
      </c>
      <c r="F671" s="21">
        <v>5.8066116502782116E-2</v>
      </c>
      <c r="G671" s="21">
        <v>5.5540204672972555E-2</v>
      </c>
      <c r="H671" s="21">
        <v>4.1426496937690745E-2</v>
      </c>
      <c r="I671" s="21">
        <v>4.8811568588894662E-2</v>
      </c>
      <c r="J671" s="21">
        <v>4.6347011157113864E-2</v>
      </c>
      <c r="K671" s="21">
        <v>3.76506458282415E-2</v>
      </c>
      <c r="L671" s="21">
        <v>3.8484066700151039E-2</v>
      </c>
      <c r="M671" s="21">
        <v>4.461382091183877E-2</v>
      </c>
      <c r="N671" s="21"/>
      <c r="O671" s="21"/>
    </row>
    <row r="672" spans="1:15" x14ac:dyDescent="0.35">
      <c r="A672" s="20" t="str">
        <f>B525&amp;C670&amp;D672</f>
        <v>CONSUMO PER CAPITA (kg ó litros por individuo)Chocolatinas/Chocolate/BombonesREST.CAT ARAGON</v>
      </c>
      <c r="B672">
        <v>0</v>
      </c>
      <c r="C672" s="20">
        <v>0</v>
      </c>
      <c r="D672" s="20" t="s">
        <v>82</v>
      </c>
      <c r="E672" s="21">
        <v>6.3119088932103051E-2</v>
      </c>
      <c r="F672" s="21">
        <v>6.1703067017350767E-2</v>
      </c>
      <c r="G672" s="21">
        <v>4.8158748321376087E-2</v>
      </c>
      <c r="H672" s="21">
        <v>3.4902904628887177E-2</v>
      </c>
      <c r="I672" s="21">
        <v>4.7818269489960527E-2</v>
      </c>
      <c r="J672" s="21">
        <v>3.9460317515796067E-2</v>
      </c>
      <c r="K672" s="21">
        <v>5.1451078962083521E-2</v>
      </c>
      <c r="L672" s="21">
        <v>4.4370232530890646E-2</v>
      </c>
      <c r="M672" s="21">
        <v>7.730318916287432E-2</v>
      </c>
      <c r="N672" s="21"/>
      <c r="O672" s="21"/>
    </row>
    <row r="673" spans="1:15" x14ac:dyDescent="0.35">
      <c r="A673" s="20" t="str">
        <f>B525&amp;C670&amp;D673</f>
        <v>CONSUMO PER CAPITA (kg ó litros por individuo)Chocolatinas/Chocolate/BombonesLEVANTE</v>
      </c>
      <c r="B673">
        <v>0</v>
      </c>
      <c r="C673" s="20">
        <v>0</v>
      </c>
      <c r="D673" s="20" t="s">
        <v>83</v>
      </c>
      <c r="E673" s="21">
        <v>4.5528438741939098E-2</v>
      </c>
      <c r="F673" s="21">
        <v>4.7124095480754656E-2</v>
      </c>
      <c r="G673" s="21">
        <v>4.1462493160000516E-2</v>
      </c>
      <c r="H673" s="21">
        <v>2.8795446399381208E-2</v>
      </c>
      <c r="I673" s="21">
        <v>2.8758863878985783E-2</v>
      </c>
      <c r="J673" s="21">
        <v>4.1146300643727929E-2</v>
      </c>
      <c r="K673" s="21">
        <v>2.2939647819973156E-2</v>
      </c>
      <c r="L673" s="21">
        <v>4.4379232085337707E-2</v>
      </c>
      <c r="M673" s="21">
        <v>4.6616433393127994E-2</v>
      </c>
      <c r="N673" s="21"/>
      <c r="O673" s="21"/>
    </row>
    <row r="674" spans="1:15" x14ac:dyDescent="0.35">
      <c r="A674" s="20" t="str">
        <f>B525&amp;C670&amp;D674</f>
        <v>CONSUMO PER CAPITA (kg ó litros por individuo)Chocolatinas/Chocolate/BombonesANDALUCIA</v>
      </c>
      <c r="B674">
        <v>0</v>
      </c>
      <c r="C674" s="20">
        <v>0</v>
      </c>
      <c r="D674" s="20" t="s">
        <v>84</v>
      </c>
      <c r="E674" s="21">
        <v>8.7170356586090278E-2</v>
      </c>
      <c r="F674" s="21">
        <v>3.1852061521059301E-2</v>
      </c>
      <c r="G674" s="21">
        <v>2.9847609079145222E-2</v>
      </c>
      <c r="H674" s="21">
        <v>1.5986150119158025E-2</v>
      </c>
      <c r="I674" s="21">
        <v>4.6863711678089434E-2</v>
      </c>
      <c r="J674" s="21">
        <v>3.3476920535822526E-2</v>
      </c>
      <c r="K674" s="21">
        <v>2.0560040045788423E-2</v>
      </c>
      <c r="L674" s="21">
        <v>1.9012145021025592E-2</v>
      </c>
      <c r="M674" s="21">
        <v>5.5045990869232966E-2</v>
      </c>
      <c r="N674" s="21"/>
      <c r="O674" s="21"/>
    </row>
    <row r="675" spans="1:15" x14ac:dyDescent="0.35">
      <c r="A675" s="20" t="str">
        <f>B525&amp;C670&amp;D675</f>
        <v>CONSUMO PER CAPITA (kg ó litros por individuo)Chocolatinas/Chocolate/BombonesMDD AM</v>
      </c>
      <c r="B675">
        <v>0</v>
      </c>
      <c r="C675" s="20">
        <v>0</v>
      </c>
      <c r="D675" s="20" t="s">
        <v>85</v>
      </c>
      <c r="E675" s="21">
        <v>5.3114555787362044E-2</v>
      </c>
      <c r="F675" s="21">
        <v>2.8318391418454023E-2</v>
      </c>
      <c r="G675" s="21">
        <v>4.4838743479279471E-2</v>
      </c>
      <c r="H675" s="21">
        <v>3.007393255263191E-2</v>
      </c>
      <c r="I675" s="21">
        <v>3.8155703495959786E-2</v>
      </c>
      <c r="J675" s="21">
        <v>3.2459185140549879E-2</v>
      </c>
      <c r="K675" s="21">
        <v>2.0331983425684676E-2</v>
      </c>
      <c r="L675" s="21">
        <v>2.7116238554966886E-2</v>
      </c>
      <c r="M675" s="21">
        <v>3.0513766214077812E-2</v>
      </c>
      <c r="N675" s="21"/>
      <c r="O675" s="21"/>
    </row>
    <row r="676" spans="1:15" x14ac:dyDescent="0.35">
      <c r="A676" s="20" t="str">
        <f>B525&amp;C670&amp;D676</f>
        <v>CONSUMO PER CAPITA (kg ó litros por individuo)Chocolatinas/Chocolate/BombonesRTO CENTRO</v>
      </c>
      <c r="B676">
        <v>0</v>
      </c>
      <c r="C676" s="20">
        <v>0</v>
      </c>
      <c r="D676" s="20" t="s">
        <v>86</v>
      </c>
      <c r="E676" s="21">
        <v>7.0159523352743586E-2</v>
      </c>
      <c r="F676" s="21">
        <v>3.0981432592272668E-2</v>
      </c>
      <c r="G676" s="21">
        <v>4.4797422059953698E-2</v>
      </c>
      <c r="H676" s="21">
        <v>3.4673005639997138E-2</v>
      </c>
      <c r="I676" s="21">
        <v>5.3299002074913379E-2</v>
      </c>
      <c r="J676" s="21">
        <v>2.6706766221798645E-2</v>
      </c>
      <c r="K676" s="21">
        <v>2.4328992851699482E-2</v>
      </c>
      <c r="L676" s="21">
        <v>2.8156624071913029E-2</v>
      </c>
      <c r="M676" s="21">
        <v>3.500729056827525E-2</v>
      </c>
      <c r="N676" s="21"/>
      <c r="O676" s="21"/>
    </row>
    <row r="677" spans="1:15" x14ac:dyDescent="0.35">
      <c r="A677" s="20" t="str">
        <f>B525&amp;C670&amp;D677</f>
        <v>CONSUMO PER CAPITA (kg ó litros por individuo)Chocolatinas/Chocolate/BombonesNORTE-CENTRO</v>
      </c>
      <c r="B677">
        <v>0</v>
      </c>
      <c r="C677" s="20">
        <v>0</v>
      </c>
      <c r="D677" s="20" t="s">
        <v>87</v>
      </c>
      <c r="E677" s="21">
        <v>0.17017561474582801</v>
      </c>
      <c r="F677" s="21">
        <v>7.5014715573606547E-2</v>
      </c>
      <c r="G677" s="21">
        <v>5.5621671462031598E-2</v>
      </c>
      <c r="H677" s="21">
        <v>5.5012036211841364E-2</v>
      </c>
      <c r="I677" s="21">
        <v>9.1661985181326885E-2</v>
      </c>
      <c r="J677" s="21">
        <v>2.9808687097432236E-2</v>
      </c>
      <c r="K677" s="21">
        <v>8.868860307706726E-2</v>
      </c>
      <c r="L677" s="21">
        <v>6.7803319536539342E-2</v>
      </c>
      <c r="M677" s="21">
        <v>9.4522090260567265E-2</v>
      </c>
      <c r="N677" s="21"/>
      <c r="O677" s="21"/>
    </row>
    <row r="678" spans="1:15" x14ac:dyDescent="0.35">
      <c r="A678" s="20" t="str">
        <f>B525&amp;C670&amp;D678</f>
        <v>CONSUMO PER CAPITA (kg ó litros por individuo)Chocolatinas/Chocolate/BombonesNOROESTE</v>
      </c>
      <c r="B678">
        <v>0</v>
      </c>
      <c r="C678" s="20">
        <v>0</v>
      </c>
      <c r="D678" s="20" t="s">
        <v>88</v>
      </c>
      <c r="E678" s="21">
        <v>5.3716127566342482E-2</v>
      </c>
      <c r="F678" s="21">
        <v>2.0813099673758429E-2</v>
      </c>
      <c r="G678" s="21">
        <v>4.0884465937091066E-2</v>
      </c>
      <c r="H678" s="21">
        <v>3.0072059110270524E-2</v>
      </c>
      <c r="I678" s="21">
        <v>3.6147198269112557E-2</v>
      </c>
      <c r="J678" s="21">
        <v>3.8582039817921299E-2</v>
      </c>
      <c r="K678" s="21">
        <v>5.0450815366144486E-2</v>
      </c>
      <c r="L678" s="21">
        <v>3.7993113564852916E-2</v>
      </c>
      <c r="M678" s="21">
        <v>3.4248990766145425E-2</v>
      </c>
      <c r="N678" s="21"/>
      <c r="O678" s="21"/>
    </row>
    <row r="679" spans="1:15" x14ac:dyDescent="0.35">
      <c r="A679" s="20" t="str">
        <f>B525&amp;C670&amp;D679</f>
        <v>CONSUMO PER CAPITA (kg ó litros por individuo)Chocolatinas/Chocolate/Bombones&lt;2MIL</v>
      </c>
      <c r="B679">
        <v>0</v>
      </c>
      <c r="C679" s="20">
        <v>0</v>
      </c>
      <c r="D679" s="20" t="s">
        <v>89</v>
      </c>
      <c r="E679" s="22">
        <v>5.1777760075677574E-2</v>
      </c>
      <c r="F679" s="22">
        <v>6.1308962780396839E-2</v>
      </c>
      <c r="G679" s="21">
        <v>2.1962855279012834E-2</v>
      </c>
      <c r="H679" s="22">
        <v>3.3712071127424352E-2</v>
      </c>
      <c r="I679" s="22">
        <v>3.5444991859749933E-2</v>
      </c>
      <c r="J679" s="22">
        <v>2.9847394005968926E-2</v>
      </c>
      <c r="K679" s="22">
        <v>4.1166574690294132E-2</v>
      </c>
      <c r="L679" s="22">
        <v>2.5604534707471059E-2</v>
      </c>
      <c r="M679" s="22">
        <v>4.2778890849499387E-2</v>
      </c>
      <c r="N679" s="21"/>
      <c r="O679" s="21"/>
    </row>
    <row r="680" spans="1:15" x14ac:dyDescent="0.35">
      <c r="A680" s="20" t="str">
        <f>B525&amp;C670&amp;D680</f>
        <v>CONSUMO PER CAPITA (kg ó litros por individuo)Chocolatinas/Chocolate/Bombones2-5MIL</v>
      </c>
      <c r="B680">
        <v>0</v>
      </c>
      <c r="C680" s="20">
        <v>0</v>
      </c>
      <c r="D680" s="20" t="s">
        <v>90</v>
      </c>
      <c r="E680" s="22">
        <v>7.5383934754395004E-2</v>
      </c>
      <c r="F680" s="22">
        <v>3.0361411144611317E-2</v>
      </c>
      <c r="G680" s="21">
        <v>5.455205245161357E-2</v>
      </c>
      <c r="H680" s="21">
        <v>1.4536770650734413E-2</v>
      </c>
      <c r="I680" s="21">
        <v>2.5291715289827845E-2</v>
      </c>
      <c r="J680" s="21">
        <v>3.9903390090050353E-2</v>
      </c>
      <c r="K680" s="21">
        <v>3.8509379723171241E-2</v>
      </c>
      <c r="L680" s="21">
        <v>1.7888597463320759E-2</v>
      </c>
      <c r="M680" s="22">
        <v>3.106742683576097E-2</v>
      </c>
      <c r="N680" s="21"/>
      <c r="O680" s="21"/>
    </row>
    <row r="681" spans="1:15" x14ac:dyDescent="0.35">
      <c r="A681" s="20" t="str">
        <f>B525&amp;C670&amp;D681</f>
        <v>CONSUMO PER CAPITA (kg ó litros por individuo)Chocolatinas/Chocolate/Bombones5-10MIL</v>
      </c>
      <c r="B681">
        <v>0</v>
      </c>
      <c r="C681" s="20">
        <v>0</v>
      </c>
      <c r="D681" s="20" t="s">
        <v>91</v>
      </c>
      <c r="E681" s="21">
        <v>4.286080041183743E-2</v>
      </c>
      <c r="F681" s="21">
        <v>3.4543252499382518E-2</v>
      </c>
      <c r="G681" s="21">
        <v>3.7270425481173132E-2</v>
      </c>
      <c r="H681" s="21">
        <v>2.5583790727294012E-2</v>
      </c>
      <c r="I681" s="21">
        <v>3.5268707873373044E-2</v>
      </c>
      <c r="J681" s="21">
        <v>1.7769551653093196E-2</v>
      </c>
      <c r="K681" s="21">
        <v>2.904353961880422E-2</v>
      </c>
      <c r="L681" s="21">
        <v>1.3749881970267365E-2</v>
      </c>
      <c r="M681" s="21">
        <v>2.7508158504742662E-2</v>
      </c>
      <c r="N681" s="21"/>
      <c r="O681" s="21"/>
    </row>
    <row r="682" spans="1:15" x14ac:dyDescent="0.35">
      <c r="A682" s="20" t="str">
        <f>B525&amp;C670&amp;D682</f>
        <v>CONSUMO PER CAPITA (kg ó litros por individuo)Chocolatinas/Chocolate/Bombones10-30MIL</v>
      </c>
      <c r="B682">
        <v>0</v>
      </c>
      <c r="C682" s="20">
        <v>0</v>
      </c>
      <c r="D682" s="20" t="s">
        <v>92</v>
      </c>
      <c r="E682" s="21">
        <v>8.036607924523001E-2</v>
      </c>
      <c r="F682" s="21">
        <v>3.0001126630084536E-2</v>
      </c>
      <c r="G682" s="21">
        <v>3.1109511186851072E-2</v>
      </c>
      <c r="H682" s="21">
        <v>3.0494324840391079E-2</v>
      </c>
      <c r="I682" s="21">
        <v>4.7378060483817028E-2</v>
      </c>
      <c r="J682" s="21">
        <v>3.8759082810360952E-2</v>
      </c>
      <c r="K682" s="21">
        <v>4.1840826183552483E-2</v>
      </c>
      <c r="L682" s="21">
        <v>3.3636541762098834E-2</v>
      </c>
      <c r="M682" s="21">
        <v>5.2836974315032183E-2</v>
      </c>
      <c r="N682" s="21"/>
      <c r="O682" s="21"/>
    </row>
    <row r="683" spans="1:15" x14ac:dyDescent="0.35">
      <c r="A683" s="20" t="str">
        <f>B525&amp;C670&amp;D683</f>
        <v>CONSUMO PER CAPITA (kg ó litros por individuo)Chocolatinas/Chocolate/Bombones30-100MIL</v>
      </c>
      <c r="B683">
        <v>0</v>
      </c>
      <c r="C683" s="20">
        <v>0</v>
      </c>
      <c r="D683" s="20" t="s">
        <v>93</v>
      </c>
      <c r="E683" s="21">
        <v>9.9166624515096613E-2</v>
      </c>
      <c r="F683" s="21">
        <v>4.8712479621113296E-2</v>
      </c>
      <c r="G683" s="21">
        <v>4.2777844786755274E-2</v>
      </c>
      <c r="H683" s="21">
        <v>2.3675736172168685E-2</v>
      </c>
      <c r="I683" s="21">
        <v>4.4512010877304498E-2</v>
      </c>
      <c r="J683" s="21">
        <v>3.1894748944702747E-2</v>
      </c>
      <c r="K683" s="21">
        <v>3.8364042730054039E-2</v>
      </c>
      <c r="L683" s="21">
        <v>5.35445545337613E-2</v>
      </c>
      <c r="M683" s="21">
        <v>5.0810812912989237E-2</v>
      </c>
      <c r="N683" s="21"/>
      <c r="O683" s="21"/>
    </row>
    <row r="684" spans="1:15" x14ac:dyDescent="0.35">
      <c r="A684" s="20" t="str">
        <f>B525&amp;C670&amp;D684</f>
        <v>CONSUMO PER CAPITA (kg ó litros por individuo)Chocolatinas/Chocolate/Bombones100-200MIL</v>
      </c>
      <c r="B684">
        <v>0</v>
      </c>
      <c r="C684" s="20">
        <v>0</v>
      </c>
      <c r="D684" s="20" t="s">
        <v>94</v>
      </c>
      <c r="E684" s="21">
        <v>3.1384757298342371E-2</v>
      </c>
      <c r="F684" s="21">
        <v>2.7238205125952469E-2</v>
      </c>
      <c r="G684" s="21">
        <v>2.2133600814001581E-2</v>
      </c>
      <c r="H684" s="21">
        <v>2.8143273602337347E-2</v>
      </c>
      <c r="I684" s="21">
        <v>3.9705764291595856E-2</v>
      </c>
      <c r="J684" s="21">
        <v>1.994215199866331E-2</v>
      </c>
      <c r="K684" s="21">
        <v>1.6346334059822817E-2</v>
      </c>
      <c r="L684" s="21">
        <v>2.5053079175737115E-2</v>
      </c>
      <c r="M684" s="21">
        <v>3.7937373360752563E-2</v>
      </c>
      <c r="N684" s="21"/>
      <c r="O684" s="21"/>
    </row>
    <row r="685" spans="1:15" x14ac:dyDescent="0.35">
      <c r="A685" s="20" t="str">
        <f>B525&amp;C670&amp;D685</f>
        <v>CONSUMO PER CAPITA (kg ó litros por individuo)Chocolatinas/Chocolate/Bombones200-500MIL</v>
      </c>
      <c r="B685">
        <v>0</v>
      </c>
      <c r="C685" s="20">
        <v>0</v>
      </c>
      <c r="D685" s="20" t="s">
        <v>95</v>
      </c>
      <c r="E685" s="21">
        <v>9.9930407281081157E-2</v>
      </c>
      <c r="F685" s="21">
        <v>6.2003182877114989E-2</v>
      </c>
      <c r="G685" s="21">
        <v>6.7215250214682734E-2</v>
      </c>
      <c r="H685" s="21">
        <v>6.0913152537025929E-2</v>
      </c>
      <c r="I685" s="21">
        <v>7.9213503287629078E-2</v>
      </c>
      <c r="J685" s="21">
        <v>6.1134939057656747E-2</v>
      </c>
      <c r="K685" s="21">
        <v>4.5980091277838933E-2</v>
      </c>
      <c r="L685" s="21">
        <v>4.8446986562412801E-2</v>
      </c>
      <c r="M685" s="21">
        <v>9.8845379316315041E-2</v>
      </c>
      <c r="N685" s="21"/>
      <c r="O685" s="21"/>
    </row>
    <row r="686" spans="1:15" x14ac:dyDescent="0.35">
      <c r="A686" s="20" t="str">
        <f>B525&amp;C670&amp;D686</f>
        <v>CONSUMO PER CAPITA (kg ó litros por individuo)Chocolatinas/Chocolate/Bombones&gt;500MIL</v>
      </c>
      <c r="B686">
        <v>0</v>
      </c>
      <c r="C686" s="20">
        <v>0</v>
      </c>
      <c r="D686" s="20" t="s">
        <v>96</v>
      </c>
      <c r="E686" s="21">
        <v>7.343515374092846E-2</v>
      </c>
      <c r="F686" s="21">
        <v>4.8068825353291801E-2</v>
      </c>
      <c r="G686" s="21">
        <v>5.7127863004696133E-2</v>
      </c>
      <c r="H686" s="21">
        <v>3.012921176347845E-2</v>
      </c>
      <c r="I686" s="21">
        <v>4.7439614353436965E-2</v>
      </c>
      <c r="J686" s="21">
        <v>3.9005938420564899E-2</v>
      </c>
      <c r="K686" s="21">
        <v>3.2319904533610139E-2</v>
      </c>
      <c r="L686" s="21">
        <v>3.853167153589529E-2</v>
      </c>
      <c r="M686" s="21">
        <v>5.1590652101089422E-2</v>
      </c>
      <c r="N686" s="21"/>
      <c r="O686" s="21"/>
    </row>
    <row r="687" spans="1:15" x14ac:dyDescent="0.35">
      <c r="A687" s="20" t="str">
        <f>B525&amp;C670&amp;D687</f>
        <v>CONSUMO PER CAPITA (kg ó litros por individuo)Chocolatinas/Chocolate/BombonesDE 15 A 19 AÑOS</v>
      </c>
      <c r="B687">
        <v>0</v>
      </c>
      <c r="C687" s="20">
        <v>0</v>
      </c>
      <c r="D687" s="20" t="s">
        <v>97</v>
      </c>
      <c r="E687" s="22">
        <v>3.4626096020227468E-2</v>
      </c>
      <c r="F687" s="22">
        <v>3.7359669330651615E-2</v>
      </c>
      <c r="G687" s="21">
        <v>1.9614446411286901E-2</v>
      </c>
      <c r="H687" s="21">
        <v>2.9337116275581422E-2</v>
      </c>
      <c r="I687" s="21">
        <v>3.1849755106724366E-2</v>
      </c>
      <c r="J687" s="21">
        <v>5.2339883629906526E-2</v>
      </c>
      <c r="K687" s="22">
        <v>2.5539669029773889E-2</v>
      </c>
      <c r="L687" s="22">
        <v>1.0100164159489501E-2</v>
      </c>
      <c r="M687" s="22">
        <v>6.2980174405404279E-2</v>
      </c>
      <c r="N687" s="21"/>
      <c r="O687" s="21"/>
    </row>
    <row r="688" spans="1:15" x14ac:dyDescent="0.35">
      <c r="A688" s="20" t="str">
        <f>B525&amp;C670&amp;D688</f>
        <v>CONSUMO PER CAPITA (kg ó litros por individuo)Chocolatinas/Chocolate/BombonesDE 20 A 24 AÑOS</v>
      </c>
      <c r="B688">
        <v>0</v>
      </c>
      <c r="C688" s="20">
        <v>0</v>
      </c>
      <c r="D688" s="20" t="s">
        <v>98</v>
      </c>
      <c r="E688" s="21">
        <v>9.5877783262885541E-2</v>
      </c>
      <c r="F688" s="21">
        <v>3.8626355533105172E-2</v>
      </c>
      <c r="G688" s="21">
        <v>3.5338621859927602E-2</v>
      </c>
      <c r="H688" s="21">
        <v>1.3433126515925351E-2</v>
      </c>
      <c r="I688" s="21">
        <v>2.2528715744888822E-2</v>
      </c>
      <c r="J688" s="21">
        <v>4.1895175408674511E-2</v>
      </c>
      <c r="K688" s="21">
        <v>1.9177293777516286E-2</v>
      </c>
      <c r="L688" s="21">
        <v>1.787334190624941E-2</v>
      </c>
      <c r="M688" s="21">
        <v>1.1643777642477192E-2</v>
      </c>
      <c r="N688" s="21"/>
      <c r="O688" s="21"/>
    </row>
    <row r="689" spans="1:15" x14ac:dyDescent="0.35">
      <c r="A689" s="20" t="str">
        <f>B525&amp;C670&amp;D689</f>
        <v>CONSUMO PER CAPITA (kg ó litros por individuo)Chocolatinas/Chocolate/BombonesDE 25 A 34 AÑOS</v>
      </c>
      <c r="B689">
        <v>0</v>
      </c>
      <c r="C689" s="20">
        <v>0</v>
      </c>
      <c r="D689" s="20" t="s">
        <v>99</v>
      </c>
      <c r="E689" s="21">
        <v>6.7551298345742652E-2</v>
      </c>
      <c r="F689" s="21">
        <v>3.7667501587232081E-2</v>
      </c>
      <c r="G689" s="21">
        <v>2.177718290028275E-2</v>
      </c>
      <c r="H689" s="21">
        <v>2.9129188240456814E-2</v>
      </c>
      <c r="I689" s="21">
        <v>2.0582287587988895E-2</v>
      </c>
      <c r="J689" s="21">
        <v>2.4222403212194557E-2</v>
      </c>
      <c r="K689" s="21">
        <v>3.2769786775844106E-2</v>
      </c>
      <c r="L689" s="21">
        <v>2.3353429274086231E-2</v>
      </c>
      <c r="M689" s="21">
        <v>3.3104049397035276E-2</v>
      </c>
      <c r="N689" s="21"/>
      <c r="O689" s="21"/>
    </row>
    <row r="690" spans="1:15" x14ac:dyDescent="0.35">
      <c r="A690" s="20" t="str">
        <f>B525&amp;C670&amp;D690</f>
        <v>CONSUMO PER CAPITA (kg ó litros por individuo)Chocolatinas/Chocolate/BombonesDE 35 A 49 AÑOS</v>
      </c>
      <c r="B690">
        <v>0</v>
      </c>
      <c r="C690" s="20">
        <v>0</v>
      </c>
      <c r="D690" s="20" t="s">
        <v>100</v>
      </c>
      <c r="E690" s="21">
        <v>5.0252806512636847E-2</v>
      </c>
      <c r="F690" s="21">
        <v>4.4075338200967762E-2</v>
      </c>
      <c r="G690" s="21">
        <v>5.0438185903885414E-2</v>
      </c>
      <c r="H690" s="21">
        <v>3.6251307408313144E-2</v>
      </c>
      <c r="I690" s="21">
        <v>4.5270476559882651E-2</v>
      </c>
      <c r="J690" s="21">
        <v>3.13853154156346E-2</v>
      </c>
      <c r="K690" s="21">
        <v>3.3010288102311991E-2</v>
      </c>
      <c r="L690" s="21">
        <v>2.6816629924906788E-2</v>
      </c>
      <c r="M690" s="21">
        <v>2.7365366769397995E-2</v>
      </c>
      <c r="N690" s="21"/>
      <c r="O690" s="21"/>
    </row>
    <row r="691" spans="1:15" x14ac:dyDescent="0.35">
      <c r="A691" s="20" t="str">
        <f>B525&amp;C670&amp;D691</f>
        <v>CONSUMO PER CAPITA (kg ó litros por individuo)Chocolatinas/Chocolate/BombonesDE 50 A 59 AÑOS</v>
      </c>
      <c r="B691">
        <v>0</v>
      </c>
      <c r="C691" s="20">
        <v>0</v>
      </c>
      <c r="D691" s="20" t="s">
        <v>101</v>
      </c>
      <c r="E691" s="21">
        <v>6.8687698223461283E-2</v>
      </c>
      <c r="F691" s="21">
        <v>3.7835304347555755E-2</v>
      </c>
      <c r="G691" s="21">
        <v>4.6310677580830108E-2</v>
      </c>
      <c r="H691" s="21">
        <v>2.9702413841225652E-2</v>
      </c>
      <c r="I691" s="21">
        <v>5.5621326580979118E-2</v>
      </c>
      <c r="J691" s="21">
        <v>3.8191280636389255E-2</v>
      </c>
      <c r="K691" s="21">
        <v>3.4056823334201042E-2</v>
      </c>
      <c r="L691" s="21">
        <v>3.519319712962022E-2</v>
      </c>
      <c r="M691" s="21">
        <v>4.2197267747531637E-2</v>
      </c>
      <c r="N691" s="21"/>
      <c r="O691" s="21"/>
    </row>
    <row r="692" spans="1:15" x14ac:dyDescent="0.35">
      <c r="A692" s="20" t="str">
        <f>B525&amp;C670&amp;D692</f>
        <v>CONSUMO PER CAPITA (kg ó litros por individuo)Chocolatinas/Chocolate/BombonesDE 60 A 75 AÑOS</v>
      </c>
      <c r="B692">
        <v>0</v>
      </c>
      <c r="C692" s="20">
        <v>0</v>
      </c>
      <c r="D692" s="20" t="s">
        <v>102</v>
      </c>
      <c r="E692" s="22">
        <v>0.12737163606083027</v>
      </c>
      <c r="F692" s="22">
        <v>5.3011865028335541E-2</v>
      </c>
      <c r="G692" s="21">
        <v>5.4620344907197221E-2</v>
      </c>
      <c r="H692" s="21">
        <v>3.4227406690541591E-2</v>
      </c>
      <c r="I692" s="21">
        <v>7.0240143676776459E-2</v>
      </c>
      <c r="J692" s="21">
        <v>4.0721543229860616E-2</v>
      </c>
      <c r="K692" s="21">
        <v>5.1621294002263528E-2</v>
      </c>
      <c r="L692" s="21">
        <v>7.1210212853827837E-2</v>
      </c>
      <c r="M692" s="21">
        <v>0.1132890473887654</v>
      </c>
      <c r="N692" s="21"/>
      <c r="O692" s="21"/>
    </row>
    <row r="693" spans="1:15" x14ac:dyDescent="0.35">
      <c r="A693" s="20" t="str">
        <f>B525&amp;C670&amp;D693</f>
        <v>CONSUMO PER CAPITA (kg ó litros por individuo)Chocolatinas/Chocolate/BombonesNIVEL ALTO</v>
      </c>
      <c r="B693">
        <v>0</v>
      </c>
      <c r="C693" s="20">
        <v>0</v>
      </c>
      <c r="D693" s="20" t="s">
        <v>158</v>
      </c>
      <c r="E693" s="21">
        <v>5.6496181348593903E-2</v>
      </c>
      <c r="F693" s="21">
        <v>3.9618264931482072E-2</v>
      </c>
      <c r="G693" s="21">
        <v>5.8778213582440349E-2</v>
      </c>
      <c r="H693" s="21">
        <v>3.0681926344208427E-2</v>
      </c>
      <c r="I693" s="21">
        <v>4.3706731849332901E-2</v>
      </c>
      <c r="J693" s="21">
        <v>3.8399584362420573E-2</v>
      </c>
      <c r="K693" s="21">
        <v>2.9582742680621894E-2</v>
      </c>
      <c r="L693" s="21">
        <v>3.445477540272715E-2</v>
      </c>
      <c r="M693" s="21">
        <v>4.3536513265255837E-2</v>
      </c>
      <c r="N693" s="21"/>
      <c r="O693" s="21"/>
    </row>
    <row r="694" spans="1:15" x14ac:dyDescent="0.35">
      <c r="A694" s="20" t="str">
        <f>B525&amp;C670&amp;D694</f>
        <v>CONSUMO PER CAPITA (kg ó litros por individuo)Chocolatinas/Chocolate/BombonesNIVEL MEDIO ALTO</v>
      </c>
      <c r="B694">
        <v>0</v>
      </c>
      <c r="C694" s="20">
        <v>0</v>
      </c>
      <c r="D694" s="20" t="s">
        <v>159</v>
      </c>
      <c r="E694" s="21">
        <v>3.7895946064054657E-2</v>
      </c>
      <c r="F694" s="21">
        <v>2.5972863926509455E-2</v>
      </c>
      <c r="G694" s="21">
        <v>2.8345660917822594E-2</v>
      </c>
      <c r="H694" s="21">
        <v>2.9577692241784366E-2</v>
      </c>
      <c r="I694" s="21">
        <v>2.9764955278816736E-2</v>
      </c>
      <c r="J694" s="21">
        <v>3.6452637818953033E-2</v>
      </c>
      <c r="K694" s="21">
        <v>2.5427336011534723E-2</v>
      </c>
      <c r="L694" s="21">
        <v>1.7477040653702279E-2</v>
      </c>
      <c r="M694" s="21">
        <v>2.0971203744068558E-2</v>
      </c>
      <c r="N694" s="21"/>
      <c r="O694" s="21"/>
    </row>
    <row r="695" spans="1:15" x14ac:dyDescent="0.35">
      <c r="A695" s="20" t="str">
        <f>B525&amp;C670&amp;D695</f>
        <v>CONSUMO PER CAPITA (kg ó litros por individuo)Chocolatinas/Chocolate/BombonesNIVEL MEDIO</v>
      </c>
      <c r="B695">
        <v>0</v>
      </c>
      <c r="C695" s="20">
        <v>0</v>
      </c>
      <c r="D695" s="20" t="s">
        <v>160</v>
      </c>
      <c r="E695" s="21">
        <v>7.0805668565046609E-2</v>
      </c>
      <c r="F695" s="21">
        <v>5.3279361311150769E-2</v>
      </c>
      <c r="G695" s="21">
        <v>4.3869446137609902E-2</v>
      </c>
      <c r="H695" s="21">
        <v>4.0936829963480088E-2</v>
      </c>
      <c r="I695" s="21">
        <v>4.8834146261830851E-2</v>
      </c>
      <c r="J695" s="21">
        <v>3.903194047933041E-2</v>
      </c>
      <c r="K695" s="21">
        <v>3.8686234873983295E-2</v>
      </c>
      <c r="L695" s="21">
        <v>4.8291074952219668E-2</v>
      </c>
      <c r="M695" s="21">
        <v>4.6824488977142351E-2</v>
      </c>
      <c r="N695" s="21"/>
      <c r="O695" s="21"/>
    </row>
    <row r="696" spans="1:15" x14ac:dyDescent="0.35">
      <c r="A696" s="20" t="str">
        <f>B525&amp;C670&amp;D696</f>
        <v>CONSUMO PER CAPITA (kg ó litros por individuo)Chocolatinas/Chocolate/BombonesNIVEL MEDIO BAJO</v>
      </c>
      <c r="B696">
        <v>0</v>
      </c>
      <c r="C696" s="20">
        <v>0</v>
      </c>
      <c r="D696" s="20" t="s">
        <v>161</v>
      </c>
      <c r="E696" s="21">
        <v>5.7114934390984966E-2</v>
      </c>
      <c r="F696" s="21">
        <v>2.3804445969924478E-2</v>
      </c>
      <c r="G696" s="21">
        <v>2.8830984654258703E-2</v>
      </c>
      <c r="H696" s="21">
        <v>1.7209215838851696E-2</v>
      </c>
      <c r="I696" s="21">
        <v>3.6494101443138263E-2</v>
      </c>
      <c r="J696" s="21">
        <v>2.7107082709860768E-2</v>
      </c>
      <c r="K696" s="21">
        <v>2.6877339203310504E-2</v>
      </c>
      <c r="L696" s="21">
        <v>2.6037251879505653E-2</v>
      </c>
      <c r="M696" s="21">
        <v>6.0124319399480833E-2</v>
      </c>
      <c r="N696" s="21"/>
      <c r="O696" s="21"/>
    </row>
    <row r="697" spans="1:15" x14ac:dyDescent="0.35">
      <c r="A697" s="20" t="str">
        <f>B525&amp;C670&amp;D697</f>
        <v>CONSUMO PER CAPITA (kg ó litros por individuo)Chocolatinas/Chocolate/BombonesHOMBRE</v>
      </c>
      <c r="B697">
        <v>0</v>
      </c>
      <c r="C697" s="20">
        <v>0</v>
      </c>
      <c r="D697" s="20" t="s">
        <v>107</v>
      </c>
      <c r="E697" s="21">
        <v>3.308021918725957E-2</v>
      </c>
      <c r="F697" s="21">
        <v>2.8718743836620281E-2</v>
      </c>
      <c r="G697" s="21">
        <v>2.7819537471434015E-2</v>
      </c>
      <c r="H697" s="21">
        <v>2.2073047074796025E-2</v>
      </c>
      <c r="I697" s="21">
        <v>2.715404072291799E-2</v>
      </c>
      <c r="J697" s="21">
        <v>2.8183655796512993E-2</v>
      </c>
      <c r="K697" s="21">
        <v>2.9858074342472077E-2</v>
      </c>
      <c r="L697" s="21">
        <v>2.3044555578812725E-2</v>
      </c>
      <c r="M697" s="21">
        <v>3.3650542563021385E-2</v>
      </c>
      <c r="N697" s="21"/>
      <c r="O697" s="21"/>
    </row>
    <row r="698" spans="1:15" x14ac:dyDescent="0.35">
      <c r="A698" s="20" t="str">
        <f>B525&amp;C670&amp;D698</f>
        <v>CONSUMO PER CAPITA (kg ó litros por individuo)Chocolatinas/Chocolate/BombonesMUJER</v>
      </c>
      <c r="B698">
        <v>0</v>
      </c>
      <c r="C698" s="20">
        <v>0</v>
      </c>
      <c r="D698" s="20" t="s">
        <v>108</v>
      </c>
      <c r="E698" s="21">
        <v>0.1178301591142434</v>
      </c>
      <c r="F698" s="21">
        <v>5.7388700041025836E-2</v>
      </c>
      <c r="G698" s="21">
        <v>5.8690131045508444E-2</v>
      </c>
      <c r="H698" s="21">
        <v>4.0785872381035919E-2</v>
      </c>
      <c r="I698" s="21">
        <v>6.6672902919522645E-2</v>
      </c>
      <c r="J698" s="21">
        <v>4.3748039633814018E-2</v>
      </c>
      <c r="K698" s="21">
        <v>4.2069706459674165E-2</v>
      </c>
      <c r="L698" s="21">
        <v>4.9627326837131475E-2</v>
      </c>
      <c r="M698" s="21">
        <v>7.0731637877068251E-2</v>
      </c>
      <c r="N698" s="21"/>
      <c r="O698" s="21"/>
    </row>
    <row r="699" spans="1:15" x14ac:dyDescent="0.35">
      <c r="A699" s="20" t="str">
        <f>B525&amp;C699&amp;D699</f>
        <v>CONSUMO PER CAPITA (kg ó litros por individuo)ChiclesT.ESPAÑA</v>
      </c>
      <c r="B699">
        <v>0</v>
      </c>
      <c r="C699" s="20" t="s">
        <v>63</v>
      </c>
      <c r="D699" s="20" t="s">
        <v>79</v>
      </c>
      <c r="E699" s="21">
        <v>1.2402980194518661E-2</v>
      </c>
      <c r="F699" s="21">
        <v>7.5743653563640481E-3</v>
      </c>
      <c r="G699" s="21">
        <v>8.4854548234973032E-3</v>
      </c>
      <c r="H699" s="21">
        <v>1.0103219698594701E-2</v>
      </c>
      <c r="I699" s="21">
        <v>8.8619971783744592E-3</v>
      </c>
      <c r="J699" s="21">
        <v>6.7673217469170514E-3</v>
      </c>
      <c r="K699" s="21">
        <v>8.0815530338325982E-3</v>
      </c>
      <c r="L699" s="21">
        <v>8.5133580785897792E-3</v>
      </c>
      <c r="M699" s="21">
        <v>7.0500107597370031E-3</v>
      </c>
      <c r="N699" s="21"/>
      <c r="O699" s="21"/>
    </row>
    <row r="700" spans="1:15" x14ac:dyDescent="0.35">
      <c r="A700" s="20" t="str">
        <f>B525&amp;C699&amp;D700</f>
        <v>CONSUMO PER CAPITA (kg ó litros por individuo)ChiclesBCN AM</v>
      </c>
      <c r="B700">
        <v>0</v>
      </c>
      <c r="C700" s="20">
        <v>0</v>
      </c>
      <c r="D700" s="20" t="s">
        <v>81</v>
      </c>
      <c r="E700" s="21">
        <v>3.9610841379461121E-3</v>
      </c>
      <c r="F700" s="22">
        <v>3.1322650564865472E-3</v>
      </c>
      <c r="G700" s="22">
        <v>7.4232572447912081E-3</v>
      </c>
      <c r="H700" s="22">
        <v>6.1953198602443995E-3</v>
      </c>
      <c r="I700" s="22">
        <v>3.7858278104773145E-3</v>
      </c>
      <c r="J700" s="22">
        <v>4.5627269746002276E-4</v>
      </c>
      <c r="K700" s="22">
        <v>9.2651534973230594E-3</v>
      </c>
      <c r="L700" s="22">
        <v>8.4322163766211902E-3</v>
      </c>
      <c r="M700" s="22">
        <v>3.5458335902985591E-3</v>
      </c>
      <c r="N700" s="21"/>
      <c r="O700" s="21"/>
    </row>
    <row r="701" spans="1:15" x14ac:dyDescent="0.35">
      <c r="A701" s="20" t="str">
        <f>B525&amp;C699&amp;D701</f>
        <v>CONSUMO PER CAPITA (kg ó litros por individuo)ChiclesREST.CAT ARAGON</v>
      </c>
      <c r="B701">
        <v>0</v>
      </c>
      <c r="C701" s="20">
        <v>0</v>
      </c>
      <c r="D701" s="20" t="s">
        <v>82</v>
      </c>
      <c r="E701" s="21">
        <v>2.3640446307986854E-2</v>
      </c>
      <c r="F701" s="21">
        <v>1.6359561234268936E-2</v>
      </c>
      <c r="G701" s="21">
        <v>1.3817587796298807E-2</v>
      </c>
      <c r="H701" s="21">
        <v>1.5661237882931896E-2</v>
      </c>
      <c r="I701" s="21">
        <v>2.1558772373570432E-2</v>
      </c>
      <c r="J701" s="22">
        <v>1.7590152379073503E-2</v>
      </c>
      <c r="K701" s="22">
        <v>2.0308512772617873E-2</v>
      </c>
      <c r="L701" s="21">
        <v>1.8826633123131795E-2</v>
      </c>
      <c r="M701" s="21">
        <v>1.9859814480182546E-2</v>
      </c>
      <c r="N701" s="21"/>
      <c r="O701" s="21"/>
    </row>
    <row r="702" spans="1:15" x14ac:dyDescent="0.35">
      <c r="A702" s="20" t="str">
        <f>B525&amp;C699&amp;D702</f>
        <v>CONSUMO PER CAPITA (kg ó litros por individuo)ChiclesLEVANTE</v>
      </c>
      <c r="B702">
        <v>0</v>
      </c>
      <c r="C702" s="20">
        <v>0</v>
      </c>
      <c r="D702" s="20" t="s">
        <v>83</v>
      </c>
      <c r="E702" s="21">
        <v>7.1680995689086665E-3</v>
      </c>
      <c r="F702" s="21">
        <v>4.5289832409116434E-3</v>
      </c>
      <c r="G702" s="21">
        <v>6.7429912126274645E-3</v>
      </c>
      <c r="H702" s="21">
        <v>7.0001807938684709E-3</v>
      </c>
      <c r="I702" s="21">
        <v>1.0704300073576435E-2</v>
      </c>
      <c r="J702" s="21">
        <v>4.3420797267280167E-3</v>
      </c>
      <c r="K702" s="21">
        <v>3.7516790525854212E-3</v>
      </c>
      <c r="L702" s="21">
        <v>4.6648992843394306E-3</v>
      </c>
      <c r="M702" s="21">
        <v>4.7965743380177566E-3</v>
      </c>
      <c r="N702" s="21"/>
      <c r="O702" s="21"/>
    </row>
    <row r="703" spans="1:15" x14ac:dyDescent="0.35">
      <c r="A703" s="20" t="str">
        <f>B525&amp;C699&amp;D703</f>
        <v>CONSUMO PER CAPITA (kg ó litros por individuo)ChiclesANDALUCIA</v>
      </c>
      <c r="B703">
        <v>0</v>
      </c>
      <c r="C703" s="20">
        <v>0</v>
      </c>
      <c r="D703" s="20" t="s">
        <v>84</v>
      </c>
      <c r="E703" s="21">
        <v>1.1570985787275927E-2</v>
      </c>
      <c r="F703" s="21">
        <v>7.6521913905946721E-3</v>
      </c>
      <c r="G703" s="21">
        <v>7.7755253223712731E-3</v>
      </c>
      <c r="H703" s="21">
        <v>1.0566019917377975E-2</v>
      </c>
      <c r="I703" s="21">
        <v>7.6617247416554133E-3</v>
      </c>
      <c r="J703" s="21">
        <v>6.2593655680689845E-3</v>
      </c>
      <c r="K703" s="21">
        <v>4.8982506577280056E-3</v>
      </c>
      <c r="L703" s="21">
        <v>5.4532183092954331E-3</v>
      </c>
      <c r="M703" s="21">
        <v>5.1416550577651149E-3</v>
      </c>
      <c r="N703" s="21"/>
      <c r="O703" s="21"/>
    </row>
    <row r="704" spans="1:15" x14ac:dyDescent="0.35">
      <c r="A704" s="20" t="str">
        <f>B525&amp;C699&amp;D704</f>
        <v>CONSUMO PER CAPITA (kg ó litros por individuo)ChiclesMDD AM</v>
      </c>
      <c r="B704">
        <v>0</v>
      </c>
      <c r="C704" s="20">
        <v>0</v>
      </c>
      <c r="D704" s="20" t="s">
        <v>85</v>
      </c>
      <c r="E704" s="21">
        <v>5.1406499546214866E-3</v>
      </c>
      <c r="F704" s="21">
        <v>8.7585658023917688E-3</v>
      </c>
      <c r="G704" s="21">
        <v>9.016811795303753E-3</v>
      </c>
      <c r="H704" s="21">
        <v>9.600194301563501E-3</v>
      </c>
      <c r="I704" s="21">
        <v>6.5748973266492716E-3</v>
      </c>
      <c r="J704" s="21">
        <v>1.1666162225224467E-2</v>
      </c>
      <c r="K704" s="21">
        <v>1.1242610998147733E-2</v>
      </c>
      <c r="L704" s="21">
        <v>1.0698272881591718E-2</v>
      </c>
      <c r="M704" s="21">
        <v>9.0902864159688544E-3</v>
      </c>
      <c r="N704" s="21"/>
      <c r="O704" s="21"/>
    </row>
    <row r="705" spans="1:15" x14ac:dyDescent="0.35">
      <c r="A705" s="20" t="str">
        <f>B525&amp;C699&amp;D705</f>
        <v>CONSUMO PER CAPITA (kg ó litros por individuo)ChiclesRTO CENTRO</v>
      </c>
      <c r="B705">
        <v>0</v>
      </c>
      <c r="C705" s="20">
        <v>0</v>
      </c>
      <c r="D705" s="20" t="s">
        <v>86</v>
      </c>
      <c r="E705" s="21">
        <v>2.8618259560015211E-2</v>
      </c>
      <c r="F705" s="21">
        <v>5.0649767919621258E-3</v>
      </c>
      <c r="G705" s="21">
        <v>8.6649022767616279E-3</v>
      </c>
      <c r="H705" s="21">
        <v>1.4063553080926177E-2</v>
      </c>
      <c r="I705" s="21">
        <v>8.7612642403197723E-3</v>
      </c>
      <c r="J705" s="21">
        <v>3.7185517543926174E-3</v>
      </c>
      <c r="K705" s="21">
        <v>6.0435640274257782E-3</v>
      </c>
      <c r="L705" s="21">
        <v>5.9944742318727567E-3</v>
      </c>
      <c r="M705" s="21">
        <v>4.5459327277977985E-3</v>
      </c>
      <c r="N705" s="21"/>
      <c r="O705" s="21"/>
    </row>
    <row r="706" spans="1:15" x14ac:dyDescent="0.35">
      <c r="A706" s="20" t="str">
        <f>B525&amp;C699&amp;D706</f>
        <v>CONSUMO PER CAPITA (kg ó litros por individuo)ChiclesNORTE-CENTRO</v>
      </c>
      <c r="B706">
        <v>0</v>
      </c>
      <c r="C706" s="20">
        <v>0</v>
      </c>
      <c r="D706" s="20" t="s">
        <v>87</v>
      </c>
      <c r="E706" s="21">
        <v>1.0982444842477066E-2</v>
      </c>
      <c r="F706" s="21">
        <v>5.575213618985519E-3</v>
      </c>
      <c r="G706" s="21">
        <v>8.2505087968026102E-3</v>
      </c>
      <c r="H706" s="21">
        <v>6.8753004183091989E-3</v>
      </c>
      <c r="I706" s="21">
        <v>3.2144699618540883E-3</v>
      </c>
      <c r="J706" s="22">
        <v>4.0347078855123156E-3</v>
      </c>
      <c r="K706" s="22">
        <v>3.4556895198409373E-3</v>
      </c>
      <c r="L706" s="21">
        <v>6.9230697494564392E-3</v>
      </c>
      <c r="M706" s="21">
        <v>3.0185603470671953E-3</v>
      </c>
      <c r="N706" s="21"/>
      <c r="O706" s="21"/>
    </row>
    <row r="707" spans="1:15" x14ac:dyDescent="0.35">
      <c r="A707" s="20" t="str">
        <f>B525&amp;C699&amp;D707</f>
        <v>CONSUMO PER CAPITA (kg ó litros por individuo)ChiclesNOROESTE</v>
      </c>
      <c r="B707">
        <v>0</v>
      </c>
      <c r="C707" s="20">
        <v>0</v>
      </c>
      <c r="D707" s="20" t="s">
        <v>88</v>
      </c>
      <c r="E707" s="21">
        <v>1.1231304061403458E-2</v>
      </c>
      <c r="F707" s="21">
        <v>7.5716117426652182E-3</v>
      </c>
      <c r="G707" s="21">
        <v>5.745083082577377E-3</v>
      </c>
      <c r="H707" s="21">
        <v>1.0335518844315456E-2</v>
      </c>
      <c r="I707" s="21">
        <v>4.5949502393716471E-3</v>
      </c>
      <c r="J707" s="21">
        <v>1.6691792024035312E-3</v>
      </c>
      <c r="K707" s="21">
        <v>5.8768429603048879E-3</v>
      </c>
      <c r="L707" s="21">
        <v>8.1682567746482471E-3</v>
      </c>
      <c r="M707" s="21">
        <v>3.922123752562537E-3</v>
      </c>
      <c r="N707" s="21"/>
      <c r="O707" s="21"/>
    </row>
    <row r="708" spans="1:15" x14ac:dyDescent="0.35">
      <c r="A708" s="20" t="str">
        <f>B525&amp;C699&amp;D708</f>
        <v>CONSUMO PER CAPITA (kg ó litros por individuo)Chicles&lt;2MIL</v>
      </c>
      <c r="B708">
        <v>0</v>
      </c>
      <c r="C708" s="20">
        <v>0</v>
      </c>
      <c r="D708" s="20" t="s">
        <v>89</v>
      </c>
      <c r="E708" s="22">
        <v>3.5959107406910401E-3</v>
      </c>
      <c r="F708" s="22">
        <v>3.8010427165680516E-3</v>
      </c>
      <c r="G708" s="22">
        <v>9.8860429099522883E-3</v>
      </c>
      <c r="H708" s="22">
        <v>1.4041633855799311E-2</v>
      </c>
      <c r="I708" s="22">
        <v>1.2659761724198368E-2</v>
      </c>
      <c r="J708" s="22">
        <v>1.1746262163757076E-2</v>
      </c>
      <c r="K708" s="22">
        <v>7.1942791131283752E-3</v>
      </c>
      <c r="L708" s="22">
        <v>3.0748039041179616E-3</v>
      </c>
      <c r="M708" s="22" t="s">
        <v>174</v>
      </c>
      <c r="N708" s="21"/>
      <c r="O708" s="21"/>
    </row>
    <row r="709" spans="1:15" x14ac:dyDescent="0.35">
      <c r="A709" s="20" t="str">
        <f>B525&amp;C699&amp;D709</f>
        <v>CONSUMO PER CAPITA (kg ó litros por individuo)Chicles2-5MIL</v>
      </c>
      <c r="B709">
        <v>0</v>
      </c>
      <c r="C709" s="20">
        <v>0</v>
      </c>
      <c r="D709" s="20" t="s">
        <v>90</v>
      </c>
      <c r="E709" s="22">
        <v>1.2713509604114907E-2</v>
      </c>
      <c r="F709" s="22">
        <v>4.2612334304782543E-3</v>
      </c>
      <c r="G709" s="22">
        <v>9.8285545995829039E-3</v>
      </c>
      <c r="H709" s="22">
        <v>1.2225781596383063E-2</v>
      </c>
      <c r="I709" s="21">
        <v>4.3114886273766355E-3</v>
      </c>
      <c r="J709" s="22">
        <v>5.4246504202797455E-3</v>
      </c>
      <c r="K709" s="22">
        <v>5.1215557338768055E-3</v>
      </c>
      <c r="L709" s="22">
        <v>7.287291664432937E-3</v>
      </c>
      <c r="M709" s="22">
        <v>4.6480945570300343E-3</v>
      </c>
      <c r="N709" s="21"/>
      <c r="O709" s="21"/>
    </row>
    <row r="710" spans="1:15" x14ac:dyDescent="0.35">
      <c r="A710" s="20" t="str">
        <f>B525&amp;C699&amp;D710</f>
        <v>CONSUMO PER CAPITA (kg ó litros por individuo)Chicles5-10MIL</v>
      </c>
      <c r="B710">
        <v>0</v>
      </c>
      <c r="C710" s="20">
        <v>0</v>
      </c>
      <c r="D710" s="20" t="s">
        <v>91</v>
      </c>
      <c r="E710" s="21">
        <v>7.5364359727599214E-3</v>
      </c>
      <c r="F710" s="22">
        <v>3.7404272699374927E-3</v>
      </c>
      <c r="G710" s="21">
        <v>3.3411080002945701E-3</v>
      </c>
      <c r="H710" s="22">
        <v>1.246002022048024E-2</v>
      </c>
      <c r="I710" s="21">
        <v>1.1947413530785484E-2</v>
      </c>
      <c r="J710" s="22">
        <v>5.2764548761553122E-3</v>
      </c>
      <c r="K710" s="22">
        <v>2.61181707627242E-3</v>
      </c>
      <c r="L710" s="22">
        <v>3.9351427939447806E-3</v>
      </c>
      <c r="M710" s="22">
        <v>4.5151404348232121E-3</v>
      </c>
      <c r="N710" s="21"/>
      <c r="O710" s="21"/>
    </row>
    <row r="711" spans="1:15" x14ac:dyDescent="0.35">
      <c r="A711" s="20" t="str">
        <f>B525&amp;C699&amp;D711</f>
        <v>CONSUMO PER CAPITA (kg ó litros por individuo)Chicles10-30MIL</v>
      </c>
      <c r="B711">
        <v>0</v>
      </c>
      <c r="C711" s="20">
        <v>0</v>
      </c>
      <c r="D711" s="20" t="s">
        <v>92</v>
      </c>
      <c r="E711" s="21">
        <v>1.9624443319930223E-2</v>
      </c>
      <c r="F711" s="21">
        <v>1.638852156935483E-2</v>
      </c>
      <c r="G711" s="21">
        <v>1.1549968956198546E-2</v>
      </c>
      <c r="H711" s="21">
        <v>1.4342324508020397E-2</v>
      </c>
      <c r="I711" s="21">
        <v>1.7294026749924762E-2</v>
      </c>
      <c r="J711" s="21">
        <v>1.164318069961388E-2</v>
      </c>
      <c r="K711" s="21">
        <v>1.2591581749647722E-2</v>
      </c>
      <c r="L711" s="21">
        <v>1.3526567087778926E-2</v>
      </c>
      <c r="M711" s="21">
        <v>1.1742262297449756E-2</v>
      </c>
      <c r="N711" s="21"/>
      <c r="O711" s="21"/>
    </row>
    <row r="712" spans="1:15" x14ac:dyDescent="0.35">
      <c r="A712" s="20" t="str">
        <f>B525&amp;C699&amp;D712</f>
        <v>CONSUMO PER CAPITA (kg ó litros por individuo)Chicles30-100MIL</v>
      </c>
      <c r="B712">
        <v>0</v>
      </c>
      <c r="C712" s="20">
        <v>0</v>
      </c>
      <c r="D712" s="20" t="s">
        <v>93</v>
      </c>
      <c r="E712" s="21">
        <v>1.7573285617827471E-2</v>
      </c>
      <c r="F712" s="21">
        <v>6.1662890289005947E-3</v>
      </c>
      <c r="G712" s="21">
        <v>7.0598387186095292E-3</v>
      </c>
      <c r="H712" s="21">
        <v>7.000105713284693E-3</v>
      </c>
      <c r="I712" s="21">
        <v>7.2418943976980104E-3</v>
      </c>
      <c r="J712" s="21">
        <v>3.7836310682262679E-3</v>
      </c>
      <c r="K712" s="21">
        <v>4.1474273798569683E-3</v>
      </c>
      <c r="L712" s="21">
        <v>6.3610554378609949E-3</v>
      </c>
      <c r="M712" s="21">
        <v>6.9517883438796777E-3</v>
      </c>
      <c r="N712" s="21"/>
      <c r="O712" s="21"/>
    </row>
    <row r="713" spans="1:15" x14ac:dyDescent="0.35">
      <c r="A713" s="20" t="str">
        <f>B525&amp;C699&amp;D713</f>
        <v>CONSUMO PER CAPITA (kg ó litros por individuo)Chicles100-200MIL</v>
      </c>
      <c r="B713">
        <v>0</v>
      </c>
      <c r="C713" s="20">
        <v>0</v>
      </c>
      <c r="D713" s="20" t="s">
        <v>94</v>
      </c>
      <c r="E713" s="21">
        <v>7.1250026523746839E-3</v>
      </c>
      <c r="F713" s="21">
        <v>2.8647562168519418E-3</v>
      </c>
      <c r="G713" s="21">
        <v>6.0353621139414221E-3</v>
      </c>
      <c r="H713" s="21">
        <v>1.114540427569001E-2</v>
      </c>
      <c r="I713" s="21">
        <v>2.8783545174793485E-3</v>
      </c>
      <c r="J713" s="21">
        <v>1.8223199106720846E-3</v>
      </c>
      <c r="K713" s="21">
        <v>4.2835491451053542E-3</v>
      </c>
      <c r="L713" s="21">
        <v>6.5011673586787425E-3</v>
      </c>
      <c r="M713" s="21">
        <v>3.6285268136389561E-3</v>
      </c>
      <c r="N713" s="21"/>
      <c r="O713" s="21"/>
    </row>
    <row r="714" spans="1:15" x14ac:dyDescent="0.35">
      <c r="A714" s="20" t="str">
        <f>B525&amp;C699&amp;D714</f>
        <v>CONSUMO PER CAPITA (kg ó litros por individuo)Chicles200-500MIL</v>
      </c>
      <c r="B714">
        <v>0</v>
      </c>
      <c r="C714" s="20">
        <v>0</v>
      </c>
      <c r="D714" s="20" t="s">
        <v>95</v>
      </c>
      <c r="E714" s="21">
        <v>7.5711878338272044E-3</v>
      </c>
      <c r="F714" s="21">
        <v>7.0517906707287152E-3</v>
      </c>
      <c r="G714" s="21">
        <v>9.5361672493692387E-3</v>
      </c>
      <c r="H714" s="21">
        <v>5.8865122091815106E-3</v>
      </c>
      <c r="I714" s="21">
        <v>5.8524466036818995E-3</v>
      </c>
      <c r="J714" s="21">
        <v>4.2299452106184226E-3</v>
      </c>
      <c r="K714" s="21">
        <v>6.6442149366972431E-3</v>
      </c>
      <c r="L714" s="21">
        <v>1.025876276878385E-2</v>
      </c>
      <c r="M714" s="21">
        <v>6.7775687834796417E-3</v>
      </c>
      <c r="N714" s="21"/>
      <c r="O714" s="21"/>
    </row>
    <row r="715" spans="1:15" x14ac:dyDescent="0.35">
      <c r="A715" s="20" t="str">
        <f>B525&amp;C699&amp;D715</f>
        <v>CONSUMO PER CAPITA (kg ó litros por individuo)Chicles&gt;500MIL</v>
      </c>
      <c r="B715">
        <v>0</v>
      </c>
      <c r="C715" s="20">
        <v>0</v>
      </c>
      <c r="D715" s="20" t="s">
        <v>96</v>
      </c>
      <c r="E715" s="21">
        <v>1.049879649061628E-2</v>
      </c>
      <c r="F715" s="21">
        <v>7.5616475909717979E-3</v>
      </c>
      <c r="G715" s="21">
        <v>9.1308549738127603E-3</v>
      </c>
      <c r="H715" s="21">
        <v>8.7125831700380803E-3</v>
      </c>
      <c r="I715" s="21">
        <v>6.565766900311765E-3</v>
      </c>
      <c r="J715" s="21">
        <v>9.6377722174398137E-3</v>
      </c>
      <c r="K715" s="21">
        <v>1.5583545216035001E-2</v>
      </c>
      <c r="L715" s="21">
        <v>1.0284738526945536E-2</v>
      </c>
      <c r="M715" s="21">
        <v>9.0331264279456501E-3</v>
      </c>
      <c r="N715" s="21"/>
      <c r="O715" s="21"/>
    </row>
    <row r="716" spans="1:15" x14ac:dyDescent="0.35">
      <c r="A716" s="20" t="str">
        <f>B525&amp;C699&amp;D716</f>
        <v>CONSUMO PER CAPITA (kg ó litros por individuo)ChiclesDE 15 A 19 AÑOS</v>
      </c>
      <c r="B716">
        <v>0</v>
      </c>
      <c r="C716" s="20">
        <v>0</v>
      </c>
      <c r="D716" s="20" t="s">
        <v>97</v>
      </c>
      <c r="E716" s="22">
        <v>4.111544929211898E-2</v>
      </c>
      <c r="F716" s="22">
        <v>8.4596316408119595E-3</v>
      </c>
      <c r="G716" s="22">
        <v>7.2498421594754314E-3</v>
      </c>
      <c r="H716" s="22">
        <v>1.5040759151613977E-2</v>
      </c>
      <c r="I716" s="22">
        <v>8.7076910626512696E-3</v>
      </c>
      <c r="J716" s="22">
        <v>9.3222669218434508E-4</v>
      </c>
      <c r="K716" s="22">
        <v>2.7928175288060575E-3</v>
      </c>
      <c r="L716" s="22">
        <v>3.4284512736633996E-3</v>
      </c>
      <c r="M716" s="22">
        <v>3.8991457562566677E-3</v>
      </c>
      <c r="N716" s="21"/>
      <c r="O716" s="21"/>
    </row>
    <row r="717" spans="1:15" x14ac:dyDescent="0.35">
      <c r="A717" s="20" t="str">
        <f>B525&amp;C699&amp;D717</f>
        <v>CONSUMO PER CAPITA (kg ó litros por individuo)ChiclesDE 20 A 24 AÑOS</v>
      </c>
      <c r="B717">
        <v>0</v>
      </c>
      <c r="C717" s="20">
        <v>0</v>
      </c>
      <c r="D717" s="20" t="s">
        <v>98</v>
      </c>
      <c r="E717" s="21">
        <v>5.2978177574175148E-3</v>
      </c>
      <c r="F717" s="21">
        <v>2.2689983223172488E-3</v>
      </c>
      <c r="G717" s="21">
        <v>4.7305040819758115E-3</v>
      </c>
      <c r="H717" s="21">
        <v>1.3351705770585491E-3</v>
      </c>
      <c r="I717" s="21">
        <v>2.1524194161814973E-3</v>
      </c>
      <c r="J717" s="22" t="s">
        <v>174</v>
      </c>
      <c r="K717" s="22">
        <v>1.6009162479879808E-3</v>
      </c>
      <c r="L717" s="22">
        <v>5.7752763848185028E-4</v>
      </c>
      <c r="M717" s="21">
        <v>2.1109203237447546E-3</v>
      </c>
      <c r="N717" s="21"/>
      <c r="O717" s="21"/>
    </row>
    <row r="718" spans="1:15" x14ac:dyDescent="0.35">
      <c r="A718" s="20" t="str">
        <f>B525&amp;C699&amp;D718</f>
        <v>CONSUMO PER CAPITA (kg ó litros por individuo)ChiclesDE 25 A 34 AÑOS</v>
      </c>
      <c r="B718">
        <v>0</v>
      </c>
      <c r="C718" s="20">
        <v>0</v>
      </c>
      <c r="D718" s="20" t="s">
        <v>99</v>
      </c>
      <c r="E718" s="21">
        <v>1.7752685702175409E-2</v>
      </c>
      <c r="F718" s="21">
        <v>1.4855325016541607E-2</v>
      </c>
      <c r="G718" s="21">
        <v>8.0416475228252664E-3</v>
      </c>
      <c r="H718" s="21">
        <v>1.0740036021453384E-2</v>
      </c>
      <c r="I718" s="21">
        <v>1.2298836993052582E-2</v>
      </c>
      <c r="J718" s="21">
        <v>9.8457966006909453E-3</v>
      </c>
      <c r="K718" s="21">
        <v>1.1066453159523445E-2</v>
      </c>
      <c r="L718" s="21">
        <v>1.0625567060899368E-2</v>
      </c>
      <c r="M718" s="21">
        <v>1.2169381344792026E-2</v>
      </c>
      <c r="N718" s="21"/>
      <c r="O718" s="21"/>
    </row>
    <row r="719" spans="1:15" x14ac:dyDescent="0.35">
      <c r="A719" s="20" t="str">
        <f>B525&amp;C699&amp;D719</f>
        <v>CONSUMO PER CAPITA (kg ó litros por individuo)ChiclesDE 35 A 49 AÑOS</v>
      </c>
      <c r="B719">
        <v>0</v>
      </c>
      <c r="C719" s="20">
        <v>0</v>
      </c>
      <c r="D719" s="20" t="s">
        <v>100</v>
      </c>
      <c r="E719" s="21">
        <v>6.1225003469902459E-3</v>
      </c>
      <c r="F719" s="21">
        <v>6.1291095282732218E-3</v>
      </c>
      <c r="G719" s="21">
        <v>8.4469752040568277E-3</v>
      </c>
      <c r="H719" s="21">
        <v>7.0576024738661725E-3</v>
      </c>
      <c r="I719" s="21">
        <v>6.8620011693546696E-3</v>
      </c>
      <c r="J719" s="21">
        <v>5.925551624491431E-3</v>
      </c>
      <c r="K719" s="21">
        <v>6.0732572283055258E-3</v>
      </c>
      <c r="L719" s="21">
        <v>7.6933053315903577E-3</v>
      </c>
      <c r="M719" s="21">
        <v>4.0172297674088133E-3</v>
      </c>
      <c r="N719" s="21"/>
      <c r="O719" s="21"/>
    </row>
    <row r="720" spans="1:15" x14ac:dyDescent="0.35">
      <c r="A720" s="20" t="str">
        <f>B525&amp;C699&amp;D720</f>
        <v>CONSUMO PER CAPITA (kg ó litros por individuo)ChiclesDE 50 A 59 AÑOS</v>
      </c>
      <c r="B720">
        <v>0</v>
      </c>
      <c r="C720" s="20">
        <v>0</v>
      </c>
      <c r="D720" s="20" t="s">
        <v>101</v>
      </c>
      <c r="E720" s="21">
        <v>1.0162284797685066E-2</v>
      </c>
      <c r="F720" s="21">
        <v>6.5360284468082876E-3</v>
      </c>
      <c r="G720" s="21">
        <v>7.9853512154111923E-3</v>
      </c>
      <c r="H720" s="21">
        <v>9.3301175706519066E-3</v>
      </c>
      <c r="I720" s="21">
        <v>5.6134219586566033E-3</v>
      </c>
      <c r="J720" s="21">
        <v>6.4993862039376101E-3</v>
      </c>
      <c r="K720" s="21">
        <v>9.9909407376936495E-3</v>
      </c>
      <c r="L720" s="21">
        <v>1.1153672070012933E-2</v>
      </c>
      <c r="M720" s="21">
        <v>8.8246634478208238E-3</v>
      </c>
      <c r="N720" s="21"/>
      <c r="O720" s="21"/>
    </row>
    <row r="721" spans="1:15" x14ac:dyDescent="0.35">
      <c r="A721" s="20" t="str">
        <f>B525&amp;C699&amp;D721</f>
        <v>CONSUMO PER CAPITA (kg ó litros por individuo)ChiclesDE 60 A 75 AÑOS</v>
      </c>
      <c r="B721">
        <v>0</v>
      </c>
      <c r="C721" s="20">
        <v>0</v>
      </c>
      <c r="D721" s="20" t="s">
        <v>102</v>
      </c>
      <c r="E721" s="21">
        <v>1.2908437095393143E-2</v>
      </c>
      <c r="F721" s="22">
        <v>7.0356499213388591E-3</v>
      </c>
      <c r="G721" s="22">
        <v>1.0712168087255666E-2</v>
      </c>
      <c r="H721" s="22">
        <v>1.5405847725854214E-2</v>
      </c>
      <c r="I721" s="21">
        <v>1.4115630363186181E-2</v>
      </c>
      <c r="J721" s="21">
        <v>9.8837419605473723E-3</v>
      </c>
      <c r="K721" s="21">
        <v>1.0609437014857625E-2</v>
      </c>
      <c r="L721" s="21">
        <v>9.8291623594470301E-3</v>
      </c>
      <c r="M721" s="21">
        <v>8.5393393054524688E-3</v>
      </c>
      <c r="N721" s="21"/>
      <c r="O721" s="21"/>
    </row>
    <row r="722" spans="1:15" x14ac:dyDescent="0.35">
      <c r="A722" s="20" t="str">
        <f>B525&amp;C699&amp;D722</f>
        <v>CONSUMO PER CAPITA (kg ó litros por individuo)ChiclesNIVEL ALTO</v>
      </c>
      <c r="B722">
        <v>0</v>
      </c>
      <c r="C722" s="20">
        <v>0</v>
      </c>
      <c r="D722" s="20" t="s">
        <v>158</v>
      </c>
      <c r="E722" s="21">
        <v>1.0178854369166743E-2</v>
      </c>
      <c r="F722" s="21">
        <v>1.4840951405661182E-2</v>
      </c>
      <c r="G722" s="21">
        <v>9.7976092430551946E-3</v>
      </c>
      <c r="H722" s="21">
        <v>1.2301185681027697E-2</v>
      </c>
      <c r="I722" s="21">
        <v>1.437457266126289E-2</v>
      </c>
      <c r="J722" s="21">
        <v>7.7814252780467269E-3</v>
      </c>
      <c r="K722" s="21">
        <v>1.0628984402227011E-2</v>
      </c>
      <c r="L722" s="21">
        <v>1.192981587608853E-2</v>
      </c>
      <c r="M722" s="21">
        <v>1.0150198614095812E-2</v>
      </c>
      <c r="N722" s="21"/>
      <c r="O722" s="21"/>
    </row>
    <row r="723" spans="1:15" x14ac:dyDescent="0.35">
      <c r="A723" s="20" t="str">
        <f>B525&amp;C699&amp;D723</f>
        <v>CONSUMO PER CAPITA (kg ó litros por individuo)ChiclesNIVEL MEDIO ALTO</v>
      </c>
      <c r="B723">
        <v>0</v>
      </c>
      <c r="C723" s="20">
        <v>0</v>
      </c>
      <c r="D723" s="20" t="s">
        <v>159</v>
      </c>
      <c r="E723" s="21">
        <v>1.420069605517876E-2</v>
      </c>
      <c r="F723" s="21">
        <v>3.9175715939361666E-3</v>
      </c>
      <c r="G723" s="21">
        <v>9.3953659864576336E-3</v>
      </c>
      <c r="H723" s="21">
        <v>7.9649054998009016E-3</v>
      </c>
      <c r="I723" s="21">
        <v>6.9325957872547143E-3</v>
      </c>
      <c r="J723" s="21">
        <v>6.7948293340917886E-3</v>
      </c>
      <c r="K723" s="21">
        <v>7.0582427206714229E-3</v>
      </c>
      <c r="L723" s="21">
        <v>7.7295403342045E-3</v>
      </c>
      <c r="M723" s="21">
        <v>3.0774031574825771E-3</v>
      </c>
      <c r="N723" s="21"/>
      <c r="O723" s="21"/>
    </row>
    <row r="724" spans="1:15" x14ac:dyDescent="0.35">
      <c r="A724" s="20" t="str">
        <f>B525&amp;C699&amp;D724</f>
        <v>CONSUMO PER CAPITA (kg ó litros por individuo)ChiclesNIVEL MEDIO</v>
      </c>
      <c r="B724">
        <v>0</v>
      </c>
      <c r="C724" s="20">
        <v>0</v>
      </c>
      <c r="D724" s="20" t="s">
        <v>160</v>
      </c>
      <c r="E724" s="21">
        <v>5.4866872031003695E-3</v>
      </c>
      <c r="F724" s="21">
        <v>5.9859857103295427E-3</v>
      </c>
      <c r="G724" s="21">
        <v>7.6533970489574077E-3</v>
      </c>
      <c r="H724" s="21">
        <v>1.2981904730430364E-2</v>
      </c>
      <c r="I724" s="21">
        <v>8.625480863663328E-3</v>
      </c>
      <c r="J724" s="21">
        <v>6.0560576450730697E-3</v>
      </c>
      <c r="K724" s="21">
        <v>1.0209740997635237E-2</v>
      </c>
      <c r="L724" s="21">
        <v>8.3977483858369804E-3</v>
      </c>
      <c r="M724" s="21">
        <v>7.9102425512535476E-3</v>
      </c>
      <c r="N724" s="21"/>
      <c r="O724" s="21"/>
    </row>
    <row r="725" spans="1:15" x14ac:dyDescent="0.35">
      <c r="A725" s="20" t="str">
        <f>B525&amp;C699&amp;D725</f>
        <v>CONSUMO PER CAPITA (kg ó litros por individuo)ChiclesNIVEL MEDIO BAJO</v>
      </c>
      <c r="B725">
        <v>0</v>
      </c>
      <c r="C725" s="20">
        <v>0</v>
      </c>
      <c r="D725" s="20" t="s">
        <v>161</v>
      </c>
      <c r="E725" s="21">
        <v>5.3307817905633922E-3</v>
      </c>
      <c r="F725" s="22">
        <v>5.3345480603103242E-3</v>
      </c>
      <c r="G725" s="22">
        <v>4.5108096368427749E-3</v>
      </c>
      <c r="H725" s="21">
        <v>6.615017263078977E-3</v>
      </c>
      <c r="I725" s="21">
        <v>3.5121092398202151E-3</v>
      </c>
      <c r="J725" s="21">
        <v>4.3158265089814005E-3</v>
      </c>
      <c r="K725" s="21">
        <v>3.543442198964103E-3</v>
      </c>
      <c r="L725" s="21">
        <v>8.9741511487154962E-3</v>
      </c>
      <c r="M725" s="21">
        <v>7.2534221547917678E-3</v>
      </c>
      <c r="N725" s="21"/>
      <c r="O725" s="21"/>
    </row>
    <row r="726" spans="1:15" x14ac:dyDescent="0.35">
      <c r="A726" s="20" t="str">
        <f>B525&amp;C699&amp;D726</f>
        <v>CONSUMO PER CAPITA (kg ó litros por individuo)ChiclesHOMBRE</v>
      </c>
      <c r="B726">
        <v>0</v>
      </c>
      <c r="C726" s="20">
        <v>0</v>
      </c>
      <c r="D726" s="20" t="s">
        <v>107</v>
      </c>
      <c r="E726" s="21">
        <v>7.8596191279837746E-3</v>
      </c>
      <c r="F726" s="21">
        <v>6.2334407892315445E-3</v>
      </c>
      <c r="G726" s="21">
        <v>5.1869988451827831E-3</v>
      </c>
      <c r="H726" s="21">
        <v>5.2240346193331132E-3</v>
      </c>
      <c r="I726" s="21">
        <v>4.992463417205102E-3</v>
      </c>
      <c r="J726" s="21">
        <v>4.3559512175036872E-3</v>
      </c>
      <c r="K726" s="21">
        <v>5.3751766955148148E-3</v>
      </c>
      <c r="L726" s="21">
        <v>5.4329410061723848E-3</v>
      </c>
      <c r="M726" s="21">
        <v>5.1553718108299203E-3</v>
      </c>
      <c r="N726" s="21"/>
      <c r="O726" s="21"/>
    </row>
    <row r="727" spans="1:15" x14ac:dyDescent="0.35">
      <c r="A727" s="20" t="str">
        <f>B525&amp;C699&amp;D727</f>
        <v>CONSUMO PER CAPITA (kg ó litros por individuo)ChiclesMUJER</v>
      </c>
      <c r="B727">
        <v>0</v>
      </c>
      <c r="C727" s="20">
        <v>0</v>
      </c>
      <c r="D727" s="20" t="s">
        <v>108</v>
      </c>
      <c r="E727" s="21">
        <v>1.6899445387429147E-2</v>
      </c>
      <c r="F727" s="21">
        <v>8.8992856214684685E-3</v>
      </c>
      <c r="G727" s="21">
        <v>1.1744593450970418E-2</v>
      </c>
      <c r="H727" s="21">
        <v>1.4924256338223616E-2</v>
      </c>
      <c r="I727" s="21">
        <v>1.2685447423324009E-2</v>
      </c>
      <c r="J727" s="21">
        <v>9.1480319185611603E-3</v>
      </c>
      <c r="K727" s="21">
        <v>1.0753555100965173E-2</v>
      </c>
      <c r="L727" s="21">
        <v>1.155532778216036E-2</v>
      </c>
      <c r="M727" s="21">
        <v>8.920182379203204E-3</v>
      </c>
      <c r="N727" s="21"/>
      <c r="O727" s="21"/>
    </row>
    <row r="728" spans="1:15" x14ac:dyDescent="0.35">
      <c r="A728" s="20" t="str">
        <f>B525&amp;C728&amp;D728</f>
        <v>CONSUMO PER CAPITA (kg ó litros por individuo)CaramelosT.ESPAÑA</v>
      </c>
      <c r="B728">
        <v>0</v>
      </c>
      <c r="C728" s="20" t="s">
        <v>66</v>
      </c>
      <c r="D728" s="20" t="s">
        <v>79</v>
      </c>
      <c r="E728" s="21">
        <v>1.468833709298221E-2</v>
      </c>
      <c r="F728" s="21">
        <v>1.1001919053285616E-2</v>
      </c>
      <c r="G728" s="21">
        <v>1.1304627957058623E-2</v>
      </c>
      <c r="H728" s="21">
        <v>9.7966907335018706E-3</v>
      </c>
      <c r="I728" s="21">
        <v>1.4477721963960901E-2</v>
      </c>
      <c r="J728" s="21">
        <v>1.1140276292733805E-2</v>
      </c>
      <c r="K728" s="21">
        <v>1.1196963304703765E-2</v>
      </c>
      <c r="L728" s="21">
        <v>1.1709665999222027E-2</v>
      </c>
      <c r="M728" s="21">
        <v>1.2549544642890577E-2</v>
      </c>
      <c r="N728" s="21"/>
      <c r="O728" s="21"/>
    </row>
    <row r="729" spans="1:15" x14ac:dyDescent="0.35">
      <c r="A729" s="20" t="str">
        <f>B525&amp;C728&amp;D729</f>
        <v>CONSUMO PER CAPITA (kg ó litros por individuo)CaramelosBCN AM</v>
      </c>
      <c r="B729">
        <v>0</v>
      </c>
      <c r="C729" s="20">
        <v>0</v>
      </c>
      <c r="D729" s="20" t="s">
        <v>81</v>
      </c>
      <c r="E729" s="22">
        <v>1.5497800828302547E-2</v>
      </c>
      <c r="F729" s="22">
        <v>1.2485243219177784E-2</v>
      </c>
      <c r="G729" s="21">
        <v>1.4862507236652311E-2</v>
      </c>
      <c r="H729" s="22">
        <v>2.2259819470040826E-2</v>
      </c>
      <c r="I729" s="21">
        <v>3.5131924862681178E-2</v>
      </c>
      <c r="J729" s="22">
        <v>1.4962690026257422E-2</v>
      </c>
      <c r="K729" s="22">
        <v>1.416565165193266E-2</v>
      </c>
      <c r="L729" s="22">
        <v>3.0396283731133771E-2</v>
      </c>
      <c r="M729" s="21">
        <v>2.3222601194260513E-2</v>
      </c>
      <c r="N729" s="21"/>
      <c r="O729" s="21"/>
    </row>
    <row r="730" spans="1:15" x14ac:dyDescent="0.35">
      <c r="A730" s="20" t="str">
        <f>B525&amp;C728&amp;D730</f>
        <v>CONSUMO PER CAPITA (kg ó litros por individuo)CaramelosREST.CAT ARAGON</v>
      </c>
      <c r="B730">
        <v>0</v>
      </c>
      <c r="C730" s="20">
        <v>0</v>
      </c>
      <c r="D730" s="20" t="s">
        <v>82</v>
      </c>
      <c r="E730" s="22">
        <v>1.2654961629593399E-2</v>
      </c>
      <c r="F730" s="22">
        <v>1.7694547648933984E-2</v>
      </c>
      <c r="G730" s="21">
        <v>1.8106099632672016E-2</v>
      </c>
      <c r="H730" s="21">
        <v>1.6838776031339608E-2</v>
      </c>
      <c r="I730" s="21">
        <v>1.4674638899436626E-2</v>
      </c>
      <c r="J730" s="21">
        <v>2.0996964350425987E-2</v>
      </c>
      <c r="K730" s="22">
        <v>2.2544996520278787E-2</v>
      </c>
      <c r="L730" s="21">
        <v>2.3184056169362168E-2</v>
      </c>
      <c r="M730" s="22">
        <v>2.8895020229789663E-2</v>
      </c>
      <c r="N730" s="21"/>
      <c r="O730" s="21"/>
    </row>
    <row r="731" spans="1:15" x14ac:dyDescent="0.35">
      <c r="A731" s="20" t="str">
        <f>B525&amp;C728&amp;D731</f>
        <v>CONSUMO PER CAPITA (kg ó litros por individuo)CaramelosLEVANTE</v>
      </c>
      <c r="B731">
        <v>0</v>
      </c>
      <c r="C731" s="20">
        <v>0</v>
      </c>
      <c r="D731" s="20" t="s">
        <v>83</v>
      </c>
      <c r="E731" s="22">
        <v>1.101753641445995E-2</v>
      </c>
      <c r="F731" s="21">
        <v>9.6062968143609453E-3</v>
      </c>
      <c r="G731" s="21">
        <v>3.6140819665391294E-3</v>
      </c>
      <c r="H731" s="21">
        <v>2.813354387839665E-3</v>
      </c>
      <c r="I731" s="21">
        <v>7.9314625672145499E-3</v>
      </c>
      <c r="J731" s="21">
        <v>7.2826105888625526E-3</v>
      </c>
      <c r="K731" s="21">
        <v>5.8608603566895996E-3</v>
      </c>
      <c r="L731" s="22">
        <v>6.0219408277693157E-3</v>
      </c>
      <c r="M731" s="21">
        <v>7.4268691151674407E-3</v>
      </c>
      <c r="N731" s="21"/>
      <c r="O731" s="21"/>
    </row>
    <row r="732" spans="1:15" x14ac:dyDescent="0.35">
      <c r="A732" s="20" t="str">
        <f>B525&amp;C728&amp;D732</f>
        <v>CONSUMO PER CAPITA (kg ó litros por individuo)CaramelosANDALUCIA</v>
      </c>
      <c r="B732">
        <v>0</v>
      </c>
      <c r="C732" s="20">
        <v>0</v>
      </c>
      <c r="D732" s="20" t="s">
        <v>84</v>
      </c>
      <c r="E732" s="21">
        <v>8.1370865831264672E-3</v>
      </c>
      <c r="F732" s="21">
        <v>1.2032017098491055E-2</v>
      </c>
      <c r="G732" s="21">
        <v>1.6959819206682603E-2</v>
      </c>
      <c r="H732" s="21">
        <v>1.1553787734401421E-2</v>
      </c>
      <c r="I732" s="21">
        <v>1.9857881102830093E-2</v>
      </c>
      <c r="J732" s="21">
        <v>1.746174534268196E-2</v>
      </c>
      <c r="K732" s="21">
        <v>1.6817777602654765E-2</v>
      </c>
      <c r="L732" s="21">
        <v>1.0465220178238735E-2</v>
      </c>
      <c r="M732" s="21">
        <v>1.0230706729338762E-2</v>
      </c>
      <c r="N732" s="21"/>
      <c r="O732" s="21"/>
    </row>
    <row r="733" spans="1:15" x14ac:dyDescent="0.35">
      <c r="A733" s="20" t="str">
        <f>B525&amp;C728&amp;D733</f>
        <v>CONSUMO PER CAPITA (kg ó litros por individuo)CaramelosMDD AM</v>
      </c>
      <c r="B733">
        <v>0</v>
      </c>
      <c r="C733" s="20">
        <v>0</v>
      </c>
      <c r="D733" s="20" t="s">
        <v>85</v>
      </c>
      <c r="E733" s="22">
        <v>1.1998639092110823E-2</v>
      </c>
      <c r="F733" s="21">
        <v>8.1655216362749011E-3</v>
      </c>
      <c r="G733" s="21">
        <v>4.8153167965777066E-3</v>
      </c>
      <c r="H733" s="21">
        <v>2.6424135328187684E-3</v>
      </c>
      <c r="I733" s="21">
        <v>1.1881007603286243E-2</v>
      </c>
      <c r="J733" s="21">
        <v>5.4042868427532555E-3</v>
      </c>
      <c r="K733" s="22">
        <v>7.3692987050175112E-3</v>
      </c>
      <c r="L733" s="21">
        <v>6.1132805828050434E-3</v>
      </c>
      <c r="M733" s="21">
        <v>6.4662580644319137E-3</v>
      </c>
      <c r="N733" s="21"/>
      <c r="O733" s="21"/>
    </row>
    <row r="734" spans="1:15" x14ac:dyDescent="0.35">
      <c r="A734" s="20" t="str">
        <f>B525&amp;C728&amp;D734</f>
        <v>CONSUMO PER CAPITA (kg ó litros por individuo)CaramelosRTO CENTRO</v>
      </c>
      <c r="B734">
        <v>0</v>
      </c>
      <c r="C734" s="20">
        <v>0</v>
      </c>
      <c r="D734" s="20" t="s">
        <v>86</v>
      </c>
      <c r="E734" s="21">
        <v>2.4951355360144412E-2</v>
      </c>
      <c r="F734" s="22">
        <v>8.8973986252710094E-3</v>
      </c>
      <c r="G734" s="21">
        <v>7.4729986779751992E-3</v>
      </c>
      <c r="H734" s="21">
        <v>7.1615610846222002E-3</v>
      </c>
      <c r="I734" s="21">
        <v>8.8854574885905355E-3</v>
      </c>
      <c r="J734" s="21">
        <v>6.1374516226832309E-3</v>
      </c>
      <c r="K734" s="21">
        <v>3.5498212915017514E-3</v>
      </c>
      <c r="L734" s="21">
        <v>6.2786865998577975E-3</v>
      </c>
      <c r="M734" s="21">
        <v>8.6823906604984544E-3</v>
      </c>
      <c r="N734" s="21"/>
      <c r="O734" s="21"/>
    </row>
    <row r="735" spans="1:15" x14ac:dyDescent="0.35">
      <c r="A735" s="20" t="str">
        <f>B525&amp;C728&amp;D735</f>
        <v>CONSUMO PER CAPITA (kg ó litros por individuo)CaramelosNORTE-CENTRO</v>
      </c>
      <c r="B735">
        <v>0</v>
      </c>
      <c r="C735" s="20">
        <v>0</v>
      </c>
      <c r="D735" s="20" t="s">
        <v>87</v>
      </c>
      <c r="E735" s="22">
        <v>2.7064363463645071E-2</v>
      </c>
      <c r="F735" s="22">
        <v>7.7811394162527123E-3</v>
      </c>
      <c r="G735" s="21">
        <v>9.0186571405226328E-3</v>
      </c>
      <c r="H735" s="22">
        <v>6.4008791307217493E-3</v>
      </c>
      <c r="I735" s="22">
        <v>9.9815551886982753E-3</v>
      </c>
      <c r="J735" s="22">
        <v>3.2215313756047731E-3</v>
      </c>
      <c r="K735" s="21">
        <v>3.3383068383334722E-3</v>
      </c>
      <c r="L735" s="22">
        <v>9.5794063933886484E-3</v>
      </c>
      <c r="M735" s="22">
        <v>5.2845164848174826E-3</v>
      </c>
      <c r="N735" s="21"/>
      <c r="O735" s="21"/>
    </row>
    <row r="736" spans="1:15" x14ac:dyDescent="0.35">
      <c r="A736" s="20" t="str">
        <f>B525&amp;C728&amp;D736</f>
        <v>CONSUMO PER CAPITA (kg ó litros por individuo)CaramelosNOROESTE</v>
      </c>
      <c r="B736">
        <v>0</v>
      </c>
      <c r="C736" s="20">
        <v>0</v>
      </c>
      <c r="D736" s="20" t="s">
        <v>88</v>
      </c>
      <c r="E736" s="22">
        <v>1.814002996387756E-2</v>
      </c>
      <c r="F736" s="22">
        <v>9.5846741501073585E-3</v>
      </c>
      <c r="G736" s="21">
        <v>1.4279006211377971E-2</v>
      </c>
      <c r="H736" s="21">
        <v>1.1537693853705452E-2</v>
      </c>
      <c r="I736" s="21">
        <v>6.1842094184245047E-3</v>
      </c>
      <c r="J736" s="21">
        <v>7.1017907317918478E-3</v>
      </c>
      <c r="K736" s="21">
        <v>1.0031546550561755E-2</v>
      </c>
      <c r="L736" s="21">
        <v>4.1950200645806688E-3</v>
      </c>
      <c r="M736" s="22">
        <v>1.2098067308768079E-2</v>
      </c>
      <c r="N736" s="21"/>
      <c r="O736" s="21"/>
    </row>
    <row r="737" spans="1:15" x14ac:dyDescent="0.35">
      <c r="A737" s="20" t="str">
        <f>B525&amp;C728&amp;D737</f>
        <v>CONSUMO PER CAPITA (kg ó litros por individuo)Caramelos&lt;2MIL</v>
      </c>
      <c r="B737">
        <v>0</v>
      </c>
      <c r="C737" s="20">
        <v>0</v>
      </c>
      <c r="D737" s="20" t="s">
        <v>89</v>
      </c>
      <c r="E737" s="22">
        <v>2.0125421381851093E-2</v>
      </c>
      <c r="F737" s="22">
        <v>5.3195953430800807E-3</v>
      </c>
      <c r="G737" s="22">
        <v>3.2207699914895594E-3</v>
      </c>
      <c r="H737" s="22">
        <v>1.0899000794804541E-2</v>
      </c>
      <c r="I737" s="22">
        <v>2.00339070782786E-3</v>
      </c>
      <c r="J737" s="22">
        <v>5.8457175224122188E-3</v>
      </c>
      <c r="K737" s="22">
        <v>5.8866895660361325E-3</v>
      </c>
      <c r="L737" s="22">
        <v>3.5246748915572141E-3</v>
      </c>
      <c r="M737" s="22">
        <v>2.5807405485758972E-3</v>
      </c>
      <c r="N737" s="21"/>
      <c r="O737" s="21"/>
    </row>
    <row r="738" spans="1:15" x14ac:dyDescent="0.35">
      <c r="A738" s="20" t="str">
        <f>B525&amp;C728&amp;D738</f>
        <v>CONSUMO PER CAPITA (kg ó litros por individuo)Caramelos2-5MIL</v>
      </c>
      <c r="B738">
        <v>0</v>
      </c>
      <c r="C738" s="20">
        <v>0</v>
      </c>
      <c r="D738" s="20" t="s">
        <v>90</v>
      </c>
      <c r="E738" s="22">
        <v>8.6344792528485394E-3</v>
      </c>
      <c r="F738" s="22">
        <v>7.9314603440765723E-3</v>
      </c>
      <c r="G738" s="22">
        <v>1.9382158975584914E-3</v>
      </c>
      <c r="H738" s="22">
        <v>1.0391293479830028E-2</v>
      </c>
      <c r="I738" s="22">
        <v>1.5013476078339373E-2</v>
      </c>
      <c r="J738" s="22">
        <v>2.3448611344260126E-3</v>
      </c>
      <c r="K738" s="22">
        <v>5.4047141075352547E-3</v>
      </c>
      <c r="L738" s="22">
        <v>4.6790178878255307E-3</v>
      </c>
      <c r="M738" s="22">
        <v>1.9611119867854795E-3</v>
      </c>
      <c r="N738" s="21"/>
      <c r="O738" s="21"/>
    </row>
    <row r="739" spans="1:15" x14ac:dyDescent="0.35">
      <c r="A739" s="20" t="str">
        <f>B525&amp;C728&amp;D739</f>
        <v>CONSUMO PER CAPITA (kg ó litros por individuo)Caramelos5-10MIL</v>
      </c>
      <c r="B739">
        <v>0</v>
      </c>
      <c r="C739" s="20">
        <v>0</v>
      </c>
      <c r="D739" s="20" t="s">
        <v>91</v>
      </c>
      <c r="E739" s="22">
        <v>8.1136247657367343E-3</v>
      </c>
      <c r="F739" s="22">
        <v>8.3137099112251481E-3</v>
      </c>
      <c r="G739" s="22">
        <v>8.5241240415629659E-3</v>
      </c>
      <c r="H739" s="21">
        <v>6.7240988275039442E-3</v>
      </c>
      <c r="I739" s="22">
        <v>6.6563043003105421E-3</v>
      </c>
      <c r="J739" s="22">
        <v>6.428862965928578E-3</v>
      </c>
      <c r="K739" s="22">
        <v>2.6297330277767275E-3</v>
      </c>
      <c r="L739" s="22">
        <v>4.6588982977594263E-3</v>
      </c>
      <c r="M739" s="22">
        <v>1.2711350546892848E-2</v>
      </c>
      <c r="N739" s="21"/>
      <c r="O739" s="21"/>
    </row>
    <row r="740" spans="1:15" x14ac:dyDescent="0.35">
      <c r="A740" s="20" t="str">
        <f>B525&amp;C728&amp;D740</f>
        <v>CONSUMO PER CAPITA (kg ó litros por individuo)Caramelos10-30MIL</v>
      </c>
      <c r="B740">
        <v>0</v>
      </c>
      <c r="C740" s="20">
        <v>0</v>
      </c>
      <c r="D740" s="20" t="s">
        <v>92</v>
      </c>
      <c r="E740" s="21">
        <v>2.1604692616320059E-2</v>
      </c>
      <c r="F740" s="21">
        <v>1.1584566886880176E-2</v>
      </c>
      <c r="G740" s="21">
        <v>1.019715398770442E-2</v>
      </c>
      <c r="H740" s="21">
        <v>8.4304666015551574E-3</v>
      </c>
      <c r="I740" s="21">
        <v>8.9617779329930203E-3</v>
      </c>
      <c r="J740" s="21">
        <v>1.0389269655236061E-2</v>
      </c>
      <c r="K740" s="21">
        <v>1.1928007425388394E-2</v>
      </c>
      <c r="L740" s="21">
        <v>1.5568859962287393E-2</v>
      </c>
      <c r="M740" s="21">
        <v>1.1869117996923337E-2</v>
      </c>
      <c r="N740" s="21"/>
      <c r="O740" s="21"/>
    </row>
    <row r="741" spans="1:15" x14ac:dyDescent="0.35">
      <c r="A741" s="20" t="str">
        <f>B525&amp;C728&amp;D741</f>
        <v>CONSUMO PER CAPITA (kg ó litros por individuo)Caramelos30-100MIL</v>
      </c>
      <c r="B741">
        <v>0</v>
      </c>
      <c r="C741" s="20">
        <v>0</v>
      </c>
      <c r="D741" s="20" t="s">
        <v>93</v>
      </c>
      <c r="E741" s="21">
        <v>1.1955858905156902E-2</v>
      </c>
      <c r="F741" s="21">
        <v>1.0758053102779296E-2</v>
      </c>
      <c r="G741" s="21">
        <v>1.3010356559906674E-2</v>
      </c>
      <c r="H741" s="21">
        <v>4.7625797859633294E-3</v>
      </c>
      <c r="I741" s="21">
        <v>1.1979280914974346E-2</v>
      </c>
      <c r="J741" s="21">
        <v>8.2386016077361408E-3</v>
      </c>
      <c r="K741" s="21">
        <v>1.0595927704809263E-2</v>
      </c>
      <c r="L741" s="21">
        <v>1.3470824573356955E-2</v>
      </c>
      <c r="M741" s="21">
        <v>1.3870411595485205E-2</v>
      </c>
      <c r="N741" s="21"/>
      <c r="O741" s="21"/>
    </row>
    <row r="742" spans="1:15" x14ac:dyDescent="0.35">
      <c r="A742" s="20" t="str">
        <f>B525&amp;C728&amp;D742</f>
        <v>CONSUMO PER CAPITA (kg ó litros por individuo)Caramelos100-200MIL</v>
      </c>
      <c r="B742">
        <v>0</v>
      </c>
      <c r="C742" s="20">
        <v>0</v>
      </c>
      <c r="D742" s="20" t="s">
        <v>94</v>
      </c>
      <c r="E742" s="22">
        <v>1.6189260786931177E-2</v>
      </c>
      <c r="F742" s="21">
        <v>7.4317367704492343E-3</v>
      </c>
      <c r="G742" s="21">
        <v>4.9229427706172311E-3</v>
      </c>
      <c r="H742" s="21">
        <v>4.439387072793264E-3</v>
      </c>
      <c r="I742" s="21">
        <v>3.7579014649204764E-3</v>
      </c>
      <c r="J742" s="21">
        <v>7.5785354974322316E-3</v>
      </c>
      <c r="K742" s="21">
        <v>7.3518316690784347E-3</v>
      </c>
      <c r="L742" s="21">
        <v>5.6500300582262132E-3</v>
      </c>
      <c r="M742" s="21">
        <v>6.1654448008953795E-3</v>
      </c>
      <c r="N742" s="21"/>
      <c r="O742" s="21"/>
    </row>
    <row r="743" spans="1:15" x14ac:dyDescent="0.35">
      <c r="A743" s="20" t="str">
        <f>B525&amp;C728&amp;D743</f>
        <v>CONSUMO PER CAPITA (kg ó litros por individuo)Caramelos200-500MIL</v>
      </c>
      <c r="B743">
        <v>0</v>
      </c>
      <c r="C743" s="20">
        <v>0</v>
      </c>
      <c r="D743" s="20" t="s">
        <v>95</v>
      </c>
      <c r="E743" s="22">
        <v>1.3255983533280405E-2</v>
      </c>
      <c r="F743" s="21">
        <v>2.0714607059143728E-2</v>
      </c>
      <c r="G743" s="21">
        <v>1.7837858528533916E-2</v>
      </c>
      <c r="H743" s="21">
        <v>1.7376316592831467E-2</v>
      </c>
      <c r="I743" s="21">
        <v>2.7696055346046657E-2</v>
      </c>
      <c r="J743" s="21">
        <v>2.447981511747948E-2</v>
      </c>
      <c r="K743" s="21">
        <v>2.106856938705965E-2</v>
      </c>
      <c r="L743" s="21">
        <v>1.3702375932570527E-2</v>
      </c>
      <c r="M743" s="21">
        <v>1.4691332300285223E-2</v>
      </c>
      <c r="N743" s="21"/>
      <c r="O743" s="21"/>
    </row>
    <row r="744" spans="1:15" x14ac:dyDescent="0.35">
      <c r="A744" s="20" t="str">
        <f>B525&amp;C728&amp;D744</f>
        <v>CONSUMO PER CAPITA (kg ó litros por individuo)Caramelos&gt;500MIL</v>
      </c>
      <c r="B744">
        <v>0</v>
      </c>
      <c r="C744" s="20">
        <v>0</v>
      </c>
      <c r="D744" s="20" t="s">
        <v>96</v>
      </c>
      <c r="E744" s="21">
        <v>1.4481080189665447E-2</v>
      </c>
      <c r="F744" s="21">
        <v>9.7839351183887212E-3</v>
      </c>
      <c r="G744" s="21">
        <v>1.6870676987113992E-2</v>
      </c>
      <c r="H744" s="21">
        <v>1.565852767990673E-2</v>
      </c>
      <c r="I744" s="21">
        <v>2.7526843791120609E-2</v>
      </c>
      <c r="J744" s="21">
        <v>1.5371912787777994E-2</v>
      </c>
      <c r="K744" s="21">
        <v>1.4527681123836076E-2</v>
      </c>
      <c r="L744" s="21">
        <v>1.6663148756979582E-2</v>
      </c>
      <c r="M744" s="21">
        <v>2.1541057963868043E-2</v>
      </c>
      <c r="N744" s="21"/>
      <c r="O744" s="21"/>
    </row>
    <row r="745" spans="1:15" x14ac:dyDescent="0.35">
      <c r="A745" s="20" t="str">
        <f>B525&amp;C728&amp;D745</f>
        <v>CONSUMO PER CAPITA (kg ó litros por individuo)CaramelosDE 15 A 19 AÑOS</v>
      </c>
      <c r="B745">
        <v>0</v>
      </c>
      <c r="C745" s="20">
        <v>0</v>
      </c>
      <c r="D745" s="20" t="s">
        <v>97</v>
      </c>
      <c r="E745" s="22">
        <v>3.9980806781704818E-3</v>
      </c>
      <c r="F745" s="22">
        <v>2.9686700158330697E-3</v>
      </c>
      <c r="G745" s="22">
        <v>3.3058601062532253E-3</v>
      </c>
      <c r="H745" s="22">
        <v>1.170083414571603E-2</v>
      </c>
      <c r="I745" s="22">
        <v>6.4991919982876102E-3</v>
      </c>
      <c r="J745" s="22" t="s">
        <v>174</v>
      </c>
      <c r="K745" s="22">
        <v>3.7598479569598206E-3</v>
      </c>
      <c r="L745" s="22">
        <v>1.3812048604218835E-2</v>
      </c>
      <c r="M745" s="22" t="s">
        <v>174</v>
      </c>
      <c r="N745" s="21"/>
      <c r="O745" s="21"/>
    </row>
    <row r="746" spans="1:15" x14ac:dyDescent="0.35">
      <c r="A746" s="20" t="str">
        <f>B525&amp;C728&amp;D746</f>
        <v>CONSUMO PER CAPITA (kg ó litros por individuo)CaramelosDE 20 A 24 AÑOS</v>
      </c>
      <c r="B746">
        <v>0</v>
      </c>
      <c r="C746" s="20">
        <v>0</v>
      </c>
      <c r="D746" s="20" t="s">
        <v>98</v>
      </c>
      <c r="E746" s="22">
        <v>2.3635420547960095E-3</v>
      </c>
      <c r="F746" s="22">
        <v>7.4119527890724153E-4</v>
      </c>
      <c r="G746" s="22">
        <v>1.9110094102169858E-3</v>
      </c>
      <c r="H746" s="22">
        <v>2.690885753218459E-3</v>
      </c>
      <c r="I746" s="22">
        <v>2.3146231499196332E-3</v>
      </c>
      <c r="J746" s="22">
        <v>3.5571269534510038E-3</v>
      </c>
      <c r="K746" s="22">
        <v>8.2616604233493745E-4</v>
      </c>
      <c r="L746" s="22">
        <v>2.2655051094328115E-3</v>
      </c>
      <c r="M746" s="22">
        <v>8.149845575207617E-3</v>
      </c>
      <c r="N746" s="21"/>
      <c r="O746" s="21"/>
    </row>
    <row r="747" spans="1:15" x14ac:dyDescent="0.35">
      <c r="A747" s="20" t="str">
        <f>B525&amp;C728&amp;D747</f>
        <v>CONSUMO PER CAPITA (kg ó litros por individuo)CaramelosDE 25 A 34 AÑOS</v>
      </c>
      <c r="B747">
        <v>0</v>
      </c>
      <c r="C747" s="20">
        <v>0</v>
      </c>
      <c r="D747" s="20" t="s">
        <v>99</v>
      </c>
      <c r="E747" s="21">
        <v>1.6208671326075313E-2</v>
      </c>
      <c r="F747" s="21">
        <v>6.6764822786390694E-3</v>
      </c>
      <c r="G747" s="21">
        <v>4.8388170622267563E-3</v>
      </c>
      <c r="H747" s="21">
        <v>6.4904937250969876E-3</v>
      </c>
      <c r="I747" s="21">
        <v>5.4991252378512861E-3</v>
      </c>
      <c r="J747" s="21">
        <v>6.7289874530500849E-3</v>
      </c>
      <c r="K747" s="21">
        <v>8.5634762488083702E-3</v>
      </c>
      <c r="L747" s="21">
        <v>8.2345330104868827E-3</v>
      </c>
      <c r="M747" s="21">
        <v>9.3773778644194606E-3</v>
      </c>
      <c r="N747" s="21"/>
      <c r="O747" s="21"/>
    </row>
    <row r="748" spans="1:15" x14ac:dyDescent="0.35">
      <c r="A748" s="20" t="str">
        <f>B525&amp;C728&amp;D748</f>
        <v>CONSUMO PER CAPITA (kg ó litros por individuo)CaramelosDE 35 A 49 AÑOS</v>
      </c>
      <c r="B748">
        <v>0</v>
      </c>
      <c r="C748" s="20">
        <v>0</v>
      </c>
      <c r="D748" s="20" t="s">
        <v>100</v>
      </c>
      <c r="E748" s="21">
        <v>1.0007744700761195E-2</v>
      </c>
      <c r="F748" s="21">
        <v>9.6891555612414436E-3</v>
      </c>
      <c r="G748" s="21">
        <v>9.8593250796663034E-3</v>
      </c>
      <c r="H748" s="21">
        <v>9.2305534867334095E-3</v>
      </c>
      <c r="I748" s="21">
        <v>1.7102541467979904E-2</v>
      </c>
      <c r="J748" s="21">
        <v>3.2568053113217568E-3</v>
      </c>
      <c r="K748" s="21">
        <v>5.5022040857404626E-3</v>
      </c>
      <c r="L748" s="21">
        <v>4.7951724766702236E-3</v>
      </c>
      <c r="M748" s="21">
        <v>5.1051183279436831E-3</v>
      </c>
      <c r="N748" s="21"/>
      <c r="O748" s="21"/>
    </row>
    <row r="749" spans="1:15" x14ac:dyDescent="0.35">
      <c r="A749" s="20" t="str">
        <f>B525&amp;C728&amp;D749</f>
        <v>CONSUMO PER CAPITA (kg ó litros por individuo)CaramelosDE 50 A 59 AÑOS</v>
      </c>
      <c r="B749">
        <v>0</v>
      </c>
      <c r="C749" s="20">
        <v>0</v>
      </c>
      <c r="D749" s="20" t="s">
        <v>101</v>
      </c>
      <c r="E749" s="21">
        <v>2.0700629724918089E-2</v>
      </c>
      <c r="F749" s="21">
        <v>1.2942727587322672E-2</v>
      </c>
      <c r="G749" s="21">
        <v>9.1956459275453727E-3</v>
      </c>
      <c r="H749" s="21">
        <v>7.9903090042431953E-3</v>
      </c>
      <c r="I749" s="21">
        <v>1.3333785419602682E-2</v>
      </c>
      <c r="J749" s="21">
        <v>1.997851672989729E-2</v>
      </c>
      <c r="K749" s="21">
        <v>1.4760252711699952E-2</v>
      </c>
      <c r="L749" s="21">
        <v>1.0053071658868016E-2</v>
      </c>
      <c r="M749" s="21">
        <v>1.3589213407749911E-2</v>
      </c>
      <c r="N749" s="21"/>
      <c r="O749" s="21"/>
    </row>
    <row r="750" spans="1:15" x14ac:dyDescent="0.35">
      <c r="A750" s="20" t="str">
        <f>B525&amp;C728&amp;D750</f>
        <v>CONSUMO PER CAPITA (kg ó litros por individuo)CaramelosDE 60 A 75 AÑOS</v>
      </c>
      <c r="B750">
        <v>0</v>
      </c>
      <c r="C750" s="20">
        <v>0</v>
      </c>
      <c r="D750" s="20" t="s">
        <v>102</v>
      </c>
      <c r="E750" s="22">
        <v>2.1488002423990273E-2</v>
      </c>
      <c r="F750" s="22">
        <v>1.9133279760641272E-2</v>
      </c>
      <c r="G750" s="21">
        <v>2.4225568727967071E-2</v>
      </c>
      <c r="H750" s="21">
        <v>1.5683184068611827E-2</v>
      </c>
      <c r="I750" s="21">
        <v>2.3655973836726941E-2</v>
      </c>
      <c r="J750" s="21">
        <v>2.1805636523864847E-2</v>
      </c>
      <c r="K750" s="21">
        <v>2.2266048374590435E-2</v>
      </c>
      <c r="L750" s="21">
        <v>2.6184447501414888E-2</v>
      </c>
      <c r="M750" s="21">
        <v>2.8117134664128601E-2</v>
      </c>
      <c r="N750" s="21"/>
      <c r="O750" s="21"/>
    </row>
    <row r="751" spans="1:15" x14ac:dyDescent="0.35">
      <c r="A751" s="20" t="str">
        <f>B525&amp;C728&amp;D751</f>
        <v>CONSUMO PER CAPITA (kg ó litros por individuo)CaramelosNIVEL ALTO</v>
      </c>
      <c r="B751">
        <v>0</v>
      </c>
      <c r="C751" s="20">
        <v>0</v>
      </c>
      <c r="D751" s="20" t="s">
        <v>158</v>
      </c>
      <c r="E751" s="21">
        <v>1.4928823810196995E-2</v>
      </c>
      <c r="F751" s="21">
        <v>1.2120196610391647E-2</v>
      </c>
      <c r="G751" s="21">
        <v>9.8695452943043851E-3</v>
      </c>
      <c r="H751" s="21">
        <v>7.0078673776679604E-3</v>
      </c>
      <c r="I751" s="21">
        <v>8.3645348506792422E-3</v>
      </c>
      <c r="J751" s="21">
        <v>9.7988247097262043E-3</v>
      </c>
      <c r="K751" s="21">
        <v>9.6431688862627166E-3</v>
      </c>
      <c r="L751" s="21">
        <v>9.9809634208328848E-3</v>
      </c>
      <c r="M751" s="21">
        <v>1.4026919304250861E-2</v>
      </c>
      <c r="N751" s="21"/>
      <c r="O751" s="21"/>
    </row>
    <row r="752" spans="1:15" x14ac:dyDescent="0.35">
      <c r="A752" s="20" t="str">
        <f>B525&amp;C728&amp;D752</f>
        <v>CONSUMO PER CAPITA (kg ó litros por individuo)CaramelosNIVEL MEDIO ALTO</v>
      </c>
      <c r="B752">
        <v>0</v>
      </c>
      <c r="C752" s="20">
        <v>0</v>
      </c>
      <c r="D752" s="20" t="s">
        <v>159</v>
      </c>
      <c r="E752" s="21">
        <v>1.3495173950996905E-2</v>
      </c>
      <c r="F752" s="21">
        <v>7.1590157305181324E-3</v>
      </c>
      <c r="G752" s="21">
        <v>9.6720782875605593E-3</v>
      </c>
      <c r="H752" s="21">
        <v>7.5920196940216962E-3</v>
      </c>
      <c r="I752" s="21">
        <v>7.3266433605854286E-3</v>
      </c>
      <c r="J752" s="21">
        <v>4.3259390440096293E-3</v>
      </c>
      <c r="K752" s="21">
        <v>6.2924982251366486E-3</v>
      </c>
      <c r="L752" s="21">
        <v>5.3204668180876595E-3</v>
      </c>
      <c r="M752" s="21">
        <v>7.3467153896790661E-3</v>
      </c>
      <c r="N752" s="21"/>
      <c r="O752" s="21"/>
    </row>
    <row r="753" spans="1:15" x14ac:dyDescent="0.35">
      <c r="A753" s="20" t="str">
        <f>B525&amp;C728&amp;D753</f>
        <v>CONSUMO PER CAPITA (kg ó litros por individuo)CaramelosNIVEL MEDIO</v>
      </c>
      <c r="B753">
        <v>0</v>
      </c>
      <c r="C753" s="20">
        <v>0</v>
      </c>
      <c r="D753" s="20" t="s">
        <v>160</v>
      </c>
      <c r="E753" s="21">
        <v>9.5923909729287334E-3</v>
      </c>
      <c r="F753" s="21">
        <v>9.6049887106602148E-3</v>
      </c>
      <c r="G753" s="21">
        <v>1.126865881276278E-2</v>
      </c>
      <c r="H753" s="21">
        <v>1.2756243117853009E-2</v>
      </c>
      <c r="I753" s="21">
        <v>1.5559340103352678E-2</v>
      </c>
      <c r="J753" s="21">
        <v>1.0043318185322976E-2</v>
      </c>
      <c r="K753" s="21">
        <v>1.1617762248429928E-2</v>
      </c>
      <c r="L753" s="21">
        <v>1.6360501561988788E-2</v>
      </c>
      <c r="M753" s="21">
        <v>1.7342369223203848E-2</v>
      </c>
      <c r="N753" s="21"/>
      <c r="O753" s="21"/>
    </row>
    <row r="754" spans="1:15" x14ac:dyDescent="0.35">
      <c r="A754" s="20" t="str">
        <f>B525&amp;C728&amp;D754</f>
        <v>CONSUMO PER CAPITA (kg ó litros por individuo)CaramelosNIVEL MEDIO BAJO</v>
      </c>
      <c r="B754">
        <v>0</v>
      </c>
      <c r="C754" s="20">
        <v>0</v>
      </c>
      <c r="D754" s="20" t="s">
        <v>161</v>
      </c>
      <c r="E754" s="22">
        <v>1.43933014755917E-2</v>
      </c>
      <c r="F754" s="22">
        <v>5.5873069532972842E-3</v>
      </c>
      <c r="G754" s="21">
        <v>6.3329041559067505E-3</v>
      </c>
      <c r="H754" s="21">
        <v>3.2076671680130401E-3</v>
      </c>
      <c r="I754" s="21">
        <v>1.1896678631434014E-2</v>
      </c>
      <c r="J754" s="21">
        <v>5.1645690463213234E-3</v>
      </c>
      <c r="K754" s="21">
        <v>5.7882567605925276E-3</v>
      </c>
      <c r="L754" s="21">
        <v>1.2243122912823898E-2</v>
      </c>
      <c r="M754" s="21">
        <v>8.7236033874797756E-3</v>
      </c>
      <c r="N754" s="21"/>
      <c r="O754" s="21"/>
    </row>
    <row r="755" spans="1:15" x14ac:dyDescent="0.35">
      <c r="A755" s="20" t="str">
        <f>B525&amp;C728&amp;D755</f>
        <v>CONSUMO PER CAPITA (kg ó litros por individuo)CaramelosHOMBRE</v>
      </c>
      <c r="B755">
        <v>0</v>
      </c>
      <c r="C755" s="20">
        <v>0</v>
      </c>
      <c r="D755" s="20" t="s">
        <v>107</v>
      </c>
      <c r="E755" s="21">
        <v>1.0481421630889264E-2</v>
      </c>
      <c r="F755" s="21">
        <v>8.6417611024539754E-3</v>
      </c>
      <c r="G755" s="21">
        <v>9.3318851842831389E-3</v>
      </c>
      <c r="H755" s="21">
        <v>8.2868746046360717E-3</v>
      </c>
      <c r="I755" s="21">
        <v>1.1065753449742543E-2</v>
      </c>
      <c r="J755" s="21">
        <v>9.4777093639002667E-3</v>
      </c>
      <c r="K755" s="21">
        <v>1.1336320006469681E-2</v>
      </c>
      <c r="L755" s="21">
        <v>1.1178163486301788E-2</v>
      </c>
      <c r="M755" s="21">
        <v>1.2558271734006929E-2</v>
      </c>
      <c r="N755" s="21"/>
      <c r="O755" s="21"/>
    </row>
    <row r="756" spans="1:15" x14ac:dyDescent="0.35">
      <c r="A756" s="20" t="str">
        <f>B525&amp;C728&amp;D756</f>
        <v>CONSUMO PER CAPITA (kg ó litros por individuo)CaramelosMUJER</v>
      </c>
      <c r="B756">
        <v>0</v>
      </c>
      <c r="C756" s="20">
        <v>0</v>
      </c>
      <c r="D756" s="20" t="s">
        <v>108</v>
      </c>
      <c r="E756" s="21">
        <v>1.8851842462095206E-2</v>
      </c>
      <c r="F756" s="21">
        <v>1.3333914434713018E-2</v>
      </c>
      <c r="G756" s="21">
        <v>1.3253860683680474E-2</v>
      </c>
      <c r="H756" s="21">
        <v>1.1288520616765073E-2</v>
      </c>
      <c r="I756" s="21">
        <v>1.7849060102850523E-2</v>
      </c>
      <c r="J756" s="21">
        <v>1.2781704843295908E-2</v>
      </c>
      <c r="K756" s="21">
        <v>1.1059388535856233E-2</v>
      </c>
      <c r="L756" s="21">
        <v>1.2234533276661949E-2</v>
      </c>
      <c r="M756" s="21">
        <v>1.2540935636192288E-2</v>
      </c>
      <c r="N756" s="21"/>
      <c r="O756" s="21"/>
    </row>
    <row r="757" spans="1:15" x14ac:dyDescent="0.35">
      <c r="A757" s="20" t="str">
        <f>B525&amp;C757&amp;D757</f>
        <v>CONSUMO PER CAPITA (kg ó litros por individuo)GolosinasT.ESPAÑA</v>
      </c>
      <c r="B757">
        <v>0</v>
      </c>
      <c r="C757" s="20" t="s">
        <v>68</v>
      </c>
      <c r="D757" s="20" t="s">
        <v>79</v>
      </c>
      <c r="E757" s="21">
        <v>1.9176532711882698E-2</v>
      </c>
      <c r="F757" s="21">
        <v>1.9607111797442962E-2</v>
      </c>
      <c r="G757" s="21">
        <v>1.7212927988111051E-2</v>
      </c>
      <c r="H757" s="21">
        <v>2.1470938348435841E-2</v>
      </c>
      <c r="I757" s="21">
        <v>1.4762008523680757E-2</v>
      </c>
      <c r="J757" s="21">
        <v>1.6310881990109095E-2</v>
      </c>
      <c r="K757" s="21">
        <v>1.5164157718845085E-2</v>
      </c>
      <c r="L757" s="21">
        <v>1.9779595259563871E-2</v>
      </c>
      <c r="M757" s="21">
        <v>1.6132612487385296E-2</v>
      </c>
      <c r="N757" s="21"/>
      <c r="O757" s="21"/>
    </row>
    <row r="758" spans="1:15" x14ac:dyDescent="0.35">
      <c r="A758" s="20" t="str">
        <f>B525&amp;C757&amp;D758</f>
        <v>CONSUMO PER CAPITA (kg ó litros por individuo)GolosinasBCN AM</v>
      </c>
      <c r="B758">
        <v>0</v>
      </c>
      <c r="C758" s="20">
        <v>0</v>
      </c>
      <c r="D758" s="20" t="s">
        <v>81</v>
      </c>
      <c r="E758" s="21">
        <v>2.1280678706391266E-2</v>
      </c>
      <c r="F758" s="22">
        <v>2.7286701787737195E-2</v>
      </c>
      <c r="G758" s="21">
        <v>2.1194253857305181E-2</v>
      </c>
      <c r="H758" s="21">
        <v>2.1764737841591948E-2</v>
      </c>
      <c r="I758" s="22">
        <v>2.4943666766482544E-2</v>
      </c>
      <c r="J758" s="21">
        <v>1.3769204108294688E-2</v>
      </c>
      <c r="K758" s="22">
        <v>4.622426697719717E-2</v>
      </c>
      <c r="L758" s="22">
        <v>1.9805685620071508E-2</v>
      </c>
      <c r="M758" s="22">
        <v>1.8916358795535038E-2</v>
      </c>
      <c r="N758" s="21"/>
      <c r="O758" s="21"/>
    </row>
    <row r="759" spans="1:15" x14ac:dyDescent="0.35">
      <c r="A759" s="20" t="str">
        <f>B525&amp;C757&amp;D759</f>
        <v>CONSUMO PER CAPITA (kg ó litros por individuo)GolosinasREST.CAT ARAGON</v>
      </c>
      <c r="B759">
        <v>0</v>
      </c>
      <c r="C759" s="20">
        <v>0</v>
      </c>
      <c r="D759" s="20" t="s">
        <v>82</v>
      </c>
      <c r="E759" s="22">
        <v>2.2448501517419717E-2</v>
      </c>
      <c r="F759" s="22">
        <v>3.4984092744057615E-2</v>
      </c>
      <c r="G759" s="21">
        <v>3.6839280711334729E-2</v>
      </c>
      <c r="H759" s="21">
        <v>2.9776118060774199E-2</v>
      </c>
      <c r="I759" s="21">
        <v>1.9427267550967076E-2</v>
      </c>
      <c r="J759" s="21">
        <v>2.285507102600803E-2</v>
      </c>
      <c r="K759" s="21">
        <v>1.3885615301212606E-2</v>
      </c>
      <c r="L759" s="21">
        <v>2.5282839038761887E-2</v>
      </c>
      <c r="M759" s="21">
        <v>1.706907303215064E-2</v>
      </c>
      <c r="N759" s="21"/>
      <c r="O759" s="21"/>
    </row>
    <row r="760" spans="1:15" x14ac:dyDescent="0.35">
      <c r="A760" s="20" t="str">
        <f>B525&amp;C757&amp;D760</f>
        <v>CONSUMO PER CAPITA (kg ó litros por individuo)GolosinasLEVANTE</v>
      </c>
      <c r="B760">
        <v>0</v>
      </c>
      <c r="C760" s="20">
        <v>0</v>
      </c>
      <c r="D760" s="20" t="s">
        <v>83</v>
      </c>
      <c r="E760" s="21">
        <v>1.3476479456009197E-2</v>
      </c>
      <c r="F760" s="22">
        <v>8.5300989374774514E-3</v>
      </c>
      <c r="G760" s="21">
        <v>6.7032821705354951E-3</v>
      </c>
      <c r="H760" s="21">
        <v>1.2853142487693018E-2</v>
      </c>
      <c r="I760" s="21">
        <v>7.728923218971671E-3</v>
      </c>
      <c r="J760" s="21">
        <v>2.0614813340405439E-2</v>
      </c>
      <c r="K760" s="21">
        <v>6.3055188246636078E-3</v>
      </c>
      <c r="L760" s="21">
        <v>1.7122170585410976E-2</v>
      </c>
      <c r="M760" s="21">
        <v>1.0597435003098161E-2</v>
      </c>
      <c r="N760" s="21"/>
      <c r="O760" s="21"/>
    </row>
    <row r="761" spans="1:15" x14ac:dyDescent="0.35">
      <c r="A761" s="20" t="str">
        <f>B525&amp;C757&amp;D761</f>
        <v>CONSUMO PER CAPITA (kg ó litros por individuo)GolosinasANDALUCIA</v>
      </c>
      <c r="B761">
        <v>0</v>
      </c>
      <c r="C761" s="20">
        <v>0</v>
      </c>
      <c r="D761" s="20" t="s">
        <v>84</v>
      </c>
      <c r="E761" s="21">
        <v>1.5101626450413391E-2</v>
      </c>
      <c r="F761" s="21">
        <v>1.0923801198193472E-2</v>
      </c>
      <c r="G761" s="21">
        <v>1.2629187292109344E-2</v>
      </c>
      <c r="H761" s="21">
        <v>1.4862839299727782E-2</v>
      </c>
      <c r="I761" s="21">
        <v>1.1164864219270586E-2</v>
      </c>
      <c r="J761" s="21">
        <v>5.9486414284205882E-3</v>
      </c>
      <c r="K761" s="21">
        <v>9.1612319070151944E-3</v>
      </c>
      <c r="L761" s="21">
        <v>1.4305231404975045E-2</v>
      </c>
      <c r="M761" s="21">
        <v>1.2773592551944286E-2</v>
      </c>
      <c r="N761" s="21"/>
      <c r="O761" s="21"/>
    </row>
    <row r="762" spans="1:15" x14ac:dyDescent="0.35">
      <c r="A762" s="20" t="str">
        <f>B525&amp;C757&amp;D762</f>
        <v>CONSUMO PER CAPITA (kg ó litros por individuo)GolosinasMDD AM</v>
      </c>
      <c r="B762">
        <v>0</v>
      </c>
      <c r="C762" s="20">
        <v>0</v>
      </c>
      <c r="D762" s="20" t="s">
        <v>85</v>
      </c>
      <c r="E762" s="21">
        <v>1.3531266509135094E-2</v>
      </c>
      <c r="F762" s="21">
        <v>1.671047697521311E-2</v>
      </c>
      <c r="G762" s="21">
        <v>1.2956813508220505E-2</v>
      </c>
      <c r="H762" s="21">
        <v>1.8212285470128469E-2</v>
      </c>
      <c r="I762" s="21">
        <v>1.3772368645960226E-2</v>
      </c>
      <c r="J762" s="21">
        <v>1.1961073460686911E-2</v>
      </c>
      <c r="K762" s="21">
        <v>6.9139000054129077E-3</v>
      </c>
      <c r="L762" s="21">
        <v>2.0670611648468243E-2</v>
      </c>
      <c r="M762" s="21">
        <v>1.0170876892103404E-2</v>
      </c>
      <c r="N762" s="21"/>
      <c r="O762" s="21"/>
    </row>
    <row r="763" spans="1:15" x14ac:dyDescent="0.35">
      <c r="A763" s="20" t="str">
        <f>B525&amp;C757&amp;D763</f>
        <v>CONSUMO PER CAPITA (kg ó litros por individuo)GolosinasRTO CENTRO</v>
      </c>
      <c r="B763">
        <v>0</v>
      </c>
      <c r="C763" s="20">
        <v>0</v>
      </c>
      <c r="D763" s="20" t="s">
        <v>86</v>
      </c>
      <c r="E763" s="21">
        <v>3.0144908149993755E-2</v>
      </c>
      <c r="F763" s="21">
        <v>1.9338150931061636E-2</v>
      </c>
      <c r="G763" s="21">
        <v>1.5226964355106001E-2</v>
      </c>
      <c r="H763" s="21">
        <v>1.9745748510421098E-2</v>
      </c>
      <c r="I763" s="21">
        <v>1.9658892145383043E-2</v>
      </c>
      <c r="J763" s="21">
        <v>1.4086665737262239E-2</v>
      </c>
      <c r="K763" s="21">
        <v>1.360541127542666E-2</v>
      </c>
      <c r="L763" s="21">
        <v>1.8175225863166954E-2</v>
      </c>
      <c r="M763" s="21">
        <v>3.1006997785488176E-2</v>
      </c>
      <c r="N763" s="21"/>
      <c r="O763" s="21"/>
    </row>
    <row r="764" spans="1:15" x14ac:dyDescent="0.35">
      <c r="A764" s="20" t="str">
        <f>B525&amp;C757&amp;D764</f>
        <v>CONSUMO PER CAPITA (kg ó litros por individuo)GolosinasNORTE-CENTRO</v>
      </c>
      <c r="B764">
        <v>0</v>
      </c>
      <c r="C764" s="20">
        <v>0</v>
      </c>
      <c r="D764" s="20" t="s">
        <v>87</v>
      </c>
      <c r="E764" s="21">
        <v>2.4624281376368753E-2</v>
      </c>
      <c r="F764" s="22">
        <v>4.2212652836660404E-2</v>
      </c>
      <c r="G764" s="21">
        <v>1.8682602470100375E-2</v>
      </c>
      <c r="H764" s="21">
        <v>4.8383974444676278E-2</v>
      </c>
      <c r="I764" s="21">
        <v>2.1521530274138854E-2</v>
      </c>
      <c r="J764" s="21">
        <v>2.1436651105027453E-2</v>
      </c>
      <c r="K764" s="21">
        <v>1.8599112138236566E-2</v>
      </c>
      <c r="L764" s="21">
        <v>2.6296220868468976E-2</v>
      </c>
      <c r="M764" s="21">
        <v>1.9760781999491609E-2</v>
      </c>
      <c r="N764" s="21"/>
      <c r="O764" s="21"/>
    </row>
    <row r="765" spans="1:15" x14ac:dyDescent="0.35">
      <c r="A765" s="20" t="str">
        <f>B525&amp;C757&amp;D765</f>
        <v>CONSUMO PER CAPITA (kg ó litros por individuo)GolosinasNOROESTE</v>
      </c>
      <c r="B765">
        <v>0</v>
      </c>
      <c r="C765" s="20">
        <v>0</v>
      </c>
      <c r="D765" s="20" t="s">
        <v>88</v>
      </c>
      <c r="E765" s="21">
        <v>2.2393870557137475E-2</v>
      </c>
      <c r="F765" s="22">
        <v>9.14434805124195E-3</v>
      </c>
      <c r="G765" s="21">
        <v>1.9994377796288165E-2</v>
      </c>
      <c r="H765" s="21">
        <v>1.7674017624088652E-2</v>
      </c>
      <c r="I765" s="21">
        <v>6.8616815394538355E-3</v>
      </c>
      <c r="J765" s="21">
        <v>2.8770379341152411E-2</v>
      </c>
      <c r="K765" s="21">
        <v>2.3886795069498357E-2</v>
      </c>
      <c r="L765" s="21">
        <v>2.2328407967530821E-2</v>
      </c>
      <c r="M765" s="21">
        <v>1.8078110077304015E-2</v>
      </c>
      <c r="N765" s="21"/>
      <c r="O765" s="21"/>
    </row>
    <row r="766" spans="1:15" x14ac:dyDescent="0.35">
      <c r="A766" s="20" t="str">
        <f>B525&amp;C757&amp;D766</f>
        <v>CONSUMO PER CAPITA (kg ó litros por individuo)Golosinas&lt;2MIL</v>
      </c>
      <c r="B766">
        <v>0</v>
      </c>
      <c r="C766" s="20">
        <v>0</v>
      </c>
      <c r="D766" s="20" t="s">
        <v>89</v>
      </c>
      <c r="E766" s="22">
        <v>2.6255868277126719E-2</v>
      </c>
      <c r="F766" s="22">
        <v>1.8516542394285497E-2</v>
      </c>
      <c r="G766" s="22">
        <v>1.6098564056114904E-2</v>
      </c>
      <c r="H766" s="22">
        <v>1.6347551836912062E-2</v>
      </c>
      <c r="I766" s="22">
        <v>1.0901474148011557E-2</v>
      </c>
      <c r="J766" s="22">
        <v>1.1788925408299357E-2</v>
      </c>
      <c r="K766" s="22">
        <v>1.237331002375236E-2</v>
      </c>
      <c r="L766" s="22">
        <v>2.4450338289166672E-2</v>
      </c>
      <c r="M766" s="21">
        <v>6.1201613802624533E-3</v>
      </c>
      <c r="N766" s="21"/>
      <c r="O766" s="21"/>
    </row>
    <row r="767" spans="1:15" x14ac:dyDescent="0.35">
      <c r="A767" s="20" t="str">
        <f>B525&amp;C757&amp;D767</f>
        <v>CONSUMO PER CAPITA (kg ó litros por individuo)Golosinas2-5MIL</v>
      </c>
      <c r="B767">
        <v>0</v>
      </c>
      <c r="C767" s="20">
        <v>0</v>
      </c>
      <c r="D767" s="20" t="s">
        <v>90</v>
      </c>
      <c r="E767" s="22">
        <v>1.1017165737279606E-2</v>
      </c>
      <c r="F767" s="22">
        <v>2.6499797368828747E-2</v>
      </c>
      <c r="G767" s="21">
        <v>2.9214388624987507E-2</v>
      </c>
      <c r="H767" s="21">
        <v>1.3892839620329995E-2</v>
      </c>
      <c r="I767" s="22">
        <v>6.7552898175629768E-3</v>
      </c>
      <c r="J767" s="21">
        <v>1.3052271100210322E-2</v>
      </c>
      <c r="K767" s="22">
        <v>1.1695962839792325E-2</v>
      </c>
      <c r="L767" s="22">
        <v>2.3593336892021557E-2</v>
      </c>
      <c r="M767" s="21">
        <v>1.6105157041942125E-2</v>
      </c>
      <c r="N767" s="21"/>
      <c r="O767" s="21"/>
    </row>
    <row r="768" spans="1:15" x14ac:dyDescent="0.35">
      <c r="A768" s="20" t="str">
        <f>B525&amp;C757&amp;D768</f>
        <v>CONSUMO PER CAPITA (kg ó litros por individuo)Golosinas5-10MIL</v>
      </c>
      <c r="B768">
        <v>0</v>
      </c>
      <c r="C768" s="20">
        <v>0</v>
      </c>
      <c r="D768" s="20" t="s">
        <v>91</v>
      </c>
      <c r="E768" s="22">
        <v>2.8327146401689665E-2</v>
      </c>
      <c r="F768" s="22">
        <v>2.7609793008869822E-2</v>
      </c>
      <c r="G768" s="21">
        <v>1.5294398780183004E-2</v>
      </c>
      <c r="H768" s="21">
        <v>1.6573046778315278E-2</v>
      </c>
      <c r="I768" s="21">
        <v>9.3789210446428607E-3</v>
      </c>
      <c r="J768" s="21">
        <v>1.5282443007900003E-2</v>
      </c>
      <c r="K768" s="21">
        <v>1.152899967210284E-2</v>
      </c>
      <c r="L768" s="21">
        <v>8.113420188479761E-3</v>
      </c>
      <c r="M768" s="21">
        <v>1.445718524273383E-2</v>
      </c>
      <c r="N768" s="21"/>
      <c r="O768" s="21"/>
    </row>
    <row r="769" spans="1:15" x14ac:dyDescent="0.35">
      <c r="A769" s="20" t="str">
        <f>B525&amp;C757&amp;D769</f>
        <v>CONSUMO PER CAPITA (kg ó litros por individuo)Golosinas10-30MIL</v>
      </c>
      <c r="B769">
        <v>0</v>
      </c>
      <c r="C769" s="20">
        <v>0</v>
      </c>
      <c r="D769" s="20" t="s">
        <v>92</v>
      </c>
      <c r="E769" s="21">
        <v>2.1354066008261237E-2</v>
      </c>
      <c r="F769" s="21">
        <v>2.0627434906042207E-2</v>
      </c>
      <c r="G769" s="21">
        <v>2.5480852366916159E-2</v>
      </c>
      <c r="H769" s="21">
        <v>3.0048396573336224E-2</v>
      </c>
      <c r="I769" s="21">
        <v>2.3006774429437257E-2</v>
      </c>
      <c r="J769" s="21">
        <v>1.9807706380736669E-2</v>
      </c>
      <c r="K769" s="21">
        <v>1.6822893668074664E-2</v>
      </c>
      <c r="L769" s="21">
        <v>2.771044153150478E-2</v>
      </c>
      <c r="M769" s="21">
        <v>1.6534927817205506E-2</v>
      </c>
      <c r="N769" s="21"/>
      <c r="O769" s="21"/>
    </row>
    <row r="770" spans="1:15" x14ac:dyDescent="0.35">
      <c r="A770" s="20" t="str">
        <f>B525&amp;C757&amp;D770</f>
        <v>CONSUMO PER CAPITA (kg ó litros por individuo)Golosinas30-100MIL</v>
      </c>
      <c r="B770">
        <v>0</v>
      </c>
      <c r="C770" s="20">
        <v>0</v>
      </c>
      <c r="D770" s="20" t="s">
        <v>93</v>
      </c>
      <c r="E770" s="21">
        <v>2.0733092268490481E-2</v>
      </c>
      <c r="F770" s="21">
        <v>1.748310914054594E-2</v>
      </c>
      <c r="G770" s="21">
        <v>1.2890760174529415E-2</v>
      </c>
      <c r="H770" s="21">
        <v>1.7745241472885667E-2</v>
      </c>
      <c r="I770" s="21">
        <v>1.3265863952072422E-2</v>
      </c>
      <c r="J770" s="21">
        <v>1.3246022663785283E-2</v>
      </c>
      <c r="K770" s="21">
        <v>1.4884230081034705E-2</v>
      </c>
      <c r="L770" s="21">
        <v>1.6638093326523391E-2</v>
      </c>
      <c r="M770" s="21">
        <v>1.3676840048863747E-2</v>
      </c>
      <c r="N770" s="21"/>
      <c r="O770" s="21"/>
    </row>
    <row r="771" spans="1:15" x14ac:dyDescent="0.35">
      <c r="A771" s="20" t="str">
        <f>B525&amp;C757&amp;D771</f>
        <v>CONSUMO PER CAPITA (kg ó litros por individuo)Golosinas100-200MIL</v>
      </c>
      <c r="B771">
        <v>0</v>
      </c>
      <c r="C771" s="20">
        <v>0</v>
      </c>
      <c r="D771" s="20" t="s">
        <v>94</v>
      </c>
      <c r="E771" s="21">
        <v>1.6212830348847407E-2</v>
      </c>
      <c r="F771" s="21">
        <v>1.4563720312257101E-2</v>
      </c>
      <c r="G771" s="21">
        <v>1.3678039318923181E-2</v>
      </c>
      <c r="H771" s="21">
        <v>2.2401714523633615E-2</v>
      </c>
      <c r="I771" s="21">
        <v>1.0428910881519624E-2</v>
      </c>
      <c r="J771" s="21">
        <v>8.9892612695012166E-3</v>
      </c>
      <c r="K771" s="21">
        <v>1.0226150066168879E-2</v>
      </c>
      <c r="L771" s="21">
        <v>1.7194644043479868E-2</v>
      </c>
      <c r="M771" s="21">
        <v>1.8418994619212547E-2</v>
      </c>
      <c r="N771" s="21"/>
      <c r="O771" s="21"/>
    </row>
    <row r="772" spans="1:15" x14ac:dyDescent="0.35">
      <c r="A772" s="20" t="str">
        <f>B525&amp;C757&amp;D772</f>
        <v>CONSUMO PER CAPITA (kg ó litros por individuo)Golosinas200-500MIL</v>
      </c>
      <c r="B772">
        <v>0</v>
      </c>
      <c r="C772" s="20">
        <v>0</v>
      </c>
      <c r="D772" s="20" t="s">
        <v>95</v>
      </c>
      <c r="E772" s="21">
        <v>1.8964887724843237E-2</v>
      </c>
      <c r="F772" s="21">
        <v>2.5043930694809844E-2</v>
      </c>
      <c r="G772" s="21">
        <v>2.3272919178954736E-2</v>
      </c>
      <c r="H772" s="21">
        <v>2.6594159399751727E-2</v>
      </c>
      <c r="I772" s="21">
        <v>2.0574760748372157E-2</v>
      </c>
      <c r="J772" s="21">
        <v>3.6182759050821522E-2</v>
      </c>
      <c r="K772" s="21">
        <v>3.4235872790600058E-2</v>
      </c>
      <c r="L772" s="21">
        <v>2.6563126948247574E-2</v>
      </c>
      <c r="M772" s="21">
        <v>3.0835135417134594E-2</v>
      </c>
      <c r="N772" s="21"/>
      <c r="O772" s="21"/>
    </row>
    <row r="773" spans="1:15" x14ac:dyDescent="0.35">
      <c r="A773" s="20" t="str">
        <f>B525&amp;C757&amp;D773</f>
        <v>CONSUMO PER CAPITA (kg ó litros por individuo)Golosinas&gt;500MIL</v>
      </c>
      <c r="B773">
        <v>0</v>
      </c>
      <c r="C773" s="20">
        <v>0</v>
      </c>
      <c r="D773" s="20" t="s">
        <v>96</v>
      </c>
      <c r="E773" s="21">
        <v>1.3141656869178344E-2</v>
      </c>
      <c r="F773" s="21">
        <v>1.3651845023647484E-2</v>
      </c>
      <c r="G773" s="21">
        <v>7.8154007622455012E-3</v>
      </c>
      <c r="H773" s="21">
        <v>1.9534271565468227E-2</v>
      </c>
      <c r="I773" s="21">
        <v>1.292234637794972E-2</v>
      </c>
      <c r="J773" s="21">
        <v>9.3612839343360944E-3</v>
      </c>
      <c r="K773" s="21">
        <v>6.7752528617623783E-3</v>
      </c>
      <c r="L773" s="21">
        <v>1.4229385492744153E-2</v>
      </c>
      <c r="M773" s="21">
        <v>1.0653319862601724E-2</v>
      </c>
      <c r="N773" s="21"/>
      <c r="O773" s="21"/>
    </row>
    <row r="774" spans="1:15" x14ac:dyDescent="0.35">
      <c r="A774" s="20" t="str">
        <f>B525&amp;C757&amp;D774</f>
        <v>CONSUMO PER CAPITA (kg ó litros por individuo)GolosinasDE 15 A 19 AÑOS</v>
      </c>
      <c r="B774">
        <v>0</v>
      </c>
      <c r="C774" s="20">
        <v>0</v>
      </c>
      <c r="D774" s="20" t="s">
        <v>97</v>
      </c>
      <c r="E774" s="22">
        <v>1.6727426554732232E-2</v>
      </c>
      <c r="F774" s="22">
        <v>5.1349185105295878E-3</v>
      </c>
      <c r="G774" s="21">
        <v>4.3610744281696503E-3</v>
      </c>
      <c r="H774" s="21">
        <v>1.2162147679252795E-2</v>
      </c>
      <c r="I774" s="21">
        <v>1.7664077923018485E-2</v>
      </c>
      <c r="J774" s="21">
        <v>3.0843717067789191E-3</v>
      </c>
      <c r="K774" s="22">
        <v>3.5160725823359919E-2</v>
      </c>
      <c r="L774" s="22">
        <v>3.0066925056548795E-2</v>
      </c>
      <c r="M774" s="22">
        <v>2.9959745323638071E-2</v>
      </c>
      <c r="N774" s="21"/>
      <c r="O774" s="21"/>
    </row>
    <row r="775" spans="1:15" x14ac:dyDescent="0.35">
      <c r="A775" s="20" t="str">
        <f>B525&amp;C757&amp;D775</f>
        <v>CONSUMO PER CAPITA (kg ó litros por individuo)GolosinasDE 20 A 24 AÑOS</v>
      </c>
      <c r="B775">
        <v>0</v>
      </c>
      <c r="C775" s="20">
        <v>0</v>
      </c>
      <c r="D775" s="20" t="s">
        <v>98</v>
      </c>
      <c r="E775" s="21">
        <v>9.1643059967899485E-3</v>
      </c>
      <c r="F775" s="22">
        <v>8.978914815609064E-3</v>
      </c>
      <c r="G775" s="21">
        <v>1.1992884210512898E-2</v>
      </c>
      <c r="H775" s="21">
        <v>8.3575565252227788E-3</v>
      </c>
      <c r="I775" s="21">
        <v>3.9842271661132975E-3</v>
      </c>
      <c r="J775" s="21">
        <v>1.0381405140351158E-2</v>
      </c>
      <c r="K775" s="21">
        <v>8.3344786727946648E-3</v>
      </c>
      <c r="L775" s="21">
        <v>9.1387262435276891E-3</v>
      </c>
      <c r="M775" s="21">
        <v>2.0612453600357711E-2</v>
      </c>
      <c r="N775" s="21"/>
      <c r="O775" s="21"/>
    </row>
    <row r="776" spans="1:15" x14ac:dyDescent="0.35">
      <c r="A776" s="20" t="str">
        <f>B525&amp;C757&amp;D776</f>
        <v>CONSUMO PER CAPITA (kg ó litros por individuo)GolosinasDE 25 A 34 AÑOS</v>
      </c>
      <c r="B776">
        <v>0</v>
      </c>
      <c r="C776" s="20">
        <v>0</v>
      </c>
      <c r="D776" s="20" t="s">
        <v>99</v>
      </c>
      <c r="E776" s="21">
        <v>2.5817540089781696E-2</v>
      </c>
      <c r="F776" s="21">
        <v>2.1603927376295989E-2</v>
      </c>
      <c r="G776" s="21">
        <v>2.972762353598879E-2</v>
      </c>
      <c r="H776" s="21">
        <v>3.1967180777283562E-2</v>
      </c>
      <c r="I776" s="21">
        <v>1.2905604917744885E-2</v>
      </c>
      <c r="J776" s="21">
        <v>1.9999212925799554E-2</v>
      </c>
      <c r="K776" s="21">
        <v>1.3859039406100183E-2</v>
      </c>
      <c r="L776" s="21">
        <v>2.2309576192175468E-2</v>
      </c>
      <c r="M776" s="21">
        <v>1.6983802727449454E-2</v>
      </c>
      <c r="N776" s="21"/>
      <c r="O776" s="21"/>
    </row>
    <row r="777" spans="1:15" x14ac:dyDescent="0.35">
      <c r="A777" s="20" t="str">
        <f>B525&amp;C757&amp;D777</f>
        <v>CONSUMO PER CAPITA (kg ó litros por individuo)GolosinasDE 35 A 49 AÑOS</v>
      </c>
      <c r="B777">
        <v>0</v>
      </c>
      <c r="C777" s="20">
        <v>0</v>
      </c>
      <c r="D777" s="20" t="s">
        <v>100</v>
      </c>
      <c r="E777" s="21">
        <v>2.4455810986404522E-2</v>
      </c>
      <c r="F777" s="21">
        <v>1.817584053721244E-2</v>
      </c>
      <c r="G777" s="21">
        <v>1.7829987825785154E-2</v>
      </c>
      <c r="H777" s="21">
        <v>2.2474283372521265E-2</v>
      </c>
      <c r="I777" s="21">
        <v>1.5562770550032134E-2</v>
      </c>
      <c r="J777" s="21">
        <v>1.3090585233703827E-2</v>
      </c>
      <c r="K777" s="21">
        <v>1.4879999549042277E-2</v>
      </c>
      <c r="L777" s="21">
        <v>2.049597904886644E-2</v>
      </c>
      <c r="M777" s="21">
        <v>1.6047802697386825E-2</v>
      </c>
      <c r="N777" s="21"/>
      <c r="O777" s="21"/>
    </row>
    <row r="778" spans="1:15" x14ac:dyDescent="0.35">
      <c r="A778" s="20" t="str">
        <f>B525&amp;C757&amp;D778</f>
        <v>CONSUMO PER CAPITA (kg ó litros por individuo)GolosinasDE 50 A 59 AÑOS</v>
      </c>
      <c r="B778">
        <v>0</v>
      </c>
      <c r="C778" s="20">
        <v>0</v>
      </c>
      <c r="D778" s="20" t="s">
        <v>101</v>
      </c>
      <c r="E778" s="21">
        <v>1.6164998091498278E-2</v>
      </c>
      <c r="F778" s="22">
        <v>2.1261912202594196E-2</v>
      </c>
      <c r="G778" s="21">
        <v>1.6595603747241925E-2</v>
      </c>
      <c r="H778" s="21">
        <v>2.6646782123002193E-2</v>
      </c>
      <c r="I778" s="21">
        <v>1.7894583032077523E-2</v>
      </c>
      <c r="J778" s="21">
        <v>2.8332981519215414E-2</v>
      </c>
      <c r="K778" s="21">
        <v>2.1526160131845773E-2</v>
      </c>
      <c r="L778" s="21">
        <v>2.1078145042243056E-2</v>
      </c>
      <c r="M778" s="21">
        <v>1.4577901377670038E-2</v>
      </c>
      <c r="N778" s="21"/>
      <c r="O778" s="21"/>
    </row>
    <row r="779" spans="1:15" x14ac:dyDescent="0.35">
      <c r="A779" s="20" t="str">
        <f>B525&amp;C757&amp;D779</f>
        <v>CONSUMO PER CAPITA (kg ó litros por individuo)GolosinasDE 60 A 75 AÑOS</v>
      </c>
      <c r="B779">
        <v>0</v>
      </c>
      <c r="C779" s="20">
        <v>0</v>
      </c>
      <c r="D779" s="20" t="s">
        <v>102</v>
      </c>
      <c r="E779" s="22">
        <v>1.4099587879279901E-2</v>
      </c>
      <c r="F779" s="22">
        <v>2.617582554791674E-2</v>
      </c>
      <c r="G779" s="22">
        <v>1.442538024991067E-2</v>
      </c>
      <c r="H779" s="22">
        <v>1.567657277071766E-2</v>
      </c>
      <c r="I779" s="22">
        <v>1.4443495225133652E-2</v>
      </c>
      <c r="J779" s="22">
        <v>1.3414584005174734E-2</v>
      </c>
      <c r="K779" s="22">
        <v>6.8191439633638407E-3</v>
      </c>
      <c r="L779" s="22">
        <v>1.6204522064974476E-2</v>
      </c>
      <c r="M779" s="22">
        <v>1.1541920668976769E-2</v>
      </c>
      <c r="N779" s="21"/>
      <c r="O779" s="21"/>
    </row>
    <row r="780" spans="1:15" x14ac:dyDescent="0.35">
      <c r="A780" s="20" t="str">
        <f>B525&amp;C757&amp;D780</f>
        <v>CONSUMO PER CAPITA (kg ó litros por individuo)GolosinasNIVEL ALTO</v>
      </c>
      <c r="B780">
        <v>0</v>
      </c>
      <c r="C780" s="20">
        <v>0</v>
      </c>
      <c r="D780" s="20" t="s">
        <v>158</v>
      </c>
      <c r="E780" s="21">
        <v>2.1729227611911241E-2</v>
      </c>
      <c r="F780" s="21">
        <v>1.9742520041046856E-2</v>
      </c>
      <c r="G780" s="21">
        <v>2.0587305483303016E-2</v>
      </c>
      <c r="H780" s="21">
        <v>1.9889011686285464E-2</v>
      </c>
      <c r="I780" s="21">
        <v>1.3412997734582715E-2</v>
      </c>
      <c r="J780" s="21">
        <v>2.1176275034225998E-2</v>
      </c>
      <c r="K780" s="21">
        <v>1.4290210278106317E-2</v>
      </c>
      <c r="L780" s="21">
        <v>2.2165447880121168E-2</v>
      </c>
      <c r="M780" s="21">
        <v>2.0312513061842091E-2</v>
      </c>
      <c r="N780" s="21"/>
      <c r="O780" s="21"/>
    </row>
    <row r="781" spans="1:15" x14ac:dyDescent="0.35">
      <c r="A781" s="20" t="str">
        <f>B525&amp;C757&amp;D781</f>
        <v>CONSUMO PER CAPITA (kg ó litros por individuo)GolosinasNIVEL MEDIO ALTO</v>
      </c>
      <c r="B781">
        <v>0</v>
      </c>
      <c r="C781" s="20">
        <v>0</v>
      </c>
      <c r="D781" s="20" t="s">
        <v>159</v>
      </c>
      <c r="E781" s="21">
        <v>2.4165659026435467E-2</v>
      </c>
      <c r="F781" s="21">
        <v>1.3198377919359646E-2</v>
      </c>
      <c r="G781" s="21">
        <v>1.4202888095797497E-2</v>
      </c>
      <c r="H781" s="21">
        <v>1.8380248060908162E-2</v>
      </c>
      <c r="I781" s="21">
        <v>1.2843216203915641E-2</v>
      </c>
      <c r="J781" s="21">
        <v>1.1599576457252637E-2</v>
      </c>
      <c r="K781" s="21">
        <v>9.0912944110939208E-3</v>
      </c>
      <c r="L781" s="21">
        <v>1.8915058981947262E-2</v>
      </c>
      <c r="M781" s="21">
        <v>1.1508391174648643E-2</v>
      </c>
      <c r="N781" s="21"/>
      <c r="O781" s="21"/>
    </row>
    <row r="782" spans="1:15" x14ac:dyDescent="0.35">
      <c r="A782" s="20" t="str">
        <f>B525&amp;C757&amp;D782</f>
        <v>CONSUMO PER CAPITA (kg ó litros por individuo)GolosinasNIVEL MEDIO</v>
      </c>
      <c r="B782">
        <v>0</v>
      </c>
      <c r="C782" s="20">
        <v>0</v>
      </c>
      <c r="D782" s="20" t="s">
        <v>160</v>
      </c>
      <c r="E782" s="21">
        <v>1.5329752257275172E-2</v>
      </c>
      <c r="F782" s="21">
        <v>2.0101373265635155E-2</v>
      </c>
      <c r="G782" s="21">
        <v>2.2794920427137932E-2</v>
      </c>
      <c r="H782" s="21">
        <v>1.9213562997931873E-2</v>
      </c>
      <c r="I782" s="21">
        <v>1.5456850573236819E-2</v>
      </c>
      <c r="J782" s="21">
        <v>1.150300931476568E-2</v>
      </c>
      <c r="K782" s="21">
        <v>1.8919719828273906E-2</v>
      </c>
      <c r="L782" s="21">
        <v>1.7292552895562689E-2</v>
      </c>
      <c r="M782" s="21">
        <v>1.6045872283400299E-2</v>
      </c>
      <c r="N782" s="21"/>
      <c r="O782" s="21"/>
    </row>
    <row r="783" spans="1:15" x14ac:dyDescent="0.35">
      <c r="A783" s="20" t="str">
        <f>B525&amp;C757&amp;D783</f>
        <v>CONSUMO PER CAPITA (kg ó litros por individuo)GolosinasNIVEL MEDIO BAJO</v>
      </c>
      <c r="B783">
        <v>0</v>
      </c>
      <c r="C783" s="20">
        <v>0</v>
      </c>
      <c r="D783" s="20" t="s">
        <v>161</v>
      </c>
      <c r="E783" s="21">
        <v>2.1617790292016235E-2</v>
      </c>
      <c r="F783" s="22">
        <v>1.9103584461285586E-2</v>
      </c>
      <c r="G783" s="21">
        <v>1.5722425754270727E-2</v>
      </c>
      <c r="H783" s="21">
        <v>2.1046876650388215E-2</v>
      </c>
      <c r="I783" s="21">
        <v>1.1753323765931117E-2</v>
      </c>
      <c r="J783" s="21">
        <v>1.6776480465710775E-2</v>
      </c>
      <c r="K783" s="21">
        <v>1.0149649513057949E-2</v>
      </c>
      <c r="L783" s="21">
        <v>1.7688356450429647E-2</v>
      </c>
      <c r="M783" s="21">
        <v>1.4702970408412753E-2</v>
      </c>
      <c r="N783" s="21"/>
      <c r="O783" s="21"/>
    </row>
    <row r="784" spans="1:15" x14ac:dyDescent="0.35">
      <c r="A784" s="20" t="str">
        <f>B525&amp;C757&amp;D784</f>
        <v>CONSUMO PER CAPITA (kg ó litros por individuo)GolosinasHOMBRE</v>
      </c>
      <c r="B784">
        <v>0</v>
      </c>
      <c r="C784" s="20">
        <v>0</v>
      </c>
      <c r="D784" s="20" t="s">
        <v>107</v>
      </c>
      <c r="E784" s="21">
        <v>8.6169198554195622E-3</v>
      </c>
      <c r="F784" s="21">
        <v>1.4019805693301588E-2</v>
      </c>
      <c r="G784" s="21">
        <v>1.4685434242064609E-2</v>
      </c>
      <c r="H784" s="21">
        <v>1.1867708111449536E-2</v>
      </c>
      <c r="I784" s="21">
        <v>9.6723372116914886E-3</v>
      </c>
      <c r="J784" s="21">
        <v>1.3017587142874713E-2</v>
      </c>
      <c r="K784" s="21">
        <v>9.1045212528395973E-3</v>
      </c>
      <c r="L784" s="21">
        <v>1.472587038968951E-2</v>
      </c>
      <c r="M784" s="21">
        <v>1.0960005569610076E-2</v>
      </c>
      <c r="N784" s="21"/>
      <c r="O784" s="21"/>
    </row>
    <row r="785" spans="1:15" x14ac:dyDescent="0.35">
      <c r="A785" s="20" t="str">
        <f>B525&amp;C757&amp;D785</f>
        <v>CONSUMO PER CAPITA (kg ó litros por individuo)GolosinasMUJER</v>
      </c>
      <c r="B785">
        <v>0</v>
      </c>
      <c r="C785" s="20">
        <v>0</v>
      </c>
      <c r="D785" s="20" t="s">
        <v>108</v>
      </c>
      <c r="E785" s="21">
        <v>2.9627158103995865E-2</v>
      </c>
      <c r="F785" s="21">
        <v>2.5127747026609176E-2</v>
      </c>
      <c r="G785" s="21">
        <v>1.971030631390917E-2</v>
      </c>
      <c r="H785" s="21">
        <v>3.0959729191061217E-2</v>
      </c>
      <c r="I785" s="21">
        <v>1.9791059860305736E-2</v>
      </c>
      <c r="J785" s="21">
        <v>1.9562305301495494E-2</v>
      </c>
      <c r="K785" s="21">
        <v>2.1146829023634912E-2</v>
      </c>
      <c r="L785" s="21">
        <v>2.477025448498426E-2</v>
      </c>
      <c r="M785" s="21">
        <v>2.1238429876406749E-2</v>
      </c>
      <c r="N785" s="21"/>
      <c r="O785" s="21"/>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tabColor rgb="FFFFFF00"/>
  </sheetPr>
  <dimension ref="A2:O140"/>
  <sheetViews>
    <sheetView zoomScale="60" zoomScaleNormal="60" workbookViewId="0">
      <selection activeCell="N12" sqref="N12"/>
    </sheetView>
  </sheetViews>
  <sheetFormatPr baseColWidth="10" defaultColWidth="11.453125" defaultRowHeight="14.5" x14ac:dyDescent="0.35"/>
  <cols>
    <col min="1" max="1" width="45.54296875" style="20" customWidth="1"/>
    <col min="2" max="2" width="68.453125" style="20" customWidth="1"/>
    <col min="3" max="3" width="24.81640625" style="20" customWidth="1"/>
    <col min="4" max="4" width="37.26953125" style="20" customWidth="1"/>
    <col min="5" max="5" width="12" style="20" bestFit="1" customWidth="1"/>
    <col min="6" max="6" width="11.453125" style="20"/>
    <col min="7" max="9" width="12" style="20" bestFit="1" customWidth="1"/>
    <col min="10" max="13" width="11.453125" style="20"/>
    <col min="14" max="14" width="12" style="20" bestFit="1" customWidth="1"/>
    <col min="15" max="16384" width="11.453125" style="20"/>
  </cols>
  <sheetData>
    <row r="2" spans="1:15" x14ac:dyDescent="0.35">
      <c r="E2" t="s">
        <v>165</v>
      </c>
      <c r="F2" t="s">
        <v>166</v>
      </c>
      <c r="G2" t="s">
        <v>167</v>
      </c>
      <c r="H2" t="s">
        <v>168</v>
      </c>
      <c r="I2" t="s">
        <v>169</v>
      </c>
      <c r="J2" t="s">
        <v>170</v>
      </c>
      <c r="K2" t="s">
        <v>171</v>
      </c>
      <c r="L2" t="s">
        <v>172</v>
      </c>
      <c r="M2" t="s">
        <v>173</v>
      </c>
    </row>
    <row r="3" spans="1:15" x14ac:dyDescent="0.35">
      <c r="A3" s="20" t="str">
        <f>B3&amp;C3&amp;D3</f>
        <v>DISTRIBUCION VOLUMEN X CRITERIO (Consumiciones)Total AperitivosT.ESPAÑA</v>
      </c>
      <c r="B3" s="20" t="s">
        <v>43</v>
      </c>
      <c r="C3" s="20" t="s">
        <v>42</v>
      </c>
      <c r="D3" s="20" t="s">
        <v>79</v>
      </c>
      <c r="E3" s="21">
        <v>100</v>
      </c>
      <c r="F3" s="21">
        <v>100</v>
      </c>
      <c r="G3" s="21">
        <v>100</v>
      </c>
      <c r="H3" s="21">
        <v>100</v>
      </c>
      <c r="I3" s="21">
        <v>100</v>
      </c>
      <c r="J3" s="21">
        <v>100</v>
      </c>
      <c r="K3" s="21">
        <v>100</v>
      </c>
      <c r="L3" s="21">
        <v>100</v>
      </c>
      <c r="M3" s="21">
        <v>100</v>
      </c>
      <c r="N3" s="21"/>
      <c r="O3" s="21"/>
    </row>
    <row r="4" spans="1:15" x14ac:dyDescent="0.35">
      <c r="A4" s="20" t="str">
        <f t="shared" ref="A4:A67" si="0">B4&amp;C4&amp;D4</f>
        <v>DISTRIBUCION VOLUMEN X CRITERIO (Consumiciones)Total AperitivosHiper+Super+Discount+G.A</v>
      </c>
      <c r="B4" s="20" t="s">
        <v>43</v>
      </c>
      <c r="C4" s="20" t="s">
        <v>42</v>
      </c>
      <c r="D4" s="20" t="s">
        <v>110</v>
      </c>
      <c r="E4" s="21">
        <v>40.592829036713759</v>
      </c>
      <c r="F4" s="21">
        <v>42.199849284099471</v>
      </c>
      <c r="G4" s="21">
        <v>40.783859084270581</v>
      </c>
      <c r="H4" s="21">
        <v>35.539402132860772</v>
      </c>
      <c r="I4" s="21">
        <v>39.194150968470716</v>
      </c>
      <c r="J4" s="21">
        <v>41.507512932096233</v>
      </c>
      <c r="K4" s="21">
        <v>39.688081978813933</v>
      </c>
      <c r="L4" s="21">
        <v>39.657110553358741</v>
      </c>
      <c r="M4" s="21">
        <v>42.62762866165761</v>
      </c>
      <c r="N4" s="21"/>
      <c r="O4" s="21"/>
    </row>
    <row r="5" spans="1:15" x14ac:dyDescent="0.35">
      <c r="A5" s="20" t="str">
        <f t="shared" si="0"/>
        <v>DISTRIBUCION VOLUMEN X CRITERIO (Consumiciones)Total AperitivosRestaurantes</v>
      </c>
      <c r="B5" s="20" t="s">
        <v>43</v>
      </c>
      <c r="C5" s="20" t="s">
        <v>42</v>
      </c>
      <c r="D5" s="20" t="s">
        <v>111</v>
      </c>
      <c r="E5" s="21">
        <v>1.8384757350295406</v>
      </c>
      <c r="F5" s="21">
        <v>1.9470817150696578</v>
      </c>
      <c r="G5" s="21">
        <v>1.06404196211816</v>
      </c>
      <c r="H5" s="21">
        <v>1.7729038006294446</v>
      </c>
      <c r="I5" s="21">
        <v>1.7349903651284095</v>
      </c>
      <c r="J5" s="21">
        <v>2.1317371677717492</v>
      </c>
      <c r="K5" s="21">
        <v>3.5624623325665614</v>
      </c>
      <c r="L5" s="21">
        <v>2.5723086804157886</v>
      </c>
      <c r="M5" s="21">
        <v>1.7308710168168162</v>
      </c>
      <c r="N5" s="21"/>
      <c r="O5" s="21"/>
    </row>
    <row r="6" spans="1:15" x14ac:dyDescent="0.35">
      <c r="A6" s="20" t="str">
        <f t="shared" si="0"/>
        <v>DISTRIBUCION VOLUMEN X CRITERIO (Consumiciones)Total AperitivosRestaurantes Fast Food</v>
      </c>
      <c r="B6" s="20" t="s">
        <v>43</v>
      </c>
      <c r="C6" s="20" t="s">
        <v>42</v>
      </c>
      <c r="D6" s="20" t="s">
        <v>112</v>
      </c>
      <c r="E6" s="21">
        <v>2.2229018915959591</v>
      </c>
      <c r="F6" s="21">
        <v>1.7435186366007767</v>
      </c>
      <c r="G6" s="21">
        <v>1.6115048670276535</v>
      </c>
      <c r="H6" s="21">
        <v>2.3945750264025314</v>
      </c>
      <c r="I6" s="21">
        <v>1.6402222665204822</v>
      </c>
      <c r="J6" s="21">
        <v>1.424772425551073</v>
      </c>
      <c r="K6" s="21">
        <v>1.929504663069898</v>
      </c>
      <c r="L6" s="21">
        <v>2.0465475753557643</v>
      </c>
      <c r="M6" s="21">
        <v>1.9587052044214015</v>
      </c>
      <c r="N6" s="21"/>
      <c r="O6" s="21"/>
    </row>
    <row r="7" spans="1:15" x14ac:dyDescent="0.35">
      <c r="A7" s="20" t="str">
        <f t="shared" si="0"/>
        <v>DISTRIBUCION VOLUMEN X CRITERIO (Consumiciones)Total AperitivosBares/Cafeterias/Cervecerias</v>
      </c>
      <c r="B7" s="20" t="s">
        <v>43</v>
      </c>
      <c r="C7" s="20" t="s">
        <v>42</v>
      </c>
      <c r="D7" s="20" t="s">
        <v>113</v>
      </c>
      <c r="E7" s="21">
        <v>8.9205405886426856</v>
      </c>
      <c r="F7" s="21">
        <v>9.1020810387803603</v>
      </c>
      <c r="G7" s="21">
        <v>10.140064796821676</v>
      </c>
      <c r="H7" s="21">
        <v>11.071890069907859</v>
      </c>
      <c r="I7" s="21">
        <v>9.9818017209874093</v>
      </c>
      <c r="J7" s="21">
        <v>10.004677419503638</v>
      </c>
      <c r="K7" s="21">
        <v>9.7464857302640748</v>
      </c>
      <c r="L7" s="21">
        <v>12.853914592853929</v>
      </c>
      <c r="M7" s="21">
        <v>7.0254930878708395</v>
      </c>
      <c r="N7" s="21"/>
      <c r="O7" s="21"/>
    </row>
    <row r="8" spans="1:15" x14ac:dyDescent="0.35">
      <c r="A8" s="20" t="str">
        <f t="shared" si="0"/>
        <v>DISTRIBUCION VOLUMEN X CRITERIO (Consumiciones)Total AperitivosPanaderias/Pastelerias</v>
      </c>
      <c r="B8" s="20" t="s">
        <v>43</v>
      </c>
      <c r="C8" s="20" t="s">
        <v>42</v>
      </c>
      <c r="D8" s="20" t="s">
        <v>114</v>
      </c>
      <c r="E8" s="21">
        <v>1.0402632525855164</v>
      </c>
      <c r="F8" s="21">
        <v>1.2954564952756362</v>
      </c>
      <c r="G8" s="21">
        <v>3.1294426714439454</v>
      </c>
      <c r="H8" s="21">
        <v>1.0475210429755215</v>
      </c>
      <c r="I8" s="21">
        <v>0.71996993255589892</v>
      </c>
      <c r="J8" s="21">
        <v>1.5289377275859808</v>
      </c>
      <c r="K8" s="21">
        <v>1.6098794099175977</v>
      </c>
      <c r="L8" s="21">
        <v>0.69519111240025566</v>
      </c>
      <c r="M8" s="21">
        <v>0.85205047459679606</v>
      </c>
      <c r="N8" s="21"/>
      <c r="O8" s="21"/>
    </row>
    <row r="9" spans="1:15" x14ac:dyDescent="0.35">
      <c r="A9" s="20" t="str">
        <f t="shared" si="0"/>
        <v>DISTRIBUCION VOLUMEN X CRITERIO (Consumiciones)Total AperitivosTda.Alimentacion/Delicatesen</v>
      </c>
      <c r="B9" s="20" t="s">
        <v>43</v>
      </c>
      <c r="C9" s="20" t="s">
        <v>42</v>
      </c>
      <c r="D9" s="20" t="s">
        <v>115</v>
      </c>
      <c r="E9" s="21">
        <v>7.1226894787954755</v>
      </c>
      <c r="F9" s="21">
        <v>6.5400428960639969</v>
      </c>
      <c r="G9" s="21">
        <v>7.3467421149469452</v>
      </c>
      <c r="H9" s="21">
        <v>7.9536650507778823</v>
      </c>
      <c r="I9" s="21">
        <v>8.0692963221369478</v>
      </c>
      <c r="J9" s="21">
        <v>7.1713706868795146</v>
      </c>
      <c r="K9" s="21">
        <v>7.9141562585402143</v>
      </c>
      <c r="L9" s="21">
        <v>8.0281267018682065</v>
      </c>
      <c r="M9" s="21">
        <v>6.5523755776504391</v>
      </c>
      <c r="N9" s="21"/>
      <c r="O9" s="21"/>
    </row>
    <row r="10" spans="1:15" x14ac:dyDescent="0.35">
      <c r="A10" s="20" t="str">
        <f t="shared" si="0"/>
        <v>DISTRIBUCION VOLUMEN X CRITERIO (Consumiciones)Total AperitivosCanal Conveniencia/24h</v>
      </c>
      <c r="B10" s="20" t="s">
        <v>43</v>
      </c>
      <c r="C10" s="20" t="s">
        <v>42</v>
      </c>
      <c r="D10" s="20" t="s">
        <v>117</v>
      </c>
      <c r="E10" s="21">
        <v>25.615761107177544</v>
      </c>
      <c r="F10" s="21">
        <v>23.008420767878192</v>
      </c>
      <c r="G10" s="21">
        <v>21.528756112545928</v>
      </c>
      <c r="H10" s="21">
        <v>20.367738249907426</v>
      </c>
      <c r="I10" s="21">
        <v>23.45371108674707</v>
      </c>
      <c r="J10" s="21">
        <v>20.954627185678792</v>
      </c>
      <c r="K10" s="21">
        <v>21.773278700095737</v>
      </c>
      <c r="L10" s="21">
        <v>15.121039826675819</v>
      </c>
      <c r="M10" s="21">
        <v>18.601242993738527</v>
      </c>
      <c r="N10" s="21"/>
      <c r="O10" s="21"/>
    </row>
    <row r="11" spans="1:15" x14ac:dyDescent="0.35">
      <c r="A11" s="20" t="str">
        <f t="shared" si="0"/>
        <v>DISTRIBUCION VOLUMEN X CRITERIO (Consumiciones)Total AperitivosHoteles</v>
      </c>
      <c r="B11" s="20" t="s">
        <v>43</v>
      </c>
      <c r="C11" s="20" t="s">
        <v>42</v>
      </c>
      <c r="D11" s="20" t="s">
        <v>118</v>
      </c>
      <c r="E11" s="21">
        <v>0.14130573901469864</v>
      </c>
      <c r="F11" s="21">
        <v>5.4362120070334086E-2</v>
      </c>
      <c r="G11" s="21">
        <v>6.3581433199772969E-2</v>
      </c>
      <c r="H11" s="21">
        <v>0.31750190948446383</v>
      </c>
      <c r="I11" s="21">
        <v>0.14692165852686134</v>
      </c>
      <c r="J11" s="21">
        <v>7.3235279736440784E-2</v>
      </c>
      <c r="K11" s="21">
        <v>5.1917261050471189E-2</v>
      </c>
      <c r="L11" s="21">
        <v>6.5505950619184058E-2</v>
      </c>
      <c r="M11" s="21">
        <v>1.5003921807125793</v>
      </c>
      <c r="N11" s="21"/>
      <c r="O11" s="21"/>
    </row>
    <row r="12" spans="1:15" x14ac:dyDescent="0.35">
      <c r="A12" s="20" t="str">
        <f t="shared" si="0"/>
        <v>DISTRIBUCION VOLUMEN X CRITERIO (Consumiciones)Total AperitivosEstaciones de servicio</v>
      </c>
      <c r="B12" s="20" t="s">
        <v>43</v>
      </c>
      <c r="C12" s="20" t="s">
        <v>42</v>
      </c>
      <c r="D12" s="20" t="s">
        <v>119</v>
      </c>
      <c r="E12" s="21">
        <v>2.6768918861405484</v>
      </c>
      <c r="F12" s="21">
        <v>1.9398473518443375</v>
      </c>
      <c r="G12" s="21">
        <v>2.6150983214668333</v>
      </c>
      <c r="H12" s="21">
        <v>4.3373298415707593</v>
      </c>
      <c r="I12" s="21">
        <v>2.9435346689258779</v>
      </c>
      <c r="J12" s="21">
        <v>2.5647296737522955</v>
      </c>
      <c r="K12" s="21">
        <v>2.4016864151100474</v>
      </c>
      <c r="L12" s="21">
        <v>3.8215176816707315</v>
      </c>
      <c r="M12" s="21">
        <v>2.8033971703960359</v>
      </c>
      <c r="N12" s="21"/>
      <c r="O12" s="21"/>
    </row>
    <row r="13" spans="1:15" x14ac:dyDescent="0.35">
      <c r="A13" s="20" t="str">
        <f t="shared" si="0"/>
        <v>DISTRIBUCION VOLUMEN X CRITERIO (Consumiciones)Total AperitivosMaquinas dispensadoras</v>
      </c>
      <c r="B13" s="20" t="s">
        <v>43</v>
      </c>
      <c r="C13" s="20" t="s">
        <v>42</v>
      </c>
      <c r="D13" s="20" t="s">
        <v>120</v>
      </c>
      <c r="E13" s="21">
        <v>3.5801840910937521</v>
      </c>
      <c r="F13" s="21">
        <v>5.9504979421482815</v>
      </c>
      <c r="G13" s="21">
        <v>4.9931763925140533</v>
      </c>
      <c r="H13" s="21">
        <v>4.9581030650826783</v>
      </c>
      <c r="I13" s="21">
        <v>4.987580152164524</v>
      </c>
      <c r="J13" s="21">
        <v>6.8143064457054923</v>
      </c>
      <c r="K13" s="21">
        <v>6.277692011155894</v>
      </c>
      <c r="L13" s="21">
        <v>6.7377598678758313</v>
      </c>
      <c r="M13" s="21">
        <v>4.7738642187196758</v>
      </c>
      <c r="N13" s="21"/>
      <c r="O13" s="21"/>
    </row>
    <row r="14" spans="1:15" x14ac:dyDescent="0.35">
      <c r="A14" s="20" t="str">
        <f t="shared" si="0"/>
        <v>DISTRIBUCION VOLUMEN X CRITERIO (Consumiciones)Total AperitivosServicio en la empresa</v>
      </c>
      <c r="B14" s="20" t="s">
        <v>43</v>
      </c>
      <c r="C14" s="20" t="s">
        <v>42</v>
      </c>
      <c r="D14" s="20" t="s">
        <v>121</v>
      </c>
      <c r="E14" s="21">
        <v>1.1600625244236031</v>
      </c>
      <c r="F14" s="21">
        <v>0.81974223716499528</v>
      </c>
      <c r="G14" s="21">
        <v>1.0184314906417598</v>
      </c>
      <c r="H14" s="21">
        <v>0.58271401860227845</v>
      </c>
      <c r="I14" s="21">
        <v>1.2671583773547295</v>
      </c>
      <c r="J14" s="21">
        <v>0.3896119771461467</v>
      </c>
      <c r="K14" s="21">
        <v>0.74486600800314184</v>
      </c>
      <c r="L14" s="21">
        <v>0.35519432375156867</v>
      </c>
      <c r="M14" s="21">
        <v>0.75945862068657111</v>
      </c>
      <c r="N14" s="21"/>
      <c r="O14" s="21"/>
    </row>
    <row r="15" spans="1:15" x14ac:dyDescent="0.35">
      <c r="A15" s="20" t="str">
        <f t="shared" si="0"/>
        <v>DISTRIBUCION VOLUMEN X CRITERIO (Consumiciones)Total AperitivosResto de canales</v>
      </c>
      <c r="B15" s="20" t="s">
        <v>43</v>
      </c>
      <c r="C15" s="20" t="s">
        <v>42</v>
      </c>
      <c r="D15" s="20" t="s">
        <v>122</v>
      </c>
      <c r="E15" s="21">
        <v>5.0880781864821891</v>
      </c>
      <c r="F15" s="21">
        <v>5.3991281664831021</v>
      </c>
      <c r="G15" s="21">
        <v>5.7052834517830417</v>
      </c>
      <c r="H15" s="21">
        <v>9.6566933139585966</v>
      </c>
      <c r="I15" s="21">
        <v>5.8606440413302767</v>
      </c>
      <c r="J15" s="21">
        <v>5.4344704598355431</v>
      </c>
      <c r="K15" s="21">
        <v>4.2999585545116767</v>
      </c>
      <c r="L15" s="21">
        <v>8.0457595363815031</v>
      </c>
      <c r="M15" s="21">
        <v>10.81451059692856</v>
      </c>
      <c r="N15" s="21"/>
      <c r="O15" s="21"/>
    </row>
    <row r="16" spans="1:15" x14ac:dyDescent="0.35">
      <c r="A16" s="20" t="str">
        <f t="shared" si="0"/>
        <v>DISTRIBUCION VOLUMEN X CRITERIO (Consumiciones)Total AperitivosEN LA CALLE</v>
      </c>
      <c r="B16" s="20" t="s">
        <v>43</v>
      </c>
      <c r="C16" s="20" t="s">
        <v>42</v>
      </c>
      <c r="D16" s="20" t="s">
        <v>175</v>
      </c>
      <c r="E16" s="21">
        <v>39.855002147342518</v>
      </c>
      <c r="F16" s="21">
        <v>39.630630108399515</v>
      </c>
      <c r="G16" s="21">
        <v>39.943454156611963</v>
      </c>
      <c r="H16" s="21">
        <v>41.799616205919371</v>
      </c>
      <c r="I16" s="21">
        <v>35.900744210771116</v>
      </c>
      <c r="J16" s="21">
        <v>35.176039803271607</v>
      </c>
      <c r="K16" s="21">
        <v>35.314804726595519</v>
      </c>
      <c r="L16" s="21">
        <v>36.080101756919944</v>
      </c>
      <c r="M16" s="21">
        <v>32.053756930240127</v>
      </c>
      <c r="N16" s="21"/>
      <c r="O16" s="21"/>
    </row>
    <row r="17" spans="1:15" x14ac:dyDescent="0.35">
      <c r="A17" s="20" t="str">
        <f t="shared" si="0"/>
        <v>DISTRIBUCION VOLUMEN X CRITERIO (Consumiciones)Total AperitivosEN CASA DE OTROS</v>
      </c>
      <c r="B17" s="20" t="s">
        <v>43</v>
      </c>
      <c r="C17" s="20" t="s">
        <v>42</v>
      </c>
      <c r="D17" s="20" t="s">
        <v>176</v>
      </c>
      <c r="E17" s="21">
        <v>18.067585187592616</v>
      </c>
      <c r="F17" s="21">
        <v>16.416810619674223</v>
      </c>
      <c r="G17" s="21">
        <v>16.349773663232526</v>
      </c>
      <c r="H17" s="21">
        <v>10.429179030593208</v>
      </c>
      <c r="I17" s="21">
        <v>19.062377487624175</v>
      </c>
      <c r="J17" s="21">
        <v>17.790781885562826</v>
      </c>
      <c r="K17" s="21">
        <v>17.683088611901912</v>
      </c>
      <c r="L17" s="21">
        <v>14.301264710060851</v>
      </c>
      <c r="M17" s="21">
        <v>17.415193715807163</v>
      </c>
      <c r="N17" s="21"/>
      <c r="O17" s="21"/>
    </row>
    <row r="18" spans="1:15" x14ac:dyDescent="0.35">
      <c r="A18" s="20" t="str">
        <f t="shared" si="0"/>
        <v>DISTRIBUCION VOLUMEN X CRITERIO (Consumiciones)Total AperitivosEN EL ESTABLECIMIENTO</v>
      </c>
      <c r="B18" s="20" t="s">
        <v>43</v>
      </c>
      <c r="C18" s="20" t="s">
        <v>42</v>
      </c>
      <c r="D18" s="20" t="s">
        <v>177</v>
      </c>
      <c r="E18" s="21">
        <v>16.376965011858747</v>
      </c>
      <c r="F18" s="21">
        <v>16.378667903309953</v>
      </c>
      <c r="G18" s="21">
        <v>16.132390256741058</v>
      </c>
      <c r="H18" s="21">
        <v>18.404099612200746</v>
      </c>
      <c r="I18" s="21">
        <v>16.616075284893185</v>
      </c>
      <c r="J18" s="21">
        <v>16.224538277805504</v>
      </c>
      <c r="K18" s="21">
        <v>16.725697831622728</v>
      </c>
      <c r="L18" s="21">
        <v>19.392743825918117</v>
      </c>
      <c r="M18" s="21">
        <v>13.607445441268142</v>
      </c>
      <c r="N18" s="21"/>
      <c r="O18" s="21"/>
    </row>
    <row r="19" spans="1:15" x14ac:dyDescent="0.35">
      <c r="A19" s="20" t="str">
        <f t="shared" si="0"/>
        <v>DISTRIBUCION VOLUMEN X CRITERIO (Consumiciones)Total AperitivosEN EL TRABAJO</v>
      </c>
      <c r="B19" s="20" t="s">
        <v>43</v>
      </c>
      <c r="C19" s="20" t="s">
        <v>42</v>
      </c>
      <c r="D19" s="20" t="s">
        <v>178</v>
      </c>
      <c r="E19" s="21">
        <v>9.0174302307135754</v>
      </c>
      <c r="F19" s="21">
        <v>9.6766255096322915</v>
      </c>
      <c r="G19" s="21">
        <v>9.1280928049370242</v>
      </c>
      <c r="H19" s="21">
        <v>8.3851347600654602</v>
      </c>
      <c r="I19" s="21">
        <v>10.010698029834877</v>
      </c>
      <c r="J19" s="21">
        <v>10.547267307605374</v>
      </c>
      <c r="K19" s="21">
        <v>12.493796750601319</v>
      </c>
      <c r="L19" s="21">
        <v>9.1670021073568062</v>
      </c>
      <c r="M19" s="21">
        <v>10.332034411733403</v>
      </c>
      <c r="N19" s="21"/>
      <c r="O19" s="21"/>
    </row>
    <row r="20" spans="1:15" x14ac:dyDescent="0.35">
      <c r="A20" s="20" t="str">
        <f t="shared" si="0"/>
        <v>DISTRIBUCION VOLUMEN X CRITERIO (Consumiciones)Total AperitivosEN COLEGIO/INSTITUTO/UNIV.</v>
      </c>
      <c r="B20" s="20" t="s">
        <v>43</v>
      </c>
      <c r="C20" s="20" t="s">
        <v>42</v>
      </c>
      <c r="D20" s="20" t="s">
        <v>179</v>
      </c>
      <c r="E20" s="21">
        <v>2.1688917778061509</v>
      </c>
      <c r="F20" s="21">
        <v>2.7801874287480919</v>
      </c>
      <c r="G20" s="21">
        <v>2.5323358422658382</v>
      </c>
      <c r="H20" s="21">
        <v>1.3962839008150181</v>
      </c>
      <c r="I20" s="21">
        <v>1.897298913585169</v>
      </c>
      <c r="J20" s="21">
        <v>1.7561016337755815</v>
      </c>
      <c r="K20" s="21">
        <v>1.3929602394789089</v>
      </c>
      <c r="L20" s="21">
        <v>0.90720600596689782</v>
      </c>
      <c r="M20" s="21">
        <v>2.2075499035423265</v>
      </c>
      <c r="N20" s="21"/>
      <c r="O20" s="21"/>
    </row>
    <row r="21" spans="1:15" x14ac:dyDescent="0.35">
      <c r="A21" s="20" t="str">
        <f t="shared" si="0"/>
        <v>DISTRIBUCION VOLUMEN X CRITERIO (Consumiciones)Total AperitivosEN MI CASA</v>
      </c>
      <c r="B21" s="20" t="s">
        <v>43</v>
      </c>
      <c r="C21" s="20" t="s">
        <v>42</v>
      </c>
      <c r="D21" s="20" t="s">
        <v>180</v>
      </c>
      <c r="E21" s="21">
        <v>3.9877156531596887</v>
      </c>
      <c r="F21" s="21">
        <v>4.8223971557204415</v>
      </c>
      <c r="G21" s="21">
        <v>4.6889954393565203</v>
      </c>
      <c r="H21" s="21">
        <v>4.1041071306860299</v>
      </c>
      <c r="I21" s="21">
        <v>4.0862013688162389</v>
      </c>
      <c r="J21" s="21">
        <v>4.2098703699774243</v>
      </c>
      <c r="K21" s="21">
        <v>3.6553635710446253</v>
      </c>
      <c r="L21" s="21">
        <v>6.2472844102952667</v>
      </c>
      <c r="M21" s="21">
        <v>6.1023113172531795</v>
      </c>
      <c r="N21" s="21"/>
      <c r="O21" s="21"/>
    </row>
    <row r="22" spans="1:15" x14ac:dyDescent="0.35">
      <c r="A22" s="20" t="str">
        <f t="shared" si="0"/>
        <v>DISTRIBUCION VOLUMEN X CRITERIO (Consumiciones)Total AperitivosEN M.TRANSP.(AVION,TREN,AUTOC,E</v>
      </c>
      <c r="B22" s="20" t="s">
        <v>43</v>
      </c>
      <c r="C22" s="20" t="s">
        <v>42</v>
      </c>
      <c r="D22" s="20" t="s">
        <v>181</v>
      </c>
      <c r="E22" s="21">
        <v>1.8171857045024549</v>
      </c>
      <c r="F22" s="21">
        <v>0.51325921202635594</v>
      </c>
      <c r="G22" s="21">
        <v>0.43019236405060068</v>
      </c>
      <c r="H22" s="21">
        <v>0.71218957263383775</v>
      </c>
      <c r="I22" s="21">
        <v>0.20555491876806539</v>
      </c>
      <c r="J22" s="21">
        <v>0.47511935722845816</v>
      </c>
      <c r="K22" s="21">
        <v>0.24364155625093883</v>
      </c>
      <c r="L22" s="21">
        <v>0.55246985473444932</v>
      </c>
      <c r="M22" s="21">
        <v>0.81112755755933919</v>
      </c>
      <c r="N22" s="21"/>
      <c r="O22" s="21"/>
    </row>
    <row r="23" spans="1:15" x14ac:dyDescent="0.35">
      <c r="A23" s="20" t="str">
        <f t="shared" si="0"/>
        <v>DISTRIBUCION VOLUMEN X CRITERIO (Consumiciones)Total AperitivosEN OTRO LUGAR</v>
      </c>
      <c r="B23" s="20" t="s">
        <v>43</v>
      </c>
      <c r="C23" s="20" t="s">
        <v>42</v>
      </c>
      <c r="D23" s="20" t="s">
        <v>182</v>
      </c>
      <c r="E23" s="21">
        <v>8.7092033939619053</v>
      </c>
      <c r="F23" s="21">
        <v>9.7814464861940369</v>
      </c>
      <c r="G23" s="21">
        <v>10.794750052678701</v>
      </c>
      <c r="H23" s="21">
        <v>14.769417893573381</v>
      </c>
      <c r="I23" s="21">
        <v>12.22103724376225</v>
      </c>
      <c r="J23" s="21">
        <v>13.820280073178088</v>
      </c>
      <c r="K23" s="21">
        <v>12.490620469727599</v>
      </c>
      <c r="L23" s="21">
        <v>13.351903428598488</v>
      </c>
      <c r="M23" s="21">
        <v>17.47057303102476</v>
      </c>
      <c r="N23" s="21"/>
      <c r="O23" s="21"/>
    </row>
    <row r="24" spans="1:15" x14ac:dyDescent="0.35">
      <c r="A24" s="20" t="str">
        <f t="shared" si="0"/>
        <v>DISTRIBUCION VOLUMEN X CRITERIO (Consumiciones)Total AperitivosDESAYUNO</v>
      </c>
      <c r="B24" s="20" t="s">
        <v>43</v>
      </c>
      <c r="C24" s="20" t="s">
        <v>42</v>
      </c>
      <c r="D24" s="20" t="s">
        <v>183</v>
      </c>
      <c r="E24" s="21">
        <v>5.4971867878464282</v>
      </c>
      <c r="F24" s="21">
        <v>5.6439618959287383</v>
      </c>
      <c r="G24" s="21">
        <v>4.7631355655109102</v>
      </c>
      <c r="H24" s="21">
        <v>6.2280405773353511</v>
      </c>
      <c r="I24" s="21">
        <v>4.4681019302966876</v>
      </c>
      <c r="J24" s="21">
        <v>5.0158072792456343</v>
      </c>
      <c r="K24" s="21">
        <v>4.0738697960121844</v>
      </c>
      <c r="L24" s="21">
        <v>4.0050649077735416</v>
      </c>
      <c r="M24" s="21">
        <v>3.9657993376304774</v>
      </c>
      <c r="N24" s="21"/>
      <c r="O24" s="21"/>
    </row>
    <row r="25" spans="1:15" x14ac:dyDescent="0.35">
      <c r="A25" s="20" t="str">
        <f t="shared" si="0"/>
        <v>DISTRIBUCION VOLUMEN X CRITERIO (Consumiciones)Total AperitivosAPERITIVO/ANTES DE COMER</v>
      </c>
      <c r="B25" s="20" t="s">
        <v>43</v>
      </c>
      <c r="C25" s="20" t="s">
        <v>42</v>
      </c>
      <c r="D25" s="20" t="s">
        <v>184</v>
      </c>
      <c r="E25" s="21">
        <v>18.325962725229147</v>
      </c>
      <c r="F25" s="21">
        <v>19.539188066392288</v>
      </c>
      <c r="G25" s="21">
        <v>19.080540689352279</v>
      </c>
      <c r="H25" s="21">
        <v>21.702536399657383</v>
      </c>
      <c r="I25" s="21">
        <v>20.472631981128941</v>
      </c>
      <c r="J25" s="21">
        <v>19.350816611020445</v>
      </c>
      <c r="K25" s="21">
        <v>18.665156651276934</v>
      </c>
      <c r="L25" s="21">
        <v>21.898485781261098</v>
      </c>
      <c r="M25" s="21">
        <v>21.620927156345502</v>
      </c>
      <c r="N25" s="21"/>
      <c r="O25" s="21"/>
    </row>
    <row r="26" spans="1:15" x14ac:dyDescent="0.35">
      <c r="A26" s="20" t="str">
        <f t="shared" si="0"/>
        <v>DISTRIBUCION VOLUMEN X CRITERIO (Consumiciones)Total AperitivosCOMIDA</v>
      </c>
      <c r="B26" s="20" t="s">
        <v>43</v>
      </c>
      <c r="C26" s="20" t="s">
        <v>42</v>
      </c>
      <c r="D26" s="20" t="s">
        <v>185</v>
      </c>
      <c r="E26" s="21">
        <v>9.1665834813258584</v>
      </c>
      <c r="F26" s="21">
        <v>6.9041099066720761</v>
      </c>
      <c r="G26" s="21">
        <v>7.4575926358000419</v>
      </c>
      <c r="H26" s="21">
        <v>7.8720297591484858</v>
      </c>
      <c r="I26" s="21">
        <v>6.6660262799428551</v>
      </c>
      <c r="J26" s="21">
        <v>7.3608061767769346</v>
      </c>
      <c r="K26" s="21">
        <v>7.9473425116689853</v>
      </c>
      <c r="L26" s="21">
        <v>9.4081642317618908</v>
      </c>
      <c r="M26" s="21">
        <v>9.8948580055397208</v>
      </c>
      <c r="N26" s="21"/>
      <c r="O26" s="21"/>
    </row>
    <row r="27" spans="1:15" x14ac:dyDescent="0.35">
      <c r="A27" s="20" t="str">
        <f t="shared" si="0"/>
        <v>DISTRIBUCION VOLUMEN X CRITERIO (Consumiciones)Total AperitivosTARDE/MERIENDA</v>
      </c>
      <c r="B27" s="20" t="s">
        <v>43</v>
      </c>
      <c r="C27" s="20" t="s">
        <v>42</v>
      </c>
      <c r="D27" s="20" t="s">
        <v>186</v>
      </c>
      <c r="E27" s="21">
        <v>32.239620210555636</v>
      </c>
      <c r="F27" s="21">
        <v>36.596224373466271</v>
      </c>
      <c r="G27" s="21">
        <v>37.217660322886132</v>
      </c>
      <c r="H27" s="21">
        <v>33.362463364950791</v>
      </c>
      <c r="I27" s="21">
        <v>30.922007375660321</v>
      </c>
      <c r="J27" s="21">
        <v>34.738788723636468</v>
      </c>
      <c r="K27" s="21">
        <v>37.338149938555709</v>
      </c>
      <c r="L27" s="21">
        <v>30.634071697487741</v>
      </c>
      <c r="M27" s="21">
        <v>31.033765104770833</v>
      </c>
      <c r="N27" s="21"/>
      <c r="O27" s="21"/>
    </row>
    <row r="28" spans="1:15" x14ac:dyDescent="0.35">
      <c r="A28" s="20" t="str">
        <f t="shared" si="0"/>
        <v>DISTRIBUCION VOLUMEN X CRITERIO (Consumiciones)Total AperitivosANTES DE CENAR</v>
      </c>
      <c r="B28" s="20" t="s">
        <v>43</v>
      </c>
      <c r="C28" s="20" t="s">
        <v>42</v>
      </c>
      <c r="D28" s="20" t="s">
        <v>187</v>
      </c>
      <c r="E28" s="21">
        <v>9.137248074162633</v>
      </c>
      <c r="F28" s="21">
        <v>6.4591919309025565</v>
      </c>
      <c r="G28" s="21">
        <v>6.683698505055137</v>
      </c>
      <c r="H28" s="21">
        <v>8.2225317058740455</v>
      </c>
      <c r="I28" s="21">
        <v>6.8484775241702378</v>
      </c>
      <c r="J28" s="21">
        <v>9.2797973302728671</v>
      </c>
      <c r="K28" s="21">
        <v>6.6349068743405377</v>
      </c>
      <c r="L28" s="21">
        <v>8.2118174768545931</v>
      </c>
      <c r="M28" s="21">
        <v>6.5591996114861999</v>
      </c>
      <c r="N28" s="21"/>
      <c r="O28" s="21"/>
    </row>
    <row r="29" spans="1:15" x14ac:dyDescent="0.35">
      <c r="A29" s="20" t="str">
        <f t="shared" si="0"/>
        <v>DISTRIBUCION VOLUMEN X CRITERIO (Consumiciones)Total AperitivosCENA</v>
      </c>
      <c r="B29" s="20" t="s">
        <v>43</v>
      </c>
      <c r="C29" s="20" t="s">
        <v>42</v>
      </c>
      <c r="D29" s="20" t="s">
        <v>188</v>
      </c>
      <c r="E29" s="21">
        <v>4.5648570953226626</v>
      </c>
      <c r="F29" s="21">
        <v>4.5437257743512456</v>
      </c>
      <c r="G29" s="21">
        <v>4.1700202076307828</v>
      </c>
      <c r="H29" s="21">
        <v>5.1349757827480973</v>
      </c>
      <c r="I29" s="21">
        <v>5.3111016977308214</v>
      </c>
      <c r="J29" s="21">
        <v>4.6866036675766258</v>
      </c>
      <c r="K29" s="21">
        <v>5.2681830768478983</v>
      </c>
      <c r="L29" s="21">
        <v>5.1077223379821461</v>
      </c>
      <c r="M29" s="21">
        <v>3.6555758974767172</v>
      </c>
      <c r="N29" s="21"/>
      <c r="O29" s="21"/>
    </row>
    <row r="30" spans="1:15" x14ac:dyDescent="0.35">
      <c r="A30" s="20" t="str">
        <f t="shared" si="0"/>
        <v>DISTRIBUCION VOLUMEN X CRITERIO (Consumiciones)Total AperitivosDESPUES DE LA CENA</v>
      </c>
      <c r="B30" s="20" t="s">
        <v>43</v>
      </c>
      <c r="C30" s="20" t="s">
        <v>42</v>
      </c>
      <c r="D30" s="20" t="s">
        <v>189</v>
      </c>
      <c r="E30" s="21">
        <v>2.1925102240587484</v>
      </c>
      <c r="F30" s="21">
        <v>1.7609367572894326</v>
      </c>
      <c r="G30" s="21">
        <v>1.4621605453073168</v>
      </c>
      <c r="H30" s="21">
        <v>2.4071850018163818</v>
      </c>
      <c r="I30" s="21">
        <v>1.9778414565267952</v>
      </c>
      <c r="J30" s="21">
        <v>2.6927608860711612</v>
      </c>
      <c r="K30" s="21">
        <v>2.9424034401565153</v>
      </c>
      <c r="L30" s="21">
        <v>4.2906309935358609</v>
      </c>
      <c r="M30" s="21">
        <v>3.514906891737553</v>
      </c>
      <c r="N30" s="21"/>
      <c r="O30" s="21"/>
    </row>
    <row r="31" spans="1:15" x14ac:dyDescent="0.35">
      <c r="A31" s="20" t="str">
        <f t="shared" si="0"/>
        <v>DISTRIBUCION VOLUMEN X CRITERIO (Consumiciones)Total AperitivosDURANTE EL DIA</v>
      </c>
      <c r="B31" s="20" t="s">
        <v>43</v>
      </c>
      <c r="C31" s="20" t="s">
        <v>42</v>
      </c>
      <c r="D31" s="20" t="s">
        <v>190</v>
      </c>
      <c r="E31" s="21">
        <v>18.876015151339285</v>
      </c>
      <c r="F31" s="21">
        <v>18.552686800765173</v>
      </c>
      <c r="G31" s="21">
        <v>19.16517376705599</v>
      </c>
      <c r="H31" s="21">
        <v>15.070269730929573</v>
      </c>
      <c r="I31" s="21">
        <v>23.333798465065282</v>
      </c>
      <c r="J31" s="21">
        <v>16.87460733201652</v>
      </c>
      <c r="K31" s="21">
        <v>17.129954228978178</v>
      </c>
      <c r="L31" s="21">
        <v>16.444012975635168</v>
      </c>
      <c r="M31" s="21">
        <v>19.754960840062711</v>
      </c>
      <c r="N31" s="21"/>
      <c r="O31" s="21"/>
    </row>
    <row r="32" spans="1:15" x14ac:dyDescent="0.35">
      <c r="A32" s="20" t="str">
        <f t="shared" si="0"/>
        <v>DISTRIBUCION VOLUMEN X CRITERIO (Consumiciones)Total AperitivosCON AMIGOS</v>
      </c>
      <c r="B32" s="20" t="s">
        <v>43</v>
      </c>
      <c r="C32" s="20" t="s">
        <v>42</v>
      </c>
      <c r="D32" s="20" t="s">
        <v>191</v>
      </c>
      <c r="E32" s="21">
        <v>19.733791433070625</v>
      </c>
      <c r="F32" s="21">
        <v>18.066832840608274</v>
      </c>
      <c r="G32" s="21">
        <v>19.290383573610111</v>
      </c>
      <c r="H32" s="21">
        <v>20.498538814004622</v>
      </c>
      <c r="I32" s="21">
        <v>21.584363267882654</v>
      </c>
      <c r="J32" s="21">
        <v>18.23080989472577</v>
      </c>
      <c r="K32" s="21">
        <v>16.428149992851104</v>
      </c>
      <c r="L32" s="21">
        <v>19.924910614921977</v>
      </c>
      <c r="M32" s="21">
        <v>18.68253217268115</v>
      </c>
      <c r="N32" s="21"/>
      <c r="O32" s="21"/>
    </row>
    <row r="33" spans="1:15" x14ac:dyDescent="0.35">
      <c r="A33" s="20" t="str">
        <f t="shared" si="0"/>
        <v>DISTRIBUCION VOLUMEN X CRITERIO (Consumiciones)Total AperitivosCON CLIENTES</v>
      </c>
      <c r="B33" s="20" t="s">
        <v>43</v>
      </c>
      <c r="C33" s="20" t="s">
        <v>42</v>
      </c>
      <c r="D33" s="20" t="s">
        <v>192</v>
      </c>
      <c r="E33" s="21">
        <v>0.19857842056186861</v>
      </c>
      <c r="F33" s="21">
        <v>0.25650161343303768</v>
      </c>
      <c r="G33" s="21">
        <v>1.0447393554710365</v>
      </c>
      <c r="H33" s="21">
        <v>0.40440161640407013</v>
      </c>
      <c r="I33" s="21">
        <v>0.64613882521013988</v>
      </c>
      <c r="J33" s="21">
        <v>0.245025744258629</v>
      </c>
      <c r="K33" s="21">
        <v>0.32025942341905367</v>
      </c>
      <c r="L33" s="21">
        <v>0.14378951294011794</v>
      </c>
      <c r="M33" s="21">
        <v>0.17472800009301434</v>
      </c>
      <c r="N33" s="21"/>
      <c r="O33" s="21"/>
    </row>
    <row r="34" spans="1:15" x14ac:dyDescent="0.35">
      <c r="A34" s="20" t="str">
        <f t="shared" si="0"/>
        <v>DISTRIBUCION VOLUMEN X CRITERIO (Consumiciones)Total AperitivosCON COMPAÑEROS DE TRABAJO</v>
      </c>
      <c r="B34" s="20" t="s">
        <v>43</v>
      </c>
      <c r="C34" s="20" t="s">
        <v>42</v>
      </c>
      <c r="D34" s="20" t="s">
        <v>193</v>
      </c>
      <c r="E34" s="21">
        <v>4.6100039077764752</v>
      </c>
      <c r="F34" s="21">
        <v>5.9678403184356466</v>
      </c>
      <c r="G34" s="21">
        <v>4.0453287110631733</v>
      </c>
      <c r="H34" s="21">
        <v>4.0100817969039309</v>
      </c>
      <c r="I34" s="21">
        <v>3.5996453370543873</v>
      </c>
      <c r="J34" s="21">
        <v>4.3804393453088801</v>
      </c>
      <c r="K34" s="21">
        <v>5.372946955204486</v>
      </c>
      <c r="L34" s="21">
        <v>3.7612419494234368</v>
      </c>
      <c r="M34" s="21">
        <v>4.2504017951770274</v>
      </c>
      <c r="N34" s="21"/>
      <c r="O34" s="21"/>
    </row>
    <row r="35" spans="1:15" x14ac:dyDescent="0.35">
      <c r="A35" s="20" t="str">
        <f t="shared" si="0"/>
        <v>DISTRIBUCION VOLUMEN X CRITERIO (Consumiciones)Total AperitivosCON COMPAÑEROS DE CLASE</v>
      </c>
      <c r="B35" s="20" t="s">
        <v>43</v>
      </c>
      <c r="C35" s="20" t="s">
        <v>42</v>
      </c>
      <c r="D35" s="20" t="s">
        <v>194</v>
      </c>
      <c r="E35" s="21">
        <v>0.59841212726196424</v>
      </c>
      <c r="F35" s="21">
        <v>2.7559445829227291</v>
      </c>
      <c r="G35" s="21">
        <v>1.3018154574247096</v>
      </c>
      <c r="H35" s="21">
        <v>0.72763900590165964</v>
      </c>
      <c r="I35" s="21">
        <v>0.89318083657264369</v>
      </c>
      <c r="J35" s="21">
        <v>1.5613789069599446</v>
      </c>
      <c r="K35" s="21">
        <v>0.92224627307328244</v>
      </c>
      <c r="L35" s="21">
        <v>1.0086314315819385</v>
      </c>
      <c r="M35" s="21">
        <v>1.19872963857663</v>
      </c>
      <c r="N35" s="21"/>
      <c r="O35" s="21"/>
    </row>
    <row r="36" spans="1:15" x14ac:dyDescent="0.35">
      <c r="A36" s="20" t="str">
        <f t="shared" si="0"/>
        <v>DISTRIBUCION VOLUMEN X CRITERIO (Consumiciones)Total AperitivosCON FAMILIA</v>
      </c>
      <c r="B36" s="20" t="s">
        <v>43</v>
      </c>
      <c r="C36" s="20" t="s">
        <v>42</v>
      </c>
      <c r="D36" s="20" t="s">
        <v>195</v>
      </c>
      <c r="E36" s="21">
        <v>36.665397606583639</v>
      </c>
      <c r="F36" s="21">
        <v>34.487198809730842</v>
      </c>
      <c r="G36" s="21">
        <v>37.267900868774731</v>
      </c>
      <c r="H36" s="21">
        <v>37.653445609380256</v>
      </c>
      <c r="I36" s="21">
        <v>32.214126715173258</v>
      </c>
      <c r="J36" s="21">
        <v>32.480130192789026</v>
      </c>
      <c r="K36" s="21">
        <v>35.329012022811305</v>
      </c>
      <c r="L36" s="21">
        <v>35.02962730566145</v>
      </c>
      <c r="M36" s="21">
        <v>33.169437272103657</v>
      </c>
      <c r="N36" s="21"/>
      <c r="O36" s="21"/>
    </row>
    <row r="37" spans="1:15" x14ac:dyDescent="0.35">
      <c r="A37" s="20" t="str">
        <f t="shared" si="0"/>
        <v>DISTRIBUCION VOLUMEN X CRITERIO (Consumiciones)Total AperitivosCON LA PAREJA</v>
      </c>
      <c r="B37" s="20" t="s">
        <v>43</v>
      </c>
      <c r="C37" s="20" t="s">
        <v>42</v>
      </c>
      <c r="D37" s="20" t="s">
        <v>196</v>
      </c>
      <c r="E37" s="21">
        <v>9.0873678223625411</v>
      </c>
      <c r="F37" s="21">
        <v>7.7629973141653608</v>
      </c>
      <c r="G37" s="21">
        <v>7.9740998400666534</v>
      </c>
      <c r="H37" s="21">
        <v>9.9265015363708482</v>
      </c>
      <c r="I37" s="21">
        <v>8.1064553639655799</v>
      </c>
      <c r="J37" s="21">
        <v>8.3233203958554558</v>
      </c>
      <c r="K37" s="21">
        <v>8.9137508528902352</v>
      </c>
      <c r="L37" s="21">
        <v>10.049036002651954</v>
      </c>
      <c r="M37" s="21">
        <v>8.6984394159056322</v>
      </c>
      <c r="N37" s="21"/>
      <c r="O37" s="21"/>
    </row>
    <row r="38" spans="1:15" x14ac:dyDescent="0.35">
      <c r="A38" s="20" t="str">
        <f t="shared" si="0"/>
        <v>DISTRIBUCION VOLUMEN X CRITERIO (Consumiciones)Total AperitivosESTABA SOLO/A</v>
      </c>
      <c r="B38" s="20" t="s">
        <v>43</v>
      </c>
      <c r="C38" s="20" t="s">
        <v>42</v>
      </c>
      <c r="D38" s="20" t="s">
        <v>197</v>
      </c>
      <c r="E38" s="21">
        <v>27.480559779307356</v>
      </c>
      <c r="F38" s="21">
        <v>28.363495835990189</v>
      </c>
      <c r="G38" s="21">
        <v>27.128441574273744</v>
      </c>
      <c r="H38" s="21">
        <v>25.763558393686161</v>
      </c>
      <c r="I38" s="21">
        <v>30.886640752184459</v>
      </c>
      <c r="J38" s="21">
        <v>33.566398599172828</v>
      </c>
      <c r="K38" s="21">
        <v>30.912922848047081</v>
      </c>
      <c r="L38" s="21">
        <v>28.642745305803519</v>
      </c>
      <c r="M38" s="21">
        <v>32.294306358872632</v>
      </c>
      <c r="N38" s="21"/>
      <c r="O38" s="21"/>
    </row>
    <row r="39" spans="1:15" x14ac:dyDescent="0.35">
      <c r="A39" s="20" t="str">
        <f t="shared" si="0"/>
        <v>DISTRIBUCION VOLUMEN X CRITERIO (Consumiciones)Total AperitivosOTROS</v>
      </c>
      <c r="B39" s="20" t="s">
        <v>43</v>
      </c>
      <c r="C39" s="20" t="s">
        <v>42</v>
      </c>
      <c r="D39" s="20" t="s">
        <v>198</v>
      </c>
      <c r="E39" s="21">
        <v>1.625868706448605</v>
      </c>
      <c r="F39" s="21">
        <v>2.3392166637682839</v>
      </c>
      <c r="G39" s="21">
        <v>1.94727285791444</v>
      </c>
      <c r="H39" s="21">
        <v>1.0158618959652435</v>
      </c>
      <c r="I39" s="21">
        <v>2.0694300475098841</v>
      </c>
      <c r="J39" s="21">
        <v>1.2124812372743283</v>
      </c>
      <c r="K39" s="21">
        <v>1.8006815882490277</v>
      </c>
      <c r="L39" s="21">
        <v>1.4399906471242867</v>
      </c>
      <c r="M39" s="21">
        <v>1.5314187282612488</v>
      </c>
      <c r="N39" s="21"/>
      <c r="O39" s="21"/>
    </row>
    <row r="40" spans="1:15" x14ac:dyDescent="0.35">
      <c r="A40" s="20" t="str">
        <f t="shared" si="0"/>
        <v>DISTRIBUCION VOLUMEN X CRITERIO (Consumiciones)Total AperitivosESTAR TRABAJANDO</v>
      </c>
      <c r="B40" s="20" t="s">
        <v>43</v>
      </c>
      <c r="C40" s="20" t="s">
        <v>42</v>
      </c>
      <c r="D40" s="20" t="s">
        <v>199</v>
      </c>
      <c r="E40" s="21">
        <v>6.3889228078728157</v>
      </c>
      <c r="F40" s="21">
        <v>7.9935849129519054</v>
      </c>
      <c r="G40" s="21">
        <v>7.2142848492823983</v>
      </c>
      <c r="H40" s="21">
        <v>6.3781502980341616</v>
      </c>
      <c r="I40" s="21">
        <v>12.508837502907072</v>
      </c>
      <c r="J40" s="21">
        <v>8.7396024285678688</v>
      </c>
      <c r="K40" s="21">
        <v>9.4711266114422106</v>
      </c>
      <c r="L40" s="21">
        <v>6.8688377572040826</v>
      </c>
      <c r="M40" s="21">
        <v>7.177601964749349</v>
      </c>
      <c r="N40" s="21"/>
      <c r="O40" s="21"/>
    </row>
    <row r="41" spans="1:15" x14ac:dyDescent="0.35">
      <c r="A41" s="20" t="str">
        <f t="shared" si="0"/>
        <v>DISTRIBUCION VOLUMEN X CRITERIO (Consumiciones)Total AperitivosCOMIDA DE NEGOCIOS</v>
      </c>
      <c r="B41" s="20" t="s">
        <v>43</v>
      </c>
      <c r="C41" s="20" t="s">
        <v>42</v>
      </c>
      <c r="D41" s="20" t="s">
        <v>200</v>
      </c>
      <c r="E41" s="21">
        <v>0.38961560634375275</v>
      </c>
      <c r="F41" s="21">
        <v>0.50235255927192635</v>
      </c>
      <c r="G41" s="21">
        <v>0.11053727431919336</v>
      </c>
      <c r="H41" s="21">
        <v>6.7078225272088371E-2</v>
      </c>
      <c r="I41" s="21">
        <v>0.25357661384099139</v>
      </c>
      <c r="J41" s="21">
        <v>0.39536889340742165</v>
      </c>
      <c r="K41" s="21" t="s">
        <v>174</v>
      </c>
      <c r="L41" s="21">
        <v>0.37613403618023816</v>
      </c>
      <c r="M41" s="21">
        <v>0.301958757077811</v>
      </c>
      <c r="N41" s="21"/>
      <c r="O41" s="21"/>
    </row>
    <row r="42" spans="1:15" x14ac:dyDescent="0.35">
      <c r="A42" s="20" t="str">
        <f t="shared" si="0"/>
        <v>DISTRIBUCION VOLUMEN X CRITERIO (Consumiciones)Total AperitivosPOR PLACER/RELAX</v>
      </c>
      <c r="B42" s="20" t="s">
        <v>43</v>
      </c>
      <c r="C42" s="20" t="s">
        <v>42</v>
      </c>
      <c r="D42" s="20" t="s">
        <v>201</v>
      </c>
      <c r="E42" s="21">
        <v>16.65426237817217</v>
      </c>
      <c r="F42" s="21">
        <v>14.731381755647016</v>
      </c>
      <c r="G42" s="21">
        <v>17.834885168503224</v>
      </c>
      <c r="H42" s="21">
        <v>21.196493153611087</v>
      </c>
      <c r="I42" s="21">
        <v>16.383492807070002</v>
      </c>
      <c r="J42" s="21">
        <v>19.135544605699071</v>
      </c>
      <c r="K42" s="21">
        <v>15.691985818041637</v>
      </c>
      <c r="L42" s="21">
        <v>22.890578753581323</v>
      </c>
      <c r="M42" s="21">
        <v>19.82330850267461</v>
      </c>
      <c r="N42" s="21"/>
      <c r="O42" s="21"/>
    </row>
    <row r="43" spans="1:15" x14ac:dyDescent="0.35">
      <c r="A43" s="20" t="str">
        <f t="shared" si="0"/>
        <v>DISTRIBUCION VOLUMEN X CRITERIO (Consumiciones)Total AperitivosTENER HAMBRE/SIN PLANIFICAR</v>
      </c>
      <c r="B43" s="20" t="s">
        <v>43</v>
      </c>
      <c r="C43" s="20" t="s">
        <v>42</v>
      </c>
      <c r="D43" s="20" t="s">
        <v>202</v>
      </c>
      <c r="E43" s="21">
        <v>43.274012512622896</v>
      </c>
      <c r="F43" s="21">
        <v>44.168910014878357</v>
      </c>
      <c r="G43" s="21">
        <v>41.689246520985499</v>
      </c>
      <c r="H43" s="21">
        <v>41.49095076516398</v>
      </c>
      <c r="I43" s="21">
        <v>38.377944449981726</v>
      </c>
      <c r="J43" s="21">
        <v>40.314291223334322</v>
      </c>
      <c r="K43" s="21">
        <v>41.845772107729303</v>
      </c>
      <c r="L43" s="21">
        <v>37.313053477138723</v>
      </c>
      <c r="M43" s="21">
        <v>43.024406429796073</v>
      </c>
      <c r="N43" s="21"/>
      <c r="O43" s="21"/>
    </row>
    <row r="44" spans="1:15" x14ac:dyDescent="0.35">
      <c r="A44" s="20" t="str">
        <f t="shared" si="0"/>
        <v>DISTRIBUCION VOLUMEN X CRITERIO (Consumiciones)Total AperitivosESTAR DE COMPRAS</v>
      </c>
      <c r="B44" s="20" t="s">
        <v>43</v>
      </c>
      <c r="C44" s="20" t="s">
        <v>42</v>
      </c>
      <c r="D44" s="20" t="s">
        <v>203</v>
      </c>
      <c r="E44" s="21">
        <v>2.9466553689366592</v>
      </c>
      <c r="F44" s="21">
        <v>4.1411481460011981</v>
      </c>
      <c r="G44" s="21">
        <v>3.3593050770965922</v>
      </c>
      <c r="H44" s="21">
        <v>2.4506327121565477</v>
      </c>
      <c r="I44" s="21">
        <v>3.09465679922921</v>
      </c>
      <c r="J44" s="21">
        <v>1.8002483552919879</v>
      </c>
      <c r="K44" s="21">
        <v>1.9994597607744695</v>
      </c>
      <c r="L44" s="21">
        <v>2.8060854367437784</v>
      </c>
      <c r="M44" s="21">
        <v>2.353249733701694</v>
      </c>
      <c r="N44" s="21"/>
      <c r="O44" s="21"/>
    </row>
    <row r="45" spans="1:15" x14ac:dyDescent="0.35">
      <c r="A45" s="20" t="str">
        <f t="shared" si="0"/>
        <v>DISTRIBUCION VOLUMEN X CRITERIO (Consumiciones)Total AperitivosNO COCINAR EN CASA</v>
      </c>
      <c r="B45" s="20" t="s">
        <v>43</v>
      </c>
      <c r="C45" s="20" t="s">
        <v>42</v>
      </c>
      <c r="D45" s="20" t="s">
        <v>204</v>
      </c>
      <c r="E45" s="21">
        <v>1.8861776916261379</v>
      </c>
      <c r="F45" s="21">
        <v>2.1411257318416324</v>
      </c>
      <c r="G45" s="21">
        <v>2.1507127569650928</v>
      </c>
      <c r="H45" s="21">
        <v>2.0962527728806126</v>
      </c>
      <c r="I45" s="21">
        <v>1.9882421342901759</v>
      </c>
      <c r="J45" s="21">
        <v>2.3259700110062353</v>
      </c>
      <c r="K45" s="21">
        <v>2.4251619360291601</v>
      </c>
      <c r="L45" s="21">
        <v>2.7297832855823643</v>
      </c>
      <c r="M45" s="21">
        <v>2.161429988364262</v>
      </c>
      <c r="N45" s="21"/>
      <c r="O45" s="21"/>
    </row>
    <row r="46" spans="1:15" x14ac:dyDescent="0.35">
      <c r="A46" s="20" t="str">
        <f t="shared" si="0"/>
        <v>DISTRIBUCION VOLUMEN X CRITERIO (Consumiciones)Total AperitivosCELEBRACION/FIESTA/SALIR TOMAR</v>
      </c>
      <c r="B46" s="20" t="s">
        <v>43</v>
      </c>
      <c r="C46" s="20" t="s">
        <v>42</v>
      </c>
      <c r="D46" s="20" t="s">
        <v>205</v>
      </c>
      <c r="E46" s="21">
        <v>15.991526702494399</v>
      </c>
      <c r="F46" s="21">
        <v>16.182714045562573</v>
      </c>
      <c r="G46" s="21">
        <v>17.902265466749444</v>
      </c>
      <c r="H46" s="21">
        <v>17.747194796927122</v>
      </c>
      <c r="I46" s="21">
        <v>16.37613375859663</v>
      </c>
      <c r="J46" s="21">
        <v>17.622496265906225</v>
      </c>
      <c r="K46" s="21">
        <v>17.408715859505222</v>
      </c>
      <c r="L46" s="21">
        <v>16.506145964056543</v>
      </c>
      <c r="M46" s="21">
        <v>15.166079811681707</v>
      </c>
      <c r="N46" s="21"/>
      <c r="O46" s="21"/>
    </row>
    <row r="47" spans="1:15" x14ac:dyDescent="0.35">
      <c r="A47" s="20" t="str">
        <f t="shared" si="0"/>
        <v>DISTRIBUCION VOLUMEN X CRITERIO (Consumiciones)Total AperitivosVIENDO DEPORTES</v>
      </c>
      <c r="B47" s="20" t="s">
        <v>43</v>
      </c>
      <c r="C47" s="20" t="s">
        <v>42</v>
      </c>
      <c r="D47" s="20" t="s">
        <v>206</v>
      </c>
      <c r="E47" s="21">
        <v>3.7771515017855832</v>
      </c>
      <c r="F47" s="21">
        <v>2.951231426197515</v>
      </c>
      <c r="G47" s="21">
        <v>2.2940488809913449</v>
      </c>
      <c r="H47" s="21">
        <v>1.3857348335639237</v>
      </c>
      <c r="I47" s="21">
        <v>3.1344928402936976</v>
      </c>
      <c r="J47" s="21">
        <v>2.1739594125456323</v>
      </c>
      <c r="K47" s="21">
        <v>1.7886144356988634</v>
      </c>
      <c r="L47" s="21">
        <v>2.4887328925248027</v>
      </c>
      <c r="M47" s="21">
        <v>1.6832172591710812</v>
      </c>
      <c r="N47" s="21"/>
      <c r="O47" s="21"/>
    </row>
    <row r="48" spans="1:15" x14ac:dyDescent="0.35">
      <c r="A48" s="20" t="str">
        <f t="shared" si="0"/>
        <v>DISTRIBUCION VOLUMEN X CRITERIO (Consumiciones)Total AperitivosOTROS MOTIVOS</v>
      </c>
      <c r="B48" s="20" t="s">
        <v>43</v>
      </c>
      <c r="C48" s="20" t="s">
        <v>42</v>
      </c>
      <c r="D48" s="20" t="s">
        <v>207</v>
      </c>
      <c r="E48" s="21">
        <v>8.6916609597653789</v>
      </c>
      <c r="F48" s="21">
        <v>7.1875732807759922</v>
      </c>
      <c r="G48" s="21">
        <v>7.4446897850143827</v>
      </c>
      <c r="H48" s="21">
        <v>7.1875314002159989</v>
      </c>
      <c r="I48" s="21">
        <v>7.8826132097411881</v>
      </c>
      <c r="J48" s="21">
        <v>7.4925110546704534</v>
      </c>
      <c r="K48" s="21">
        <v>9.369141752619301</v>
      </c>
      <c r="L48" s="21">
        <v>8.0206236829019968</v>
      </c>
      <c r="M48" s="21">
        <v>8.3087334217565942</v>
      </c>
      <c r="N48" s="21"/>
      <c r="O48" s="21"/>
    </row>
    <row r="49" spans="1:15" x14ac:dyDescent="0.35">
      <c r="A49" s="20" t="str">
        <f t="shared" si="0"/>
        <v>DISTRIBUCION VOLUMEN X CRITERIO (kg ó litros)Total AperitivosT.ESPAÑA</v>
      </c>
      <c r="B49" s="20" t="s">
        <v>47</v>
      </c>
      <c r="C49" s="20" t="s">
        <v>42</v>
      </c>
      <c r="D49" s="20" t="s">
        <v>79</v>
      </c>
      <c r="E49" s="21">
        <v>100</v>
      </c>
      <c r="F49" s="21">
        <v>100</v>
      </c>
      <c r="G49" s="21">
        <v>100</v>
      </c>
      <c r="H49" s="21">
        <v>100</v>
      </c>
      <c r="I49" s="21">
        <v>100</v>
      </c>
      <c r="J49" s="21">
        <v>100</v>
      </c>
      <c r="K49" s="21">
        <v>100</v>
      </c>
      <c r="L49" s="21">
        <v>100</v>
      </c>
      <c r="M49" s="21">
        <v>100</v>
      </c>
      <c r="N49" s="21"/>
      <c r="O49" s="21"/>
    </row>
    <row r="50" spans="1:15" x14ac:dyDescent="0.35">
      <c r="A50" s="20" t="str">
        <f t="shared" si="0"/>
        <v>DISTRIBUCION VOLUMEN X CRITERIO (kg ó litros)Total AperitivosHiper+Super+Discount+G.A</v>
      </c>
      <c r="B50" s="20" t="s">
        <v>47</v>
      </c>
      <c r="C50" s="20" t="s">
        <v>42</v>
      </c>
      <c r="D50" s="20" t="s">
        <v>110</v>
      </c>
      <c r="E50" s="21">
        <v>51.009050608952492</v>
      </c>
      <c r="F50" s="21">
        <v>52.277855294817634</v>
      </c>
      <c r="G50" s="21">
        <v>48.292395864014381</v>
      </c>
      <c r="H50" s="21">
        <v>46.029068227344062</v>
      </c>
      <c r="I50" s="21">
        <v>53.002276485470276</v>
      </c>
      <c r="J50" s="21">
        <v>52.316770835945206</v>
      </c>
      <c r="K50" s="21">
        <v>53.208339529577842</v>
      </c>
      <c r="L50" s="21">
        <v>50.537208856599634</v>
      </c>
      <c r="M50" s="21">
        <v>54.485387751797532</v>
      </c>
      <c r="N50" s="21"/>
      <c r="O50" s="21"/>
    </row>
    <row r="51" spans="1:15" x14ac:dyDescent="0.35">
      <c r="A51" s="20" t="str">
        <f t="shared" si="0"/>
        <v>DISTRIBUCION VOLUMEN X CRITERIO (kg ó litros)Total AperitivosRestaurantes</v>
      </c>
      <c r="B51" s="20" t="s">
        <v>47</v>
      </c>
      <c r="C51" s="20" t="s">
        <v>42</v>
      </c>
      <c r="D51" s="20" t="s">
        <v>111</v>
      </c>
      <c r="E51" s="21">
        <v>2.2551828801962737</v>
      </c>
      <c r="F51" s="21">
        <v>2.2944807811562211</v>
      </c>
      <c r="G51" s="21">
        <v>0.95613875224966494</v>
      </c>
      <c r="H51" s="21">
        <v>1.6329298431647141</v>
      </c>
      <c r="I51" s="21">
        <v>1.1634924584519704</v>
      </c>
      <c r="J51" s="21">
        <v>1.5447616809365194</v>
      </c>
      <c r="K51" s="21">
        <v>2.7056721875726502</v>
      </c>
      <c r="L51" s="21">
        <v>2.1203615040842947</v>
      </c>
      <c r="M51" s="21">
        <v>1.8209318594719426</v>
      </c>
      <c r="N51" s="21"/>
      <c r="O51" s="21"/>
    </row>
    <row r="52" spans="1:15" x14ac:dyDescent="0.35">
      <c r="A52" s="20" t="str">
        <f t="shared" si="0"/>
        <v>DISTRIBUCION VOLUMEN X CRITERIO (kg ó litros)Total AperitivosRestaurantes Fast Food</v>
      </c>
      <c r="B52" s="20" t="s">
        <v>47</v>
      </c>
      <c r="C52" s="20" t="s">
        <v>42</v>
      </c>
      <c r="D52" s="20" t="s">
        <v>112</v>
      </c>
      <c r="E52" s="21">
        <v>1.6690755544366875</v>
      </c>
      <c r="F52" s="21">
        <v>1.9612171480311142</v>
      </c>
      <c r="G52" s="21">
        <v>1.3993101985386596</v>
      </c>
      <c r="H52" s="21">
        <v>2.4383157711740555</v>
      </c>
      <c r="I52" s="21">
        <v>1.9995225808956316</v>
      </c>
      <c r="J52" s="21">
        <v>1.9797858335033787</v>
      </c>
      <c r="K52" s="21">
        <v>1.8342279040172778</v>
      </c>
      <c r="L52" s="21">
        <v>1.6438227716418323</v>
      </c>
      <c r="M52" s="21">
        <v>1.9653161196673516</v>
      </c>
      <c r="N52" s="21"/>
      <c r="O52" s="21"/>
    </row>
    <row r="53" spans="1:15" x14ac:dyDescent="0.35">
      <c r="A53" s="20" t="str">
        <f t="shared" si="0"/>
        <v>DISTRIBUCION VOLUMEN X CRITERIO (kg ó litros)Total AperitivosBares/Cafeterias/Cervecerias</v>
      </c>
      <c r="B53" s="20" t="s">
        <v>47</v>
      </c>
      <c r="C53" s="20" t="s">
        <v>42</v>
      </c>
      <c r="D53" s="20" t="s">
        <v>113</v>
      </c>
      <c r="E53" s="21">
        <v>6.8800569618359066</v>
      </c>
      <c r="F53" s="21">
        <v>7.2872186072094554</v>
      </c>
      <c r="G53" s="21">
        <v>8.2864772810360297</v>
      </c>
      <c r="H53" s="21">
        <v>9.1352363232831681</v>
      </c>
      <c r="I53" s="21">
        <v>7.7648836033695643</v>
      </c>
      <c r="J53" s="21">
        <v>8.1601090852271483</v>
      </c>
      <c r="K53" s="21">
        <v>7.604829925092603</v>
      </c>
      <c r="L53" s="21">
        <v>9.8862938715381166</v>
      </c>
      <c r="M53" s="21">
        <v>5.6912567729261667</v>
      </c>
      <c r="N53" s="21"/>
      <c r="O53" s="21"/>
    </row>
    <row r="54" spans="1:15" x14ac:dyDescent="0.35">
      <c r="A54" s="20" t="str">
        <f t="shared" si="0"/>
        <v>DISTRIBUCION VOLUMEN X CRITERIO (kg ó litros)Total AperitivosPanaderias/Pastelerias</v>
      </c>
      <c r="B54" s="20" t="s">
        <v>47</v>
      </c>
      <c r="C54" s="20" t="s">
        <v>42</v>
      </c>
      <c r="D54" s="20" t="s">
        <v>114</v>
      </c>
      <c r="E54" s="21">
        <v>1.4225982300414599</v>
      </c>
      <c r="F54" s="21">
        <v>0.94098607919416133</v>
      </c>
      <c r="G54" s="21">
        <v>1.8992491362689223</v>
      </c>
      <c r="H54" s="21">
        <v>1.1253927273447242</v>
      </c>
      <c r="I54" s="21">
        <v>1.7032600493921839</v>
      </c>
      <c r="J54" s="21">
        <v>1.4399038358249139</v>
      </c>
      <c r="K54" s="21">
        <v>1.5655934420248128</v>
      </c>
      <c r="L54" s="21">
        <v>0.90314198656218625</v>
      </c>
      <c r="M54" s="21">
        <v>0.87651561215505092</v>
      </c>
      <c r="N54" s="21"/>
      <c r="O54" s="21"/>
    </row>
    <row r="55" spans="1:15" x14ac:dyDescent="0.35">
      <c r="A55" s="20" t="str">
        <f t="shared" si="0"/>
        <v>DISTRIBUCION VOLUMEN X CRITERIO (kg ó litros)Total AperitivosTda.Alimentacion/Delicatesen</v>
      </c>
      <c r="B55" s="20" t="s">
        <v>47</v>
      </c>
      <c r="C55" s="20" t="s">
        <v>42</v>
      </c>
      <c r="D55" s="20" t="s">
        <v>115</v>
      </c>
      <c r="E55" s="21">
        <v>6.987893732840063</v>
      </c>
      <c r="F55" s="21">
        <v>5.7466329692343727</v>
      </c>
      <c r="G55" s="21">
        <v>8.2069677593931711</v>
      </c>
      <c r="H55" s="21">
        <v>7.9755316563184699</v>
      </c>
      <c r="I55" s="21">
        <v>7.4508833467999898</v>
      </c>
      <c r="J55" s="21">
        <v>6.301363313725818</v>
      </c>
      <c r="K55" s="21">
        <v>7.1289854874305103</v>
      </c>
      <c r="L55" s="21">
        <v>6.5312035448192596</v>
      </c>
      <c r="M55" s="21">
        <v>5.9876138929162988</v>
      </c>
      <c r="N55" s="21"/>
      <c r="O55" s="21"/>
    </row>
    <row r="56" spans="1:15" x14ac:dyDescent="0.35">
      <c r="A56" s="20" t="str">
        <f t="shared" si="0"/>
        <v>DISTRIBUCION VOLUMEN X CRITERIO (kg ó litros)Total AperitivosCanal Conveniencia/24h</v>
      </c>
      <c r="B56" s="20" t="s">
        <v>47</v>
      </c>
      <c r="C56" s="20" t="s">
        <v>42</v>
      </c>
      <c r="D56" s="20" t="s">
        <v>117</v>
      </c>
      <c r="E56" s="21">
        <v>18.567349079138211</v>
      </c>
      <c r="F56" s="21">
        <v>17.298007006652213</v>
      </c>
      <c r="G56" s="21">
        <v>16.743817809503657</v>
      </c>
      <c r="H56" s="21">
        <v>14.05619708885013</v>
      </c>
      <c r="I56" s="21">
        <v>14.275240711155593</v>
      </c>
      <c r="J56" s="21">
        <v>15.979784223037626</v>
      </c>
      <c r="K56" s="21">
        <v>14.136519466619385</v>
      </c>
      <c r="L56" s="21">
        <v>12.912269309583285</v>
      </c>
      <c r="M56" s="21">
        <v>15.224194890540725</v>
      </c>
      <c r="N56" s="21"/>
      <c r="O56" s="21"/>
    </row>
    <row r="57" spans="1:15" x14ac:dyDescent="0.35">
      <c r="A57" s="20" t="str">
        <f t="shared" si="0"/>
        <v>DISTRIBUCION VOLUMEN X CRITERIO (kg ó litros)Total AperitivosHoteles</v>
      </c>
      <c r="B57" s="20" t="s">
        <v>47</v>
      </c>
      <c r="C57" s="20" t="s">
        <v>42</v>
      </c>
      <c r="D57" s="20" t="s">
        <v>118</v>
      </c>
      <c r="E57" s="21">
        <v>0.15852321871861899</v>
      </c>
      <c r="F57" s="21">
        <v>6.3857680233549596E-2</v>
      </c>
      <c r="G57" s="21">
        <v>5.0110251841198251E-2</v>
      </c>
      <c r="H57" s="21">
        <v>0.25942281885726159</v>
      </c>
      <c r="I57" s="21">
        <v>0.23235782995724985</v>
      </c>
      <c r="J57" s="21">
        <v>2.2390160679258336E-2</v>
      </c>
      <c r="K57" s="21">
        <v>5.3211238473072658E-2</v>
      </c>
      <c r="L57" s="21">
        <v>5.9430565058056224E-2</v>
      </c>
      <c r="M57" s="21">
        <v>0.75511939950493512</v>
      </c>
      <c r="N57" s="21"/>
      <c r="O57" s="21"/>
    </row>
    <row r="58" spans="1:15" x14ac:dyDescent="0.35">
      <c r="A58" s="20" t="str">
        <f t="shared" si="0"/>
        <v>DISTRIBUCION VOLUMEN X CRITERIO (kg ó litros)Total AperitivosEstaciones de servicio</v>
      </c>
      <c r="B58" s="20" t="s">
        <v>47</v>
      </c>
      <c r="C58" s="20" t="s">
        <v>42</v>
      </c>
      <c r="D58" s="20" t="s">
        <v>119</v>
      </c>
      <c r="E58" s="21">
        <v>2.304905612430836</v>
      </c>
      <c r="F58" s="21">
        <v>2.0906594117256665</v>
      </c>
      <c r="G58" s="21">
        <v>3.300451798129366</v>
      </c>
      <c r="H58" s="21">
        <v>4.0469606844933343</v>
      </c>
      <c r="I58" s="21">
        <v>2.9872374634242007</v>
      </c>
      <c r="J58" s="21">
        <v>2.2269118720457746</v>
      </c>
      <c r="K58" s="21">
        <v>2.900935373398366</v>
      </c>
      <c r="L58" s="21">
        <v>3.4766026628372164</v>
      </c>
      <c r="M58" s="21">
        <v>2.9440242502474767</v>
      </c>
      <c r="N58" s="21"/>
      <c r="O58" s="21"/>
    </row>
    <row r="59" spans="1:15" x14ac:dyDescent="0.35">
      <c r="A59" s="20" t="str">
        <f t="shared" si="0"/>
        <v>DISTRIBUCION VOLUMEN X CRITERIO (kg ó litros)Total AperitivosMaquinas dispensadoras</v>
      </c>
      <c r="B59" s="20" t="s">
        <v>47</v>
      </c>
      <c r="C59" s="20" t="s">
        <v>42</v>
      </c>
      <c r="D59" s="20" t="s">
        <v>120</v>
      </c>
      <c r="E59" s="21">
        <v>2.3233999758681532</v>
      </c>
      <c r="F59" s="21">
        <v>3.8583012812541528</v>
      </c>
      <c r="G59" s="21">
        <v>3.7269327649038315</v>
      </c>
      <c r="H59" s="21">
        <v>3.4776345413801666</v>
      </c>
      <c r="I59" s="21">
        <v>3.6453981109623714</v>
      </c>
      <c r="J59" s="21">
        <v>4.26032925639017</v>
      </c>
      <c r="K59" s="21">
        <v>4.3512728505409504</v>
      </c>
      <c r="L59" s="21">
        <v>4.0597105589124762</v>
      </c>
      <c r="M59" s="21">
        <v>2.82036981102687</v>
      </c>
      <c r="N59" s="21"/>
      <c r="O59" s="21"/>
    </row>
    <row r="60" spans="1:15" x14ac:dyDescent="0.35">
      <c r="A60" s="20" t="str">
        <f t="shared" si="0"/>
        <v>DISTRIBUCION VOLUMEN X CRITERIO (kg ó litros)Total AperitivosServicio en la empresa</v>
      </c>
      <c r="B60" s="20" t="s">
        <v>47</v>
      </c>
      <c r="C60" s="20" t="s">
        <v>42</v>
      </c>
      <c r="D60" s="20" t="s">
        <v>121</v>
      </c>
      <c r="E60" s="21">
        <v>1.2481585315789541</v>
      </c>
      <c r="F60" s="21">
        <v>0.68648283429698997</v>
      </c>
      <c r="G60" s="21">
        <v>0.5362573069210651</v>
      </c>
      <c r="H60" s="21">
        <v>0.35306859524797529</v>
      </c>
      <c r="I60" s="21">
        <v>0.45661129228971797</v>
      </c>
      <c r="J60" s="21">
        <v>0.30243372920009443</v>
      </c>
      <c r="K60" s="21">
        <v>0.51619067961235898</v>
      </c>
      <c r="L60" s="21">
        <v>0.28478366350066003</v>
      </c>
      <c r="M60" s="21">
        <v>0.86661501912747052</v>
      </c>
      <c r="N60" s="21"/>
      <c r="O60" s="21"/>
    </row>
    <row r="61" spans="1:15" x14ac:dyDescent="0.35">
      <c r="A61" s="20" t="str">
        <f t="shared" si="0"/>
        <v>DISTRIBUCION VOLUMEN X CRITERIO (kg ó litros)Total AperitivosResto de canales</v>
      </c>
      <c r="B61" s="20" t="s">
        <v>47</v>
      </c>
      <c r="C61" s="20" t="s">
        <v>42</v>
      </c>
      <c r="D61" s="20" t="s">
        <v>122</v>
      </c>
      <c r="E61" s="21">
        <v>5.1738000839625951</v>
      </c>
      <c r="F61" s="21">
        <v>5.4943074135930523</v>
      </c>
      <c r="G61" s="21">
        <v>6.6018914069260415</v>
      </c>
      <c r="H61" s="21">
        <v>9.4702421459766963</v>
      </c>
      <c r="I61" s="21">
        <v>5.3188348784741271</v>
      </c>
      <c r="J61" s="21">
        <v>5.465455655569464</v>
      </c>
      <c r="K61" s="21">
        <v>3.9942211590187253</v>
      </c>
      <c r="L61" s="21">
        <v>7.5851752743090177</v>
      </c>
      <c r="M61" s="21">
        <v>6.5626558047462424</v>
      </c>
      <c r="N61" s="21"/>
      <c r="O61" s="21"/>
    </row>
    <row r="62" spans="1:15" x14ac:dyDescent="0.35">
      <c r="A62" s="20" t="str">
        <f t="shared" si="0"/>
        <v>DISTRIBUCION VOLUMEN X CRITERIO (kg ó litros)Total AperitivosEN LA CALLE</v>
      </c>
      <c r="B62" s="20" t="s">
        <v>47</v>
      </c>
      <c r="C62" s="20" t="s">
        <v>42</v>
      </c>
      <c r="D62" s="20" t="s">
        <v>175</v>
      </c>
      <c r="E62" s="21">
        <v>34.728079418415774</v>
      </c>
      <c r="F62" s="21">
        <v>33.54312343409466</v>
      </c>
      <c r="G62" s="21">
        <v>38.371595015807095</v>
      </c>
      <c r="H62" s="21">
        <v>37.470461118496004</v>
      </c>
      <c r="I62" s="21">
        <v>32.528446860718361</v>
      </c>
      <c r="J62" s="21">
        <v>32.633431937848997</v>
      </c>
      <c r="K62" s="21">
        <v>33.649194800358103</v>
      </c>
      <c r="L62" s="21">
        <v>33.572460291287207</v>
      </c>
      <c r="M62" s="21">
        <v>30.727311099728709</v>
      </c>
      <c r="N62" s="21"/>
      <c r="O62" s="21"/>
    </row>
    <row r="63" spans="1:15" x14ac:dyDescent="0.35">
      <c r="A63" s="20" t="str">
        <f t="shared" si="0"/>
        <v>DISTRIBUCION VOLUMEN X CRITERIO (kg ó litros)Total AperitivosEN CASA DE OTROS</v>
      </c>
      <c r="B63" s="20" t="s">
        <v>47</v>
      </c>
      <c r="C63" s="20" t="s">
        <v>42</v>
      </c>
      <c r="D63" s="20" t="s">
        <v>176</v>
      </c>
      <c r="E63" s="21">
        <v>24.087739528299178</v>
      </c>
      <c r="F63" s="21">
        <v>21.82175718782922</v>
      </c>
      <c r="G63" s="21">
        <v>18.698784583069735</v>
      </c>
      <c r="H63" s="21">
        <v>14.436507571820536</v>
      </c>
      <c r="I63" s="21">
        <v>25.154078122616948</v>
      </c>
      <c r="J63" s="21">
        <v>22.386251498986308</v>
      </c>
      <c r="K63" s="21">
        <v>23.011531741688582</v>
      </c>
      <c r="L63" s="21">
        <v>20.433143333717762</v>
      </c>
      <c r="M63" s="21">
        <v>23.181409416007316</v>
      </c>
      <c r="N63" s="21"/>
      <c r="O63" s="21"/>
    </row>
    <row r="64" spans="1:15" x14ac:dyDescent="0.35">
      <c r="A64" s="20" t="str">
        <f t="shared" si="0"/>
        <v>DISTRIBUCION VOLUMEN X CRITERIO (kg ó litros)Total AperitivosEN EL ESTABLECIMIENTO</v>
      </c>
      <c r="B64" s="20" t="s">
        <v>47</v>
      </c>
      <c r="C64" s="20" t="s">
        <v>42</v>
      </c>
      <c r="D64" s="20" t="s">
        <v>177</v>
      </c>
      <c r="E64" s="21">
        <v>14.272562720038341</v>
      </c>
      <c r="F64" s="21">
        <v>14.01361115534154</v>
      </c>
      <c r="G64" s="21">
        <v>14.907480782327839</v>
      </c>
      <c r="H64" s="21">
        <v>16.929994392491022</v>
      </c>
      <c r="I64" s="21">
        <v>14.32594580169016</v>
      </c>
      <c r="J64" s="21">
        <v>13.932435989349335</v>
      </c>
      <c r="K64" s="21">
        <v>13.315182262533378</v>
      </c>
      <c r="L64" s="21">
        <v>16.909529025160683</v>
      </c>
      <c r="M64" s="21">
        <v>12.120259217551803</v>
      </c>
      <c r="N64" s="21"/>
      <c r="O64" s="21"/>
    </row>
    <row r="65" spans="1:15" x14ac:dyDescent="0.35">
      <c r="A65" s="20" t="str">
        <f t="shared" si="0"/>
        <v>DISTRIBUCION VOLUMEN X CRITERIO (kg ó litros)Total AperitivosEN EL TRABAJO</v>
      </c>
      <c r="B65" s="20" t="s">
        <v>47</v>
      </c>
      <c r="C65" s="20" t="s">
        <v>42</v>
      </c>
      <c r="D65" s="20" t="s">
        <v>178</v>
      </c>
      <c r="E65" s="21">
        <v>9.7412572724220681</v>
      </c>
      <c r="F65" s="21">
        <v>10.166692313581391</v>
      </c>
      <c r="G65" s="21">
        <v>8.543916995330413</v>
      </c>
      <c r="H65" s="21">
        <v>7.7607695262745189</v>
      </c>
      <c r="I65" s="21">
        <v>8.8231734229335181</v>
      </c>
      <c r="J65" s="21">
        <v>9.1553444444977323</v>
      </c>
      <c r="K65" s="21">
        <v>11.906826387383324</v>
      </c>
      <c r="L65" s="21">
        <v>7.1193833144779495</v>
      </c>
      <c r="M65" s="21">
        <v>8.6675585918341849</v>
      </c>
      <c r="N65" s="21"/>
      <c r="O65" s="21"/>
    </row>
    <row r="66" spans="1:15" x14ac:dyDescent="0.35">
      <c r="A66" s="20" t="str">
        <f t="shared" si="0"/>
        <v>DISTRIBUCION VOLUMEN X CRITERIO (kg ó litros)Total AperitivosEN COLEGIO/INSTITUTO/UNIV.</v>
      </c>
      <c r="B66" s="20" t="s">
        <v>47</v>
      </c>
      <c r="C66" s="20" t="s">
        <v>42</v>
      </c>
      <c r="D66" s="20" t="s">
        <v>179</v>
      </c>
      <c r="E66" s="21">
        <v>1.6794556378946213</v>
      </c>
      <c r="F66" s="21">
        <v>1.5745280195345774</v>
      </c>
      <c r="G66" s="21">
        <v>1.5713916869796094</v>
      </c>
      <c r="H66" s="21">
        <v>1.2009793796091328</v>
      </c>
      <c r="I66" s="21">
        <v>1.3255058350873556</v>
      </c>
      <c r="J66" s="21">
        <v>1.5052893453930951</v>
      </c>
      <c r="K66" s="21">
        <v>0.89594202386776978</v>
      </c>
      <c r="L66" s="21">
        <v>0.68215641144873251</v>
      </c>
      <c r="M66" s="21">
        <v>1.5261303421041892</v>
      </c>
      <c r="N66" s="21"/>
      <c r="O66" s="21"/>
    </row>
    <row r="67" spans="1:15" x14ac:dyDescent="0.35">
      <c r="A67" s="20" t="str">
        <f t="shared" si="0"/>
        <v>DISTRIBUCION VOLUMEN X CRITERIO (kg ó litros)Total AperitivosEN MI CASA</v>
      </c>
      <c r="B67" s="20" t="s">
        <v>47</v>
      </c>
      <c r="C67" s="20" t="s">
        <v>42</v>
      </c>
      <c r="D67" s="20" t="s">
        <v>180</v>
      </c>
      <c r="E67" s="21">
        <v>5.1263731855166546</v>
      </c>
      <c r="F67" s="21">
        <v>7.3353123152707891</v>
      </c>
      <c r="G67" s="21">
        <v>6.0070059645549696</v>
      </c>
      <c r="H67" s="21">
        <v>5.5166489744824121</v>
      </c>
      <c r="I67" s="21">
        <v>5.6916133156195743</v>
      </c>
      <c r="J67" s="21">
        <v>6.3099539400023943</v>
      </c>
      <c r="K67" s="21">
        <v>5.3611112132790861</v>
      </c>
      <c r="L67" s="21">
        <v>8.2496072476481945</v>
      </c>
      <c r="M67" s="21">
        <v>8.1404036170602438</v>
      </c>
      <c r="N67" s="21"/>
      <c r="O67" s="21"/>
    </row>
    <row r="68" spans="1:15" x14ac:dyDescent="0.35">
      <c r="A68" s="20" t="str">
        <f t="shared" ref="A68:A131" si="1">B68&amp;C68&amp;D68</f>
        <v>DISTRIBUCION VOLUMEN X CRITERIO (kg ó litros)Total AperitivosEN M.TRANSP.(AVION,TREN,AUTOC,E</v>
      </c>
      <c r="B68" s="20" t="s">
        <v>47</v>
      </c>
      <c r="C68" s="20" t="s">
        <v>42</v>
      </c>
      <c r="D68" s="20" t="s">
        <v>181</v>
      </c>
      <c r="E68" s="21">
        <v>1.3097912754319851</v>
      </c>
      <c r="F68" s="21">
        <v>0.51888090683203791</v>
      </c>
      <c r="G68" s="21">
        <v>0.34343028908998152</v>
      </c>
      <c r="H68" s="21">
        <v>0.63364349320384705</v>
      </c>
      <c r="I68" s="21">
        <v>0.15965310352390327</v>
      </c>
      <c r="J68" s="21">
        <v>0.5485221727067997</v>
      </c>
      <c r="K68" s="21">
        <v>0.22081538787396279</v>
      </c>
      <c r="L68" s="21">
        <v>0.39342450274338514</v>
      </c>
      <c r="M68" s="21">
        <v>0.52268486787853174</v>
      </c>
      <c r="N68" s="21"/>
      <c r="O68" s="21"/>
    </row>
    <row r="69" spans="1:15" x14ac:dyDescent="0.35">
      <c r="A69" s="20" t="str">
        <f t="shared" si="1"/>
        <v>DISTRIBUCION VOLUMEN X CRITERIO (kg ó litros)Total AperitivosEN OTRO LUGAR</v>
      </c>
      <c r="B69" s="20" t="s">
        <v>47</v>
      </c>
      <c r="C69" s="20" t="s">
        <v>42</v>
      </c>
      <c r="D69" s="20" t="s">
        <v>182</v>
      </c>
      <c r="E69" s="21">
        <v>9.0547360917983415</v>
      </c>
      <c r="F69" s="21">
        <v>11.026103085987087</v>
      </c>
      <c r="G69" s="21">
        <v>11.55639599315395</v>
      </c>
      <c r="H69" s="21">
        <v>16.050995590213184</v>
      </c>
      <c r="I69" s="21">
        <v>11.9915816155558</v>
      </c>
      <c r="J69" s="21">
        <v>13.528767298161101</v>
      </c>
      <c r="K69" s="21">
        <v>11.639395366687438</v>
      </c>
      <c r="L69" s="21">
        <v>12.640300483643857</v>
      </c>
      <c r="M69" s="21">
        <v>15.114242482265341</v>
      </c>
      <c r="N69" s="21"/>
      <c r="O69" s="21"/>
    </row>
    <row r="70" spans="1:15" x14ac:dyDescent="0.35">
      <c r="A70" s="20" t="str">
        <f t="shared" si="1"/>
        <v>DISTRIBUCION VOLUMEN X CRITERIO (kg ó litros)Total AperitivosDESAYUNO</v>
      </c>
      <c r="B70" s="20" t="s">
        <v>47</v>
      </c>
      <c r="C70" s="20" t="s">
        <v>42</v>
      </c>
      <c r="D70" s="20" t="s">
        <v>183</v>
      </c>
      <c r="E70" s="21">
        <v>5.8010445437369533</v>
      </c>
      <c r="F70" s="21">
        <v>5.9108035968034311</v>
      </c>
      <c r="G70" s="21">
        <v>4.5741461214708803</v>
      </c>
      <c r="H70" s="21">
        <v>6.5985603154267176</v>
      </c>
      <c r="I70" s="21">
        <v>4.6103902970991921</v>
      </c>
      <c r="J70" s="21">
        <v>5.1128624179225008</v>
      </c>
      <c r="K70" s="21">
        <v>3.6977663930789566</v>
      </c>
      <c r="L70" s="21">
        <v>3.5538365987358813</v>
      </c>
      <c r="M70" s="21">
        <v>3.0064824567697701</v>
      </c>
      <c r="N70" s="21"/>
      <c r="O70" s="21"/>
    </row>
    <row r="71" spans="1:15" x14ac:dyDescent="0.35">
      <c r="A71" s="20" t="str">
        <f t="shared" si="1"/>
        <v>DISTRIBUCION VOLUMEN X CRITERIO (kg ó litros)Total AperitivosAPERITIVO/ANTES DE COMER</v>
      </c>
      <c r="B71" s="20" t="s">
        <v>47</v>
      </c>
      <c r="C71" s="20" t="s">
        <v>42</v>
      </c>
      <c r="D71" s="20" t="s">
        <v>184</v>
      </c>
      <c r="E71" s="21">
        <v>19.282001518451576</v>
      </c>
      <c r="F71" s="21">
        <v>19.083153523879862</v>
      </c>
      <c r="G71" s="21">
        <v>19.639049214025441</v>
      </c>
      <c r="H71" s="21">
        <v>21.331051521850945</v>
      </c>
      <c r="I71" s="21">
        <v>19.583892939602336</v>
      </c>
      <c r="J71" s="21">
        <v>17.981029083284586</v>
      </c>
      <c r="K71" s="21">
        <v>20.178640586280974</v>
      </c>
      <c r="L71" s="21">
        <v>21.023264628841478</v>
      </c>
      <c r="M71" s="21">
        <v>23.805927875164802</v>
      </c>
      <c r="N71" s="21"/>
      <c r="O71" s="21"/>
    </row>
    <row r="72" spans="1:15" x14ac:dyDescent="0.35">
      <c r="A72" s="20" t="str">
        <f t="shared" si="1"/>
        <v>DISTRIBUCION VOLUMEN X CRITERIO (kg ó litros)Total AperitivosCOMIDA</v>
      </c>
      <c r="B72" s="20" t="s">
        <v>47</v>
      </c>
      <c r="C72" s="20" t="s">
        <v>42</v>
      </c>
      <c r="D72" s="20" t="s">
        <v>185</v>
      </c>
      <c r="E72" s="21">
        <v>12.840250194897299</v>
      </c>
      <c r="F72" s="21">
        <v>8.9130361668695777</v>
      </c>
      <c r="G72" s="21">
        <v>9.5779202931747704</v>
      </c>
      <c r="H72" s="21">
        <v>9.7453424237207127</v>
      </c>
      <c r="I72" s="21">
        <v>9.0081407975690979</v>
      </c>
      <c r="J72" s="21">
        <v>8.4181119162891722</v>
      </c>
      <c r="K72" s="21">
        <v>9.4936918139179785</v>
      </c>
      <c r="L72" s="21">
        <v>10.926004868792155</v>
      </c>
      <c r="M72" s="21">
        <v>12.604004208521049</v>
      </c>
      <c r="N72" s="21"/>
      <c r="O72" s="21"/>
    </row>
    <row r="73" spans="1:15" x14ac:dyDescent="0.35">
      <c r="A73" s="20" t="str">
        <f t="shared" si="1"/>
        <v>DISTRIBUCION VOLUMEN X CRITERIO (kg ó litros)Total AperitivosTARDE/MERIENDA</v>
      </c>
      <c r="B73" s="20" t="s">
        <v>47</v>
      </c>
      <c r="C73" s="20" t="s">
        <v>42</v>
      </c>
      <c r="D73" s="20" t="s">
        <v>186</v>
      </c>
      <c r="E73" s="21">
        <v>29.307178994614389</v>
      </c>
      <c r="F73" s="21">
        <v>33.552849818952375</v>
      </c>
      <c r="G73" s="21">
        <v>36.127102187160332</v>
      </c>
      <c r="H73" s="21">
        <v>32.405890649619501</v>
      </c>
      <c r="I73" s="21">
        <v>30.628051967837379</v>
      </c>
      <c r="J73" s="21">
        <v>34.780427804476489</v>
      </c>
      <c r="K73" s="21">
        <v>36.006039154169414</v>
      </c>
      <c r="L73" s="21">
        <v>30.858086812397172</v>
      </c>
      <c r="M73" s="21">
        <v>30.405292608982482</v>
      </c>
      <c r="N73" s="21"/>
      <c r="O73" s="21"/>
    </row>
    <row r="74" spans="1:15" x14ac:dyDescent="0.35">
      <c r="A74" s="20" t="str">
        <f t="shared" si="1"/>
        <v>DISTRIBUCION VOLUMEN X CRITERIO (kg ó litros)Total AperitivosANTES DE CENAR</v>
      </c>
      <c r="B74" s="20" t="s">
        <v>47</v>
      </c>
      <c r="C74" s="20" t="s">
        <v>42</v>
      </c>
      <c r="D74" s="20" t="s">
        <v>187</v>
      </c>
      <c r="E74" s="21">
        <v>8.0675463593196159</v>
      </c>
      <c r="F74" s="21">
        <v>5.8437109653404571</v>
      </c>
      <c r="G74" s="21">
        <v>6.5430439866332106</v>
      </c>
      <c r="H74" s="21">
        <v>7.6459819092960997</v>
      </c>
      <c r="I74" s="21">
        <v>6.165439513053137</v>
      </c>
      <c r="J74" s="21">
        <v>8.6296034452186046</v>
      </c>
      <c r="K74" s="21">
        <v>6.3202453309204847</v>
      </c>
      <c r="L74" s="21">
        <v>8.1934440638794079</v>
      </c>
      <c r="M74" s="21">
        <v>6.286866913469118</v>
      </c>
      <c r="N74" s="21"/>
      <c r="O74" s="21"/>
    </row>
    <row r="75" spans="1:15" x14ac:dyDescent="0.35">
      <c r="A75" s="20" t="str">
        <f t="shared" si="1"/>
        <v>DISTRIBUCION VOLUMEN X CRITERIO (kg ó litros)Total AperitivosCENA</v>
      </c>
      <c r="B75" s="20" t="s">
        <v>47</v>
      </c>
      <c r="C75" s="20" t="s">
        <v>42</v>
      </c>
      <c r="D75" s="20" t="s">
        <v>188</v>
      </c>
      <c r="E75" s="21">
        <v>4.7418178520482055</v>
      </c>
      <c r="F75" s="21">
        <v>5.3639792904785004</v>
      </c>
      <c r="G75" s="21">
        <v>4.5726981153324555</v>
      </c>
      <c r="H75" s="21">
        <v>5.3968753245746353</v>
      </c>
      <c r="I75" s="21">
        <v>6.3205298798464957</v>
      </c>
      <c r="J75" s="21">
        <v>5.5867761741398283</v>
      </c>
      <c r="K75" s="21">
        <v>4.2178486821759904</v>
      </c>
      <c r="L75" s="21">
        <v>5.9899280351338531</v>
      </c>
      <c r="M75" s="21">
        <v>4.5367924520227216</v>
      </c>
      <c r="N75" s="21"/>
      <c r="O75" s="21"/>
    </row>
    <row r="76" spans="1:15" x14ac:dyDescent="0.35">
      <c r="A76" s="20" t="str">
        <f t="shared" si="1"/>
        <v>DISTRIBUCION VOLUMEN X CRITERIO (kg ó litros)Total AperitivosDESPUES DE LA CENA</v>
      </c>
      <c r="B76" s="20" t="s">
        <v>47</v>
      </c>
      <c r="C76" s="20" t="s">
        <v>42</v>
      </c>
      <c r="D76" s="20" t="s">
        <v>189</v>
      </c>
      <c r="E76" s="21">
        <v>1.9973149095618439</v>
      </c>
      <c r="F76" s="21">
        <v>1.4709427459063107</v>
      </c>
      <c r="G76" s="21">
        <v>1.4863763758866786</v>
      </c>
      <c r="H76" s="21">
        <v>1.9618543274313265</v>
      </c>
      <c r="I76" s="21">
        <v>2.3348664328229058</v>
      </c>
      <c r="J76" s="21">
        <v>1.6547318399492073</v>
      </c>
      <c r="K76" s="21">
        <v>1.8901668598062855</v>
      </c>
      <c r="L76" s="21">
        <v>2.9435010187652804</v>
      </c>
      <c r="M76" s="21">
        <v>3.3925573094755932</v>
      </c>
      <c r="N76" s="21"/>
      <c r="O76" s="21"/>
    </row>
    <row r="77" spans="1:15" x14ac:dyDescent="0.35">
      <c r="A77" s="20" t="str">
        <f t="shared" si="1"/>
        <v>DISTRIBUCION VOLUMEN X CRITERIO (kg ó litros)Total AperitivosDURANTE EL DIA</v>
      </c>
      <c r="B77" s="20" t="s">
        <v>47</v>
      </c>
      <c r="C77" s="20" t="s">
        <v>42</v>
      </c>
      <c r="D77" s="20" t="s">
        <v>190</v>
      </c>
      <c r="E77" s="21">
        <v>17.962843113009459</v>
      </c>
      <c r="F77" s="21">
        <v>19.861528676565914</v>
      </c>
      <c r="G77" s="21">
        <v>17.479669595847248</v>
      </c>
      <c r="H77" s="21">
        <v>14.914446542072653</v>
      </c>
      <c r="I77" s="21">
        <v>21.348685012668362</v>
      </c>
      <c r="J77" s="21">
        <v>17.836461978768423</v>
      </c>
      <c r="K77" s="21">
        <v>18.195598553733149</v>
      </c>
      <c r="L77" s="21">
        <v>16.511937592427163</v>
      </c>
      <c r="M77" s="21">
        <v>15.962078474083881</v>
      </c>
      <c r="N77" s="21"/>
      <c r="O77" s="21"/>
    </row>
    <row r="78" spans="1:15" x14ac:dyDescent="0.35">
      <c r="A78" s="20" t="str">
        <f t="shared" si="1"/>
        <v>DISTRIBUCION VOLUMEN X CRITERIO (kg ó litros)Total AperitivosCON AMIGOS</v>
      </c>
      <c r="B78" s="20" t="s">
        <v>47</v>
      </c>
      <c r="C78" s="20" t="s">
        <v>42</v>
      </c>
      <c r="D78" s="20" t="s">
        <v>191</v>
      </c>
      <c r="E78" s="21">
        <v>21.814621904506279</v>
      </c>
      <c r="F78" s="21">
        <v>18.58070883883908</v>
      </c>
      <c r="G78" s="21">
        <v>20.891126255319801</v>
      </c>
      <c r="H78" s="21">
        <v>22.878547508072408</v>
      </c>
      <c r="I78" s="21">
        <v>22.947511151164885</v>
      </c>
      <c r="J78" s="21">
        <v>18.451478144757679</v>
      </c>
      <c r="K78" s="21">
        <v>16.301943100413922</v>
      </c>
      <c r="L78" s="21">
        <v>21.991916948746933</v>
      </c>
      <c r="M78" s="21">
        <v>24.099657280031948</v>
      </c>
      <c r="N78" s="21"/>
      <c r="O78" s="21"/>
    </row>
    <row r="79" spans="1:15" x14ac:dyDescent="0.35">
      <c r="A79" s="20" t="str">
        <f t="shared" si="1"/>
        <v>DISTRIBUCION VOLUMEN X CRITERIO (kg ó litros)Total AperitivosCON CLIENTES</v>
      </c>
      <c r="B79" s="20" t="s">
        <v>47</v>
      </c>
      <c r="C79" s="20" t="s">
        <v>42</v>
      </c>
      <c r="D79" s="20" t="s">
        <v>192</v>
      </c>
      <c r="E79" s="21">
        <v>0.1194482344865458</v>
      </c>
      <c r="F79" s="21">
        <v>0.28078941531486956</v>
      </c>
      <c r="G79" s="21">
        <v>0.85570098659226868</v>
      </c>
      <c r="H79" s="21">
        <v>0.15892285882935772</v>
      </c>
      <c r="I79" s="21">
        <v>0.5321948391066309</v>
      </c>
      <c r="J79" s="21">
        <v>0.32463355552423279</v>
      </c>
      <c r="K79" s="21">
        <v>0.12120914524628615</v>
      </c>
      <c r="L79" s="21">
        <v>0.10225623582093674</v>
      </c>
      <c r="M79" s="21">
        <v>0.14930123999091274</v>
      </c>
      <c r="N79" s="21"/>
      <c r="O79" s="21"/>
    </row>
    <row r="80" spans="1:15" x14ac:dyDescent="0.35">
      <c r="A80" s="20" t="str">
        <f t="shared" si="1"/>
        <v>DISTRIBUCION VOLUMEN X CRITERIO (kg ó litros)Total AperitivosCON COMPAÑEROS DE TRABAJO</v>
      </c>
      <c r="B80" s="20" t="s">
        <v>47</v>
      </c>
      <c r="C80" s="20" t="s">
        <v>42</v>
      </c>
      <c r="D80" s="20" t="s">
        <v>193</v>
      </c>
      <c r="E80" s="21">
        <v>6.1740115970335898</v>
      </c>
      <c r="F80" s="21">
        <v>7.0180223147622316</v>
      </c>
      <c r="G80" s="21">
        <v>4.4907454015999537</v>
      </c>
      <c r="H80" s="21">
        <v>4.5322294315693785</v>
      </c>
      <c r="I80" s="21">
        <v>4.3867124259526813</v>
      </c>
      <c r="J80" s="21">
        <v>4.9750856801627821</v>
      </c>
      <c r="K80" s="21">
        <v>5.7573857105432609</v>
      </c>
      <c r="L80" s="21">
        <v>2.8564407678821442</v>
      </c>
      <c r="M80" s="21">
        <v>4.0411057007263445</v>
      </c>
      <c r="N80" s="21"/>
      <c r="O80" s="21"/>
    </row>
    <row r="81" spans="1:15" x14ac:dyDescent="0.35">
      <c r="A81" s="20" t="str">
        <f t="shared" si="1"/>
        <v>DISTRIBUCION VOLUMEN X CRITERIO (kg ó litros)Total AperitivosCON COMPAÑEROS DE CLASE</v>
      </c>
      <c r="B81" s="20" t="s">
        <v>47</v>
      </c>
      <c r="C81" s="20" t="s">
        <v>42</v>
      </c>
      <c r="D81" s="20" t="s">
        <v>194</v>
      </c>
      <c r="E81" s="21">
        <v>0.55659515214011901</v>
      </c>
      <c r="F81" s="21">
        <v>1.3419684559926528</v>
      </c>
      <c r="G81" s="21">
        <v>0.75861752827813012</v>
      </c>
      <c r="H81" s="21">
        <v>0.78612175678134411</v>
      </c>
      <c r="I81" s="21">
        <v>0.4539309296956085</v>
      </c>
      <c r="J81" s="21">
        <v>1.5672288894352262</v>
      </c>
      <c r="K81" s="21">
        <v>0.72312622477136101</v>
      </c>
      <c r="L81" s="21">
        <v>0.67077350338370267</v>
      </c>
      <c r="M81" s="21">
        <v>0.89372454502331689</v>
      </c>
      <c r="N81" s="21"/>
      <c r="O81" s="21"/>
    </row>
    <row r="82" spans="1:15" x14ac:dyDescent="0.35">
      <c r="A82" s="20" t="str">
        <f t="shared" si="1"/>
        <v>DISTRIBUCION VOLUMEN X CRITERIO (kg ó litros)Total AperitivosCON FAMILIA</v>
      </c>
      <c r="B82" s="20" t="s">
        <v>47</v>
      </c>
      <c r="C82" s="20" t="s">
        <v>42</v>
      </c>
      <c r="D82" s="20" t="s">
        <v>195</v>
      </c>
      <c r="E82" s="21">
        <v>39.605993353923488</v>
      </c>
      <c r="F82" s="21">
        <v>39.561309617578893</v>
      </c>
      <c r="G82" s="21">
        <v>39.242297359263503</v>
      </c>
      <c r="H82" s="21">
        <v>38.325789608961514</v>
      </c>
      <c r="I82" s="21">
        <v>37.693802038341154</v>
      </c>
      <c r="J82" s="21">
        <v>37.530911252412444</v>
      </c>
      <c r="K82" s="21">
        <v>39.088737112449664</v>
      </c>
      <c r="L82" s="21">
        <v>41.924547034337444</v>
      </c>
      <c r="M82" s="21">
        <v>37.070277955484265</v>
      </c>
      <c r="N82" s="21"/>
      <c r="O82" s="21"/>
    </row>
    <row r="83" spans="1:15" x14ac:dyDescent="0.35">
      <c r="A83" s="20" t="str">
        <f t="shared" si="1"/>
        <v>DISTRIBUCION VOLUMEN X CRITERIO (kg ó litros)Total AperitivosCON LA PAREJA</v>
      </c>
      <c r="B83" s="20" t="s">
        <v>47</v>
      </c>
      <c r="C83" s="20" t="s">
        <v>42</v>
      </c>
      <c r="D83" s="20" t="s">
        <v>196</v>
      </c>
      <c r="E83" s="21">
        <v>6.9554965394484247</v>
      </c>
      <c r="F83" s="21">
        <v>7.5737971384427771</v>
      </c>
      <c r="G83" s="21">
        <v>9.1324745202518702</v>
      </c>
      <c r="H83" s="21">
        <v>10.494890995923098</v>
      </c>
      <c r="I83" s="21">
        <v>8.9206083944264414</v>
      </c>
      <c r="J83" s="21">
        <v>8.8995847835783408</v>
      </c>
      <c r="K83" s="21">
        <v>10.102563035504515</v>
      </c>
      <c r="L83" s="21">
        <v>9.7841047529327341</v>
      </c>
      <c r="M83" s="21">
        <v>8.4124886056069119</v>
      </c>
      <c r="N83" s="21"/>
      <c r="O83" s="21"/>
    </row>
    <row r="84" spans="1:15" x14ac:dyDescent="0.35">
      <c r="A84" s="20" t="str">
        <f t="shared" si="1"/>
        <v>DISTRIBUCION VOLUMEN X CRITERIO (kg ó litros)Total AperitivosESTABA SOLO/A</v>
      </c>
      <c r="B84" s="20" t="s">
        <v>47</v>
      </c>
      <c r="C84" s="20" t="s">
        <v>42</v>
      </c>
      <c r="D84" s="20" t="s">
        <v>197</v>
      </c>
      <c r="E84" s="21">
        <v>22.985869918784399</v>
      </c>
      <c r="F84" s="21">
        <v>22.972525023524359</v>
      </c>
      <c r="G84" s="21">
        <v>23.059339311302473</v>
      </c>
      <c r="H84" s="21">
        <v>21.743682152989628</v>
      </c>
      <c r="I84" s="21">
        <v>23.363397729043914</v>
      </c>
      <c r="J84" s="21">
        <v>27.447242433566931</v>
      </c>
      <c r="K84" s="21">
        <v>26.409662734117379</v>
      </c>
      <c r="L84" s="21">
        <v>21.629150860603914</v>
      </c>
      <c r="M84" s="21">
        <v>23.746871525768409</v>
      </c>
      <c r="N84" s="21"/>
      <c r="O84" s="21"/>
    </row>
    <row r="85" spans="1:15" x14ac:dyDescent="0.35">
      <c r="A85" s="20" t="str">
        <f t="shared" si="1"/>
        <v>DISTRIBUCION VOLUMEN X CRITERIO (kg ó litros)Total AperitivosOTROS</v>
      </c>
      <c r="B85" s="20" t="s">
        <v>47</v>
      </c>
      <c r="C85" s="20" t="s">
        <v>42</v>
      </c>
      <c r="D85" s="20" t="s">
        <v>198</v>
      </c>
      <c r="E85" s="21">
        <v>1.7879633972587416</v>
      </c>
      <c r="F85" s="21">
        <v>2.6708876897332088</v>
      </c>
      <c r="G85" s="21">
        <v>1.5697019598079538</v>
      </c>
      <c r="H85" s="21">
        <v>1.0798161232066072</v>
      </c>
      <c r="I85" s="21">
        <v>1.7018433106128443</v>
      </c>
      <c r="J85" s="21">
        <v>0.80383594063667463</v>
      </c>
      <c r="K85" s="21">
        <v>1.4953702664405635</v>
      </c>
      <c r="L85" s="21">
        <v>1.0408128536318313</v>
      </c>
      <c r="M85" s="21">
        <v>1.5865754188798671</v>
      </c>
      <c r="N85" s="21"/>
      <c r="O85" s="21"/>
    </row>
    <row r="86" spans="1:15" x14ac:dyDescent="0.35">
      <c r="A86" s="20" t="str">
        <f t="shared" si="1"/>
        <v>DISTRIBUCION VOLUMEN X CRITERIO (kg ó litros)Total AperitivosESTAR TRABAJANDO</v>
      </c>
      <c r="B86" s="20" t="s">
        <v>47</v>
      </c>
      <c r="C86" s="20" t="s">
        <v>42</v>
      </c>
      <c r="D86" s="20" t="s">
        <v>199</v>
      </c>
      <c r="E86" s="21">
        <v>7.7002933008686059</v>
      </c>
      <c r="F86" s="21">
        <v>8.3147670470586377</v>
      </c>
      <c r="G86" s="21">
        <v>7.2365385926125843</v>
      </c>
      <c r="H86" s="21">
        <v>6.3442851435683121</v>
      </c>
      <c r="I86" s="21">
        <v>7.8500520564123235</v>
      </c>
      <c r="J86" s="21">
        <v>7.4381305372976225</v>
      </c>
      <c r="K86" s="21">
        <v>9.4541503347337397</v>
      </c>
      <c r="L86" s="21">
        <v>5.2960226363922347</v>
      </c>
      <c r="M86" s="21">
        <v>6.5454156263163155</v>
      </c>
      <c r="N86" s="21"/>
      <c r="O86" s="21"/>
    </row>
    <row r="87" spans="1:15" x14ac:dyDescent="0.35">
      <c r="A87" s="20" t="str">
        <f t="shared" si="1"/>
        <v>DISTRIBUCION VOLUMEN X CRITERIO (kg ó litros)Total AperitivosCOMIDA DE NEGOCIOS</v>
      </c>
      <c r="B87" s="20" t="s">
        <v>47</v>
      </c>
      <c r="C87" s="20" t="s">
        <v>42</v>
      </c>
      <c r="D87" s="20" t="s">
        <v>200</v>
      </c>
      <c r="E87" s="21">
        <v>1.2224419807339761</v>
      </c>
      <c r="F87" s="21">
        <v>0.33021421355147867</v>
      </c>
      <c r="G87" s="21">
        <v>0.19799877330729071</v>
      </c>
      <c r="H87" s="21">
        <v>4.6524861836550448E-2</v>
      </c>
      <c r="I87" s="21">
        <v>0.34278528163811439</v>
      </c>
      <c r="J87" s="21">
        <v>0.66862817679642739</v>
      </c>
      <c r="K87" s="21" t="s">
        <v>174</v>
      </c>
      <c r="L87" s="21">
        <v>0.24771453382603192</v>
      </c>
      <c r="M87" s="21">
        <v>0.5763032404448245</v>
      </c>
      <c r="N87" s="21"/>
      <c r="O87" s="21"/>
    </row>
    <row r="88" spans="1:15" x14ac:dyDescent="0.35">
      <c r="A88" s="20" t="str">
        <f t="shared" si="1"/>
        <v>DISTRIBUCION VOLUMEN X CRITERIO (kg ó litros)Total AperitivosPOR PLACER/RELAX</v>
      </c>
      <c r="B88" s="20" t="s">
        <v>47</v>
      </c>
      <c r="C88" s="20" t="s">
        <v>42</v>
      </c>
      <c r="D88" s="20" t="s">
        <v>201</v>
      </c>
      <c r="E88" s="21">
        <v>17.999358412715736</v>
      </c>
      <c r="F88" s="21">
        <v>15.66405311723938</v>
      </c>
      <c r="G88" s="21">
        <v>19.814499923451464</v>
      </c>
      <c r="H88" s="21">
        <v>23.240276278958163</v>
      </c>
      <c r="I88" s="21">
        <v>19.3376035738954</v>
      </c>
      <c r="J88" s="21">
        <v>20.069863206438772</v>
      </c>
      <c r="K88" s="21">
        <v>19.289554488883145</v>
      </c>
      <c r="L88" s="21">
        <v>24.607768008142862</v>
      </c>
      <c r="M88" s="21">
        <v>18.46037875941845</v>
      </c>
      <c r="N88" s="21"/>
      <c r="O88" s="21"/>
    </row>
    <row r="89" spans="1:15" x14ac:dyDescent="0.35">
      <c r="A89" s="20" t="str">
        <f t="shared" si="1"/>
        <v>DISTRIBUCION VOLUMEN X CRITERIO (kg ó litros)Total AperitivosTENER HAMBRE/SIN PLANIFICAR</v>
      </c>
      <c r="B89" s="20" t="s">
        <v>47</v>
      </c>
      <c r="C89" s="20" t="s">
        <v>42</v>
      </c>
      <c r="D89" s="20" t="s">
        <v>202</v>
      </c>
      <c r="E89" s="21">
        <v>36.319326018667944</v>
      </c>
      <c r="F89" s="21">
        <v>39.557807499405925</v>
      </c>
      <c r="G89" s="21">
        <v>39.255421570389174</v>
      </c>
      <c r="H89" s="21">
        <v>36.898081093262022</v>
      </c>
      <c r="I89" s="21">
        <v>37.75805228973249</v>
      </c>
      <c r="J89" s="21">
        <v>40.416229147583316</v>
      </c>
      <c r="K89" s="21">
        <v>39.505829784821884</v>
      </c>
      <c r="L89" s="21">
        <v>34.936349803963566</v>
      </c>
      <c r="M89" s="21">
        <v>42.705947958342847</v>
      </c>
      <c r="N89" s="21"/>
      <c r="O89" s="21"/>
    </row>
    <row r="90" spans="1:15" x14ac:dyDescent="0.35">
      <c r="A90" s="20" t="str">
        <f t="shared" si="1"/>
        <v>DISTRIBUCION VOLUMEN X CRITERIO (kg ó litros)Total AperitivosESTAR DE COMPRAS</v>
      </c>
      <c r="B90" s="20" t="s">
        <v>47</v>
      </c>
      <c r="C90" s="20" t="s">
        <v>42</v>
      </c>
      <c r="D90" s="20" t="s">
        <v>203</v>
      </c>
      <c r="E90" s="21">
        <v>2.6469975145320768</v>
      </c>
      <c r="F90" s="21">
        <v>4.5815985000318875</v>
      </c>
      <c r="G90" s="21">
        <v>2.3132082085042986</v>
      </c>
      <c r="H90" s="21">
        <v>2.1460850247157861</v>
      </c>
      <c r="I90" s="21">
        <v>3.3169784468933163</v>
      </c>
      <c r="J90" s="21">
        <v>2.0183750914792866</v>
      </c>
      <c r="K90" s="21">
        <v>1.6713135484977886</v>
      </c>
      <c r="L90" s="21">
        <v>2.6153852368095039</v>
      </c>
      <c r="M90" s="21">
        <v>2.3084262952391743</v>
      </c>
      <c r="N90" s="21"/>
      <c r="O90" s="21"/>
    </row>
    <row r="91" spans="1:15" x14ac:dyDescent="0.35">
      <c r="A91" s="20" t="str">
        <f t="shared" si="1"/>
        <v>DISTRIBUCION VOLUMEN X CRITERIO (kg ó litros)Total AperitivosNO COCINAR EN CASA</v>
      </c>
      <c r="B91" s="20" t="s">
        <v>47</v>
      </c>
      <c r="C91" s="20" t="s">
        <v>42</v>
      </c>
      <c r="D91" s="20" t="s">
        <v>204</v>
      </c>
      <c r="E91" s="21">
        <v>2.4112231137918108</v>
      </c>
      <c r="F91" s="21">
        <v>3.5446649066701807</v>
      </c>
      <c r="G91" s="21">
        <v>2.4786793125188482</v>
      </c>
      <c r="H91" s="21">
        <v>2.9336821024058044</v>
      </c>
      <c r="I91" s="21">
        <v>3.2456141477230616</v>
      </c>
      <c r="J91" s="21">
        <v>3.5045402707850664</v>
      </c>
      <c r="K91" s="21">
        <v>3.3036050957090919</v>
      </c>
      <c r="L91" s="21">
        <v>3.7254152887619933</v>
      </c>
      <c r="M91" s="21">
        <v>2.9108155799655955</v>
      </c>
      <c r="N91" s="21"/>
      <c r="O91" s="21"/>
    </row>
    <row r="92" spans="1:15" x14ac:dyDescent="0.35">
      <c r="A92" s="20" t="str">
        <f t="shared" si="1"/>
        <v>DISTRIBUCION VOLUMEN X CRITERIO (kg ó litros)Total AperitivosCELEBRACION/FIESTA/SALIR TOMAR</v>
      </c>
      <c r="B92" s="20" t="s">
        <v>47</v>
      </c>
      <c r="C92" s="20" t="s">
        <v>42</v>
      </c>
      <c r="D92" s="20" t="s">
        <v>205</v>
      </c>
      <c r="E92" s="21">
        <v>18.901053023858246</v>
      </c>
      <c r="F92" s="21">
        <v>17.179628510483191</v>
      </c>
      <c r="G92" s="21">
        <v>18.938835993216365</v>
      </c>
      <c r="H92" s="21">
        <v>19.067660625777165</v>
      </c>
      <c r="I92" s="21">
        <v>17.780757909517391</v>
      </c>
      <c r="J92" s="21">
        <v>16.29006483998602</v>
      </c>
      <c r="K92" s="21">
        <v>16.293767018688534</v>
      </c>
      <c r="L92" s="21">
        <v>17.467533013214116</v>
      </c>
      <c r="M92" s="21">
        <v>16.235082498628241</v>
      </c>
      <c r="N92" s="21"/>
      <c r="O92" s="21"/>
    </row>
    <row r="93" spans="1:15" x14ac:dyDescent="0.35">
      <c r="A93" s="20" t="str">
        <f t="shared" si="1"/>
        <v>DISTRIBUCION VOLUMEN X CRITERIO (kg ó litros)Total AperitivosVIENDO DEPORTES</v>
      </c>
      <c r="B93" s="20" t="s">
        <v>47</v>
      </c>
      <c r="C93" s="20" t="s">
        <v>42</v>
      </c>
      <c r="D93" s="20" t="s">
        <v>206</v>
      </c>
      <c r="E93" s="21">
        <v>4.109062719547202</v>
      </c>
      <c r="F93" s="21">
        <v>4.0948951516287497</v>
      </c>
      <c r="G93" s="21">
        <v>3.0885675386988081</v>
      </c>
      <c r="H93" s="21">
        <v>1.4378195138401673</v>
      </c>
      <c r="I93" s="21">
        <v>3.0075114732336696</v>
      </c>
      <c r="J93" s="21">
        <v>2.8101239258645259</v>
      </c>
      <c r="K93" s="21">
        <v>2.1003263635090033</v>
      </c>
      <c r="L93" s="21">
        <v>3.0849217931721009</v>
      </c>
      <c r="M93" s="21">
        <v>2.2851949848615525</v>
      </c>
      <c r="N93" s="21"/>
      <c r="O93" s="21"/>
    </row>
    <row r="94" spans="1:15" x14ac:dyDescent="0.35">
      <c r="A94" s="20" t="str">
        <f t="shared" si="1"/>
        <v>DISTRIBUCION VOLUMEN X CRITERIO (kg ó litros)Total AperitivosOTROS MOTIVOS</v>
      </c>
      <c r="B94" s="20" t="s">
        <v>47</v>
      </c>
      <c r="C94" s="20" t="s">
        <v>42</v>
      </c>
      <c r="D94" s="20" t="s">
        <v>207</v>
      </c>
      <c r="E94" s="21">
        <v>8.6902392517196407</v>
      </c>
      <c r="F94" s="21">
        <v>6.7323768196150882</v>
      </c>
      <c r="G94" s="21">
        <v>6.6762538504550832</v>
      </c>
      <c r="H94" s="21">
        <v>7.8855879240606459</v>
      </c>
      <c r="I94" s="21">
        <v>7.3606439387007843</v>
      </c>
      <c r="J94" s="21">
        <v>6.7840495726379544</v>
      </c>
      <c r="K94" s="21">
        <v>8.3814524344130916</v>
      </c>
      <c r="L94" s="21">
        <v>8.01889705366405</v>
      </c>
      <c r="M94" s="21">
        <v>7.9724355039312158</v>
      </c>
      <c r="N94" s="21"/>
      <c r="O94" s="21"/>
    </row>
    <row r="95" spans="1:15" x14ac:dyDescent="0.35">
      <c r="A95" s="20" t="str">
        <f t="shared" si="1"/>
        <v>CONSUMO PER CAPITA (kg ó litros por individuo)Total AperitivosT.ESPAÑA</v>
      </c>
      <c r="B95" s="20" t="s">
        <v>51</v>
      </c>
      <c r="C95" s="20" t="s">
        <v>42</v>
      </c>
      <c r="D95" s="20" t="s">
        <v>79</v>
      </c>
      <c r="E95" s="21">
        <v>0.38630751191124679</v>
      </c>
      <c r="F95" s="21">
        <v>0.37582563116595952</v>
      </c>
      <c r="G95" s="21">
        <v>0.36266769325885467</v>
      </c>
      <c r="H95" s="21">
        <v>0.45869211964309964</v>
      </c>
      <c r="I95" s="21">
        <v>0.3372097326714989</v>
      </c>
      <c r="J95" s="21">
        <v>0.32627272606375257</v>
      </c>
      <c r="K95" s="21">
        <v>0.31785155919538582</v>
      </c>
      <c r="L95" s="21">
        <v>0.43547672367515278</v>
      </c>
      <c r="M95" s="21">
        <v>0.34437583767851077</v>
      </c>
      <c r="N95" s="21"/>
      <c r="O95" s="21"/>
    </row>
    <row r="96" spans="1:15" x14ac:dyDescent="0.35">
      <c r="A96" s="20" t="str">
        <f t="shared" si="1"/>
        <v>CONSUMO PER CAPITA (kg ó litros por individuo)Total AperitivosHiper+Super+Discount+G.A</v>
      </c>
      <c r="B96" s="20" t="s">
        <v>51</v>
      </c>
      <c r="C96" s="20" t="s">
        <v>42</v>
      </c>
      <c r="D96" s="20" t="s">
        <v>110</v>
      </c>
      <c r="E96" s="21">
        <v>0.1970517442645634</v>
      </c>
      <c r="F96" s="21">
        <v>0.19647359013536181</v>
      </c>
      <c r="G96" s="21">
        <v>0.17514094455917006</v>
      </c>
      <c r="H96" s="21">
        <v>0.2111317273558202</v>
      </c>
      <c r="I96" s="21">
        <v>0.17872876585870048</v>
      </c>
      <c r="J96" s="21">
        <v>0.17069530807617261</v>
      </c>
      <c r="K96" s="21">
        <v>0.16912341072193798</v>
      </c>
      <c r="L96" s="21">
        <v>0.22007780622038697</v>
      </c>
      <c r="M96" s="21">
        <v>0.18763456968688302</v>
      </c>
      <c r="N96" s="21"/>
      <c r="O96" s="21"/>
    </row>
    <row r="97" spans="1:15" x14ac:dyDescent="0.35">
      <c r="A97" s="20" t="str">
        <f t="shared" si="1"/>
        <v>CONSUMO PER CAPITA (kg ó litros por individuo)Total AperitivosRestaurantes</v>
      </c>
      <c r="B97" s="20" t="s">
        <v>51</v>
      </c>
      <c r="C97" s="20" t="s">
        <v>42</v>
      </c>
      <c r="D97" s="20" t="s">
        <v>111</v>
      </c>
      <c r="E97" s="21">
        <v>8.7119395092221819E-3</v>
      </c>
      <c r="F97" s="21">
        <v>8.6232484583367488E-3</v>
      </c>
      <c r="G97" s="21">
        <v>3.4676067730207731E-3</v>
      </c>
      <c r="H97" s="21">
        <v>7.4901223604401527E-3</v>
      </c>
      <c r="I97" s="21">
        <v>3.9234099325371795E-3</v>
      </c>
      <c r="J97" s="21">
        <v>5.0401353172712972E-3</v>
      </c>
      <c r="K97" s="21">
        <v>8.6000170203768701E-3</v>
      </c>
      <c r="L97" s="21">
        <v>9.2336818782841942E-3</v>
      </c>
      <c r="M97" s="21">
        <v>6.2708485320806685E-3</v>
      </c>
      <c r="N97" s="21"/>
      <c r="O97" s="21"/>
    </row>
    <row r="98" spans="1:15" x14ac:dyDescent="0.35">
      <c r="A98" s="20" t="str">
        <f t="shared" si="1"/>
        <v>CONSUMO PER CAPITA (kg ó litros por individuo)Total AperitivosRestaurantes Fast Food</v>
      </c>
      <c r="B98" s="20" t="s">
        <v>51</v>
      </c>
      <c r="C98" s="20" t="s">
        <v>42</v>
      </c>
      <c r="D98" s="20" t="s">
        <v>112</v>
      </c>
      <c r="E98" s="21">
        <v>6.447761656419854E-3</v>
      </c>
      <c r="F98" s="21">
        <v>7.3707567993367123E-3</v>
      </c>
      <c r="G98" s="21">
        <v>5.0748478149903577E-3</v>
      </c>
      <c r="H98" s="21">
        <v>1.1184362897066022E-2</v>
      </c>
      <c r="I98" s="21">
        <v>6.7425857304855693E-3</v>
      </c>
      <c r="J98" s="21">
        <v>6.4595002343714935E-3</v>
      </c>
      <c r="K98" s="21">
        <v>5.8301192094131907E-3</v>
      </c>
      <c r="L98" s="21">
        <v>7.1584660041556208E-3</v>
      </c>
      <c r="M98" s="21">
        <v>6.7680744770301851E-3</v>
      </c>
      <c r="N98" s="21"/>
      <c r="O98" s="21"/>
    </row>
    <row r="99" spans="1:15" x14ac:dyDescent="0.35">
      <c r="A99" s="20" t="str">
        <f t="shared" si="1"/>
        <v>CONSUMO PER CAPITA (kg ó litros por individuo)Total AperitivosBares/Cafeterias/Cervecerias</v>
      </c>
      <c r="B99" s="20" t="s">
        <v>51</v>
      </c>
      <c r="C99" s="20" t="s">
        <v>42</v>
      </c>
      <c r="D99" s="20" t="s">
        <v>113</v>
      </c>
      <c r="E99" s="21">
        <v>2.6578171905380293E-2</v>
      </c>
      <c r="F99" s="21">
        <v>2.7387240175486237E-2</v>
      </c>
      <c r="G99" s="21">
        <v>3.0052394074508521E-2</v>
      </c>
      <c r="H99" s="21">
        <v>4.1902631310851687E-2</v>
      </c>
      <c r="I99" s="21">
        <v>2.6183947252518967E-2</v>
      </c>
      <c r="J99" s="21">
        <v>2.6624210472763928E-2</v>
      </c>
      <c r="K99" s="21">
        <v>2.4172061075050846E-2</v>
      </c>
      <c r="L99" s="21">
        <v>4.3052497427079527E-2</v>
      </c>
      <c r="M99" s="21">
        <v>1.9599313146991804E-2</v>
      </c>
      <c r="N99" s="21"/>
      <c r="O99" s="21"/>
    </row>
    <row r="100" spans="1:15" x14ac:dyDescent="0.35">
      <c r="A100" s="20" t="str">
        <f t="shared" si="1"/>
        <v>CONSUMO PER CAPITA (kg ó litros por individuo)Total AperitivosPanaderias/Pastelerias</v>
      </c>
      <c r="B100" s="20" t="s">
        <v>51</v>
      </c>
      <c r="C100" s="20" t="s">
        <v>42</v>
      </c>
      <c r="D100" s="20" t="s">
        <v>114</v>
      </c>
      <c r="E100" s="21">
        <v>5.4956025060781894E-3</v>
      </c>
      <c r="F100" s="21">
        <v>3.5364683061316418E-3</v>
      </c>
      <c r="G100" s="21">
        <v>6.8879669338492745E-3</v>
      </c>
      <c r="H100" s="21">
        <v>5.1620889318363021E-3</v>
      </c>
      <c r="I100" s="21">
        <v>5.7435587277907133E-3</v>
      </c>
      <c r="J100" s="21">
        <v>4.6980145546413939E-3</v>
      </c>
      <c r="K100" s="21">
        <v>4.9762626104921034E-3</v>
      </c>
      <c r="L100" s="21">
        <v>3.9329743918712174E-3</v>
      </c>
      <c r="M100" s="21">
        <v>3.0185072160677142E-3</v>
      </c>
      <c r="N100" s="21"/>
      <c r="O100" s="21"/>
    </row>
    <row r="101" spans="1:15" x14ac:dyDescent="0.35">
      <c r="A101" s="20" t="str">
        <f t="shared" si="1"/>
        <v>CONSUMO PER CAPITA (kg ó litros por individuo)Total AperitivosTda.Alimentacion/Delicatesen</v>
      </c>
      <c r="B101" s="20" t="s">
        <v>51</v>
      </c>
      <c r="C101" s="20" t="s">
        <v>42</v>
      </c>
      <c r="D101" s="20" t="s">
        <v>115</v>
      </c>
      <c r="E101" s="21">
        <v>2.6994761059673172E-2</v>
      </c>
      <c r="F101" s="21">
        <v>2.1597331176079721E-2</v>
      </c>
      <c r="G101" s="21">
        <v>2.9764024614565301E-2</v>
      </c>
      <c r="H101" s="21">
        <v>3.6583145487503653E-2</v>
      </c>
      <c r="I101" s="21">
        <v>2.5125092775007626E-2</v>
      </c>
      <c r="J101" s="21">
        <v>2.0559625994643296E-2</v>
      </c>
      <c r="K101" s="21">
        <v>2.2659583513165105E-2</v>
      </c>
      <c r="L101" s="21">
        <v>2.8441874789868454E-2</v>
      </c>
      <c r="M101" s="21">
        <v>2.0619901671288889E-2</v>
      </c>
      <c r="N101" s="21"/>
      <c r="O101" s="21"/>
    </row>
    <row r="102" spans="1:15" x14ac:dyDescent="0.35">
      <c r="A102" s="20" t="str">
        <f t="shared" si="1"/>
        <v>CONSUMO PER CAPITA (kg ó litros por individuo)Total AperitivosCanal Conveniencia/24h</v>
      </c>
      <c r="B102" s="20" t="s">
        <v>51</v>
      </c>
      <c r="C102" s="20" t="s">
        <v>42</v>
      </c>
      <c r="D102" s="20" t="s">
        <v>117</v>
      </c>
      <c r="E102" s="21">
        <v>7.1727029059834302E-2</v>
      </c>
      <c r="F102" s="21">
        <v>6.5010331933223656E-2</v>
      </c>
      <c r="G102" s="21">
        <v>6.0724440397174548E-2</v>
      </c>
      <c r="H102" s="21">
        <v>6.4474654611566443E-2</v>
      </c>
      <c r="I102" s="21">
        <v>4.8137501328003478E-2</v>
      </c>
      <c r="J102" s="21">
        <v>5.2137676351161288E-2</v>
      </c>
      <c r="K102" s="21">
        <v>4.4933133853588311E-2</v>
      </c>
      <c r="L102" s="21">
        <v>5.6229935025021084E-2</v>
      </c>
      <c r="M102" s="21">
        <v>5.2428452314474509E-2</v>
      </c>
      <c r="N102" s="21"/>
      <c r="O102" s="21"/>
    </row>
    <row r="103" spans="1:15" x14ac:dyDescent="0.35">
      <c r="A103" s="20" t="str">
        <f t="shared" si="1"/>
        <v>CONSUMO PER CAPITA (kg ó litros por individuo)Total AperitivosHoteles</v>
      </c>
      <c r="B103" s="20" t="s">
        <v>51</v>
      </c>
      <c r="C103" s="20" t="s">
        <v>42</v>
      </c>
      <c r="D103" s="20" t="s">
        <v>118</v>
      </c>
      <c r="E103" s="21">
        <v>6.1238693998172909E-4</v>
      </c>
      <c r="F103" s="21">
        <v>2.3999358340140342E-4</v>
      </c>
      <c r="G103" s="21">
        <v>1.8173368916278394E-4</v>
      </c>
      <c r="H103" s="21">
        <v>1.1899515705636361E-3</v>
      </c>
      <c r="I103" s="21">
        <v>7.8353292637302807E-4</v>
      </c>
      <c r="J103" s="21">
        <v>7.3052986541543354E-5</v>
      </c>
      <c r="K103" s="21">
        <v>1.6913266784910767E-4</v>
      </c>
      <c r="L103" s="21">
        <v>2.5880633694192623E-4</v>
      </c>
      <c r="M103" s="21">
        <v>2.6004492349251491E-3</v>
      </c>
      <c r="N103" s="21"/>
      <c r="O103" s="21"/>
    </row>
    <row r="104" spans="1:15" x14ac:dyDescent="0.35">
      <c r="A104" s="20" t="str">
        <f t="shared" si="1"/>
        <v>CONSUMO PER CAPITA (kg ó litros por individuo)Total AperitivosEstaciones de servicio</v>
      </c>
      <c r="B104" s="20" t="s">
        <v>51</v>
      </c>
      <c r="C104" s="20" t="s">
        <v>42</v>
      </c>
      <c r="D104" s="20" t="s">
        <v>119</v>
      </c>
      <c r="E104" s="21">
        <v>8.904022541953752E-3</v>
      </c>
      <c r="F104" s="21">
        <v>7.857236743731278E-3</v>
      </c>
      <c r="G104" s="21">
        <v>1.1969673182547384E-2</v>
      </c>
      <c r="H104" s="21">
        <v>1.8563096773031796E-2</v>
      </c>
      <c r="I104" s="21">
        <v>1.0073252661254197E-2</v>
      </c>
      <c r="J104" s="21">
        <v>7.265808944293589E-3</v>
      </c>
      <c r="K104" s="21">
        <v>9.2206610336835887E-3</v>
      </c>
      <c r="L104" s="21">
        <v>1.5139797125533479E-2</v>
      </c>
      <c r="M104" s="21">
        <v>1.0138507773050962E-2</v>
      </c>
      <c r="N104" s="21"/>
      <c r="O104" s="21"/>
    </row>
    <row r="105" spans="1:15" x14ac:dyDescent="0.35">
      <c r="A105" s="20" t="str">
        <f t="shared" si="1"/>
        <v>CONSUMO PER CAPITA (kg ó litros por individuo)Total AperitivosMaquinas dispensadoras</v>
      </c>
      <c r="B105" s="20" t="s">
        <v>51</v>
      </c>
      <c r="C105" s="20" t="s">
        <v>42</v>
      </c>
      <c r="D105" s="20" t="s">
        <v>120</v>
      </c>
      <c r="E105" s="21">
        <v>8.9754688670376347E-3</v>
      </c>
      <c r="F105" s="21">
        <v>1.450048426493818E-2</v>
      </c>
      <c r="G105" s="21">
        <v>1.3516388003948523E-2</v>
      </c>
      <c r="H105" s="21">
        <v>1.5951635743922853E-2</v>
      </c>
      <c r="I105" s="21">
        <v>1.2292635102458604E-2</v>
      </c>
      <c r="J105" s="21">
        <v>1.3900289349247827E-2</v>
      </c>
      <c r="K105" s="21">
        <v>1.3830586623491768E-2</v>
      </c>
      <c r="L105" s="21">
        <v>1.7679092736363613E-2</v>
      </c>
      <c r="M105" s="21">
        <v>9.7126738511981291E-3</v>
      </c>
      <c r="N105" s="21"/>
      <c r="O105" s="21"/>
    </row>
    <row r="106" spans="1:15" x14ac:dyDescent="0.35">
      <c r="A106" s="20" t="str">
        <f t="shared" si="1"/>
        <v>CONSUMO PER CAPITA (kg ó litros por individuo)Total AperitivosServicio en la empresa</v>
      </c>
      <c r="B106" s="20" t="s">
        <v>51</v>
      </c>
      <c r="C106" s="20" t="s">
        <v>42</v>
      </c>
      <c r="D106" s="20" t="s">
        <v>121</v>
      </c>
      <c r="E106" s="21">
        <v>4.8217279701112019E-3</v>
      </c>
      <c r="F106" s="21">
        <v>2.5799787161266147E-3</v>
      </c>
      <c r="G106" s="21">
        <v>1.9448320426242167E-3</v>
      </c>
      <c r="H106" s="21">
        <v>1.6194981883937921E-3</v>
      </c>
      <c r="I106" s="21">
        <v>1.539737797312045E-3</v>
      </c>
      <c r="J106" s="21">
        <v>9.8675874091629654E-4</v>
      </c>
      <c r="K106" s="21">
        <v>1.6407198081863695E-3</v>
      </c>
      <c r="L106" s="21">
        <v>1.2401668727050898E-3</v>
      </c>
      <c r="M106" s="21">
        <v>2.9844127629528082E-3</v>
      </c>
      <c r="N106" s="21"/>
      <c r="O106" s="21"/>
    </row>
    <row r="107" spans="1:15" x14ac:dyDescent="0.35">
      <c r="A107" s="20" t="str">
        <f t="shared" si="1"/>
        <v>CONSUMO PER CAPITA (kg ó litros por individuo)Total AperitivosResto de canales</v>
      </c>
      <c r="B107" s="20" t="s">
        <v>51</v>
      </c>
      <c r="C107" s="20" t="s">
        <v>42</v>
      </c>
      <c r="D107" s="20" t="s">
        <v>122</v>
      </c>
      <c r="E107" s="21">
        <v>1.9986772487347759E-2</v>
      </c>
      <c r="F107" s="21">
        <v>2.0649022068899906E-2</v>
      </c>
      <c r="G107" s="21">
        <v>2.3942936975556578E-2</v>
      </c>
      <c r="H107" s="21">
        <v>4.3439252398089052E-2</v>
      </c>
      <c r="I107" s="21">
        <v>1.7935629134954143E-2</v>
      </c>
      <c r="J107" s="21">
        <v>1.7832286868544229E-2</v>
      </c>
      <c r="K107" s="21">
        <v>1.269569296109512E-2</v>
      </c>
      <c r="L107" s="21">
        <v>3.3031676586546148E-2</v>
      </c>
      <c r="M107" s="21">
        <v>2.2600203889387261E-2</v>
      </c>
      <c r="N107" s="21"/>
      <c r="O107" s="21"/>
    </row>
    <row r="108" spans="1:15" x14ac:dyDescent="0.35">
      <c r="A108" s="20" t="str">
        <f t="shared" si="1"/>
        <v>CONSUMO PER CAPITA (kg ó litros por individuo)Total AperitivosEN LA CALLE</v>
      </c>
      <c r="B108" s="20" t="s">
        <v>51</v>
      </c>
      <c r="C108" s="20" t="s">
        <v>42</v>
      </c>
      <c r="D108" s="20" t="s">
        <v>175</v>
      </c>
      <c r="E108" s="21">
        <v>0.13415717712151079</v>
      </c>
      <c r="F108" s="21">
        <v>0.12606370950168638</v>
      </c>
      <c r="G108" s="21">
        <v>0.13916138364333963</v>
      </c>
      <c r="H108" s="21">
        <v>0.17187409248804295</v>
      </c>
      <c r="I108" s="21">
        <v>0.10968910975020013</v>
      </c>
      <c r="J108" s="21">
        <v>0.10647397429873651</v>
      </c>
      <c r="K108" s="21">
        <v>0.10695448049711868</v>
      </c>
      <c r="L108" s="21">
        <v>0.14620026957877619</v>
      </c>
      <c r="M108" s="21">
        <v>0.10581741798733468</v>
      </c>
      <c r="N108" s="21"/>
      <c r="O108" s="21"/>
    </row>
    <row r="109" spans="1:15" x14ac:dyDescent="0.35">
      <c r="A109" s="20" t="str">
        <f t="shared" si="1"/>
        <v>CONSUMO PER CAPITA (kg ó litros por individuo)Total AperitivosEN CASA DE OTROS</v>
      </c>
      <c r="B109" s="20" t="s">
        <v>51</v>
      </c>
      <c r="C109" s="20" t="s">
        <v>42</v>
      </c>
      <c r="D109" s="20" t="s">
        <v>176</v>
      </c>
      <c r="E109" s="21">
        <v>9.3052713639685258E-2</v>
      </c>
      <c r="F109" s="21">
        <v>8.2011753884686317E-2</v>
      </c>
      <c r="G109" s="21">
        <v>6.7814475603742166E-2</v>
      </c>
      <c r="H109" s="21">
        <v>6.6219122789680715E-2</v>
      </c>
      <c r="I109" s="21">
        <v>8.4821992643242375E-2</v>
      </c>
      <c r="J109" s="21">
        <v>7.3040214834586809E-2</v>
      </c>
      <c r="K109" s="21">
        <v>7.3142481815362453E-2</v>
      </c>
      <c r="L109" s="21">
        <v>8.8981592841272689E-2</v>
      </c>
      <c r="M109" s="21">
        <v>7.9831157500802968E-2</v>
      </c>
      <c r="N109" s="21"/>
      <c r="O109" s="21"/>
    </row>
    <row r="110" spans="1:15" x14ac:dyDescent="0.35">
      <c r="A110" s="20" t="str">
        <f t="shared" si="1"/>
        <v>CONSUMO PER CAPITA (kg ó litros por individuo)Total AperitivosEN EL ESTABLECIMIENTO</v>
      </c>
      <c r="B110" s="20" t="s">
        <v>51</v>
      </c>
      <c r="C110" s="20" t="s">
        <v>42</v>
      </c>
      <c r="D110" s="20" t="s">
        <v>177</v>
      </c>
      <c r="E110" s="21">
        <v>5.513597696576495E-2</v>
      </c>
      <c r="F110" s="21">
        <v>5.2666739893213223E-2</v>
      </c>
      <c r="G110" s="21">
        <v>5.4064617453383805E-2</v>
      </c>
      <c r="H110" s="21">
        <v>7.7656538780438336E-2</v>
      </c>
      <c r="I110" s="21">
        <v>4.8308500151609562E-2</v>
      </c>
      <c r="J110" s="21">
        <v>4.545773831408275E-2</v>
      </c>
      <c r="K110" s="21">
        <v>4.2322494606049504E-2</v>
      </c>
      <c r="L110" s="21">
        <v>7.3637064875381589E-2</v>
      </c>
      <c r="M110" s="21">
        <v>4.1739238731255179E-2</v>
      </c>
      <c r="N110" s="21"/>
      <c r="O110" s="21"/>
    </row>
    <row r="111" spans="1:15" x14ac:dyDescent="0.35">
      <c r="A111" s="20" t="str">
        <f t="shared" si="1"/>
        <v>CONSUMO PER CAPITA (kg ó litros por individuo)Total AperitivosEN EL TRABAJO</v>
      </c>
      <c r="B111" s="20" t="s">
        <v>51</v>
      </c>
      <c r="C111" s="20" t="s">
        <v>42</v>
      </c>
      <c r="D111" s="20" t="s">
        <v>178</v>
      </c>
      <c r="E111" s="21">
        <v>3.7631197987927419E-2</v>
      </c>
      <c r="F111" s="21">
        <v>3.8209034165243974E-2</v>
      </c>
      <c r="G111" s="21">
        <v>3.0986037647107768E-2</v>
      </c>
      <c r="H111" s="21">
        <v>3.5598036364047757E-2</v>
      </c>
      <c r="I111" s="21">
        <v>2.9752601854545431E-2</v>
      </c>
      <c r="J111" s="21">
        <v>2.9871387615560824E-2</v>
      </c>
      <c r="K111" s="21">
        <v>3.7846020594603937E-2</v>
      </c>
      <c r="L111" s="21">
        <v>3.1003257036090758E-2</v>
      </c>
      <c r="M111" s="21">
        <v>2.9848982768199753E-2</v>
      </c>
      <c r="N111" s="21"/>
      <c r="O111" s="21"/>
    </row>
    <row r="112" spans="1:15" x14ac:dyDescent="0.35">
      <c r="A112" s="20" t="str">
        <f t="shared" si="1"/>
        <v>CONSUMO PER CAPITA (kg ó litros por individuo)Total AperitivosEN COLEGIO/INSTITUTO/UNIV.</v>
      </c>
      <c r="B112" s="20" t="s">
        <v>51</v>
      </c>
      <c r="C112" s="20" t="s">
        <v>42</v>
      </c>
      <c r="D112" s="20" t="s">
        <v>179</v>
      </c>
      <c r="E112" s="21">
        <v>6.4878637585265592E-3</v>
      </c>
      <c r="F112" s="21">
        <v>5.9174819390626614E-3</v>
      </c>
      <c r="G112" s="21">
        <v>5.6989300272908706E-3</v>
      </c>
      <c r="H112" s="21">
        <v>5.5087989224631706E-3</v>
      </c>
      <c r="I112" s="21">
        <v>4.4697337768356592E-3</v>
      </c>
      <c r="J112" s="21">
        <v>4.911348306830877E-3</v>
      </c>
      <c r="K112" s="21">
        <v>2.8477651677168976E-3</v>
      </c>
      <c r="L112" s="21">
        <v>2.9706333503406244E-3</v>
      </c>
      <c r="M112" s="21">
        <v>5.2556242918418879E-3</v>
      </c>
      <c r="N112" s="21"/>
      <c r="O112" s="21"/>
    </row>
    <row r="113" spans="1:15" x14ac:dyDescent="0.35">
      <c r="A113" s="20" t="str">
        <f t="shared" si="1"/>
        <v>CONSUMO PER CAPITA (kg ó litros por individuo)Total AperitivosEN MI CASA</v>
      </c>
      <c r="B113" s="20" t="s">
        <v>51</v>
      </c>
      <c r="C113" s="20" t="s">
        <v>42</v>
      </c>
      <c r="D113" s="20" t="s">
        <v>180</v>
      </c>
      <c r="E113" s="21">
        <v>1.9803570426849243E-2</v>
      </c>
      <c r="F113" s="21">
        <v>2.7567973699011119E-2</v>
      </c>
      <c r="G113" s="21">
        <v>2.1785471716906764E-2</v>
      </c>
      <c r="H113" s="21">
        <v>2.5304436245745073E-2</v>
      </c>
      <c r="I113" s="21">
        <v>1.9192670061579004E-2</v>
      </c>
      <c r="J113" s="21">
        <v>2.0587666841419088E-2</v>
      </c>
      <c r="K113" s="21">
        <v>1.7040368378856138E-2</v>
      </c>
      <c r="L113" s="21">
        <v>3.5925119489910867E-2</v>
      </c>
      <c r="M113" s="21">
        <v>2.8033575299690826E-2</v>
      </c>
      <c r="N113" s="21"/>
      <c r="O113" s="21"/>
    </row>
    <row r="114" spans="1:15" x14ac:dyDescent="0.35">
      <c r="A114" s="20" t="str">
        <f t="shared" si="1"/>
        <v>CONSUMO PER CAPITA (kg ó litros por individuo)Total AperitivosEN M.TRANSP.(AVION,TREN,AUTOC,E</v>
      </c>
      <c r="B114" s="20" t="s">
        <v>51</v>
      </c>
      <c r="C114" s="20" t="s">
        <v>42</v>
      </c>
      <c r="D114" s="20" t="s">
        <v>181</v>
      </c>
      <c r="E114" s="21">
        <v>5.0598221788082098E-3</v>
      </c>
      <c r="F114" s="21">
        <v>1.9500876052077109E-3</v>
      </c>
      <c r="G114" s="21">
        <v>1.2455110903297133E-3</v>
      </c>
      <c r="H114" s="21">
        <v>2.9064731363559978E-3</v>
      </c>
      <c r="I114" s="21">
        <v>5.3836578885158644E-4</v>
      </c>
      <c r="J114" s="21">
        <v>1.7896782527824946E-3</v>
      </c>
      <c r="K114" s="21">
        <v>7.0186506202895465E-4</v>
      </c>
      <c r="L114" s="21">
        <v>1.7132723189133201E-3</v>
      </c>
      <c r="M114" s="21">
        <v>1.8000004856451989E-3</v>
      </c>
      <c r="N114" s="21"/>
      <c r="O114" s="21"/>
    </row>
    <row r="115" spans="1:15" x14ac:dyDescent="0.35">
      <c r="A115" s="20" t="str">
        <f t="shared" si="1"/>
        <v>CONSUMO PER CAPITA (kg ó litros por individuo)Total AperitivosEN OTRO LUGAR</v>
      </c>
      <c r="B115" s="20" t="s">
        <v>51</v>
      </c>
      <c r="C115" s="20" t="s">
        <v>42</v>
      </c>
      <c r="D115" s="20" t="s">
        <v>182</v>
      </c>
      <c r="E115" s="21">
        <v>3.4979126241433629E-2</v>
      </c>
      <c r="F115" s="21">
        <v>4.1438937305016868E-2</v>
      </c>
      <c r="G115" s="21">
        <v>4.1911321064192486E-2</v>
      </c>
      <c r="H115" s="21">
        <v>7.3624675521907518E-2</v>
      </c>
      <c r="I115" s="21">
        <v>4.0436783033185333E-2</v>
      </c>
      <c r="J115" s="21">
        <v>4.4140669692403288E-2</v>
      </c>
      <c r="K115" s="21">
        <v>3.6995986412673897E-2</v>
      </c>
      <c r="L115" s="21">
        <v>5.5045577611990616E-2</v>
      </c>
      <c r="M115" s="21">
        <v>5.2049790364120864E-2</v>
      </c>
      <c r="N115" s="21"/>
      <c r="O115" s="21"/>
    </row>
    <row r="116" spans="1:15" x14ac:dyDescent="0.35">
      <c r="A116" s="20" t="str">
        <f t="shared" si="1"/>
        <v>CONSUMO PER CAPITA (kg ó litros por individuo)Total AperitivosDESAYUNO</v>
      </c>
      <c r="B116" s="20" t="s">
        <v>51</v>
      </c>
      <c r="C116" s="20" t="s">
        <v>42</v>
      </c>
      <c r="D116" s="20" t="s">
        <v>183</v>
      </c>
      <c r="E116" s="21">
        <v>2.2409878013827416E-2</v>
      </c>
      <c r="F116" s="21">
        <v>2.2214310453514501E-2</v>
      </c>
      <c r="G116" s="21">
        <v>1.6588959697049311E-2</v>
      </c>
      <c r="H116" s="21">
        <v>3.0267087433665879E-2</v>
      </c>
      <c r="I116" s="21">
        <v>1.5546686456387793E-2</v>
      </c>
      <c r="J116" s="21">
        <v>1.6681874115734453E-2</v>
      </c>
      <c r="K116" s="21">
        <v>1.175340264638837E-2</v>
      </c>
      <c r="L116" s="21">
        <v>1.5476131731793416E-2</v>
      </c>
      <c r="M116" s="21">
        <v>1.0353602087269884E-2</v>
      </c>
      <c r="N116" s="21"/>
      <c r="O116" s="21"/>
    </row>
    <row r="117" spans="1:15" x14ac:dyDescent="0.35">
      <c r="A117" s="20" t="str">
        <f t="shared" si="1"/>
        <v>CONSUMO PER CAPITA (kg ó litros por individuo)Total AperitivosAPERITIVO/ANTES DE COMER</v>
      </c>
      <c r="B117" s="20" t="s">
        <v>51</v>
      </c>
      <c r="C117" s="20" t="s">
        <v>42</v>
      </c>
      <c r="D117" s="20" t="s">
        <v>184</v>
      </c>
      <c r="E117" s="21">
        <v>7.4487828325132885E-2</v>
      </c>
      <c r="F117" s="21">
        <v>7.1719407975323571E-2</v>
      </c>
      <c r="G117" s="21">
        <v>7.1224488068377848E-2</v>
      </c>
      <c r="H117" s="21">
        <v>9.784388505617464E-2</v>
      </c>
      <c r="I117" s="21">
        <v>6.6038814756032266E-2</v>
      </c>
      <c r="J117" s="21">
        <v>5.8667201301707446E-2</v>
      </c>
      <c r="K117" s="21">
        <v>6.4138096122350649E-2</v>
      </c>
      <c r="L117" s="21">
        <v>9.1551452133713129E-2</v>
      </c>
      <c r="M117" s="21">
        <v>8.1981889896567323E-2</v>
      </c>
      <c r="N117" s="21"/>
      <c r="O117" s="21"/>
    </row>
    <row r="118" spans="1:15" x14ac:dyDescent="0.35">
      <c r="A118" s="20" t="str">
        <f t="shared" si="1"/>
        <v>CONSUMO PER CAPITA (kg ó litros por individuo)Total AperitivosCOMIDA</v>
      </c>
      <c r="B118" s="20" t="s">
        <v>51</v>
      </c>
      <c r="C118" s="20" t="s">
        <v>42</v>
      </c>
      <c r="D118" s="20" t="s">
        <v>185</v>
      </c>
      <c r="E118" s="21">
        <v>4.9602839891080462E-2</v>
      </c>
      <c r="F118" s="21">
        <v>3.3497473382053798E-2</v>
      </c>
      <c r="G118" s="21">
        <v>3.4736035365321445E-2</v>
      </c>
      <c r="H118" s="21">
        <v>4.470111974702843E-2</v>
      </c>
      <c r="I118" s="21">
        <v>3.0376322303009577E-2</v>
      </c>
      <c r="J118" s="21">
        <v>2.7465995837460642E-2</v>
      </c>
      <c r="K118" s="21">
        <v>3.0175842556586542E-2</v>
      </c>
      <c r="L118" s="21">
        <v>4.7580216657474521E-2</v>
      </c>
      <c r="M118" s="21">
        <v>4.3405142007790665E-2</v>
      </c>
      <c r="N118" s="21"/>
      <c r="O118" s="21"/>
    </row>
    <row r="119" spans="1:15" x14ac:dyDescent="0.35">
      <c r="A119" s="20" t="str">
        <f t="shared" si="1"/>
        <v>CONSUMO PER CAPITA (kg ó litros por individuo)Total AperitivosTARDE/MERIENDA</v>
      </c>
      <c r="B119" s="20" t="s">
        <v>51</v>
      </c>
      <c r="C119" s="20" t="s">
        <v>42</v>
      </c>
      <c r="D119" s="20" t="s">
        <v>186</v>
      </c>
      <c r="E119" s="21">
        <v>0.11321580439879217</v>
      </c>
      <c r="F119" s="21">
        <v>0.12610026275612254</v>
      </c>
      <c r="G119" s="21">
        <v>0.13102137641537331</v>
      </c>
      <c r="H119" s="21">
        <v>0.14864326907633371</v>
      </c>
      <c r="I119" s="21">
        <v>0.1032807911034605</v>
      </c>
      <c r="J119" s="21">
        <v>0.11347901335333867</v>
      </c>
      <c r="K119" s="21">
        <v>0.11444572294037074</v>
      </c>
      <c r="L119" s="21">
        <v>0.13437981788932343</v>
      </c>
      <c r="M119" s="21">
        <v>0.10470846842017478</v>
      </c>
      <c r="N119" s="21"/>
      <c r="O119" s="21"/>
    </row>
    <row r="120" spans="1:15" x14ac:dyDescent="0.35">
      <c r="A120" s="20" t="str">
        <f t="shared" si="1"/>
        <v>CONSUMO PER CAPITA (kg ó litros por individuo)Total AperitivosANTES DE CENAR</v>
      </c>
      <c r="B120" s="20" t="s">
        <v>51</v>
      </c>
      <c r="C120" s="20" t="s">
        <v>42</v>
      </c>
      <c r="D120" s="20" t="s">
        <v>187</v>
      </c>
      <c r="E120" s="21">
        <v>3.1165532631162528E-2</v>
      </c>
      <c r="F120" s="21">
        <v>2.1962172395504069E-2</v>
      </c>
      <c r="G120" s="21">
        <v>2.3729512687882776E-2</v>
      </c>
      <c r="H120" s="21">
        <v>3.5071519454033674E-2</v>
      </c>
      <c r="I120" s="21">
        <v>2.0790460441156487E-2</v>
      </c>
      <c r="J120" s="21">
        <v>2.8156039377116523E-2</v>
      </c>
      <c r="K120" s="21">
        <v>2.0088987950587427E-2</v>
      </c>
      <c r="L120" s="21">
        <v>3.5680554063454988E-2</v>
      </c>
      <c r="M120" s="21">
        <v>2.1650451982404763E-2</v>
      </c>
      <c r="N120" s="21"/>
      <c r="O120" s="21"/>
    </row>
    <row r="121" spans="1:15" x14ac:dyDescent="0.35">
      <c r="A121" s="20" t="str">
        <f t="shared" si="1"/>
        <v>CONSUMO PER CAPITA (kg ó litros por individuo)Total AperitivosCENA</v>
      </c>
      <c r="B121" s="20" t="s">
        <v>51</v>
      </c>
      <c r="C121" s="20" t="s">
        <v>42</v>
      </c>
      <c r="D121" s="20" t="s">
        <v>188</v>
      </c>
      <c r="E121" s="21">
        <v>1.8317995916490307E-2</v>
      </c>
      <c r="F121" s="21">
        <v>2.0159221384857786E-2</v>
      </c>
      <c r="G121" s="21">
        <v>1.6583699266618856E-2</v>
      </c>
      <c r="H121" s="21">
        <v>2.475504016191727E-2</v>
      </c>
      <c r="I121" s="21">
        <v>2.1313440624092763E-2</v>
      </c>
      <c r="J121" s="21">
        <v>1.8228123101340137E-2</v>
      </c>
      <c r="K121" s="21">
        <v>1.3406497574158063E-2</v>
      </c>
      <c r="L121" s="21">
        <v>2.6084744345162003E-2</v>
      </c>
      <c r="M121" s="21">
        <v>1.562362089865413E-2</v>
      </c>
      <c r="N121" s="21"/>
      <c r="O121" s="21"/>
    </row>
    <row r="122" spans="1:15" x14ac:dyDescent="0.35">
      <c r="A122" s="20" t="str">
        <f t="shared" si="1"/>
        <v>CONSUMO PER CAPITA (kg ó litros por individuo)Total AperitivosDESPUES DE LA CENA</v>
      </c>
      <c r="B122" s="20" t="s">
        <v>51</v>
      </c>
      <c r="C122" s="20" t="s">
        <v>42</v>
      </c>
      <c r="D122" s="20" t="s">
        <v>189</v>
      </c>
      <c r="E122" s="21">
        <v>7.7157777982569831E-3</v>
      </c>
      <c r="F122" s="21">
        <v>5.5281822321592844E-3</v>
      </c>
      <c r="G122" s="21">
        <v>5.3906064365588369E-3</v>
      </c>
      <c r="H122" s="21">
        <v>8.9988690846149032E-3</v>
      </c>
      <c r="I122" s="21">
        <v>7.8733972515759535E-3</v>
      </c>
      <c r="J122" s="21">
        <v>5.3989399899756381E-3</v>
      </c>
      <c r="K122" s="21">
        <v>6.0079224265982695E-3</v>
      </c>
      <c r="L122" s="21">
        <v>1.2818264712767874E-2</v>
      </c>
      <c r="M122" s="21">
        <v>1.1683149668581248E-2</v>
      </c>
      <c r="N122" s="21"/>
      <c r="O122" s="21"/>
    </row>
    <row r="123" spans="1:15" x14ac:dyDescent="0.35">
      <c r="A123" s="20" t="str">
        <f t="shared" si="1"/>
        <v>CONSUMO PER CAPITA (kg ó litros por individuo)Total AperitivosDURANTE EL DIA</v>
      </c>
      <c r="B123" s="20" t="s">
        <v>51</v>
      </c>
      <c r="C123" s="20" t="s">
        <v>42</v>
      </c>
      <c r="D123" s="20" t="s">
        <v>190</v>
      </c>
      <c r="E123" s="21">
        <v>6.9391801298960692E-2</v>
      </c>
      <c r="F123" s="21">
        <v>7.4644739286141362E-2</v>
      </c>
      <c r="G123" s="21">
        <v>6.3393132732498525E-2</v>
      </c>
      <c r="H123" s="21">
        <v>6.8411388105105164E-2</v>
      </c>
      <c r="I123" s="21">
        <v>7.1989823095240907E-2</v>
      </c>
      <c r="J123" s="21">
        <v>5.8195501485742582E-2</v>
      </c>
      <c r="K123" s="21">
        <v>5.7834967860609841E-2</v>
      </c>
      <c r="L123" s="21">
        <v>7.1905663509161111E-2</v>
      </c>
      <c r="M123" s="21">
        <v>5.496954080175364E-2</v>
      </c>
      <c r="N123" s="21"/>
      <c r="O123" s="21"/>
    </row>
    <row r="124" spans="1:15" x14ac:dyDescent="0.35">
      <c r="A124" s="20" t="str">
        <f t="shared" si="1"/>
        <v>CONSUMO PER CAPITA (kg ó litros por individuo)Total AperitivosCON AMIGOS</v>
      </c>
      <c r="B124" s="20" t="s">
        <v>51</v>
      </c>
      <c r="C124" s="20" t="s">
        <v>42</v>
      </c>
      <c r="D124" s="20" t="s">
        <v>191</v>
      </c>
      <c r="E124" s="21">
        <v>8.4271488680272122E-2</v>
      </c>
      <c r="F124" s="21">
        <v>6.9831053758951919E-2</v>
      </c>
      <c r="G124" s="21">
        <v>7.5765411002737579E-2</v>
      </c>
      <c r="H124" s="21">
        <v>0.10494206609193171</v>
      </c>
      <c r="I124" s="21">
        <v>7.7381257422772104E-2</v>
      </c>
      <c r="J124" s="21">
        <v>6.0202110508763437E-2</v>
      </c>
      <c r="K124" s="21">
        <v>5.1815968931883817E-2</v>
      </c>
      <c r="L124" s="21">
        <v>9.5769680407713845E-2</v>
      </c>
      <c r="M124" s="21">
        <v>8.2993385786527235E-2</v>
      </c>
      <c r="N124" s="21"/>
      <c r="O124" s="21"/>
    </row>
    <row r="125" spans="1:15" x14ac:dyDescent="0.35">
      <c r="A125" s="20" t="str">
        <f t="shared" si="1"/>
        <v>CONSUMO PER CAPITA (kg ó litros por individuo)Total AperitivosCON CLIENTES</v>
      </c>
      <c r="B125" s="20" t="s">
        <v>51</v>
      </c>
      <c r="C125" s="20" t="s">
        <v>42</v>
      </c>
      <c r="D125" s="20" t="s">
        <v>192</v>
      </c>
      <c r="E125" s="21">
        <v>4.6143748017323628E-4</v>
      </c>
      <c r="F125" s="21">
        <v>1.0552785047043009E-3</v>
      </c>
      <c r="G125" s="21">
        <v>3.1033521991914695E-3</v>
      </c>
      <c r="H125" s="21">
        <v>7.2896688478634212E-4</v>
      </c>
      <c r="I125" s="21">
        <v>1.7946121818289951E-3</v>
      </c>
      <c r="J125" s="21">
        <v>1.0591906852132715E-3</v>
      </c>
      <c r="K125" s="21">
        <v>3.8526497332345028E-4</v>
      </c>
      <c r="L125" s="21">
        <v>4.4530229741107565E-4</v>
      </c>
      <c r="M125" s="21">
        <v>5.1415743756468013E-4</v>
      </c>
      <c r="N125" s="21"/>
      <c r="O125" s="21"/>
    </row>
    <row r="126" spans="1:15" x14ac:dyDescent="0.35">
      <c r="A126" s="20" t="str">
        <f t="shared" si="1"/>
        <v>CONSUMO PER CAPITA (kg ó litros por individuo)Total AperitivosCON COMPAÑEROS DE TRABAJO</v>
      </c>
      <c r="B126" s="20" t="s">
        <v>51</v>
      </c>
      <c r="C126" s="20" t="s">
        <v>42</v>
      </c>
      <c r="D126" s="20" t="s">
        <v>193</v>
      </c>
      <c r="E126" s="21">
        <v>2.3850671112338868E-2</v>
      </c>
      <c r="F126" s="21">
        <v>2.6375532219761539E-2</v>
      </c>
      <c r="G126" s="21">
        <v>1.6286485637287827E-2</v>
      </c>
      <c r="H126" s="21">
        <v>2.0788979584316684E-2</v>
      </c>
      <c r="I126" s="21">
        <v>1.4792422080971455E-2</v>
      </c>
      <c r="J126" s="21">
        <v>1.6232344539513652E-2</v>
      </c>
      <c r="K126" s="21">
        <v>1.8299934203674883E-2</v>
      </c>
      <c r="L126" s="21">
        <v>1.2439136513611436E-2</v>
      </c>
      <c r="M126" s="21">
        <v>1.3916590120209705E-2</v>
      </c>
      <c r="N126" s="21"/>
      <c r="O126" s="21"/>
    </row>
    <row r="127" spans="1:15" x14ac:dyDescent="0.35">
      <c r="A127" s="20" t="str">
        <f t="shared" si="1"/>
        <v>CONSUMO PER CAPITA (kg ó litros por individuo)Total AperitivosCON COMPAÑEROS DE CLASE</v>
      </c>
      <c r="B127" s="20" t="s">
        <v>51</v>
      </c>
      <c r="C127" s="20" t="s">
        <v>42</v>
      </c>
      <c r="D127" s="20" t="s">
        <v>194</v>
      </c>
      <c r="E127" s="21">
        <v>2.1501689087982598E-3</v>
      </c>
      <c r="F127" s="21">
        <v>5.0434606113065814E-3</v>
      </c>
      <c r="G127" s="21">
        <v>2.7512613981426856E-3</v>
      </c>
      <c r="H127" s="21">
        <v>3.6058791637510737E-3</v>
      </c>
      <c r="I127" s="21">
        <v>1.530699098379407E-3</v>
      </c>
      <c r="J127" s="21">
        <v>5.1134410635210788E-3</v>
      </c>
      <c r="K127" s="21">
        <v>2.2984669846534095E-3</v>
      </c>
      <c r="L127" s="21">
        <v>2.9210627105600499E-3</v>
      </c>
      <c r="M127" s="21">
        <v>3.0777712247453794E-3</v>
      </c>
      <c r="N127" s="21"/>
      <c r="O127" s="21"/>
    </row>
    <row r="128" spans="1:15" x14ac:dyDescent="0.35">
      <c r="A128" s="20" t="str">
        <f t="shared" si="1"/>
        <v>CONSUMO PER CAPITA (kg ó litros por individuo)Total AperitivosCON FAMILIA</v>
      </c>
      <c r="B128" s="20" t="s">
        <v>51</v>
      </c>
      <c r="C128" s="20" t="s">
        <v>42</v>
      </c>
      <c r="D128" s="20" t="s">
        <v>195</v>
      </c>
      <c r="E128" s="21">
        <v>0.15300087717866265</v>
      </c>
      <c r="F128" s="21">
        <v>0.14868162835873822</v>
      </c>
      <c r="G128" s="21">
        <v>0.14231911859536059</v>
      </c>
      <c r="H128" s="21">
        <v>0.17579737118408251</v>
      </c>
      <c r="I128" s="21">
        <v>0.1271072019389147</v>
      </c>
      <c r="J128" s="21">
        <v>0.12245309259860336</v>
      </c>
      <c r="K128" s="21">
        <v>0.12424412507684626</v>
      </c>
      <c r="L128" s="21">
        <v>0.18257167826703558</v>
      </c>
      <c r="M128" s="21">
        <v>0.12766104120896515</v>
      </c>
      <c r="N128" s="21"/>
      <c r="O128" s="21"/>
    </row>
    <row r="129" spans="1:15" x14ac:dyDescent="0.35">
      <c r="A129" s="20" t="str">
        <f t="shared" si="1"/>
        <v>CONSUMO PER CAPITA (kg ó litros por individuo)Total AperitivosCON LA PAREJA</v>
      </c>
      <c r="B129" s="20" t="s">
        <v>51</v>
      </c>
      <c r="C129" s="20" t="s">
        <v>42</v>
      </c>
      <c r="D129" s="20" t="s">
        <v>196</v>
      </c>
      <c r="E129" s="21">
        <v>2.6869601946422007E-2</v>
      </c>
      <c r="F129" s="21">
        <v>2.8464271445379906E-2</v>
      </c>
      <c r="G129" s="21">
        <v>3.3120534873602919E-2</v>
      </c>
      <c r="H129" s="21">
        <v>4.813924404447318E-2</v>
      </c>
      <c r="I129" s="21">
        <v>3.0081163629424531E-2</v>
      </c>
      <c r="J129" s="21">
        <v>2.9036917395066478E-2</v>
      </c>
      <c r="K129" s="21">
        <v>3.2111142600786458E-2</v>
      </c>
      <c r="L129" s="21">
        <v>4.2607520142880419E-2</v>
      </c>
      <c r="M129" s="21">
        <v>2.8970577378230208E-2</v>
      </c>
      <c r="N129" s="21"/>
      <c r="O129" s="21"/>
    </row>
    <row r="130" spans="1:15" x14ac:dyDescent="0.35">
      <c r="A130" s="20" t="str">
        <f t="shared" si="1"/>
        <v>CONSUMO PER CAPITA (kg ó litros por individuo)Total AperitivosESTABA SOLO/A</v>
      </c>
      <c r="B130" s="20" t="s">
        <v>51</v>
      </c>
      <c r="C130" s="20" t="s">
        <v>42</v>
      </c>
      <c r="D130" s="20" t="s">
        <v>197</v>
      </c>
      <c r="E130" s="21">
        <v>8.8796130848705218E-2</v>
      </c>
      <c r="F130" s="21">
        <v>8.6336670214647401E-2</v>
      </c>
      <c r="G130" s="21">
        <v>8.3628803905923019E-2</v>
      </c>
      <c r="H130" s="21">
        <v>9.9736575266965069E-2</v>
      </c>
      <c r="I130" s="21">
        <v>7.878365804493595E-2</v>
      </c>
      <c r="J130" s="21">
        <v>8.9552848109180946E-2</v>
      </c>
      <c r="K130" s="21">
        <v>8.3943529744077733E-2</v>
      </c>
      <c r="L130" s="21">
        <v>9.4189939567547912E-2</v>
      </c>
      <c r="M130" s="21">
        <v>8.1778501302339282E-2</v>
      </c>
      <c r="N130" s="21"/>
      <c r="O130" s="21"/>
    </row>
    <row r="131" spans="1:15" x14ac:dyDescent="0.35">
      <c r="A131" s="20" t="str">
        <f t="shared" si="1"/>
        <v>CONSUMO PER CAPITA (kg ó litros por individuo)Total AperitivosOTROS</v>
      </c>
      <c r="B131" s="20" t="s">
        <v>51</v>
      </c>
      <c r="C131" s="20" t="s">
        <v>42</v>
      </c>
      <c r="D131" s="20" t="s">
        <v>198</v>
      </c>
      <c r="E131" s="21">
        <v>6.9070381596193801E-3</v>
      </c>
      <c r="F131" s="21">
        <v>1.0037885916003308E-2</v>
      </c>
      <c r="G131" s="21">
        <v>5.6928021934495761E-3</v>
      </c>
      <c r="H131" s="21">
        <v>4.9530318628135854E-3</v>
      </c>
      <c r="I131" s="21">
        <v>5.7387824227314067E-3</v>
      </c>
      <c r="J131" s="21">
        <v>2.6226975646020802E-3</v>
      </c>
      <c r="K131" s="21">
        <v>4.7530582179744823E-3</v>
      </c>
      <c r="L131" s="21">
        <v>4.5324990891808395E-3</v>
      </c>
      <c r="M131" s="21">
        <v>5.4637820706043908E-3</v>
      </c>
      <c r="N131" s="21"/>
      <c r="O131" s="21"/>
    </row>
    <row r="132" spans="1:15" x14ac:dyDescent="0.35">
      <c r="A132" s="20" t="str">
        <f t="shared" ref="A132:A140" si="2">B132&amp;C132&amp;D132</f>
        <v>CONSUMO PER CAPITA (kg ó litros por individuo)Total AperitivosESTAR TRABAJANDO</v>
      </c>
      <c r="B132" s="20" t="s">
        <v>51</v>
      </c>
      <c r="C132" s="20" t="s">
        <v>42</v>
      </c>
      <c r="D132" s="20" t="s">
        <v>199</v>
      </c>
      <c r="E132" s="21">
        <v>2.9746799732491176E-2</v>
      </c>
      <c r="F132" s="21">
        <v>3.1249030410534874E-2</v>
      </c>
      <c r="G132" s="21">
        <v>2.6244590810014512E-2</v>
      </c>
      <c r="H132" s="21">
        <v>2.9100728929355609E-2</v>
      </c>
      <c r="I132" s="21">
        <v>2.6471135402191565E-2</v>
      </c>
      <c r="J132" s="21">
        <v>2.4268591219618964E-2</v>
      </c>
      <c r="K132" s="21">
        <v>3.0050160061393556E-2</v>
      </c>
      <c r="L132" s="21">
        <v>2.3062951102873968E-2</v>
      </c>
      <c r="M132" s="21">
        <v>2.2540834267669823E-2</v>
      </c>
      <c r="N132" s="21"/>
      <c r="O132" s="21"/>
    </row>
    <row r="133" spans="1:15" x14ac:dyDescent="0.35">
      <c r="A133" s="20" t="str">
        <f t="shared" si="2"/>
        <v>CONSUMO PER CAPITA (kg ó litros por individuo)Total AperitivosCOMIDA DE NEGOCIOS</v>
      </c>
      <c r="B133" s="20" t="s">
        <v>51</v>
      </c>
      <c r="C133" s="20" t="s">
        <v>42</v>
      </c>
      <c r="D133" s="20" t="s">
        <v>200</v>
      </c>
      <c r="E133" s="21">
        <v>4.722384682955892E-3</v>
      </c>
      <c r="F133" s="21">
        <v>1.2410300197831623E-3</v>
      </c>
      <c r="G133" s="21">
        <v>7.1807781344166897E-4</v>
      </c>
      <c r="H133" s="21">
        <v>2.1340590495797605E-4</v>
      </c>
      <c r="I133" s="21">
        <v>1.155905173128123E-3</v>
      </c>
      <c r="J133" s="21">
        <v>2.1815514866036605E-3</v>
      </c>
      <c r="K133" s="21" t="s">
        <v>174</v>
      </c>
      <c r="L133" s="21">
        <v>1.0787394025272476E-3</v>
      </c>
      <c r="M133" s="21">
        <v>1.9846488663286042E-3</v>
      </c>
      <c r="N133" s="21"/>
      <c r="O133" s="21"/>
    </row>
    <row r="134" spans="1:15" x14ac:dyDescent="0.35">
      <c r="A134" s="20" t="str">
        <f t="shared" si="2"/>
        <v>CONSUMO PER CAPITA (kg ó litros por individuo)Total AperitivosPOR PLACER/RELAX</v>
      </c>
      <c r="B134" s="20" t="s">
        <v>51</v>
      </c>
      <c r="C134" s="20" t="s">
        <v>42</v>
      </c>
      <c r="D134" s="20" t="s">
        <v>201</v>
      </c>
      <c r="E134" s="21">
        <v>6.9532853837736455E-2</v>
      </c>
      <c r="F134" s="21">
        <v>5.8869532576432584E-2</v>
      </c>
      <c r="G134" s="21">
        <v>7.186077078217E-2</v>
      </c>
      <c r="H134" s="21">
        <v>0.10660134614396947</v>
      </c>
      <c r="I134" s="21">
        <v>6.5208271681413549E-2</v>
      </c>
      <c r="J134" s="21">
        <v>6.5482474318887471E-2</v>
      </c>
      <c r="K134" s="21">
        <v>6.1312124524554611E-2</v>
      </c>
      <c r="L134" s="21">
        <v>0.10716113848226011</v>
      </c>
      <c r="M134" s="21">
        <v>6.3573087710961096E-2</v>
      </c>
      <c r="N134" s="21"/>
      <c r="O134" s="21"/>
    </row>
    <row r="135" spans="1:15" x14ac:dyDescent="0.35">
      <c r="A135" s="20" t="str">
        <f t="shared" si="2"/>
        <v>CONSUMO PER CAPITA (kg ó litros por individuo)Total AperitivosTENER HAMBRE/SIN PLANIFICAR</v>
      </c>
      <c r="B135" s="20" t="s">
        <v>51</v>
      </c>
      <c r="C135" s="20" t="s">
        <v>42</v>
      </c>
      <c r="D135" s="20" t="s">
        <v>202</v>
      </c>
      <c r="E135" s="21">
        <v>0.14030423830495295</v>
      </c>
      <c r="F135" s="21">
        <v>0.14866838289278939</v>
      </c>
      <c r="G135" s="21">
        <v>0.14236675348303637</v>
      </c>
      <c r="H135" s="21">
        <v>0.16924859664931638</v>
      </c>
      <c r="I135" s="21">
        <v>0.12732381893870556</v>
      </c>
      <c r="J135" s="21">
        <v>0.1318670856485859</v>
      </c>
      <c r="K135" s="21">
        <v>0.12556989291801512</v>
      </c>
      <c r="L135" s="21">
        <v>0.15213968651697443</v>
      </c>
      <c r="M135" s="21">
        <v>0.14706895337916873</v>
      </c>
    </row>
    <row r="136" spans="1:15" x14ac:dyDescent="0.35">
      <c r="A136" s="20" t="str">
        <f t="shared" si="2"/>
        <v>CONSUMO PER CAPITA (kg ó litros por individuo)Total AperitivosESTAR DE COMPRAS</v>
      </c>
      <c r="B136" s="20" t="s">
        <v>51</v>
      </c>
      <c r="C136" s="20" t="s">
        <v>42</v>
      </c>
      <c r="D136" s="20" t="s">
        <v>203</v>
      </c>
      <c r="E136" s="21">
        <v>1.0225550631952766E-2</v>
      </c>
      <c r="F136" s="21">
        <v>1.7218821366377271E-2</v>
      </c>
      <c r="G136" s="21">
        <v>8.3892592696074644E-3</v>
      </c>
      <c r="H136" s="21">
        <v>9.8439246894713207E-3</v>
      </c>
      <c r="I136" s="21">
        <v>1.1185172600185493E-2</v>
      </c>
      <c r="J136" s="21">
        <v>6.5854078674000699E-3</v>
      </c>
      <c r="K136" s="21">
        <v>5.3122938452514184E-3</v>
      </c>
      <c r="L136" s="21">
        <v>1.1389396506464243E-2</v>
      </c>
      <c r="M136" s="21">
        <v>7.9496651192870957E-3</v>
      </c>
    </row>
    <row r="137" spans="1:15" x14ac:dyDescent="0.35">
      <c r="A137" s="20" t="str">
        <f t="shared" si="2"/>
        <v>CONSUMO PER CAPITA (kg ó litros por individuo)Total AperitivosNO COCINAR EN CASA</v>
      </c>
      <c r="B137" s="20" t="s">
        <v>51</v>
      </c>
      <c r="C137" s="20" t="s">
        <v>42</v>
      </c>
      <c r="D137" s="20" t="s">
        <v>204</v>
      </c>
      <c r="E137" s="21">
        <v>9.314737194458857E-3</v>
      </c>
      <c r="F137" s="21">
        <v>1.3321761178765611E-2</v>
      </c>
      <c r="G137" s="21">
        <v>8.9893695363981937E-3</v>
      </c>
      <c r="H137" s="21">
        <v>1.3456568209582029E-2</v>
      </c>
      <c r="I137" s="21">
        <v>1.0944525545720549E-2</v>
      </c>
      <c r="J137" s="21">
        <v>1.1434356503503208E-2</v>
      </c>
      <c r="K137" s="21">
        <v>1.0500553839253812E-2</v>
      </c>
      <c r="L137" s="21">
        <v>1.6223321230298328E-2</v>
      </c>
      <c r="M137" s="21">
        <v>1.0024145468200314E-2</v>
      </c>
    </row>
    <row r="138" spans="1:15" x14ac:dyDescent="0.35">
      <c r="A138" s="20" t="str">
        <f t="shared" si="2"/>
        <v>CONSUMO PER CAPITA (kg ó litros por individuo)Total AperitivosCELEBRACION/FIESTA/SALIR TOMAR</v>
      </c>
      <c r="B138" s="20" t="s">
        <v>51</v>
      </c>
      <c r="C138" s="20" t="s">
        <v>42</v>
      </c>
      <c r="D138" s="20" t="s">
        <v>205</v>
      </c>
      <c r="E138" s="21">
        <v>7.3016151972477572E-2</v>
      </c>
      <c r="F138" s="21">
        <v>6.4565462411183924E-2</v>
      </c>
      <c r="G138" s="21">
        <v>6.8685022933644674E-2</v>
      </c>
      <c r="H138" s="21">
        <v>8.7461833428954333E-2</v>
      </c>
      <c r="I138" s="21">
        <v>5.9958440303696084E-2</v>
      </c>
      <c r="J138" s="21">
        <v>5.3150036013532936E-2</v>
      </c>
      <c r="K138" s="21">
        <v>5.1789974012943371E-2</v>
      </c>
      <c r="L138" s="21">
        <v>7.6067082253211182E-2</v>
      </c>
      <c r="M138" s="21">
        <v>5.5909698056379284E-2</v>
      </c>
    </row>
    <row r="139" spans="1:15" x14ac:dyDescent="0.35">
      <c r="A139" s="20" t="str">
        <f t="shared" si="2"/>
        <v>CONSUMO PER CAPITA (kg ó litros por individuo)Total AperitivosVIENDO DEPORTES</v>
      </c>
      <c r="B139" s="20" t="s">
        <v>51</v>
      </c>
      <c r="C139" s="20" t="s">
        <v>42</v>
      </c>
      <c r="D139" s="20" t="s">
        <v>206</v>
      </c>
      <c r="E139" s="21">
        <v>1.5873617360827427E-2</v>
      </c>
      <c r="F139" s="21">
        <v>1.5389662519914702E-2</v>
      </c>
      <c r="G139" s="21">
        <v>1.120123846312414E-2</v>
      </c>
      <c r="H139" s="21">
        <v>6.5951643356941579E-3</v>
      </c>
      <c r="I139" s="21">
        <v>1.0141621934256511E-2</v>
      </c>
      <c r="J139" s="21">
        <v>9.1686671717727975E-3</v>
      </c>
      <c r="K139" s="21">
        <v>6.675917170234461E-3</v>
      </c>
      <c r="L139" s="21">
        <v>1.3434121515591929E-2</v>
      </c>
      <c r="M139" s="21">
        <v>7.8696591766012763E-3</v>
      </c>
    </row>
    <row r="140" spans="1:15" x14ac:dyDescent="0.35">
      <c r="A140" s="20" t="str">
        <f t="shared" si="2"/>
        <v>CONSUMO PER CAPITA (kg ó litros por individuo)Total AperitivosOTROS MOTIVOS</v>
      </c>
      <c r="B140" s="20" t="s">
        <v>51</v>
      </c>
      <c r="C140" s="20" t="s">
        <v>42</v>
      </c>
      <c r="D140" s="20" t="s">
        <v>207</v>
      </c>
      <c r="E140" s="21">
        <v>3.3571035690516143E-2</v>
      </c>
      <c r="F140" s="21">
        <v>2.5301995296860533E-2</v>
      </c>
      <c r="G140" s="21">
        <v>2.4212624106225236E-2</v>
      </c>
      <c r="H140" s="21">
        <v>3.6170578640353668E-2</v>
      </c>
      <c r="I140" s="21">
        <v>2.4820807201052734E-2</v>
      </c>
      <c r="J140" s="21">
        <v>2.21345062134841E-2</v>
      </c>
      <c r="K140" s="21">
        <v>2.6640569120435057E-2</v>
      </c>
      <c r="L140" s="21">
        <v>3.492043797651178E-2</v>
      </c>
      <c r="M140" s="21">
        <v>2.74551404856672E-2</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EDC37A-66C3-4F16-B1FE-93ED8103BC16}">
  <sheetPr>
    <tabColor rgb="FFFFFF00"/>
  </sheetPr>
  <dimension ref="C2:U31"/>
  <sheetViews>
    <sheetView workbookViewId="0">
      <selection activeCell="N12" sqref="N12"/>
    </sheetView>
  </sheetViews>
  <sheetFormatPr baseColWidth="10" defaultColWidth="11.453125" defaultRowHeight="14.5" x14ac:dyDescent="0.35"/>
  <cols>
    <col min="4" max="4" width="44.54296875" bestFit="1" customWidth="1"/>
    <col min="5" max="5" width="41.54296875" bestFit="1" customWidth="1"/>
    <col min="6" max="6" width="8" customWidth="1"/>
    <col min="7" max="7" width="8.1796875" customWidth="1"/>
    <col min="8" max="8" width="36.81640625" bestFit="1" customWidth="1"/>
    <col min="20" max="20" width="23.1796875" customWidth="1"/>
    <col min="21" max="21" width="11.453125" style="2"/>
  </cols>
  <sheetData>
    <row r="2" spans="3:21" x14ac:dyDescent="0.35">
      <c r="C2" s="99" t="s">
        <v>37</v>
      </c>
      <c r="D2" s="99"/>
      <c r="G2" s="99" t="s">
        <v>38</v>
      </c>
      <c r="H2" s="99"/>
      <c r="L2" s="99" t="s">
        <v>39</v>
      </c>
      <c r="M2" s="99"/>
      <c r="U2" s="2" t="s">
        <v>173</v>
      </c>
    </row>
    <row r="3" spans="3:21" x14ac:dyDescent="0.35">
      <c r="C3">
        <v>1</v>
      </c>
      <c r="D3" t="s">
        <v>40</v>
      </c>
      <c r="E3" t="s">
        <v>41</v>
      </c>
      <c r="G3">
        <v>1</v>
      </c>
      <c r="H3" t="s">
        <v>42</v>
      </c>
      <c r="L3">
        <v>1</v>
      </c>
      <c r="M3" t="s">
        <v>43</v>
      </c>
      <c r="R3" t="s">
        <v>208</v>
      </c>
      <c r="S3" t="s">
        <v>42</v>
      </c>
      <c r="T3" t="s">
        <v>79</v>
      </c>
      <c r="U3" s="2">
        <v>100</v>
      </c>
    </row>
    <row r="4" spans="3:21" x14ac:dyDescent="0.35">
      <c r="C4">
        <v>2</v>
      </c>
      <c r="D4" t="s">
        <v>44</v>
      </c>
      <c r="E4" t="s">
        <v>45</v>
      </c>
      <c r="G4">
        <v>2</v>
      </c>
      <c r="H4" t="s">
        <v>46</v>
      </c>
      <c r="L4">
        <v>2</v>
      </c>
      <c r="M4" t="s">
        <v>47</v>
      </c>
      <c r="T4" t="s">
        <v>81</v>
      </c>
      <c r="U4" s="2">
        <v>9.4399336732806933</v>
      </c>
    </row>
    <row r="5" spans="3:21" x14ac:dyDescent="0.35">
      <c r="C5">
        <v>3</v>
      </c>
      <c r="D5" t="s">
        <v>48</v>
      </c>
      <c r="E5" t="s">
        <v>49</v>
      </c>
      <c r="G5">
        <v>3</v>
      </c>
      <c r="H5" t="s">
        <v>50</v>
      </c>
      <c r="L5">
        <v>3</v>
      </c>
      <c r="M5" t="s">
        <v>51</v>
      </c>
      <c r="T5" t="s">
        <v>82</v>
      </c>
      <c r="U5" s="2">
        <v>13.278754015378425</v>
      </c>
    </row>
    <row r="6" spans="3:21" x14ac:dyDescent="0.35">
      <c r="C6">
        <v>4</v>
      </c>
      <c r="D6" t="s">
        <v>52</v>
      </c>
      <c r="E6" t="s">
        <v>53</v>
      </c>
      <c r="G6">
        <v>4</v>
      </c>
      <c r="H6" t="s">
        <v>54</v>
      </c>
      <c r="T6" t="s">
        <v>83</v>
      </c>
      <c r="U6" s="2">
        <v>15.760411554535219</v>
      </c>
    </row>
    <row r="7" spans="3:21" x14ac:dyDescent="0.35">
      <c r="C7">
        <v>5</v>
      </c>
      <c r="D7" t="s">
        <v>55</v>
      </c>
      <c r="E7" t="s">
        <v>56</v>
      </c>
      <c r="G7">
        <v>5</v>
      </c>
      <c r="H7" t="s">
        <v>57</v>
      </c>
      <c r="T7" t="s">
        <v>84</v>
      </c>
      <c r="U7" s="2">
        <v>20.301227421320064</v>
      </c>
    </row>
    <row r="8" spans="3:21" x14ac:dyDescent="0.35">
      <c r="C8">
        <v>6</v>
      </c>
      <c r="D8" t="s">
        <v>58</v>
      </c>
      <c r="E8" t="s">
        <v>59</v>
      </c>
      <c r="G8">
        <v>6</v>
      </c>
      <c r="H8" t="s">
        <v>60</v>
      </c>
      <c r="T8" t="s">
        <v>85</v>
      </c>
      <c r="U8" s="2">
        <v>13.259191905816865</v>
      </c>
    </row>
    <row r="9" spans="3:21" x14ac:dyDescent="0.35">
      <c r="C9">
        <v>7</v>
      </c>
      <c r="D9" t="s">
        <v>61</v>
      </c>
      <c r="E9" t="s">
        <v>62</v>
      </c>
      <c r="G9">
        <v>7</v>
      </c>
      <c r="H9" t="s">
        <v>63</v>
      </c>
      <c r="T9" t="s">
        <v>86</v>
      </c>
      <c r="U9" s="2">
        <v>9.7211493056088827</v>
      </c>
    </row>
    <row r="10" spans="3:21" x14ac:dyDescent="0.35">
      <c r="C10">
        <v>8</v>
      </c>
      <c r="D10" t="s">
        <v>64</v>
      </c>
      <c r="E10" t="s">
        <v>65</v>
      </c>
      <c r="G10">
        <v>8</v>
      </c>
      <c r="H10" t="s">
        <v>66</v>
      </c>
      <c r="T10" t="s">
        <v>87</v>
      </c>
      <c r="U10" s="2">
        <v>9.3199581468302881</v>
      </c>
    </row>
    <row r="11" spans="3:21" x14ac:dyDescent="0.35">
      <c r="C11">
        <v>9</v>
      </c>
      <c r="D11" t="s">
        <v>67</v>
      </c>
      <c r="E11" t="s">
        <v>51</v>
      </c>
      <c r="G11">
        <v>9</v>
      </c>
      <c r="H11" t="s">
        <v>68</v>
      </c>
      <c r="T11" t="s">
        <v>88</v>
      </c>
      <c r="U11" s="2">
        <v>8.919378259649184</v>
      </c>
    </row>
    <row r="12" spans="3:21" x14ac:dyDescent="0.35">
      <c r="C12">
        <v>10</v>
      </c>
      <c r="D12" t="s">
        <v>69</v>
      </c>
      <c r="E12" t="s">
        <v>70</v>
      </c>
      <c r="T12" t="s">
        <v>89</v>
      </c>
      <c r="U12" s="2">
        <v>5.8867923049084085</v>
      </c>
    </row>
    <row r="13" spans="3:21" x14ac:dyDescent="0.35">
      <c r="C13">
        <v>11</v>
      </c>
      <c r="D13" t="s">
        <v>71</v>
      </c>
      <c r="E13" t="s">
        <v>72</v>
      </c>
      <c r="T13" t="s">
        <v>90</v>
      </c>
      <c r="U13" s="2">
        <v>6.5509569023556491</v>
      </c>
    </row>
    <row r="14" spans="3:21" x14ac:dyDescent="0.35">
      <c r="T14" t="s">
        <v>91</v>
      </c>
      <c r="U14" s="2">
        <v>8.2873025558082798</v>
      </c>
    </row>
    <row r="15" spans="3:21" x14ac:dyDescent="0.35">
      <c r="T15" t="s">
        <v>92</v>
      </c>
      <c r="U15" s="2">
        <v>18.389770919949477</v>
      </c>
    </row>
    <row r="16" spans="3:21" x14ac:dyDescent="0.35">
      <c r="T16" t="s">
        <v>93</v>
      </c>
      <c r="U16" s="2">
        <v>20.798032726033362</v>
      </c>
    </row>
    <row r="17" spans="20:21" x14ac:dyDescent="0.35">
      <c r="T17" t="s">
        <v>94</v>
      </c>
      <c r="U17" s="2">
        <v>10.560744465631776</v>
      </c>
    </row>
    <row r="18" spans="20:21" x14ac:dyDescent="0.35">
      <c r="T18" t="s">
        <v>95</v>
      </c>
      <c r="U18" s="2">
        <v>12.601467007242812</v>
      </c>
    </row>
    <row r="19" spans="20:21" x14ac:dyDescent="0.35">
      <c r="T19" t="s">
        <v>96</v>
      </c>
      <c r="U19" s="2">
        <v>16.924929454286861</v>
      </c>
    </row>
    <row r="20" spans="20:21" x14ac:dyDescent="0.35">
      <c r="T20" t="s">
        <v>97</v>
      </c>
      <c r="U20" s="2">
        <v>6.9579943981486645</v>
      </c>
    </row>
    <row r="21" spans="20:21" x14ac:dyDescent="0.35">
      <c r="T21" t="s">
        <v>98</v>
      </c>
      <c r="U21" s="2">
        <v>6.7871473668550006</v>
      </c>
    </row>
    <row r="22" spans="20:21" x14ac:dyDescent="0.35">
      <c r="T22" t="s">
        <v>99</v>
      </c>
      <c r="U22" s="2">
        <v>14.43136703553912</v>
      </c>
    </row>
    <row r="23" spans="20:21" x14ac:dyDescent="0.35">
      <c r="T23" t="s">
        <v>100</v>
      </c>
      <c r="U23" s="2">
        <v>28.982615685133744</v>
      </c>
    </row>
    <row r="24" spans="20:21" x14ac:dyDescent="0.35">
      <c r="T24" t="s">
        <v>101</v>
      </c>
      <c r="U24" s="2">
        <v>19.838375517288782</v>
      </c>
    </row>
    <row r="25" spans="20:21" x14ac:dyDescent="0.35">
      <c r="T25" t="s">
        <v>102</v>
      </c>
      <c r="U25" s="2">
        <v>23.002508328282904</v>
      </c>
    </row>
    <row r="26" spans="20:21" x14ac:dyDescent="0.35">
      <c r="T26" t="s">
        <v>158</v>
      </c>
      <c r="U26" s="2">
        <v>22.487797996767501</v>
      </c>
    </row>
    <row r="27" spans="20:21" x14ac:dyDescent="0.35">
      <c r="T27" t="s">
        <v>159</v>
      </c>
      <c r="U27" s="2">
        <v>15.026437568324663</v>
      </c>
    </row>
    <row r="28" spans="20:21" x14ac:dyDescent="0.35">
      <c r="T28" t="s">
        <v>160</v>
      </c>
      <c r="U28" s="2">
        <v>24.950222142147823</v>
      </c>
    </row>
    <row r="29" spans="20:21" x14ac:dyDescent="0.35">
      <c r="T29" t="s">
        <v>161</v>
      </c>
      <c r="U29" s="2">
        <v>15.179723951838017</v>
      </c>
    </row>
    <row r="30" spans="20:21" x14ac:dyDescent="0.35">
      <c r="T30" t="s">
        <v>209</v>
      </c>
      <c r="U30" s="2">
        <v>100</v>
      </c>
    </row>
    <row r="31" spans="20:21" x14ac:dyDescent="0.35">
      <c r="T31" t="s">
        <v>107</v>
      </c>
      <c r="U31" s="2">
        <v>49.675059972728761</v>
      </c>
    </row>
  </sheetData>
  <mergeCells count="3">
    <mergeCell ref="G2:H2"/>
    <mergeCell ref="C2:D2"/>
    <mergeCell ref="L2:M2"/>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5">
    <tabColor rgb="FF92D050"/>
  </sheetPr>
  <dimension ref="A1:O26"/>
  <sheetViews>
    <sheetView showGridLines="0" showRowColHeaders="0" zoomScale="70" zoomScaleNormal="70" workbookViewId="0">
      <selection sqref="A1:N1"/>
    </sheetView>
  </sheetViews>
  <sheetFormatPr baseColWidth="10" defaultColWidth="11.453125" defaultRowHeight="14.5" x14ac:dyDescent="0.35"/>
  <cols>
    <col min="1" max="1" width="54.81640625" style="15" customWidth="1"/>
    <col min="2" max="2" width="8.453125" style="15" customWidth="1"/>
    <col min="3" max="11" width="18.54296875" style="15" customWidth="1"/>
    <col min="12" max="12" width="4" style="15" customWidth="1"/>
    <col min="13" max="13" width="18.54296875" style="15" customWidth="1"/>
    <col min="14" max="14" width="1.26953125" style="15" customWidth="1"/>
    <col min="15" max="15" width="53.81640625" customWidth="1"/>
    <col min="16" max="16" width="21.7265625" bestFit="1" customWidth="1"/>
    <col min="17" max="17" width="25.7265625" customWidth="1"/>
    <col min="18" max="18" width="19.54296875" customWidth="1"/>
  </cols>
  <sheetData>
    <row r="1" spans="1:15" ht="48.75" customHeight="1" x14ac:dyDescent="0.35">
      <c r="A1" s="100" t="s">
        <v>0</v>
      </c>
      <c r="B1" s="100"/>
      <c r="C1" s="101"/>
      <c r="D1" s="101"/>
      <c r="E1" s="101"/>
      <c r="F1" s="101"/>
      <c r="G1" s="101"/>
      <c r="H1" s="101"/>
      <c r="I1" s="101"/>
      <c r="J1" s="101"/>
      <c r="K1" s="101"/>
      <c r="L1" s="101"/>
      <c r="M1" s="101"/>
      <c r="N1" s="101"/>
    </row>
    <row r="2" spans="1:15" x14ac:dyDescent="0.35">
      <c r="A2" s="51">
        <v>2</v>
      </c>
      <c r="B2" s="51"/>
      <c r="C2" s="42"/>
      <c r="D2" s="42"/>
      <c r="E2" s="42"/>
      <c r="F2" s="42"/>
      <c r="G2" s="42"/>
      <c r="H2" s="42"/>
      <c r="I2" s="42"/>
      <c r="J2" s="42"/>
      <c r="K2" s="42"/>
      <c r="L2" s="42"/>
      <c r="M2" s="42"/>
      <c r="N2" s="42"/>
    </row>
    <row r="3" spans="1:15" ht="21" customHeight="1" x14ac:dyDescent="0.35">
      <c r="A3" s="42"/>
      <c r="B3" s="36"/>
      <c r="C3" s="42"/>
      <c r="D3" s="42"/>
      <c r="E3" s="42"/>
      <c r="F3" s="42"/>
      <c r="G3" s="42"/>
      <c r="H3" s="42"/>
      <c r="I3" s="42"/>
      <c r="J3" s="42"/>
      <c r="K3" s="42"/>
      <c r="L3" s="42"/>
      <c r="M3" s="42"/>
      <c r="N3" s="42"/>
    </row>
    <row r="4" spans="1:15" ht="19" thickBot="1" x14ac:dyDescent="0.4">
      <c r="A4" s="52" t="s">
        <v>73</v>
      </c>
      <c r="B4" s="53"/>
      <c r="C4" s="42"/>
      <c r="D4" s="42"/>
      <c r="E4" s="42"/>
      <c r="F4" s="42"/>
      <c r="G4" s="42"/>
      <c r="H4" s="42"/>
      <c r="I4" s="42"/>
      <c r="J4" s="42"/>
      <c r="K4" s="42"/>
      <c r="L4" s="42"/>
      <c r="M4" s="42"/>
      <c r="N4" s="42"/>
    </row>
    <row r="5" spans="1:15" ht="15" thickTop="1" x14ac:dyDescent="0.35">
      <c r="A5" s="77"/>
      <c r="B5" s="78"/>
      <c r="C5" s="42"/>
      <c r="D5" s="42"/>
      <c r="E5" s="42"/>
      <c r="F5" s="42"/>
      <c r="G5" s="42"/>
      <c r="H5" s="42"/>
      <c r="I5" s="42"/>
      <c r="J5" s="42"/>
      <c r="K5" s="42"/>
      <c r="L5" s="42"/>
      <c r="M5" s="42"/>
      <c r="N5" s="42"/>
    </row>
    <row r="6" spans="1:15" ht="32.25" customHeight="1" x14ac:dyDescent="0.35">
      <c r="A6" s="53">
        <v>1</v>
      </c>
      <c r="B6" s="53"/>
      <c r="C6" s="78">
        <v>4</v>
      </c>
      <c r="D6" s="78">
        <v>5</v>
      </c>
      <c r="E6" s="78">
        <v>6</v>
      </c>
      <c r="F6" s="78">
        <v>7</v>
      </c>
      <c r="G6" s="78">
        <v>8</v>
      </c>
      <c r="H6" s="78">
        <v>9</v>
      </c>
      <c r="I6" s="78">
        <v>10</v>
      </c>
      <c r="J6" s="78">
        <v>11</v>
      </c>
      <c r="K6" s="78">
        <v>12</v>
      </c>
      <c r="L6" s="4"/>
      <c r="M6" s="4"/>
      <c r="N6" s="42"/>
    </row>
    <row r="7" spans="1:15" ht="25" customHeight="1" x14ac:dyDescent="0.35">
      <c r="A7" s="79" t="str">
        <f>VLOOKUP(A6,DESPLEGABLES!C3:E13,3,0)</f>
        <v>VOLUMEN (miles Consumiciones)</v>
      </c>
      <c r="B7" s="79"/>
      <c r="C7" s="56" t="str">
        <f>KPI_DATOS!D2</f>
        <v>TRIM 4 22</v>
      </c>
      <c r="D7" s="57" t="str">
        <f>KPI_DATOS!E2</f>
        <v>TRIM 1 23</v>
      </c>
      <c r="E7" s="57" t="str">
        <f>KPI_DATOS!F2</f>
        <v>TRIM 2 23</v>
      </c>
      <c r="F7" s="57" t="str">
        <f>KPI_DATOS!G2</f>
        <v>TRIM 3 23</v>
      </c>
      <c r="G7" s="57" t="str">
        <f>KPI_DATOS!H2</f>
        <v>TRIM 4 23</v>
      </c>
      <c r="H7" s="57" t="str">
        <f>KPI_DATOS!I2</f>
        <v>TRIM 1 24</v>
      </c>
      <c r="I7" s="57" t="str">
        <f>KPI_DATOS!J2</f>
        <v>TRIM 2 24</v>
      </c>
      <c r="J7" s="57" t="str">
        <f>KPI_DATOS!K2</f>
        <v>TRIM 3 24</v>
      </c>
      <c r="K7" s="57" t="str">
        <f>KPI_DATOS!L2</f>
        <v>TRIM 4 24</v>
      </c>
      <c r="L7" s="58"/>
      <c r="M7" s="59" t="str">
        <f>"Evolucion "&amp;K7&amp;" vs "&amp;G7</f>
        <v>Evolucion TRIM 4 24 vs TRIM 4 23</v>
      </c>
      <c r="N7" s="42"/>
      <c r="O7" s="58"/>
    </row>
    <row r="8" spans="1:15" ht="25" customHeight="1" x14ac:dyDescent="0.35">
      <c r="A8" s="80" t="s">
        <v>42</v>
      </c>
      <c r="B8" s="36"/>
      <c r="C8" s="60">
        <f>IF($A$6&lt;4,VLOOKUP($A$7&amp;$A8,KPI_DATOS!$A$2:$L$101,KPI!C$6,0)/1000,VLOOKUP($A$7&amp;$A8,KPI_DATOS!$A$2:$L$101,KPI!C$6,0))</f>
        <v>129.2295</v>
      </c>
      <c r="D8" s="60">
        <f>IF($A$6&lt;4,VLOOKUP($A$7&amp;$A8,KPI_DATOS!$A$2:$L$101,KPI!D$6,0)/1000,VLOOKUP($A$7&amp;$A8,KPI_DATOS!$A$2:$L$101,KPI!D$6,0))</f>
        <v>129.38249999999999</v>
      </c>
      <c r="E8" s="60">
        <f>IF($A$6&lt;4,VLOOKUP($A$7&amp;$A8,KPI_DATOS!$A$2:$L$101,KPI!E$6,0)/1000,VLOOKUP($A$7&amp;$A8,KPI_DATOS!$A$2:$L$101,KPI!E$6,0))</f>
        <v>123.86410000000001</v>
      </c>
      <c r="F8" s="60">
        <f>IF($A$6&lt;4,VLOOKUP($A$7&amp;$A8,KPI_DATOS!$A$2:$L$101,KPI!F$6,0)/1000,VLOOKUP($A$7&amp;$A8,KPI_DATOS!$A$2:$L$101,KPI!F$6,0))</f>
        <v>142.3159</v>
      </c>
      <c r="G8" s="60">
        <f>IF($A$6&lt;4,VLOOKUP($A$7&amp;$A8,KPI_DATOS!$A$2:$L$101,KPI!G$6,0)/1000,VLOOKUP($A$7&amp;$A8,KPI_DATOS!$A$2:$L$101,KPI!G$6,0))</f>
        <v>120.396</v>
      </c>
      <c r="H8" s="60">
        <f>IF($A$6&lt;4,VLOOKUP($A$7&amp;$A8,KPI_DATOS!$A$2:$L$101,KPI!H$6,0)/1000,VLOOKUP($A$7&amp;$A8,KPI_DATOS!$A$2:$L$101,KPI!H$6,0))</f>
        <v>108.3931</v>
      </c>
      <c r="I8" s="60">
        <f>IF($A$6&lt;4,VLOOKUP($A$7&amp;$A8,KPI_DATOS!$A$2:$L$101,KPI!I$6,0)/1000,VLOOKUP($A$7&amp;$A8,KPI_DATOS!$A$2:$L$101,KPI!I$6,0))</f>
        <v>110.50660000000001</v>
      </c>
      <c r="J8" s="60">
        <f>IF($A$6&lt;4,VLOOKUP($A$7&amp;$A8,KPI_DATOS!$A$2:$L$101,KPI!J$6,0)/1000,VLOOKUP($A$7&amp;$A8,KPI_DATOS!$A$2:$L$101,KPI!J$6,0))</f>
        <v>135.1456</v>
      </c>
      <c r="K8" s="60">
        <f>IF($A$6&lt;4,VLOOKUP($A$7&amp;$A8,KPI_DATOS!$A$2:$L$101,KPI!K$6,0)/1000,VLOOKUP($A$7&amp;$A8,KPI_DATOS!$A$2:$L$101,KPI!K$6,0))</f>
        <v>111.8107</v>
      </c>
      <c r="L8" s="58"/>
      <c r="M8" s="61">
        <f>IFERROR(IF(A6=4,(K8-G8),((K8/G8-1)*100)),"-")</f>
        <v>-7.1308847470015646</v>
      </c>
      <c r="N8" s="42"/>
      <c r="O8" s="73"/>
    </row>
    <row r="9" spans="1:15" ht="25" customHeight="1" x14ac:dyDescent="0.35">
      <c r="A9" s="81" t="s">
        <v>46</v>
      </c>
      <c r="B9" s="36"/>
      <c r="C9" s="60">
        <f>IF($A$6&lt;4,VLOOKUP($A$7&amp;$A9,KPI_DATOS!$A$2:$L$101,KPI!C$6,0)/1000,VLOOKUP($A$7&amp;$A9,KPI_DATOS!$A$2:$L$101,KPI!C$6,0))</f>
        <v>53.625769999999996</v>
      </c>
      <c r="D9" s="60">
        <f>IF($A$6&lt;4,VLOOKUP($A$7&amp;$A9,KPI_DATOS!$A$2:$L$101,KPI!D$6,0)/1000,VLOOKUP($A$7&amp;$A9,KPI_DATOS!$A$2:$L$101,KPI!D$6,0))</f>
        <v>62.046990000000001</v>
      </c>
      <c r="E9" s="60">
        <f>IF($A$6&lt;4,VLOOKUP($A$7&amp;$A9,KPI_DATOS!$A$2:$L$101,KPI!E$6,0)/1000,VLOOKUP($A$7&amp;$A9,KPI_DATOS!$A$2:$L$101,KPI!E$6,0))</f>
        <v>60.368470000000002</v>
      </c>
      <c r="F9" s="60">
        <f>IF($A$6&lt;4,VLOOKUP($A$7&amp;$A9,KPI_DATOS!$A$2:$L$101,KPI!F$6,0)/1000,VLOOKUP($A$7&amp;$A9,KPI_DATOS!$A$2:$L$101,KPI!F$6,0))</f>
        <v>79.03358999999999</v>
      </c>
      <c r="G9" s="60">
        <f>IF($A$6&lt;4,VLOOKUP($A$7&amp;$A9,KPI_DATOS!$A$2:$L$101,KPI!G$6,0)/1000,VLOOKUP($A$7&amp;$A9,KPI_DATOS!$A$2:$L$101,KPI!G$6,0))</f>
        <v>53.950660000000006</v>
      </c>
      <c r="H9" s="60">
        <f>IF($A$6&lt;4,VLOOKUP($A$7&amp;$A9,KPI_DATOS!$A$2:$L$101,KPI!H$6,0)/1000,VLOOKUP($A$7&amp;$A9,KPI_DATOS!$A$2:$L$101,KPI!H$6,0))</f>
        <v>55.151800000000001</v>
      </c>
      <c r="I9" s="60">
        <f>IF($A$6&lt;4,VLOOKUP($A$7&amp;$A9,KPI_DATOS!$A$2:$L$101,KPI!I$6,0)/1000,VLOOKUP($A$7&amp;$A9,KPI_DATOS!$A$2:$L$101,KPI!I$6,0))</f>
        <v>55.060420000000001</v>
      </c>
      <c r="J9" s="60">
        <f>IF($A$6&lt;4,VLOOKUP($A$7&amp;$A9,KPI_DATOS!$A$2:$L$101,KPI!J$6,0)/1000,VLOOKUP($A$7&amp;$A9,KPI_DATOS!$A$2:$L$101,KPI!J$6,0))</f>
        <v>79.029579999999996</v>
      </c>
      <c r="K9" s="60">
        <f>IF($A$6&lt;4,VLOOKUP($A$7&amp;$A9,KPI_DATOS!$A$2:$L$101,KPI!K$6,0)/1000,VLOOKUP($A$7&amp;$A9,KPI_DATOS!$A$2:$L$101,KPI!K$6,0))</f>
        <v>53.182459999999999</v>
      </c>
      <c r="L9" s="58"/>
      <c r="M9" s="61">
        <f t="shared" ref="M9:M16" si="0">IFERROR(IF(A7=4,(K9-G9),((K9/G9-1)*100)),"-")</f>
        <v>-1.4238936094572496</v>
      </c>
      <c r="N9" s="42"/>
      <c r="O9" s="73"/>
    </row>
    <row r="10" spans="1:15" ht="25" customHeight="1" x14ac:dyDescent="0.35">
      <c r="A10" s="82" t="s">
        <v>50</v>
      </c>
      <c r="B10" s="36"/>
      <c r="C10" s="60">
        <f>IF($A$6&lt;4,VLOOKUP($A$7&amp;$A10,KPI_DATOS!$A$2:$L$101,KPI!C$6,0)/1000,VLOOKUP($A$7&amp;$A10,KPI_DATOS!$A$2:$L$101,KPI!C$6,0))</f>
        <v>29.608400000000003</v>
      </c>
      <c r="D10" s="60">
        <f>IF($A$6&lt;4,VLOOKUP($A$7&amp;$A10,KPI_DATOS!$A$2:$L$101,KPI!D$6,0)/1000,VLOOKUP($A$7&amp;$A10,KPI_DATOS!$A$2:$L$101,KPI!D$6,0))</f>
        <v>28.790130000000001</v>
      </c>
      <c r="E10" s="60">
        <f>IF($A$6&lt;4,VLOOKUP($A$7&amp;$A10,KPI_DATOS!$A$2:$L$101,KPI!E$6,0)/1000,VLOOKUP($A$7&amp;$A10,KPI_DATOS!$A$2:$L$101,KPI!E$6,0))</f>
        <v>29.081409999999998</v>
      </c>
      <c r="F10" s="60">
        <f>IF($A$6&lt;4,VLOOKUP($A$7&amp;$A10,KPI_DATOS!$A$2:$L$101,KPI!F$6,0)/1000,VLOOKUP($A$7&amp;$A10,KPI_DATOS!$A$2:$L$101,KPI!F$6,0))</f>
        <v>44.774459999999998</v>
      </c>
      <c r="G10" s="60">
        <f>IF($A$6&lt;4,VLOOKUP($A$7&amp;$A10,KPI_DATOS!$A$2:$L$101,KPI!G$6,0)/1000,VLOOKUP($A$7&amp;$A10,KPI_DATOS!$A$2:$L$101,KPI!G$6,0))</f>
        <v>28.768169999999998</v>
      </c>
      <c r="H10" s="60">
        <f>IF($A$6&lt;4,VLOOKUP($A$7&amp;$A10,KPI_DATOS!$A$2:$L$101,KPI!H$6,0)/1000,VLOOKUP($A$7&amp;$A10,KPI_DATOS!$A$2:$L$101,KPI!H$6,0))</f>
        <v>28.72587</v>
      </c>
      <c r="I10" s="60">
        <f>IF($A$6&lt;4,VLOOKUP($A$7&amp;$A10,KPI_DATOS!$A$2:$L$101,KPI!I$6,0)/1000,VLOOKUP($A$7&amp;$A10,KPI_DATOS!$A$2:$L$101,KPI!I$6,0))</f>
        <v>29.477419999999999</v>
      </c>
      <c r="J10" s="60">
        <f>IF($A$6&lt;4,VLOOKUP($A$7&amp;$A10,KPI_DATOS!$A$2:$L$101,KPI!J$6,0)/1000,VLOOKUP($A$7&amp;$A10,KPI_DATOS!$A$2:$L$101,KPI!J$6,0))</f>
        <v>42.583680000000001</v>
      </c>
      <c r="K10" s="60">
        <f>IF($A$6&lt;4,VLOOKUP($A$7&amp;$A10,KPI_DATOS!$A$2:$L$101,KPI!K$6,0)/1000,VLOOKUP($A$7&amp;$A10,KPI_DATOS!$A$2:$L$101,KPI!K$6,0))</f>
        <v>28.360080000000004</v>
      </c>
      <c r="L10" s="58"/>
      <c r="M10" s="61">
        <f t="shared" si="0"/>
        <v>-1.4185469565842879</v>
      </c>
      <c r="N10" s="42"/>
      <c r="O10" s="73"/>
    </row>
    <row r="11" spans="1:15" ht="25" customHeight="1" x14ac:dyDescent="0.35">
      <c r="A11" s="82" t="s">
        <v>54</v>
      </c>
      <c r="B11" s="36"/>
      <c r="C11" s="60">
        <f>IF($A$6&lt;4,VLOOKUP($A$7&amp;$A11,KPI_DATOS!$A$2:$L$101,KPI!C$6,0)/1000,VLOOKUP($A$7&amp;$A11,KPI_DATOS!$A$2:$L$101,KPI!C$6,0))</f>
        <v>24.017379999999999</v>
      </c>
      <c r="D11" s="60">
        <f>IF($A$6&lt;4,VLOOKUP($A$7&amp;$A11,KPI_DATOS!$A$2:$L$101,KPI!D$6,0)/1000,VLOOKUP($A$7&amp;$A11,KPI_DATOS!$A$2:$L$101,KPI!D$6,0))</f>
        <v>33.256860000000003</v>
      </c>
      <c r="E11" s="60">
        <f>IF($A$6&lt;4,VLOOKUP($A$7&amp;$A11,KPI_DATOS!$A$2:$L$101,KPI!E$6,0)/1000,VLOOKUP($A$7&amp;$A11,KPI_DATOS!$A$2:$L$101,KPI!E$6,0))</f>
        <v>31.287050000000001</v>
      </c>
      <c r="F11" s="60">
        <f>IF($A$6&lt;4,VLOOKUP($A$7&amp;$A11,KPI_DATOS!$A$2:$L$101,KPI!F$6,0)/1000,VLOOKUP($A$7&amp;$A11,KPI_DATOS!$A$2:$L$101,KPI!F$6,0))</f>
        <v>34.259129999999999</v>
      </c>
      <c r="G11" s="60">
        <f>IF($A$6&lt;4,VLOOKUP($A$7&amp;$A11,KPI_DATOS!$A$2:$L$101,KPI!G$6,0)/1000,VLOOKUP($A$7&amp;$A11,KPI_DATOS!$A$2:$L$101,KPI!G$6,0))</f>
        <v>25.182490000000001</v>
      </c>
      <c r="H11" s="60">
        <f>IF($A$6&lt;4,VLOOKUP($A$7&amp;$A11,KPI_DATOS!$A$2:$L$101,KPI!H$6,0)/1000,VLOOKUP($A$7&amp;$A11,KPI_DATOS!$A$2:$L$101,KPI!H$6,0))</f>
        <v>26.425919999999998</v>
      </c>
      <c r="I11" s="60">
        <f>IF($A$6&lt;4,VLOOKUP($A$7&amp;$A11,KPI_DATOS!$A$2:$L$101,KPI!I$6,0)/1000,VLOOKUP($A$7&amp;$A11,KPI_DATOS!$A$2:$L$101,KPI!I$6,0))</f>
        <v>25.582999999999998</v>
      </c>
      <c r="J11" s="60">
        <f>IF($A$6&lt;4,VLOOKUP($A$7&amp;$A11,KPI_DATOS!$A$2:$L$101,KPI!J$6,0)/1000,VLOOKUP($A$7&amp;$A11,KPI_DATOS!$A$2:$L$101,KPI!J$6,0))</f>
        <v>36.445889999999999</v>
      </c>
      <c r="K11" s="60">
        <f>IF($A$6&lt;4,VLOOKUP($A$7&amp;$A11,KPI_DATOS!$A$2:$L$101,KPI!K$6,0)/1000,VLOOKUP($A$7&amp;$A11,KPI_DATOS!$A$2:$L$101,KPI!K$6,0))</f>
        <v>24.822380000000003</v>
      </c>
      <c r="L11" s="58"/>
      <c r="M11" s="61">
        <f t="shared" si="0"/>
        <v>-1.4300015606081851</v>
      </c>
      <c r="N11" s="42"/>
      <c r="O11" s="73"/>
    </row>
    <row r="12" spans="1:15" ht="25" customHeight="1" x14ac:dyDescent="0.35">
      <c r="A12" s="81" t="s">
        <v>57</v>
      </c>
      <c r="B12" s="36"/>
      <c r="C12" s="60">
        <f>IF($A$6&lt;4,VLOOKUP($A$7&amp;$A12,KPI_DATOS!$A$2:$L$101,KPI!C$6,0)/1000,VLOOKUP($A$7&amp;$A12,KPI_DATOS!$A$2:$L$101,KPI!C$6,0))</f>
        <v>19.071830000000002</v>
      </c>
      <c r="D12" s="60">
        <f>IF($A$6&lt;4,VLOOKUP($A$7&amp;$A12,KPI_DATOS!$A$2:$L$101,KPI!D$6,0)/1000,VLOOKUP($A$7&amp;$A12,KPI_DATOS!$A$2:$L$101,KPI!D$6,0))</f>
        <v>19.86769</v>
      </c>
      <c r="E12" s="60">
        <f>IF($A$6&lt;4,VLOOKUP($A$7&amp;$A12,KPI_DATOS!$A$2:$L$101,KPI!E$6,0)/1000,VLOOKUP($A$7&amp;$A12,KPI_DATOS!$A$2:$L$101,KPI!E$6,0))</f>
        <v>16.461200000000002</v>
      </c>
      <c r="F12" s="60">
        <f>IF($A$6&lt;4,VLOOKUP($A$7&amp;$A12,KPI_DATOS!$A$2:$L$101,KPI!F$6,0)/1000,VLOOKUP($A$7&amp;$A12,KPI_DATOS!$A$2:$L$101,KPI!F$6,0))</f>
        <v>21.4863</v>
      </c>
      <c r="G12" s="60">
        <f>IF($A$6&lt;4,VLOOKUP($A$7&amp;$A12,KPI_DATOS!$A$2:$L$101,KPI!G$6,0)/1000,VLOOKUP($A$7&amp;$A12,KPI_DATOS!$A$2:$L$101,KPI!G$6,0))</f>
        <v>15.492209999999998</v>
      </c>
      <c r="H12" s="60">
        <f>IF($A$6&lt;4,VLOOKUP($A$7&amp;$A12,KPI_DATOS!$A$2:$L$101,KPI!H$6,0)/1000,VLOOKUP($A$7&amp;$A12,KPI_DATOS!$A$2:$L$101,KPI!H$6,0))</f>
        <v>15.672409999999999</v>
      </c>
      <c r="I12" s="60">
        <f>IF($A$6&lt;4,VLOOKUP($A$7&amp;$A12,KPI_DATOS!$A$2:$L$101,KPI!I$6,0)/1000,VLOOKUP($A$7&amp;$A12,KPI_DATOS!$A$2:$L$101,KPI!I$6,0))</f>
        <v>12.14044</v>
      </c>
      <c r="J12" s="60">
        <f>IF($A$6&lt;4,VLOOKUP($A$7&amp;$A12,KPI_DATOS!$A$2:$L$101,KPI!J$6,0)/1000,VLOOKUP($A$7&amp;$A12,KPI_DATOS!$A$2:$L$101,KPI!J$6,0))</f>
        <v>16.746680000000001</v>
      </c>
      <c r="K12" s="60">
        <f>IF($A$6&lt;4,VLOOKUP($A$7&amp;$A12,KPI_DATOS!$A$2:$L$101,KPI!K$6,0)/1000,VLOOKUP($A$7&amp;$A12,KPI_DATOS!$A$2:$L$101,KPI!K$6,0))</f>
        <v>12.584540000000001</v>
      </c>
      <c r="L12" s="58"/>
      <c r="M12" s="61">
        <f t="shared" si="0"/>
        <v>-18.768594022415119</v>
      </c>
      <c r="N12" s="42"/>
      <c r="O12" s="73"/>
    </row>
    <row r="13" spans="1:15" ht="25" customHeight="1" x14ac:dyDescent="0.35">
      <c r="A13" s="81" t="s">
        <v>60</v>
      </c>
      <c r="B13" s="36"/>
      <c r="C13" s="60">
        <f>IF($A$6&lt;4,VLOOKUP($A$7&amp;$A13,KPI_DATOS!$A$2:$L$101,KPI!C$6,0)/1000,VLOOKUP($A$7&amp;$A13,KPI_DATOS!$A$2:$L$101,KPI!C$6,0))</f>
        <v>25.808049999999998</v>
      </c>
      <c r="D13" s="60">
        <f>IF($A$6&lt;4,VLOOKUP($A$7&amp;$A13,KPI_DATOS!$A$2:$L$101,KPI!D$6,0)/1000,VLOOKUP($A$7&amp;$A13,KPI_DATOS!$A$2:$L$101,KPI!D$6,0))</f>
        <v>20.802340000000001</v>
      </c>
      <c r="E13" s="60">
        <f>IF($A$6&lt;4,VLOOKUP($A$7&amp;$A13,KPI_DATOS!$A$2:$L$101,KPI!E$6,0)/1000,VLOOKUP($A$7&amp;$A13,KPI_DATOS!$A$2:$L$101,KPI!E$6,0))</f>
        <v>22.953479999999999</v>
      </c>
      <c r="F13" s="60">
        <f>IF($A$6&lt;4,VLOOKUP($A$7&amp;$A13,KPI_DATOS!$A$2:$L$101,KPI!F$6,0)/1000,VLOOKUP($A$7&amp;$A13,KPI_DATOS!$A$2:$L$101,KPI!F$6,0))</f>
        <v>13.77956</v>
      </c>
      <c r="G13" s="60">
        <f>IF($A$6&lt;4,VLOOKUP($A$7&amp;$A13,KPI_DATOS!$A$2:$L$101,KPI!G$6,0)/1000,VLOOKUP($A$7&amp;$A13,KPI_DATOS!$A$2:$L$101,KPI!G$6,0))</f>
        <v>18.408529999999999</v>
      </c>
      <c r="H13" s="60">
        <f>IF($A$6&lt;4,VLOOKUP($A$7&amp;$A13,KPI_DATOS!$A$2:$L$101,KPI!H$6,0)/1000,VLOOKUP($A$7&amp;$A13,KPI_DATOS!$A$2:$L$101,KPI!H$6,0))</f>
        <v>18.141929999999999</v>
      </c>
      <c r="I13" s="60">
        <f>IF($A$6&lt;4,VLOOKUP($A$7&amp;$A13,KPI_DATOS!$A$2:$L$101,KPI!I$6,0)/1000,VLOOKUP($A$7&amp;$A13,KPI_DATOS!$A$2:$L$101,KPI!I$6,0))</f>
        <v>17.49174</v>
      </c>
      <c r="J13" s="60">
        <f>IF($A$6&lt;4,VLOOKUP($A$7&amp;$A13,KPI_DATOS!$A$2:$L$101,KPI!J$6,0)/1000,VLOOKUP($A$7&amp;$A13,KPI_DATOS!$A$2:$L$101,KPI!J$6,0))</f>
        <v>15.72837</v>
      </c>
      <c r="K13" s="60">
        <f>IF($A$6&lt;4,VLOOKUP($A$7&amp;$A13,KPI_DATOS!$A$2:$L$101,KPI!K$6,0)/1000,VLOOKUP($A$7&amp;$A13,KPI_DATOS!$A$2:$L$101,KPI!K$6,0))</f>
        <v>21.280459999999998</v>
      </c>
      <c r="L13" s="58"/>
      <c r="M13" s="61">
        <f t="shared" si="0"/>
        <v>15.60108275891665</v>
      </c>
      <c r="N13" s="42"/>
      <c r="O13" s="73"/>
    </row>
    <row r="14" spans="1:15" ht="25" customHeight="1" x14ac:dyDescent="0.35">
      <c r="A14" s="81" t="s">
        <v>63</v>
      </c>
      <c r="B14" s="36"/>
      <c r="C14" s="60">
        <f>IF($A$6&lt;4,VLOOKUP($A$7&amp;$A14,KPI_DATOS!$A$2:$L$101,KPI!C$6,0)/1000,VLOOKUP($A$7&amp;$A14,KPI_DATOS!$A$2:$L$101,KPI!C$6,0))</f>
        <v>8.2865750000000009</v>
      </c>
      <c r="D14" s="60">
        <f>IF($A$6&lt;4,VLOOKUP($A$7&amp;$A14,KPI_DATOS!$A$2:$L$101,KPI!D$6,0)/1000,VLOOKUP($A$7&amp;$A14,KPI_DATOS!$A$2:$L$101,KPI!D$6,0))</f>
        <v>6.9949690000000002</v>
      </c>
      <c r="E14" s="60">
        <f>IF($A$6&lt;4,VLOOKUP($A$7&amp;$A14,KPI_DATOS!$A$2:$L$101,KPI!E$6,0)/1000,VLOOKUP($A$7&amp;$A14,KPI_DATOS!$A$2:$L$101,KPI!E$6,0))</f>
        <v>6.3492449999999998</v>
      </c>
      <c r="F14" s="60">
        <f>IF($A$6&lt;4,VLOOKUP($A$7&amp;$A14,KPI_DATOS!$A$2:$L$101,KPI!F$6,0)/1000,VLOOKUP($A$7&amp;$A14,KPI_DATOS!$A$2:$L$101,KPI!F$6,0))</f>
        <v>8.8950750000000003</v>
      </c>
      <c r="G14" s="60">
        <f>IF($A$6&lt;4,VLOOKUP($A$7&amp;$A14,KPI_DATOS!$A$2:$L$101,KPI!G$6,0)/1000,VLOOKUP($A$7&amp;$A14,KPI_DATOS!$A$2:$L$101,KPI!G$6,0))</f>
        <v>7.6032479999999998</v>
      </c>
      <c r="H14" s="60">
        <f>IF($A$6&lt;4,VLOOKUP($A$7&amp;$A14,KPI_DATOS!$A$2:$L$101,KPI!H$6,0)/1000,VLOOKUP($A$7&amp;$A14,KPI_DATOS!$A$2:$L$101,KPI!H$6,0))</f>
        <v>5.1152809999999995</v>
      </c>
      <c r="I14" s="60">
        <f>IF($A$6&lt;4,VLOOKUP($A$7&amp;$A14,KPI_DATOS!$A$2:$L$101,KPI!I$6,0)/1000,VLOOKUP($A$7&amp;$A14,KPI_DATOS!$A$2:$L$101,KPI!I$6,0))</f>
        <v>6.6573450000000003</v>
      </c>
      <c r="J14" s="60">
        <f>IF($A$6&lt;4,VLOOKUP($A$7&amp;$A14,KPI_DATOS!$A$2:$L$101,KPI!J$6,0)/1000,VLOOKUP($A$7&amp;$A14,KPI_DATOS!$A$2:$L$101,KPI!J$6,0))</f>
        <v>6.4038940000000002</v>
      </c>
      <c r="K14" s="60">
        <f>IF($A$6&lt;4,VLOOKUP($A$7&amp;$A14,KPI_DATOS!$A$2:$L$101,KPI!K$6,0)/1000,VLOOKUP($A$7&amp;$A14,KPI_DATOS!$A$2:$L$101,KPI!K$6,0))</f>
        <v>7.1508370000000001</v>
      </c>
      <c r="L14" s="58"/>
      <c r="M14" s="61">
        <f t="shared" si="0"/>
        <v>-5.9502333739475555</v>
      </c>
      <c r="N14" s="42"/>
      <c r="O14" s="73"/>
    </row>
    <row r="15" spans="1:15" ht="25" customHeight="1" x14ac:dyDescent="0.35">
      <c r="A15" s="81" t="s">
        <v>66</v>
      </c>
      <c r="B15" s="36"/>
      <c r="C15" s="60">
        <f>IF($A$6&lt;4,VLOOKUP($A$7&amp;$A15,KPI_DATOS!$A$2:$L$101,KPI!C$6,0)/1000,VLOOKUP($A$7&amp;$A15,KPI_DATOS!$A$2:$L$101,KPI!C$6,0))</f>
        <v>8.9004750000000001</v>
      </c>
      <c r="D15" s="60">
        <f>IF($A$6&lt;4,VLOOKUP($A$7&amp;$A15,KPI_DATOS!$A$2:$L$101,KPI!D$6,0)/1000,VLOOKUP($A$7&amp;$A15,KPI_DATOS!$A$2:$L$101,KPI!D$6,0))</f>
        <v>6.6601980000000003</v>
      </c>
      <c r="E15" s="60">
        <f>IF($A$6&lt;4,VLOOKUP($A$7&amp;$A15,KPI_DATOS!$A$2:$L$101,KPI!E$6,0)/1000,VLOOKUP($A$7&amp;$A15,KPI_DATOS!$A$2:$L$101,KPI!E$6,0))</f>
        <v>7.729889</v>
      </c>
      <c r="F15" s="60">
        <f>IF($A$6&lt;4,VLOOKUP($A$7&amp;$A15,KPI_DATOS!$A$2:$L$101,KPI!F$6,0)/1000,VLOOKUP($A$7&amp;$A15,KPI_DATOS!$A$2:$L$101,KPI!F$6,0))</f>
        <v>6.2714740000000004</v>
      </c>
      <c r="G15" s="60">
        <f>IF($A$6&lt;4,VLOOKUP($A$7&amp;$A15,KPI_DATOS!$A$2:$L$101,KPI!G$6,0)/1000,VLOOKUP($A$7&amp;$A15,KPI_DATOS!$A$2:$L$101,KPI!G$6,0))</f>
        <v>11.15518</v>
      </c>
      <c r="H15" s="60">
        <f>IF($A$6&lt;4,VLOOKUP($A$7&amp;$A15,KPI_DATOS!$A$2:$L$101,KPI!H$6,0)/1000,VLOOKUP($A$7&amp;$A15,KPI_DATOS!$A$2:$L$101,KPI!H$6,0))</f>
        <v>5.9652669999999999</v>
      </c>
      <c r="I15" s="60">
        <f>IF($A$6&lt;4,VLOOKUP($A$7&amp;$A15,KPI_DATOS!$A$2:$L$101,KPI!I$6,0)/1000,VLOOKUP($A$7&amp;$A15,KPI_DATOS!$A$2:$L$101,KPI!I$6,0))</f>
        <v>8.3432589999999998</v>
      </c>
      <c r="J15" s="60">
        <f>IF($A$6&lt;4,VLOOKUP($A$7&amp;$A15,KPI_DATOS!$A$2:$L$101,KPI!J$6,0)/1000,VLOOKUP($A$7&amp;$A15,KPI_DATOS!$A$2:$L$101,KPI!J$6,0))</f>
        <v>6.806762</v>
      </c>
      <c r="K15" s="60">
        <f>IF($A$6&lt;4,VLOOKUP($A$7&amp;$A15,KPI_DATOS!$A$2:$L$101,KPI!K$6,0)/1000,VLOOKUP($A$7&amp;$A15,KPI_DATOS!$A$2:$L$101,KPI!K$6,0))</f>
        <v>9.0299509999999987</v>
      </c>
      <c r="L15" s="58"/>
      <c r="M15" s="61">
        <f t="shared" si="0"/>
        <v>-19.051498944884806</v>
      </c>
      <c r="N15" s="42"/>
      <c r="O15" s="73"/>
    </row>
    <row r="16" spans="1:15" ht="25" customHeight="1" x14ac:dyDescent="0.35">
      <c r="A16" s="81" t="s">
        <v>68</v>
      </c>
      <c r="B16" s="36"/>
      <c r="C16" s="60">
        <f>IF($A$6&lt;4,VLOOKUP($A$7&amp;$A16,KPI_DATOS!$A$2:$L$101,KPI!C$6,0)/1000,VLOOKUP($A$7&amp;$A16,KPI_DATOS!$A$2:$L$101,KPI!C$6,0))</f>
        <v>13.536770000000001</v>
      </c>
      <c r="D16" s="60">
        <f>IF($A$6&lt;4,VLOOKUP($A$7&amp;$A16,KPI_DATOS!$A$2:$L$101,KPI!D$6,0)/1000,VLOOKUP($A$7&amp;$A16,KPI_DATOS!$A$2:$L$101,KPI!D$6,0))</f>
        <v>13.010350000000001</v>
      </c>
      <c r="E16" s="60">
        <f>IF($A$6&lt;4,VLOOKUP($A$7&amp;$A16,KPI_DATOS!$A$2:$L$101,KPI!E$6,0)/1000,VLOOKUP($A$7&amp;$A16,KPI_DATOS!$A$2:$L$101,KPI!E$6,0))</f>
        <v>10.001790000000002</v>
      </c>
      <c r="F16" s="60">
        <f>IF($A$6&lt;4,VLOOKUP($A$7&amp;$A16,KPI_DATOS!$A$2:$L$101,KPI!F$6,0)/1000,VLOOKUP($A$7&amp;$A16,KPI_DATOS!$A$2:$L$101,KPI!F$6,0))</f>
        <v>12.849930000000001</v>
      </c>
      <c r="G16" s="60">
        <f>IF($A$6&lt;4,VLOOKUP($A$7&amp;$A16,KPI_DATOS!$A$2:$L$101,KPI!G$6,0)/1000,VLOOKUP($A$7&amp;$A16,KPI_DATOS!$A$2:$L$101,KPI!G$6,0))</f>
        <v>13.786149999999999</v>
      </c>
      <c r="H16" s="60">
        <f>IF($A$6&lt;4,VLOOKUP($A$7&amp;$A16,KPI_DATOS!$A$2:$L$101,KPI!H$6,0)/1000,VLOOKUP($A$7&amp;$A16,KPI_DATOS!$A$2:$L$101,KPI!H$6,0))</f>
        <v>8.3463979999999989</v>
      </c>
      <c r="I16" s="60">
        <f>IF($A$6&lt;4,VLOOKUP($A$7&amp;$A16,KPI_DATOS!$A$2:$L$101,KPI!I$6,0)/1000,VLOOKUP($A$7&amp;$A16,KPI_DATOS!$A$2:$L$101,KPI!I$6,0))</f>
        <v>10.813370000000001</v>
      </c>
      <c r="J16" s="60">
        <f>IF($A$6&lt;4,VLOOKUP($A$7&amp;$A16,KPI_DATOS!$A$2:$L$101,KPI!J$6,0)/1000,VLOOKUP($A$7&amp;$A16,KPI_DATOS!$A$2:$L$101,KPI!J$6,0))</f>
        <v>10.430290000000001</v>
      </c>
      <c r="K16" s="60">
        <f>IF($A$6&lt;4,VLOOKUP($A$7&amp;$A16,KPI_DATOS!$A$2:$L$101,KPI!K$6,0)/1000,VLOOKUP($A$7&amp;$A16,KPI_DATOS!$A$2:$L$101,KPI!K$6,0))</f>
        <v>8.5824390000000008</v>
      </c>
      <c r="L16" s="58"/>
      <c r="M16" s="61">
        <f t="shared" si="0"/>
        <v>-37.745933418684686</v>
      </c>
      <c r="N16" s="42"/>
      <c r="O16" s="73"/>
    </row>
    <row r="17" spans="1:14" ht="48" customHeight="1" x14ac:dyDescent="0.35">
      <c r="A17" s="42"/>
      <c r="B17" s="36"/>
      <c r="C17" s="4"/>
      <c r="D17" s="4"/>
      <c r="E17" s="4"/>
      <c r="F17" s="4"/>
      <c r="G17" s="4"/>
      <c r="H17" s="4"/>
      <c r="I17" s="4"/>
      <c r="J17" s="4"/>
      <c r="K17" s="4"/>
      <c r="L17" s="4"/>
      <c r="M17" s="4"/>
      <c r="N17" s="42"/>
    </row>
    <row r="18" spans="1:14" x14ac:dyDescent="0.35">
      <c r="A18" s="83" t="s">
        <v>74</v>
      </c>
      <c r="B18" s="36"/>
      <c r="C18" s="42"/>
      <c r="D18" s="42"/>
      <c r="E18" s="42"/>
      <c r="F18" s="42"/>
      <c r="G18" s="42"/>
      <c r="H18" s="42"/>
      <c r="I18" s="42"/>
      <c r="J18" s="42"/>
      <c r="K18" s="42"/>
      <c r="L18" s="42"/>
      <c r="M18" s="42"/>
      <c r="N18" s="42"/>
    </row>
    <row r="19" spans="1:14" x14ac:dyDescent="0.35">
      <c r="A19" s="84" t="s">
        <v>75</v>
      </c>
      <c r="B19" s="36"/>
      <c r="C19" s="42"/>
      <c r="D19" s="42"/>
      <c r="E19" s="42"/>
      <c r="F19" s="42"/>
      <c r="G19" s="42"/>
      <c r="H19" s="42"/>
      <c r="I19" s="42"/>
      <c r="J19" s="42"/>
      <c r="K19" s="42"/>
      <c r="L19" s="42"/>
      <c r="M19" s="42"/>
      <c r="N19" s="42"/>
    </row>
    <row r="20" spans="1:14" x14ac:dyDescent="0.35">
      <c r="A20" s="42"/>
      <c r="B20" s="36"/>
      <c r="C20" s="42"/>
      <c r="D20" s="42"/>
      <c r="E20" s="42"/>
      <c r="F20" s="42"/>
      <c r="G20" s="42"/>
      <c r="H20" s="42"/>
      <c r="I20" s="42"/>
      <c r="J20" s="42"/>
      <c r="K20" s="42"/>
      <c r="L20" s="42"/>
      <c r="M20" s="42"/>
      <c r="N20" s="42"/>
    </row>
    <row r="21" spans="1:14" x14ac:dyDescent="0.35">
      <c r="A21" s="20"/>
      <c r="C21" s="20"/>
      <c r="D21" s="20"/>
      <c r="E21" s="20"/>
      <c r="F21" s="20"/>
      <c r="G21" s="20"/>
      <c r="H21" s="20"/>
      <c r="I21" s="20"/>
      <c r="J21" s="20"/>
      <c r="K21" s="20"/>
      <c r="L21" s="20"/>
      <c r="M21" s="20"/>
      <c r="N21" s="20"/>
    </row>
    <row r="22" spans="1:14" x14ac:dyDescent="0.35">
      <c r="A22" s="20"/>
      <c r="C22" s="20"/>
      <c r="D22" s="20"/>
      <c r="E22" s="20"/>
      <c r="F22" s="20"/>
      <c r="G22" s="20"/>
      <c r="H22" s="20"/>
      <c r="I22" s="20"/>
      <c r="J22" s="20"/>
      <c r="K22" s="20"/>
      <c r="L22" s="20"/>
      <c r="M22" s="20"/>
      <c r="N22" s="20"/>
    </row>
    <row r="23" spans="1:14" x14ac:dyDescent="0.35">
      <c r="A23" s="20"/>
      <c r="C23" s="20"/>
      <c r="D23" s="20"/>
      <c r="E23" s="20"/>
      <c r="F23" s="20"/>
      <c r="G23" s="20"/>
      <c r="H23" s="20"/>
      <c r="I23" s="20"/>
      <c r="J23" s="20"/>
      <c r="K23" s="20"/>
      <c r="L23" s="20"/>
      <c r="M23" s="20"/>
      <c r="N23" s="20"/>
    </row>
    <row r="24" spans="1:14" x14ac:dyDescent="0.35">
      <c r="A24" s="20"/>
      <c r="C24" s="20"/>
      <c r="D24" s="20"/>
      <c r="E24" s="20"/>
      <c r="F24" s="20"/>
      <c r="G24" s="20"/>
      <c r="H24" s="20"/>
      <c r="I24" s="20"/>
      <c r="J24" s="20"/>
      <c r="K24" s="20"/>
      <c r="L24" s="20"/>
      <c r="M24" s="20"/>
      <c r="N24" s="20"/>
    </row>
    <row r="25" spans="1:14" x14ac:dyDescent="0.35">
      <c r="A25" s="20"/>
      <c r="C25" s="20"/>
      <c r="D25" s="20"/>
      <c r="E25" s="20"/>
      <c r="F25" s="20"/>
      <c r="G25" s="20"/>
      <c r="H25" s="20"/>
      <c r="I25" s="20"/>
      <c r="J25" s="20"/>
      <c r="K25" s="20"/>
      <c r="L25" s="20"/>
      <c r="M25" s="20"/>
      <c r="N25" s="20"/>
    </row>
    <row r="26" spans="1:14" x14ac:dyDescent="0.35">
      <c r="L26" s="7"/>
    </row>
  </sheetData>
  <sheetProtection sheet="1" objects="1" scenarios="1"/>
  <mergeCells count="1">
    <mergeCell ref="A1:N1"/>
  </mergeCells>
  <conditionalFormatting sqref="M8:M16">
    <cfRule type="containsErrors" dxfId="0" priority="1">
      <formula>ISERROR(M8)</formula>
    </cfRule>
  </conditionalFormatting>
  <pageMargins left="0.70866141732283472" right="0.70866141732283472" top="0.74803149606299213" bottom="0.74803149606299213" header="0.31496062992125984" footer="0.31496062992125984"/>
  <pageSetup paperSize="9" scale="73"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7170" r:id="rId4" name="Drop Down 2">
              <controlPr defaultSize="0" autoLine="0" autoPict="0">
                <anchor moveWithCells="1">
                  <from>
                    <xdr:col>0</xdr:col>
                    <xdr:colOff>184150</xdr:colOff>
                    <xdr:row>4</xdr:row>
                    <xdr:rowOff>152400</xdr:rowOff>
                  </from>
                  <to>
                    <xdr:col>1</xdr:col>
                    <xdr:colOff>393700</xdr:colOff>
                    <xdr:row>6</xdr:row>
                    <xdr:rowOff>190500</xdr:rowOff>
                  </to>
                </anchor>
              </controlPr>
            </control>
          </mc:Choice>
        </mc:AlternateContent>
      </controls>
    </mc:Choice>
  </mc:AlternateConten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8be3414b-2ef9-485f-84d6-269f1d6f703b" xsi:nil="true"/>
    <lcf76f155ced4ddcb4097134ff3c332f xmlns="724c4985-e433-4d2c-9697-e180992b402a">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75316C202E8FBE4797CDC989E5A23833" ma:contentTypeVersion="19" ma:contentTypeDescription="Crear nuevo documento." ma:contentTypeScope="" ma:versionID="a494e657199c830827ad86294786cce6">
  <xsd:schema xmlns:xsd="http://www.w3.org/2001/XMLSchema" xmlns:xs="http://www.w3.org/2001/XMLSchema" xmlns:p="http://schemas.microsoft.com/office/2006/metadata/properties" xmlns:ns2="8be3414b-2ef9-485f-84d6-269f1d6f703b" xmlns:ns3="724c4985-e433-4d2c-9697-e180992b402a" targetNamespace="http://schemas.microsoft.com/office/2006/metadata/properties" ma:root="true" ma:fieldsID="899e7cd78ef2b4acd7bd8c1f88fe64f4" ns2:_="" ns3:_="">
    <xsd:import namespace="8be3414b-2ef9-485f-84d6-269f1d6f703b"/>
    <xsd:import namespace="724c4985-e433-4d2c-9697-e180992b402a"/>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OCR" minOccurs="0"/>
                <xsd:element ref="ns3:MediaServiceDateTaken" minOccurs="0"/>
                <xsd:element ref="ns3:MediaServiceAutoKeyPoints" minOccurs="0"/>
                <xsd:element ref="ns3:MediaServiceKeyPoints" minOccurs="0"/>
                <xsd:element ref="ns3:MediaServiceLocation" minOccurs="0"/>
                <xsd:element ref="ns3:MediaLengthInSeconds" minOccurs="0"/>
                <xsd:element ref="ns3:lcf76f155ced4ddcb4097134ff3c332f" minOccurs="0"/>
                <xsd:element ref="ns2:TaxCatchAll" minOccurs="0"/>
                <xsd:element ref="ns3:MediaServiceObjectDetectorVersions" minOccurs="0"/>
                <xsd:element ref="ns3:MediaServiceSearchProperties" minOccurs="0"/>
                <xsd:element ref="ns3: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be3414b-2ef9-485f-84d6-269f1d6f703b"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element name="TaxCatchAll" ma:index="23" nillable="true" ma:displayName="Taxonomy Catch All Column" ma:hidden="true" ma:list="{0907d041-451f-4747-b076-47bf0b907713}" ma:internalName="TaxCatchAll" ma:showField="CatchAllData" ma:web="8be3414b-2ef9-485f-84d6-269f1d6f703b">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724c4985-e433-4d2c-9697-e180992b402a"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Etiquetas de imagen" ma:readOnly="false" ma:fieldId="{5cf76f15-5ced-4ddc-b409-7134ff3c332f}" ma:taxonomyMulti="true" ma:sspId="335d02d2-2acc-434b-b7bb-812ff22cbf32"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element name="MediaServiceBillingMetadata" ma:index="26" nillable="true" ma:displayName="MediaServiceBillingMetadata" ma:hidden="true" ma:internalName="MediaServiceBilling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60CFE03-C32E-4774-86B3-60CC42A711B1}">
  <ds:schemaRefs>
    <ds:schemaRef ds:uri="http://purl.org/dc/elements/1.1/"/>
    <ds:schemaRef ds:uri="http://schemas.openxmlformats.org/package/2006/metadata/core-properties"/>
    <ds:schemaRef ds:uri="http://schemas.microsoft.com/office/infopath/2007/PartnerControls"/>
    <ds:schemaRef ds:uri="http://purl.org/dc/terms/"/>
    <ds:schemaRef ds:uri="724c4985-e433-4d2c-9697-e180992b402a"/>
    <ds:schemaRef ds:uri="http://schemas.microsoft.com/office/2006/documentManagement/types"/>
    <ds:schemaRef ds:uri="8be3414b-2ef9-485f-84d6-269f1d6f703b"/>
    <ds:schemaRef ds:uri="http://schemas.microsoft.com/office/2006/metadata/properties"/>
    <ds:schemaRef ds:uri="http://www.w3.org/XML/1998/namespace"/>
    <ds:schemaRef ds:uri="http://purl.org/dc/dcmitype/"/>
  </ds:schemaRefs>
</ds:datastoreItem>
</file>

<file path=customXml/itemProps2.xml><?xml version="1.0" encoding="utf-8"?>
<ds:datastoreItem xmlns:ds="http://schemas.openxmlformats.org/officeDocument/2006/customXml" ds:itemID="{A4B31045-65BA-443C-BBE0-16409BDD0C5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be3414b-2ef9-485f-84d6-269f1d6f703b"/>
    <ds:schemaRef ds:uri="724c4985-e433-4d2c-9697-e180992b402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CEB35935-84D8-438A-AC93-4B89E586083F}">
  <ds:schemaRefs>
    <ds:schemaRef ds:uri="http://schemas.microsoft.com/sharepoint/v3/contenttype/forms"/>
  </ds:schemaRefs>
</ds:datastoreItem>
</file>

<file path=docMetadata/LabelInfo.xml><?xml version="1.0" encoding="utf-8"?>
<clbl:labelList xmlns:clbl="http://schemas.microsoft.com/office/2020/mipLabelMetadata">
  <clbl:label id="{3741da7a-79c1-417c-b408-16c0bfe99fca}" enabled="1" method="Standard" siteId="{1e355c04-e0a4-42ed-8e2d-7351591f0ef1}" removed="0"/>
</clbl:labelLis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2</vt:i4>
      </vt:variant>
    </vt:vector>
  </HeadingPairs>
  <TitlesOfParts>
    <vt:vector size="13" baseType="lpstr">
      <vt:lpstr>PORTADA</vt:lpstr>
      <vt:lpstr>Conclusiones</vt:lpstr>
      <vt:lpstr>VARIABLES</vt:lpstr>
      <vt:lpstr>METODOLOGÍA</vt:lpstr>
      <vt:lpstr>KPI_DATOS</vt:lpstr>
      <vt:lpstr>PERFIL_DATOS</vt:lpstr>
      <vt:lpstr>MOTIVOS_DATOS</vt:lpstr>
      <vt:lpstr>DESPLEGABLES</vt:lpstr>
      <vt:lpstr>KPI</vt:lpstr>
      <vt:lpstr>PERFIL</vt:lpstr>
      <vt:lpstr>MOTIVOS</vt:lpstr>
      <vt:lpstr>KPI!Área_de_impresión</vt:lpstr>
      <vt:lpstr>METODOLOGÍA!Área_de_impresión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Garcia, Fernando (KWSTC)</dc:creator>
  <cp:keywords/>
  <dc:description/>
  <cp:lastModifiedBy>Tamara Sanchez</cp:lastModifiedBy>
  <cp:revision/>
  <dcterms:created xsi:type="dcterms:W3CDTF">2019-04-04T11:02:49Z</dcterms:created>
  <dcterms:modified xsi:type="dcterms:W3CDTF">2025-03-07T13:07:27Z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0x01010075316C202E8FBE4797CDC989E5A23833</vt:lpwstr>
  </property>
  <property fmtid="{D5CDD505-2E9C-101B-9397-08002B2CF9AE}" pid="3" name="MediaServiceImageTags">
    <vt:lpwstr/>
  </property>
  <property fmtid="{D5CDD505-2E9C-101B-9397-08002B2CF9AE}" pid="4" name="MSIP_Label_3741da7a-79c1-417c-b408-16c0bfe99fca_Enabled">
    <vt:lpwstr>true</vt:lpwstr>
  </property>
  <property fmtid="{D5CDD505-2E9C-101B-9397-08002B2CF9AE}" pid="5" name="MSIP_Label_3741da7a-79c1-417c-b408-16c0bfe99fca_SetDate">
    <vt:lpwstr>2023-05-23T08:44:52Z</vt:lpwstr>
  </property>
  <property fmtid="{D5CDD505-2E9C-101B-9397-08002B2CF9AE}" pid="6" name="MSIP_Label_3741da7a-79c1-417c-b408-16c0bfe99fca_Method">
    <vt:lpwstr>Standard</vt:lpwstr>
  </property>
  <property fmtid="{D5CDD505-2E9C-101B-9397-08002B2CF9AE}" pid="7" name="MSIP_Label_3741da7a-79c1-417c-b408-16c0bfe99fca_Name">
    <vt:lpwstr>Internal Only - Amber</vt:lpwstr>
  </property>
  <property fmtid="{D5CDD505-2E9C-101B-9397-08002B2CF9AE}" pid="8" name="MSIP_Label_3741da7a-79c1-417c-b408-16c0bfe99fca_SiteId">
    <vt:lpwstr>1e355c04-e0a4-42ed-8e2d-7351591f0ef1</vt:lpwstr>
  </property>
  <property fmtid="{D5CDD505-2E9C-101B-9397-08002B2CF9AE}" pid="9" name="MSIP_Label_3741da7a-79c1-417c-b408-16c0bfe99fca_ActionId">
    <vt:lpwstr>95ba5d29-fa5c-4a64-88df-5e51dd1a3871</vt:lpwstr>
  </property>
  <property fmtid="{D5CDD505-2E9C-101B-9397-08002B2CF9AE}" pid="10" name="MSIP_Label_3741da7a-79c1-417c-b408-16c0bfe99fca_ContentBits">
    <vt:lpwstr>0</vt:lpwstr>
  </property>
</Properties>
</file>