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Q 2014\CONSUMO ALIMENTARIO\Archivos para web\Leche mes a mes web\promociones\"/>
    </mc:Choice>
  </mc:AlternateContent>
  <workbookProtection workbookAlgorithmName="SHA-512" workbookHashValue="1CjnE7GMCT+sGw5OUKqqkfFPRjCRM7kTMjjbSs/2QwqR9PpBqd2r2r+ua5kbTu8fJhaiRMWAMqR7aD3a1EiBFw==" workbookSaltValue="GK+0kAC1G05mE4D5Ojc5xw==" workbookSpinCount="100000" lockStructure="1"/>
  <bookViews>
    <workbookView xWindow="-60" yWindow="-16320" windowWidth="29040" windowHeight="15840" tabRatio="855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<sst xmlns="http://schemas.openxmlformats.org/spreadsheetml/2006/main" count="534" uniqueCount="89">
  <si>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</si>
  <si>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</si>
  <si>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</si>
  <si>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</si>
  <si>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</si>
  <si>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</si>
  <si>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</si>
  <si>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</si>
  <si>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</si>
  <si>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</si>
  <si>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</si>
  <si>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</si>
  <si>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</si>
  <si>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</si>
  <si>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</si>
  <si>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</si>
  <si>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</si>
  <si>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</si>
  <si>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</si>
  <si>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</si>
  <si>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</si>
  <si>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</si>
  <si>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</si>
  <si>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</si>
  <si>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</si>
  <si>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</si>
  <si>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</si>
  <si>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</si>
  <si>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</si>
  <si>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</si>
  <si>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</si>
  <si>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</si>
  <si>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</si>
  <si>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</si>
  <si>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</si>
  <si>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</si>
  <si>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</si>
  <si>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</si>
  <si>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</si>
  <si>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</si>
  <si>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</si>
  <si>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</si>
  <si>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</si>
  <si>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</si>
  <si>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</si>
  <si>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</si>
  <si>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</si>
  <si>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</si>
  <si>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</si>
  <si>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</si>
  <si>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</si>
  <si>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</si>
  <si>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</si>
  <si>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</si>
  <si>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</si>
  <si>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</si>
  <si>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</si>
  <si>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</si>
  <si>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</si>
  <si>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</si>
  <si>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</si>
  <si>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</si>
  <si>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</si>
  <si>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</si>
  <si>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</si>
  <si>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</si>
  <si>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</si>
  <si>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</si>
  <si>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</si>
  <si>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</si>
  <si>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</si>
  <si>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</si>
  <si>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</si>
  <si>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</si>
  <si>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</si>
  <si>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</si>
  <si>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</si>
  <si>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</si>
  <si>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</si>
  <si>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</si>
  <si>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</si>
  <si>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</si>
  <si>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</si>
  <si>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</si>
  <si>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</si>
  <si>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</si>
  <si>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</si>
  <si>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</si>
  <si>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>• Se reduce la actividad promocional de leche líquida durante febrero de 2023, pasa de mantener el 2,7 % de los litros con promoción al 2,3 %.
Esta reducción en la promoción se debe a una menor actividad promocional tanto de las marcas de distribución, como de las marcas de fabricante. En el c aso de las marcas de distribución, reducen la actividad promocional de un 1,4 % a un 1,2 %, mientras que las marcas de fabricante lo hacen de un 6,4 % a un 5,8 %.
Con respecto a las plataformas de distribución, el hipermercado y el supermercado son los canales responsables de la reducción de la actividad promocional de leche líquida, ya que reducen la promoción de un 4,4 % a un 2,1 % en el caso del hipermercado y de un 1,9 % a un 1,7 % en el caso del supermercado. Por el contrario, el discount incrementa la proporción de litros vendidos con promoción, pasando de un de un 4,2 % a un 4,5 %. No obstante, no consigue impulsar al crecimiento de la actividad promocional de la categoría.
 • Los derivados lácteos mantienen estable la actividad promocional, destinando el 3,6 % de los kilos o litros vendidos con promoción tanto en febrero de 2022 como en febrero de 2023.
Esto se debe a que, mientras las marcas de fabricante aumentan la actividad promocional de un 7,4 % a un 9,2 %, este crecimiento es compensado por la reducción de la promoción en las marcas de distribución, que reducen la actividad promocional de un 2,6 % a un 2,2 %.
En cuanto a los canales, mientras el hipermercado y el discount reducen la promoción de un 7,3 % a un 6,9 %, y de un 6,6 % a un 5,7 % respectivamente, el supermercado incrementa la actividad promocional con respecto a febrero de 2022, de un 1,8 % a un 2,2 %.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</si>
</sst>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0.93588601959038298</c:v>
                </c:pt>
                <c:pt idx="1">
                  <c:v>0.9537438566059554</c:v>
                </c:pt>
                <c:pt idx="2">
                  <c:v>0.96357193479801573</c:v>
                </c:pt>
                <c:pt idx="3">
                  <c:v>0.95089949952657926</c:v>
                </c:pt>
                <c:pt idx="4">
                  <c:v>0.94244509129399323</c:v>
                </c:pt>
                <c:pt idx="5">
                  <c:v>0.93675387350774697</c:v>
                </c:pt>
                <c:pt idx="6">
                  <c:v>0.94123556002009046</c:v>
                </c:pt>
                <c:pt idx="7">
                  <c:v>0.93897068076003531</c:v>
                </c:pt>
                <c:pt idx="8">
                  <c:v>0.95755243887302965</c:v>
                </c:pt>
                <c:pt idx="9">
                  <c:v>0.92320474777448069</c:v>
                </c:pt>
                <c:pt idx="10">
                  <c:v>0.96837616960795925</c:v>
                </c:pt>
                <c:pt idx="11">
                  <c:v>0.95604656688049416</c:v>
                </c:pt>
                <c:pt idx="12">
                  <c:v>0.94157463484146775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6.4113980409617105E-2</c:v>
                </c:pt>
                <c:pt idx="1">
                  <c:v>4.6256143394044519E-2</c:v>
                </c:pt>
                <c:pt idx="2">
                  <c:v>3.6428065201984404E-2</c:v>
                </c:pt>
                <c:pt idx="3">
                  <c:v>4.9100500473420808E-2</c:v>
                </c:pt>
                <c:pt idx="4">
                  <c:v>5.755490870600688E-2</c:v>
                </c:pt>
                <c:pt idx="5">
                  <c:v>6.3246126492252988E-2</c:v>
                </c:pt>
                <c:pt idx="6">
                  <c:v>5.87644399799096E-2</c:v>
                </c:pt>
                <c:pt idx="7">
                  <c:v>6.1029319239964762E-2</c:v>
                </c:pt>
                <c:pt idx="8">
                  <c:v>4.2447561126970332E-2</c:v>
                </c:pt>
                <c:pt idx="9">
                  <c:v>7.6795252225519278E-2</c:v>
                </c:pt>
                <c:pt idx="10">
                  <c:v>3.1623830392040739E-2</c:v>
                </c:pt>
                <c:pt idx="11">
                  <c:v>4.3953433119505822E-2</c:v>
                </c:pt>
                <c:pt idx="12">
                  <c:v>5.8425365158532236E-2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850192"/>
        <c:axId val="381850584"/>
      </c:barChart>
      <c:dateAx>
        <c:axId val="381850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381850584"/>
        <c:crosses val="autoZero"/>
        <c:auto val="1"/>
        <c:lblOffset val="100"/>
        <c:baseTimeUnit val="months"/>
      </c:dateAx>
      <c:valAx>
        <c:axId val="381850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850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0.97270507111047255</c:v>
                </c:pt>
                <c:pt idx="1">
                  <c:v>0.97804195804195815</c:v>
                </c:pt>
                <c:pt idx="2">
                  <c:v>0.97821022337947094</c:v>
                </c:pt>
                <c:pt idx="3">
                  <c:v>0.97868678845644697</c:v>
                </c:pt>
                <c:pt idx="4">
                  <c:v>0.97959447242670805</c:v>
                </c:pt>
                <c:pt idx="5">
                  <c:v>0.9749054224464061</c:v>
                </c:pt>
                <c:pt idx="6">
                  <c:v>0.97768737672583828</c:v>
                </c:pt>
                <c:pt idx="7">
                  <c:v>0.97279248083106595</c:v>
                </c:pt>
                <c:pt idx="8">
                  <c:v>0.98112058465286245</c:v>
                </c:pt>
                <c:pt idx="9">
                  <c:v>0.97600950118764851</c:v>
                </c:pt>
                <c:pt idx="10">
                  <c:v>0.98525421729385398</c:v>
                </c:pt>
                <c:pt idx="11">
                  <c:v>0.97460616035739478</c:v>
                </c:pt>
                <c:pt idx="12">
                  <c:v>0.97685734630904342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2.7294928889527365E-2</c:v>
                </c:pt>
                <c:pt idx="1">
                  <c:v>2.1958041958041959E-2</c:v>
                </c:pt>
                <c:pt idx="2">
                  <c:v>2.1789776620528986E-2</c:v>
                </c:pt>
                <c:pt idx="3">
                  <c:v>2.1313211543553083E-2</c:v>
                </c:pt>
                <c:pt idx="4">
                  <c:v>2.0405527573292007E-2</c:v>
                </c:pt>
                <c:pt idx="5">
                  <c:v>2.5094577553593948E-2</c:v>
                </c:pt>
                <c:pt idx="6">
                  <c:v>2.2312623274161735E-2</c:v>
                </c:pt>
                <c:pt idx="7">
                  <c:v>2.7207519168933963E-2</c:v>
                </c:pt>
                <c:pt idx="8">
                  <c:v>1.8879415347137638E-2</c:v>
                </c:pt>
                <c:pt idx="9">
                  <c:v>2.3990498812351543E-2</c:v>
                </c:pt>
                <c:pt idx="10">
                  <c:v>1.4745782706146043E-2</c:v>
                </c:pt>
                <c:pt idx="11">
                  <c:v>2.539383964260522E-2</c:v>
                </c:pt>
                <c:pt idx="12">
                  <c:v>2.3142653690956562E-2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1853720"/>
        <c:axId val="381853328"/>
      </c:barChart>
      <c:dateAx>
        <c:axId val="38185372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1853328"/>
        <c:crosses val="autoZero"/>
        <c:auto val="1"/>
        <c:lblOffset val="100"/>
        <c:baseTimeUnit val="months"/>
      </c:dateAx>
      <c:valAx>
        <c:axId val="381853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85372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0.95798680814453674</c:v>
                </c:pt>
                <c:pt idx="1">
                  <c:v>0.97228412256267416</c:v>
                </c:pt>
                <c:pt idx="2">
                  <c:v>0.97535505430242275</c:v>
                </c:pt>
                <c:pt idx="3">
                  <c:v>0.97063103585130306</c:v>
                </c:pt>
                <c:pt idx="4">
                  <c:v>0.97176015473887822</c:v>
                </c:pt>
                <c:pt idx="5">
                  <c:v>0.96004624871531352</c:v>
                </c:pt>
                <c:pt idx="6">
                  <c:v>0.95694308145240425</c:v>
                </c:pt>
                <c:pt idx="7">
                  <c:v>0.94243975527531532</c:v>
                </c:pt>
                <c:pt idx="8">
                  <c:v>0.97156862745098049</c:v>
                </c:pt>
                <c:pt idx="9">
                  <c:v>0.9623597538906985</c:v>
                </c:pt>
                <c:pt idx="10">
                  <c:v>0.96857649143532198</c:v>
                </c:pt>
                <c:pt idx="11">
                  <c:v>0.93854093361482527</c:v>
                </c:pt>
                <c:pt idx="12">
                  <c:v>0.95464285714285713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4.2013191855463143E-2</c:v>
                </c:pt>
                <c:pt idx="1">
                  <c:v>2.7715877437325908E-2</c:v>
                </c:pt>
                <c:pt idx="2">
                  <c:v>2.4644945697577279E-2</c:v>
                </c:pt>
                <c:pt idx="3">
                  <c:v>2.936896414869692E-2</c:v>
                </c:pt>
                <c:pt idx="4">
                  <c:v>2.8239845261121856E-2</c:v>
                </c:pt>
                <c:pt idx="5">
                  <c:v>3.9953751284686534E-2</c:v>
                </c:pt>
                <c:pt idx="6">
                  <c:v>4.3056918547595677E-2</c:v>
                </c:pt>
                <c:pt idx="7">
                  <c:v>5.7560244724684732E-2</c:v>
                </c:pt>
                <c:pt idx="8">
                  <c:v>2.8431372549019607E-2</c:v>
                </c:pt>
                <c:pt idx="9">
                  <c:v>3.7640246109301487E-2</c:v>
                </c:pt>
                <c:pt idx="10">
                  <c:v>3.1423508564678092E-2</c:v>
                </c:pt>
                <c:pt idx="11">
                  <c:v>6.1459066385174767E-2</c:v>
                </c:pt>
                <c:pt idx="12">
                  <c:v>4.535714285714286E-2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1851760"/>
        <c:axId val="381852152"/>
      </c:barChart>
      <c:dateAx>
        <c:axId val="381851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1852152"/>
        <c:crosses val="autoZero"/>
        <c:auto val="1"/>
        <c:lblOffset val="100"/>
        <c:baseTimeUnit val="months"/>
      </c:dateAx>
      <c:valAx>
        <c:axId val="381852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1851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0.97358603193553206</c:v>
                </c:pt>
                <c:pt idx="1">
                  <c:v>0.97072237751949397</c:v>
                </c:pt>
                <c:pt idx="2">
                  <c:v>0.97490429604423656</c:v>
                </c:pt>
                <c:pt idx="3">
                  <c:v>0.9755895738518825</c:v>
                </c:pt>
                <c:pt idx="4">
                  <c:v>0.9757862876694301</c:v>
                </c:pt>
                <c:pt idx="5">
                  <c:v>0.97698771816418872</c:v>
                </c:pt>
                <c:pt idx="6">
                  <c:v>0.9789407313997478</c:v>
                </c:pt>
                <c:pt idx="7">
                  <c:v>0.97962776659959749</c:v>
                </c:pt>
                <c:pt idx="8">
                  <c:v>0.98398709036742793</c:v>
                </c:pt>
                <c:pt idx="9">
                  <c:v>0.98673320350535532</c:v>
                </c:pt>
                <c:pt idx="10">
                  <c:v>0.98139756737419503</c:v>
                </c:pt>
                <c:pt idx="11">
                  <c:v>0.97155598409063515</c:v>
                </c:pt>
                <c:pt idx="12">
                  <c:v>0.97798098905065578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2.6413968064467993E-2</c:v>
                </c:pt>
                <c:pt idx="1">
                  <c:v>2.9277622480506107E-2</c:v>
                </c:pt>
                <c:pt idx="2">
                  <c:v>2.5095703955763504E-2</c:v>
                </c:pt>
                <c:pt idx="3">
                  <c:v>2.4410426148117503E-2</c:v>
                </c:pt>
                <c:pt idx="4">
                  <c:v>2.4213712330569809E-2</c:v>
                </c:pt>
                <c:pt idx="5">
                  <c:v>2.3012281835811249E-2</c:v>
                </c:pt>
                <c:pt idx="6">
                  <c:v>2.1059268600252208E-2</c:v>
                </c:pt>
                <c:pt idx="7">
                  <c:v>2.0372233400402413E-2</c:v>
                </c:pt>
                <c:pt idx="8">
                  <c:v>1.6012909632571997E-2</c:v>
                </c:pt>
                <c:pt idx="9">
                  <c:v>1.3266796494644597E-2</c:v>
                </c:pt>
                <c:pt idx="10">
                  <c:v>1.8602432625804913E-2</c:v>
                </c:pt>
                <c:pt idx="11">
                  <c:v>2.844401590936483E-2</c:v>
                </c:pt>
                <c:pt idx="12">
                  <c:v>2.2019010949344244E-2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3567824"/>
        <c:axId val="383571352"/>
      </c:barChart>
      <c:dateAx>
        <c:axId val="38356782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3571352"/>
        <c:crosses val="autoZero"/>
        <c:auto val="1"/>
        <c:lblOffset val="100"/>
        <c:baseTimeUnit val="months"/>
      </c:dateAx>
      <c:valAx>
        <c:axId val="383571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56782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0.96392905052913991</c:v>
                </c:pt>
                <c:pt idx="1">
                  <c:v>0.9625715543813298</c:v>
                </c:pt>
                <c:pt idx="2">
                  <c:v>0.96600566572237956</c:v>
                </c:pt>
                <c:pt idx="3">
                  <c:v>0.96402976846747523</c:v>
                </c:pt>
                <c:pt idx="4">
                  <c:v>0.96563076112720569</c:v>
                </c:pt>
                <c:pt idx="5">
                  <c:v>0.96491680639752353</c:v>
                </c:pt>
                <c:pt idx="6">
                  <c:v>0.96934140802422397</c:v>
                </c:pt>
                <c:pt idx="7">
                  <c:v>0.9685148018063221</c:v>
                </c:pt>
                <c:pt idx="8">
                  <c:v>0.97240440539537176</c:v>
                </c:pt>
                <c:pt idx="9">
                  <c:v>0.97463592233009699</c:v>
                </c:pt>
                <c:pt idx="10">
                  <c:v>0.97213622291021673</c:v>
                </c:pt>
                <c:pt idx="11">
                  <c:v>0.96104051786142408</c:v>
                </c:pt>
                <c:pt idx="12">
                  <c:v>0.9635666347075742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3.6070949470860036E-2</c:v>
                </c:pt>
                <c:pt idx="1">
                  <c:v>3.7428445618670189E-2</c:v>
                </c:pt>
                <c:pt idx="2">
                  <c:v>3.3994334277620393E-2</c:v>
                </c:pt>
                <c:pt idx="3">
                  <c:v>3.5970231532524807E-2</c:v>
                </c:pt>
                <c:pt idx="4">
                  <c:v>3.4369238872794312E-2</c:v>
                </c:pt>
                <c:pt idx="5">
                  <c:v>3.5083193602476463E-2</c:v>
                </c:pt>
                <c:pt idx="6">
                  <c:v>3.0658591975775928E-2</c:v>
                </c:pt>
                <c:pt idx="7">
                  <c:v>3.1485198193677871E-2</c:v>
                </c:pt>
                <c:pt idx="8">
                  <c:v>2.759559460462814E-2</c:v>
                </c:pt>
                <c:pt idx="9">
                  <c:v>2.536407766990291E-2</c:v>
                </c:pt>
                <c:pt idx="10">
                  <c:v>2.7863777089783277E-2</c:v>
                </c:pt>
                <c:pt idx="11">
                  <c:v>3.8959482138575884E-2</c:v>
                </c:pt>
                <c:pt idx="12">
                  <c:v>3.643336529242569E-2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566256"/>
        <c:axId val="383566648"/>
      </c:barChart>
      <c:dateAx>
        <c:axId val="3835662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566648"/>
        <c:crosses val="autoZero"/>
        <c:auto val="1"/>
        <c:lblOffset val="100"/>
        <c:baseTimeUnit val="months"/>
      </c:dateAx>
      <c:valAx>
        <c:axId val="3835666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5662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0.98159964386407483</c:v>
                </c:pt>
                <c:pt idx="1">
                  <c:v>0.98206146154977214</c:v>
                </c:pt>
                <c:pt idx="2">
                  <c:v>0.98212023088835709</c:v>
                </c:pt>
                <c:pt idx="3">
                  <c:v>0.98183319570602812</c:v>
                </c:pt>
                <c:pt idx="4">
                  <c:v>0.98307974816369348</c:v>
                </c:pt>
                <c:pt idx="5">
                  <c:v>0.9836630504148054</c:v>
                </c:pt>
                <c:pt idx="6">
                  <c:v>0.98432798395185561</c:v>
                </c:pt>
                <c:pt idx="7">
                  <c:v>0.98461538461538456</c:v>
                </c:pt>
                <c:pt idx="8">
                  <c:v>0.9859657761910624</c:v>
                </c:pt>
                <c:pt idx="9">
                  <c:v>0.98609599806553005</c:v>
                </c:pt>
                <c:pt idx="10">
                  <c:v>0.98610781287105198</c:v>
                </c:pt>
                <c:pt idx="11">
                  <c:v>0.98188319427890347</c:v>
                </c:pt>
                <c:pt idx="12">
                  <c:v>0.97841383422778772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1.8400356135925212E-2</c:v>
                </c:pt>
                <c:pt idx="1">
                  <c:v>1.7938538450227907E-2</c:v>
                </c:pt>
                <c:pt idx="2">
                  <c:v>1.7879769111642969E-2</c:v>
                </c:pt>
                <c:pt idx="3">
                  <c:v>1.8166804293971925E-2</c:v>
                </c:pt>
                <c:pt idx="4">
                  <c:v>1.69202518363064E-2</c:v>
                </c:pt>
                <c:pt idx="5">
                  <c:v>1.6336949585194643E-2</c:v>
                </c:pt>
                <c:pt idx="6">
                  <c:v>1.5672016048144433E-2</c:v>
                </c:pt>
                <c:pt idx="7">
                  <c:v>1.5384615384615384E-2</c:v>
                </c:pt>
                <c:pt idx="8">
                  <c:v>1.4034223808937582E-2</c:v>
                </c:pt>
                <c:pt idx="9">
                  <c:v>1.3904001934469832E-2</c:v>
                </c:pt>
                <c:pt idx="10">
                  <c:v>1.3892187128947993E-2</c:v>
                </c:pt>
                <c:pt idx="11">
                  <c:v>1.8116805721096547E-2</c:v>
                </c:pt>
                <c:pt idx="12">
                  <c:v>2.1586165772212281E-2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383567040"/>
        <c:axId val="383568216"/>
      </c:barChart>
      <c:dateAx>
        <c:axId val="38356704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383568216"/>
        <c:crosses val="autoZero"/>
        <c:auto val="1"/>
        <c:lblOffset val="100"/>
        <c:baseTimeUnit val="months"/>
      </c:dateAx>
      <c:valAx>
        <c:axId val="3835682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56704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0.97270507111047255</c:v>
                </c:pt>
                <c:pt idx="1">
                  <c:v>0.97804195804195815</c:v>
                </c:pt>
                <c:pt idx="2">
                  <c:v>0.97821022337947094</c:v>
                </c:pt>
                <c:pt idx="3">
                  <c:v>0.97868678845644697</c:v>
                </c:pt>
                <c:pt idx="4">
                  <c:v>0.97959447242670805</c:v>
                </c:pt>
                <c:pt idx="5">
                  <c:v>0.9749054224464061</c:v>
                </c:pt>
                <c:pt idx="6">
                  <c:v>0.97768737672583828</c:v>
                </c:pt>
                <c:pt idx="7">
                  <c:v>0.97279248083106595</c:v>
                </c:pt>
                <c:pt idx="8">
                  <c:v>0.98112058465286245</c:v>
                </c:pt>
                <c:pt idx="9">
                  <c:v>0.97600950118764851</c:v>
                </c:pt>
                <c:pt idx="10">
                  <c:v>0.98525421729385398</c:v>
                </c:pt>
                <c:pt idx="11">
                  <c:v>0.97460616035739478</c:v>
                </c:pt>
                <c:pt idx="12">
                  <c:v>0.97685734630904342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2.7294928889527365E-2</c:v>
                </c:pt>
                <c:pt idx="1">
                  <c:v>2.1958041958041959E-2</c:v>
                </c:pt>
                <c:pt idx="2">
                  <c:v>2.1789776620528986E-2</c:v>
                </c:pt>
                <c:pt idx="3">
                  <c:v>2.1313211543553083E-2</c:v>
                </c:pt>
                <c:pt idx="4">
                  <c:v>2.0405527573292007E-2</c:v>
                </c:pt>
                <c:pt idx="5">
                  <c:v>2.5094577553593948E-2</c:v>
                </c:pt>
                <c:pt idx="6">
                  <c:v>2.2312623274161735E-2</c:v>
                </c:pt>
                <c:pt idx="7">
                  <c:v>2.7207519168933963E-2</c:v>
                </c:pt>
                <c:pt idx="8">
                  <c:v>1.8879415347137638E-2</c:v>
                </c:pt>
                <c:pt idx="9">
                  <c:v>2.3990498812351543E-2</c:v>
                </c:pt>
                <c:pt idx="10">
                  <c:v>1.4745782706146043E-2</c:v>
                </c:pt>
                <c:pt idx="11">
                  <c:v>2.539383964260522E-2</c:v>
                </c:pt>
                <c:pt idx="12">
                  <c:v>2.3142653690956562E-2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569392"/>
        <c:axId val="383572528"/>
      </c:barChart>
      <c:dateAx>
        <c:axId val="3835693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572528"/>
        <c:crosses val="autoZero"/>
        <c:auto val="1"/>
        <c:lblOffset val="100"/>
        <c:baseTimeUnit val="months"/>
      </c:dateAx>
      <c:valAx>
        <c:axId val="3835725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5693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0.93588601959038298</c:v>
                </c:pt>
                <c:pt idx="1">
                  <c:v>0.9537438566059554</c:v>
                </c:pt>
                <c:pt idx="2">
                  <c:v>0.96357193479801573</c:v>
                </c:pt>
                <c:pt idx="3">
                  <c:v>0.95089949952657926</c:v>
                </c:pt>
                <c:pt idx="4">
                  <c:v>0.94244509129399323</c:v>
                </c:pt>
                <c:pt idx="5">
                  <c:v>0.93675387350774697</c:v>
                </c:pt>
                <c:pt idx="6">
                  <c:v>0.94123556002009046</c:v>
                </c:pt>
                <c:pt idx="7">
                  <c:v>0.93897068076003531</c:v>
                </c:pt>
                <c:pt idx="8">
                  <c:v>0.95755243887302965</c:v>
                </c:pt>
                <c:pt idx="9">
                  <c:v>0.92320474777448069</c:v>
                </c:pt>
                <c:pt idx="10">
                  <c:v>0.96837616960795925</c:v>
                </c:pt>
                <c:pt idx="11">
                  <c:v>0.95604656688049416</c:v>
                </c:pt>
                <c:pt idx="12">
                  <c:v>0.94157463484146775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6.4113980409617105E-2</c:v>
                </c:pt>
                <c:pt idx="1">
                  <c:v>4.6256143394044519E-2</c:v>
                </c:pt>
                <c:pt idx="2">
                  <c:v>3.6428065201984404E-2</c:v>
                </c:pt>
                <c:pt idx="3">
                  <c:v>4.9100500473420808E-2</c:v>
                </c:pt>
                <c:pt idx="4">
                  <c:v>5.755490870600688E-2</c:v>
                </c:pt>
                <c:pt idx="5">
                  <c:v>6.3246126492252988E-2</c:v>
                </c:pt>
                <c:pt idx="6">
                  <c:v>5.87644399799096E-2</c:v>
                </c:pt>
                <c:pt idx="7">
                  <c:v>6.1029319239964762E-2</c:v>
                </c:pt>
                <c:pt idx="8">
                  <c:v>4.2447561126970332E-2</c:v>
                </c:pt>
                <c:pt idx="9">
                  <c:v>7.6795252225519278E-2</c:v>
                </c:pt>
                <c:pt idx="10">
                  <c:v>3.1623830392040739E-2</c:v>
                </c:pt>
                <c:pt idx="11">
                  <c:v>4.3953433119505822E-2</c:v>
                </c:pt>
                <c:pt idx="12">
                  <c:v>5.8425365158532236E-2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569784"/>
        <c:axId val="383572920"/>
      </c:barChart>
      <c:dateAx>
        <c:axId val="383569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572920"/>
        <c:crosses val="autoZero"/>
        <c:auto val="1"/>
        <c:lblOffset val="100"/>
        <c:baseTimeUnit val="months"/>
      </c:dateAx>
      <c:valAx>
        <c:axId val="383572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569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0.98573873359954367</c:v>
                </c:pt>
                <c:pt idx="1">
                  <c:v>0.98999026831641879</c:v>
                </c:pt>
                <c:pt idx="2">
                  <c:v>0.98720217835262081</c:v>
                </c:pt>
                <c:pt idx="3">
                  <c:v>0.9919599314617108</c:v>
                </c:pt>
                <c:pt idx="4">
                  <c:v>0.99193961105424777</c:v>
                </c:pt>
                <c:pt idx="5">
                  <c:v>0.99002021222839809</c:v>
                </c:pt>
                <c:pt idx="6">
                  <c:v>0.98958077960284385</c:v>
                </c:pt>
                <c:pt idx="7">
                  <c:v>0.98509301466058896</c:v>
                </c:pt>
                <c:pt idx="8">
                  <c:v>0.99092778516995283</c:v>
                </c:pt>
                <c:pt idx="9">
                  <c:v>0.99512137077582108</c:v>
                </c:pt>
                <c:pt idx="10">
                  <c:v>0.99259346343757349</c:v>
                </c:pt>
                <c:pt idx="11">
                  <c:v>0.98157925613047059</c:v>
                </c:pt>
                <c:pt idx="12">
                  <c:v>0.98756513500710563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1.4261266400456359E-2</c:v>
                </c:pt>
                <c:pt idx="1">
                  <c:v>1.000973168358126E-2</c:v>
                </c:pt>
                <c:pt idx="2">
                  <c:v>1.2797821647379169E-2</c:v>
                </c:pt>
                <c:pt idx="3">
                  <c:v>8.040068538289178E-3</c:v>
                </c:pt>
                <c:pt idx="4">
                  <c:v>8.0603889457523028E-3</c:v>
                </c:pt>
                <c:pt idx="5">
                  <c:v>9.9797877716018175E-3</c:v>
                </c:pt>
                <c:pt idx="6">
                  <c:v>1.0419220397156165E-2</c:v>
                </c:pt>
                <c:pt idx="7">
                  <c:v>1.4906985339411115E-2</c:v>
                </c:pt>
                <c:pt idx="8">
                  <c:v>9.0722148300471754E-3</c:v>
                </c:pt>
                <c:pt idx="9">
                  <c:v>4.8786292241789625E-3</c:v>
                </c:pt>
                <c:pt idx="10">
                  <c:v>7.406536562426522E-3</c:v>
                </c:pt>
                <c:pt idx="11">
                  <c:v>1.8420743869529511E-2</c:v>
                </c:pt>
                <c:pt idx="12">
                  <c:v>1.2434864992894364E-2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567432"/>
        <c:axId val="383570176"/>
      </c:barChart>
      <c:dateAx>
        <c:axId val="3835674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570176"/>
        <c:crosses val="autoZero"/>
        <c:auto val="1"/>
        <c:lblOffset val="100"/>
        <c:baseTimeUnit val="months"/>
      </c:dateAx>
      <c:valAx>
        <c:axId val="38357017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5674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0.95555225211832917</c:v>
                </c:pt>
                <c:pt idx="1">
                  <c:v>0.97540397540397539</c:v>
                </c:pt>
                <c:pt idx="2">
                  <c:v>0.97141607116814943</c:v>
                </c:pt>
                <c:pt idx="3">
                  <c:v>0.97631906938097224</c:v>
                </c:pt>
                <c:pt idx="4">
                  <c:v>0.96927528244695504</c:v>
                </c:pt>
                <c:pt idx="5">
                  <c:v>0.9710505632695835</c:v>
                </c:pt>
                <c:pt idx="6">
                  <c:v>0.96559451621407855</c:v>
                </c:pt>
                <c:pt idx="7">
                  <c:v>0.97501921598770169</c:v>
                </c:pt>
                <c:pt idx="8">
                  <c:v>0.97193813918682959</c:v>
                </c:pt>
                <c:pt idx="9">
                  <c:v>0.97514137606032048</c:v>
                </c:pt>
                <c:pt idx="10">
                  <c:v>0.98237621388322749</c:v>
                </c:pt>
                <c:pt idx="11">
                  <c:v>0.97226539151225355</c:v>
                </c:pt>
                <c:pt idx="12">
                  <c:v>0.97928277198933855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4.4447747881670885E-2</c:v>
                </c:pt>
                <c:pt idx="1">
                  <c:v>2.4596024596024599E-2</c:v>
                </c:pt>
                <c:pt idx="2">
                  <c:v>2.8583928831850666E-2</c:v>
                </c:pt>
                <c:pt idx="3">
                  <c:v>2.3680930619027839E-2</c:v>
                </c:pt>
                <c:pt idx="4">
                  <c:v>3.0724717553044918E-2</c:v>
                </c:pt>
                <c:pt idx="5">
                  <c:v>2.8949436730416563E-2</c:v>
                </c:pt>
                <c:pt idx="6">
                  <c:v>3.4405483785921433E-2</c:v>
                </c:pt>
                <c:pt idx="7">
                  <c:v>2.4980784012298231E-2</c:v>
                </c:pt>
                <c:pt idx="8">
                  <c:v>2.8061860813170365E-2</c:v>
                </c:pt>
                <c:pt idx="9">
                  <c:v>2.4858623939679546E-2</c:v>
                </c:pt>
                <c:pt idx="10">
                  <c:v>1.762378611677257E-2</c:v>
                </c:pt>
                <c:pt idx="11">
                  <c:v>2.7734608487746563E-2</c:v>
                </c:pt>
                <c:pt idx="12">
                  <c:v>2.07172280106615E-2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11688"/>
        <c:axId val="383912864"/>
      </c:barChart>
      <c:dateAx>
        <c:axId val="3839116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12864"/>
        <c:crosses val="autoZero"/>
        <c:auto val="1"/>
        <c:lblOffset val="100"/>
        <c:baseTimeUnit val="months"/>
      </c:dateAx>
      <c:valAx>
        <c:axId val="38391286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116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0.98074179743223977</c:v>
                </c:pt>
                <c:pt idx="1">
                  <c:v>0.98008079119654534</c:v>
                </c:pt>
                <c:pt idx="2">
                  <c:v>0.98034728765648149</c:v>
                </c:pt>
                <c:pt idx="3">
                  <c:v>0.98166339227242949</c:v>
                </c:pt>
                <c:pt idx="4">
                  <c:v>0.9840784613425041</c:v>
                </c:pt>
                <c:pt idx="5">
                  <c:v>0.98010692527663812</c:v>
                </c:pt>
                <c:pt idx="6">
                  <c:v>0.98626139817629188</c:v>
                </c:pt>
                <c:pt idx="7">
                  <c:v>0.98079510703363926</c:v>
                </c:pt>
                <c:pt idx="8">
                  <c:v>0.98597339782345828</c:v>
                </c:pt>
                <c:pt idx="9">
                  <c:v>0.98021795782989807</c:v>
                </c:pt>
                <c:pt idx="10">
                  <c:v>0.99071789448948411</c:v>
                </c:pt>
                <c:pt idx="11">
                  <c:v>0.98652449027419731</c:v>
                </c:pt>
                <c:pt idx="12">
                  <c:v>0.98313082458416889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1.9258202567760344E-2</c:v>
                </c:pt>
                <c:pt idx="1">
                  <c:v>1.9919208803454519E-2</c:v>
                </c:pt>
                <c:pt idx="2">
                  <c:v>1.9652712343518643E-2</c:v>
                </c:pt>
                <c:pt idx="3">
                  <c:v>1.8336607727570398E-2</c:v>
                </c:pt>
                <c:pt idx="4">
                  <c:v>1.5921538657495859E-2</c:v>
                </c:pt>
                <c:pt idx="5">
                  <c:v>1.9893074723361933E-2</c:v>
                </c:pt>
                <c:pt idx="6">
                  <c:v>1.3738601823708205E-2</c:v>
                </c:pt>
                <c:pt idx="7">
                  <c:v>1.9204892966360857E-2</c:v>
                </c:pt>
                <c:pt idx="8">
                  <c:v>1.4026602176541716E-2</c:v>
                </c:pt>
                <c:pt idx="9">
                  <c:v>1.978204217010187E-2</c:v>
                </c:pt>
                <c:pt idx="10">
                  <c:v>9.2821055105158038E-3</c:v>
                </c:pt>
                <c:pt idx="11">
                  <c:v>1.347550972580267E-2</c:v>
                </c:pt>
                <c:pt idx="12">
                  <c:v>1.6869175415831071E-2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09728"/>
        <c:axId val="383912080"/>
      </c:barChart>
      <c:dateAx>
        <c:axId val="38390972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12080"/>
        <c:crosses val="autoZero"/>
        <c:auto val="1"/>
        <c:lblOffset val="100"/>
        <c:baseTimeUnit val="months"/>
      </c:dateAx>
      <c:valAx>
        <c:axId val="38391208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0972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0.95798680814453674</c:v>
                </c:pt>
                <c:pt idx="1">
                  <c:v>0.97228412256267416</c:v>
                </c:pt>
                <c:pt idx="2">
                  <c:v>0.97535505430242275</c:v>
                </c:pt>
                <c:pt idx="3">
                  <c:v>0.97063103585130306</c:v>
                </c:pt>
                <c:pt idx="4">
                  <c:v>0.97176015473887822</c:v>
                </c:pt>
                <c:pt idx="5">
                  <c:v>0.96004624871531352</c:v>
                </c:pt>
                <c:pt idx="6">
                  <c:v>0.95694308145240425</c:v>
                </c:pt>
                <c:pt idx="7">
                  <c:v>0.94243975527531532</c:v>
                </c:pt>
                <c:pt idx="8">
                  <c:v>0.97156862745098049</c:v>
                </c:pt>
                <c:pt idx="9">
                  <c:v>0.9623597538906985</c:v>
                </c:pt>
                <c:pt idx="10">
                  <c:v>0.96857649143532198</c:v>
                </c:pt>
                <c:pt idx="11">
                  <c:v>0.93854093361482527</c:v>
                </c:pt>
                <c:pt idx="12">
                  <c:v>0.95464285714285713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4.2013191855463143E-2</c:v>
                </c:pt>
                <c:pt idx="1">
                  <c:v>2.7715877437325908E-2</c:v>
                </c:pt>
                <c:pt idx="2">
                  <c:v>2.4644945697577279E-2</c:v>
                </c:pt>
                <c:pt idx="3">
                  <c:v>2.936896414869692E-2</c:v>
                </c:pt>
                <c:pt idx="4">
                  <c:v>2.8239845261121856E-2</c:v>
                </c:pt>
                <c:pt idx="5">
                  <c:v>3.9953751284686534E-2</c:v>
                </c:pt>
                <c:pt idx="6">
                  <c:v>4.3056918547595677E-2</c:v>
                </c:pt>
                <c:pt idx="7">
                  <c:v>5.7560244724684732E-2</c:v>
                </c:pt>
                <c:pt idx="8">
                  <c:v>2.8431372549019607E-2</c:v>
                </c:pt>
                <c:pt idx="9">
                  <c:v>3.7640246109301487E-2</c:v>
                </c:pt>
                <c:pt idx="10">
                  <c:v>3.1423508564678092E-2</c:v>
                </c:pt>
                <c:pt idx="11">
                  <c:v>6.1459066385174767E-2</c:v>
                </c:pt>
                <c:pt idx="12">
                  <c:v>4.535714285714286E-2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13648"/>
        <c:axId val="383914432"/>
      </c:barChart>
      <c:dateAx>
        <c:axId val="3839136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14432"/>
        <c:crosses val="autoZero"/>
        <c:auto val="1"/>
        <c:lblOffset val="100"/>
        <c:baseTimeUnit val="months"/>
      </c:dateAx>
      <c:valAx>
        <c:axId val="3839144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136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0.96392905052913991</c:v>
                </c:pt>
                <c:pt idx="1">
                  <c:v>0.9625715543813298</c:v>
                </c:pt>
                <c:pt idx="2">
                  <c:v>0.96600566572237956</c:v>
                </c:pt>
                <c:pt idx="3">
                  <c:v>0.96402976846747523</c:v>
                </c:pt>
                <c:pt idx="4">
                  <c:v>0.96563076112720569</c:v>
                </c:pt>
                <c:pt idx="5">
                  <c:v>0.96491680639752353</c:v>
                </c:pt>
                <c:pt idx="6">
                  <c:v>0.96934140802422397</c:v>
                </c:pt>
                <c:pt idx="7">
                  <c:v>0.9685148018063221</c:v>
                </c:pt>
                <c:pt idx="8">
                  <c:v>0.97240440539537176</c:v>
                </c:pt>
                <c:pt idx="9">
                  <c:v>0.97463592233009699</c:v>
                </c:pt>
                <c:pt idx="10">
                  <c:v>0.97213622291021673</c:v>
                </c:pt>
                <c:pt idx="11">
                  <c:v>0.96104051786142408</c:v>
                </c:pt>
                <c:pt idx="12">
                  <c:v>0.9635666347075742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3.6070949470860036E-2</c:v>
                </c:pt>
                <c:pt idx="1">
                  <c:v>3.7428445618670189E-2</c:v>
                </c:pt>
                <c:pt idx="2">
                  <c:v>3.3994334277620393E-2</c:v>
                </c:pt>
                <c:pt idx="3">
                  <c:v>3.5970231532524807E-2</c:v>
                </c:pt>
                <c:pt idx="4">
                  <c:v>3.4369238872794312E-2</c:v>
                </c:pt>
                <c:pt idx="5">
                  <c:v>3.5083193602476463E-2</c:v>
                </c:pt>
                <c:pt idx="6">
                  <c:v>3.0658591975775928E-2</c:v>
                </c:pt>
                <c:pt idx="7">
                  <c:v>3.1485198193677871E-2</c:v>
                </c:pt>
                <c:pt idx="8">
                  <c:v>2.759559460462814E-2</c:v>
                </c:pt>
                <c:pt idx="9">
                  <c:v>2.536407766990291E-2</c:v>
                </c:pt>
                <c:pt idx="10">
                  <c:v>2.7863777089783277E-2</c:v>
                </c:pt>
                <c:pt idx="11">
                  <c:v>3.8959482138575884E-2</c:v>
                </c:pt>
                <c:pt idx="12">
                  <c:v>3.643336529242569E-2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12472"/>
        <c:axId val="383916000"/>
      </c:barChart>
      <c:dateAx>
        <c:axId val="3839124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16000"/>
        <c:crosses val="autoZero"/>
        <c:auto val="1"/>
        <c:lblOffset val="100"/>
        <c:baseTimeUnit val="months"/>
      </c:dateAx>
      <c:valAx>
        <c:axId val="38391600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124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0.92608236536430821</c:v>
                </c:pt>
                <c:pt idx="1">
                  <c:v>0.92817925508235644</c:v>
                </c:pt>
                <c:pt idx="2">
                  <c:v>0.92911465059549436</c:v>
                </c:pt>
                <c:pt idx="3">
                  <c:v>0.920595188429982</c:v>
                </c:pt>
                <c:pt idx="4">
                  <c:v>0.92213496605883138</c:v>
                </c:pt>
                <c:pt idx="5">
                  <c:v>0.91601185108849681</c:v>
                </c:pt>
                <c:pt idx="6">
                  <c:v>0.9323116219667944</c:v>
                </c:pt>
                <c:pt idx="7">
                  <c:v>0.92439691619000253</c:v>
                </c:pt>
                <c:pt idx="8">
                  <c:v>0.93091983745844109</c:v>
                </c:pt>
                <c:pt idx="9">
                  <c:v>0.92727712007731344</c:v>
                </c:pt>
                <c:pt idx="10">
                  <c:v>0.93421832404883254</c:v>
                </c:pt>
                <c:pt idx="11">
                  <c:v>0.92029768335133832</c:v>
                </c:pt>
                <c:pt idx="12">
                  <c:v>0.90763532082686094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7.3917634635691662E-2</c:v>
                </c:pt>
                <c:pt idx="1">
                  <c:v>7.1820744917643564E-2</c:v>
                </c:pt>
                <c:pt idx="2">
                  <c:v>7.0885349404505679E-2</c:v>
                </c:pt>
                <c:pt idx="3">
                  <c:v>7.940481157001808E-2</c:v>
                </c:pt>
                <c:pt idx="4">
                  <c:v>7.7865033941168643E-2</c:v>
                </c:pt>
                <c:pt idx="5">
                  <c:v>8.3988148911503288E-2</c:v>
                </c:pt>
                <c:pt idx="6">
                  <c:v>6.7688378033205626E-2</c:v>
                </c:pt>
                <c:pt idx="7">
                  <c:v>7.5603083809997515E-2</c:v>
                </c:pt>
                <c:pt idx="8">
                  <c:v>6.9080162541558937E-2</c:v>
                </c:pt>
                <c:pt idx="9">
                  <c:v>7.272287992268664E-2</c:v>
                </c:pt>
                <c:pt idx="10">
                  <c:v>6.5781675951167476E-2</c:v>
                </c:pt>
                <c:pt idx="11">
                  <c:v>7.970231664866162E-2</c:v>
                </c:pt>
                <c:pt idx="12">
                  <c:v>9.2364679173138967E-2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15216"/>
        <c:axId val="383910904"/>
      </c:barChart>
      <c:dateAx>
        <c:axId val="38391521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10904"/>
        <c:crosses val="autoZero"/>
        <c:auto val="1"/>
        <c:lblOffset val="100"/>
        <c:baseTimeUnit val="months"/>
      </c:dateAx>
      <c:valAx>
        <c:axId val="38391090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1521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0.97358603193553206</c:v>
                </c:pt>
                <c:pt idx="1">
                  <c:v>0.97072237751949397</c:v>
                </c:pt>
                <c:pt idx="2">
                  <c:v>0.97490429604423656</c:v>
                </c:pt>
                <c:pt idx="3">
                  <c:v>0.9755895738518825</c:v>
                </c:pt>
                <c:pt idx="4">
                  <c:v>0.9757862876694301</c:v>
                </c:pt>
                <c:pt idx="5">
                  <c:v>0.97698771816418872</c:v>
                </c:pt>
                <c:pt idx="6">
                  <c:v>0.9789407313997478</c:v>
                </c:pt>
                <c:pt idx="7">
                  <c:v>0.97962776659959749</c:v>
                </c:pt>
                <c:pt idx="8">
                  <c:v>0.98398709036742793</c:v>
                </c:pt>
                <c:pt idx="9">
                  <c:v>0.98673320350535532</c:v>
                </c:pt>
                <c:pt idx="10">
                  <c:v>0.98139756737419503</c:v>
                </c:pt>
                <c:pt idx="11">
                  <c:v>0.97155598409063515</c:v>
                </c:pt>
                <c:pt idx="12">
                  <c:v>0.97798098905065578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2.6413968064467993E-2</c:v>
                </c:pt>
                <c:pt idx="1">
                  <c:v>2.9277622480506107E-2</c:v>
                </c:pt>
                <c:pt idx="2">
                  <c:v>2.5095703955763504E-2</c:v>
                </c:pt>
                <c:pt idx="3">
                  <c:v>2.4410426148117503E-2</c:v>
                </c:pt>
                <c:pt idx="4">
                  <c:v>2.4213712330569809E-2</c:v>
                </c:pt>
                <c:pt idx="5">
                  <c:v>2.3012281835811249E-2</c:v>
                </c:pt>
                <c:pt idx="6">
                  <c:v>2.1059268600252208E-2</c:v>
                </c:pt>
                <c:pt idx="7">
                  <c:v>2.0372233400402413E-2</c:v>
                </c:pt>
                <c:pt idx="8">
                  <c:v>1.6012909632571997E-2</c:v>
                </c:pt>
                <c:pt idx="9">
                  <c:v>1.3266796494644597E-2</c:v>
                </c:pt>
                <c:pt idx="10">
                  <c:v>1.8602432625804913E-2</c:v>
                </c:pt>
                <c:pt idx="11">
                  <c:v>2.844401590936483E-2</c:v>
                </c:pt>
                <c:pt idx="12">
                  <c:v>2.2019010949344244E-2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16784"/>
        <c:axId val="383914040"/>
      </c:barChart>
      <c:dateAx>
        <c:axId val="38391678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3914040"/>
        <c:crosses val="autoZero"/>
        <c:auto val="1"/>
        <c:lblOffset val="100"/>
        <c:baseTimeUnit val="months"/>
      </c:dateAx>
      <c:valAx>
        <c:axId val="3839140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1678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0.92662408474840319</c:v>
                </c:pt>
                <c:pt idx="1">
                  <c:v>0.92910504650099091</c:v>
                </c:pt>
                <c:pt idx="2">
                  <c:v>0.93302367395864538</c:v>
                </c:pt>
                <c:pt idx="3">
                  <c:v>0.93106419646704008</c:v>
                </c:pt>
                <c:pt idx="4">
                  <c:v>0.93133634249760644</c:v>
                </c:pt>
                <c:pt idx="5">
                  <c:v>0.92306652244456466</c:v>
                </c:pt>
                <c:pt idx="6">
                  <c:v>0.93381866313699535</c:v>
                </c:pt>
                <c:pt idx="7">
                  <c:v>0.9203426671781102</c:v>
                </c:pt>
                <c:pt idx="8">
                  <c:v>0.92747946936197101</c:v>
                </c:pt>
                <c:pt idx="9">
                  <c:v>0.93967343886326804</c:v>
                </c:pt>
                <c:pt idx="10">
                  <c:v>0.94325559028612649</c:v>
                </c:pt>
                <c:pt idx="11">
                  <c:v>0.92568400295785058</c:v>
                </c:pt>
                <c:pt idx="12">
                  <c:v>0.93055211686060912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7.3375915251596827E-2</c:v>
                </c:pt>
                <c:pt idx="1">
                  <c:v>7.0894953499008997E-2</c:v>
                </c:pt>
                <c:pt idx="2">
                  <c:v>6.6976326041354492E-2</c:v>
                </c:pt>
                <c:pt idx="3">
                  <c:v>6.893580353295993E-2</c:v>
                </c:pt>
                <c:pt idx="4">
                  <c:v>6.8663657502393644E-2</c:v>
                </c:pt>
                <c:pt idx="5">
                  <c:v>7.6933477555435378E-2</c:v>
                </c:pt>
                <c:pt idx="6">
                  <c:v>6.6181336863004633E-2</c:v>
                </c:pt>
                <c:pt idx="7">
                  <c:v>7.9657332821889776E-2</c:v>
                </c:pt>
                <c:pt idx="8">
                  <c:v>7.2520530638029074E-2</c:v>
                </c:pt>
                <c:pt idx="9">
                  <c:v>6.032656113673189E-2</c:v>
                </c:pt>
                <c:pt idx="10">
                  <c:v>5.6744409713873532E-2</c:v>
                </c:pt>
                <c:pt idx="11">
                  <c:v>7.4315997042149376E-2</c:v>
                </c:pt>
                <c:pt idx="12">
                  <c:v>6.9447883139390945E-2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3915608"/>
        <c:axId val="384107248"/>
      </c:barChart>
      <c:dateAx>
        <c:axId val="3839156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107248"/>
        <c:crosses val="autoZero"/>
        <c:auto val="1"/>
        <c:lblOffset val="100"/>
        <c:baseTimeUnit val="months"/>
      </c:dateAx>
      <c:valAx>
        <c:axId val="3841072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39156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0.98159964386407483</c:v>
                </c:pt>
                <c:pt idx="1">
                  <c:v>0.98206146154977214</c:v>
                </c:pt>
                <c:pt idx="2">
                  <c:v>0.98212023088835709</c:v>
                </c:pt>
                <c:pt idx="3">
                  <c:v>0.98183319570602812</c:v>
                </c:pt>
                <c:pt idx="4">
                  <c:v>0.98307974816369348</c:v>
                </c:pt>
                <c:pt idx="5">
                  <c:v>0.9836630504148054</c:v>
                </c:pt>
                <c:pt idx="6">
                  <c:v>0.98432798395185561</c:v>
                </c:pt>
                <c:pt idx="7">
                  <c:v>0.98461538461538456</c:v>
                </c:pt>
                <c:pt idx="8">
                  <c:v>0.9859657761910624</c:v>
                </c:pt>
                <c:pt idx="9">
                  <c:v>0.98609599806553005</c:v>
                </c:pt>
                <c:pt idx="10">
                  <c:v>0.98610781287105198</c:v>
                </c:pt>
                <c:pt idx="11">
                  <c:v>0.98188319427890347</c:v>
                </c:pt>
                <c:pt idx="12">
                  <c:v>0.97841383422778772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1.8400356135925212E-2</c:v>
                </c:pt>
                <c:pt idx="1">
                  <c:v>1.7938538450227907E-2</c:v>
                </c:pt>
                <c:pt idx="2">
                  <c:v>1.7879769111642969E-2</c:v>
                </c:pt>
                <c:pt idx="3">
                  <c:v>1.8166804293971925E-2</c:v>
                </c:pt>
                <c:pt idx="4">
                  <c:v>1.69202518363064E-2</c:v>
                </c:pt>
                <c:pt idx="5">
                  <c:v>1.6336949585194643E-2</c:v>
                </c:pt>
                <c:pt idx="6">
                  <c:v>1.5672016048144433E-2</c:v>
                </c:pt>
                <c:pt idx="7">
                  <c:v>1.5384615384615384E-2</c:v>
                </c:pt>
                <c:pt idx="8">
                  <c:v>1.4034223808937582E-2</c:v>
                </c:pt>
                <c:pt idx="9">
                  <c:v>1.3904001934469832E-2</c:v>
                </c:pt>
                <c:pt idx="10">
                  <c:v>1.3892187128947993E-2</c:v>
                </c:pt>
                <c:pt idx="11">
                  <c:v>1.8116805721096547E-2</c:v>
                </c:pt>
                <c:pt idx="12">
                  <c:v>2.1586165772212281E-2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103328"/>
        <c:axId val="384104112"/>
      </c:barChart>
      <c:dateAx>
        <c:axId val="38410332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104112"/>
        <c:crosses val="autoZero"/>
        <c:auto val="1"/>
        <c:lblOffset val="100"/>
        <c:baseTimeUnit val="months"/>
      </c:dateAx>
      <c:valAx>
        <c:axId val="38410411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10332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0.93435384162496316</c:v>
                </c:pt>
                <c:pt idx="1">
                  <c:v>0.92745966014565184</c:v>
                </c:pt>
                <c:pt idx="2">
                  <c:v>0.94071697586832193</c:v>
                </c:pt>
                <c:pt idx="3">
                  <c:v>0.93564088696592751</c:v>
                </c:pt>
                <c:pt idx="4">
                  <c:v>0.93869032089746929</c:v>
                </c:pt>
                <c:pt idx="5">
                  <c:v>0.93771000258464732</c:v>
                </c:pt>
                <c:pt idx="6">
                  <c:v>0.94759224515322082</c:v>
                </c:pt>
                <c:pt idx="7">
                  <c:v>0.95073768442110529</c:v>
                </c:pt>
                <c:pt idx="8">
                  <c:v>0.96058991200892296</c:v>
                </c:pt>
                <c:pt idx="9">
                  <c:v>0.96112988894253981</c:v>
                </c:pt>
                <c:pt idx="10">
                  <c:v>0.94977332378907187</c:v>
                </c:pt>
                <c:pt idx="11">
                  <c:v>0.92543387193297422</c:v>
                </c:pt>
                <c:pt idx="12">
                  <c:v>0.94306812767984749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6.5646158375036803E-2</c:v>
                </c:pt>
                <c:pt idx="1">
                  <c:v>7.2540339854348143E-2</c:v>
                </c:pt>
                <c:pt idx="2">
                  <c:v>5.9283024131678061E-2</c:v>
                </c:pt>
                <c:pt idx="3">
                  <c:v>6.4359113034072463E-2</c:v>
                </c:pt>
                <c:pt idx="4">
                  <c:v>6.1309679102530656E-2</c:v>
                </c:pt>
                <c:pt idx="5">
                  <c:v>6.2289997415352814E-2</c:v>
                </c:pt>
                <c:pt idx="6">
                  <c:v>5.2407754846779238E-2</c:v>
                </c:pt>
                <c:pt idx="7">
                  <c:v>4.9262315578894718E-2</c:v>
                </c:pt>
                <c:pt idx="8">
                  <c:v>3.941008799107696E-2</c:v>
                </c:pt>
                <c:pt idx="9">
                  <c:v>3.8870111057460167E-2</c:v>
                </c:pt>
                <c:pt idx="10">
                  <c:v>5.0226676210928183E-2</c:v>
                </c:pt>
                <c:pt idx="11">
                  <c:v>7.4566128067025741E-2</c:v>
                </c:pt>
                <c:pt idx="12">
                  <c:v>5.6931872320152455E-2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384109600"/>
        <c:axId val="384102152"/>
      </c:barChart>
      <c:dateAx>
        <c:axId val="38410960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384102152"/>
        <c:crosses val="autoZero"/>
        <c:auto val="1"/>
        <c:lblOffset val="100"/>
        <c:baseTimeUnit val="months"/>
      </c:dateAx>
      <c:valAx>
        <c:axId val="3841021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38410960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11393" cy="579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Febrero 2023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pSpPr/>
      </xdr:nvGrpSpPr>
      <xdr:grpSpPr>
        <a:xfrm>
          <a:off x="641050" y="1535167"/>
          <a:ext cx="6877089" cy="509310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xmlns="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xmlns="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641050" y="4824651"/>
          <a:ext cx="6877089" cy="50930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xmlns="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xmlns="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pSpPr/>
      </xdr:nvGrpSpPr>
      <xdr:grpSpPr>
        <a:xfrm>
          <a:off x="641050" y="2196240"/>
          <a:ext cx="6877089" cy="502959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xmlns="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xmlns="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xmlns="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xmlns="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GrpSpPr/>
      </xdr:nvGrpSpPr>
      <xdr:grpSpPr>
        <a:xfrm>
          <a:off x="641050" y="2857312"/>
          <a:ext cx="6877089" cy="4966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xmlns="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xmlns="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xmlns="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pSpPr/>
      </xdr:nvGrpSpPr>
      <xdr:grpSpPr>
        <a:xfrm>
          <a:off x="641050" y="4176281"/>
          <a:ext cx="6877089" cy="4966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xmlns="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xmlns="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xmlns="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GrpSpPr/>
      </xdr:nvGrpSpPr>
      <xdr:grpSpPr>
        <a:xfrm>
          <a:off x="641050" y="3512034"/>
          <a:ext cx="6877089" cy="506134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xmlns="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xmlns="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xmlns="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xmlns="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xmlns="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N6"/>
  <sheetViews>
    <sheetView showGridLines="0" showRowColHeaders="0" tabSelected="1" zoomScale="70" zoomScaleNormal="70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"/>
  <sheetViews>
    <sheetView showGridLines="0" showRowColHeaders="0" zoomScale="60" zoomScaleNormal="60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U53"/>
  <sheetViews>
    <sheetView showGridLines="0" showRowColHeaders="0" zoomScale="85" zoomScaleNormal="85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1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3</v>
      </c>
    </row>
    <row r="30" spans="1:1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A1:V53"/>
  <sheetViews>
    <sheetView showGridLines="0" showRowColHeaders="0" zoomScale="85" zoomScaleNormal="85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2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N80"/>
  <sheetViews>
    <sheetView showGridLines="0" showRowColHeaders="0" zoomScale="90" zoomScaleNormal="9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80"/>
  <sheetViews>
    <sheetView showGridLines="0" showRowColHeaders="0" zoomScale="80" zoomScaleNormal="8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1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100000000000001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1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6:M10"/>
  <sheetViews>
    <sheetView showGridLines="0" showRowColHeaders="0" zoomScale="115" zoomScaleNormal="115" zoomScalePageLayoutView="130" workbookViewId="0">
      <selection activeCell="O8" sqref="O8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222" customHeight="1" x14ac:dyDescent="0.25">
      <c r="B8" s="56" t="s">
        <v>88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sheetProtection sheet="1" objects="1" scenarios="1"/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1:BD414"/>
  <sheetViews>
    <sheetView topLeftCell="V1" zoomScale="70" zoomScaleNormal="70" workbookViewId="0">
      <selection activeCell="AY13" sqref="AY13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6" max="56" width="11.42578125" style="2"/>
  </cols>
  <sheetData>
    <row r="1" spans="1:51" x14ac:dyDescent="0.25">
      <c r="A1" t="s">
        <v>36</v>
      </c>
    </row>
    <row r="2" spans="1:51" x14ac:dyDescent="0.25">
      <c r="A2" t="s">
        <v>37</v>
      </c>
    </row>
    <row r="3" spans="1:51" x14ac:dyDescent="0.25">
      <c r="A3" t="s">
        <v>38</v>
      </c>
    </row>
    <row r="4" spans="1:51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</row>
    <row r="5" spans="1:51" x14ac:dyDescent="0.25">
      <c r="A5" t="s">
        <v>40</v>
      </c>
    </row>
    <row r="6" spans="1:51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</row>
    <row r="7" spans="1:51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</row>
    <row r="8" spans="1:51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</row>
    <row r="9" spans="1:51" x14ac:dyDescent="0.25">
      <c r="A9" t="s">
        <v>44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</row>
    <row r="11" spans="1:51" x14ac:dyDescent="0.25">
      <c r="A11" t="s">
        <v>45</v>
      </c>
    </row>
    <row r="12" spans="1:51" x14ac:dyDescent="0.25">
      <c r="A12" t="s">
        <v>46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</row>
    <row r="13" spans="1:51" x14ac:dyDescent="0.25">
      <c r="A13" t="s">
        <v>47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</row>
    <row r="14" spans="1:51" x14ac:dyDescent="0.25">
      <c r="A14" t="s">
        <v>48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</row>
    <row r="15" spans="1:51" x14ac:dyDescent="0.25">
      <c r="A15" t="s">
        <v>49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</row>
    <row r="17" spans="1:51" x14ac:dyDescent="0.25">
      <c r="A17" t="s">
        <v>50</v>
      </c>
    </row>
    <row r="18" spans="1:51" x14ac:dyDescent="0.25">
      <c r="A18" t="s">
        <v>46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</row>
    <row r="19" spans="1:51" x14ac:dyDescent="0.25">
      <c r="A19" t="s">
        <v>47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</row>
    <row r="20" spans="1:51" x14ac:dyDescent="0.25">
      <c r="A20" t="s">
        <v>48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</row>
    <row r="21" spans="1:51" x14ac:dyDescent="0.25">
      <c r="A21" t="s">
        <v>49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</row>
    <row r="23" spans="1:51" x14ac:dyDescent="0.25">
      <c r="A23" t="s">
        <v>51</v>
      </c>
    </row>
    <row r="24" spans="1:51" x14ac:dyDescent="0.25">
      <c r="A24" t="s">
        <v>46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</row>
    <row r="25" spans="1:51" x14ac:dyDescent="0.25">
      <c r="A25" t="s">
        <v>47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</row>
    <row r="26" spans="1:51" x14ac:dyDescent="0.25">
      <c r="A26" t="s">
        <v>48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</row>
    <row r="27" spans="1:51" x14ac:dyDescent="0.25">
      <c r="A27" t="s">
        <v>49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</row>
    <row r="30" spans="1:51" x14ac:dyDescent="0.25">
      <c r="A30" t="s">
        <v>36</v>
      </c>
    </row>
    <row r="31" spans="1:51" x14ac:dyDescent="0.25">
      <c r="A31" t="s">
        <v>37</v>
      </c>
    </row>
    <row r="32" spans="1:51" x14ac:dyDescent="0.25">
      <c r="A32" t="s">
        <v>52</v>
      </c>
    </row>
    <row r="33" spans="1:51" x14ac:dyDescent="0.25">
      <c r="A33" t="s">
        <v>39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53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</row>
    <row r="34" spans="1:51" x14ac:dyDescent="0.25">
      <c r="A34" t="s">
        <v>40</v>
      </c>
    </row>
    <row r="35" spans="1:51" x14ac:dyDescent="0.25">
      <c r="A35" t="s">
        <v>41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</row>
    <row r="36" spans="1:51" x14ac:dyDescent="0.25">
      <c r="A36" t="s">
        <v>42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</row>
    <row r="37" spans="1:51" x14ac:dyDescent="0.25">
      <c r="A37" t="s">
        <v>43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</row>
    <row r="38" spans="1:51" x14ac:dyDescent="0.25">
      <c r="A38" t="s">
        <v>44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</row>
    <row r="40" spans="1:51" x14ac:dyDescent="0.25">
      <c r="A40" t="s">
        <v>45</v>
      </c>
    </row>
    <row r="41" spans="1:51" x14ac:dyDescent="0.25">
      <c r="A41" t="s">
        <v>46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</row>
    <row r="42" spans="1:51" x14ac:dyDescent="0.25">
      <c r="A42" t="s">
        <v>47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</row>
    <row r="43" spans="1:51" x14ac:dyDescent="0.25">
      <c r="A43" t="s">
        <v>48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</row>
    <row r="44" spans="1:51" x14ac:dyDescent="0.25">
      <c r="A44" t="s">
        <v>49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</row>
    <row r="46" spans="1:51" x14ac:dyDescent="0.25">
      <c r="A46" t="s">
        <v>50</v>
      </c>
    </row>
    <row r="47" spans="1:51" x14ac:dyDescent="0.25">
      <c r="A47" t="s">
        <v>46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</row>
    <row r="48" spans="1:51" x14ac:dyDescent="0.25">
      <c r="A48" t="s">
        <v>47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</row>
    <row r="49" spans="1:51" x14ac:dyDescent="0.25">
      <c r="A49" t="s">
        <v>48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</row>
    <row r="50" spans="1:51" x14ac:dyDescent="0.25">
      <c r="A50" t="s">
        <v>49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</row>
    <row r="52" spans="1:51" x14ac:dyDescent="0.25">
      <c r="A52" t="s">
        <v>51</v>
      </c>
    </row>
    <row r="53" spans="1:51" x14ac:dyDescent="0.25">
      <c r="A53" t="s">
        <v>46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</row>
    <row r="54" spans="1:51" x14ac:dyDescent="0.25">
      <c r="A54" t="s">
        <v>47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</row>
    <row r="55" spans="1:51" x14ac:dyDescent="0.25">
      <c r="A55" t="s">
        <v>48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</row>
    <row r="56" spans="1:51" x14ac:dyDescent="0.25">
      <c r="A56" t="s">
        <v>49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</row>
    <row r="59" spans="1:51" x14ac:dyDescent="0.25">
      <c r="A59" t="s">
        <v>36</v>
      </c>
    </row>
    <row r="60" spans="1:51" x14ac:dyDescent="0.25">
      <c r="A60" t="s">
        <v>37</v>
      </c>
    </row>
    <row r="61" spans="1:51" x14ac:dyDescent="0.25">
      <c r="A61" t="s">
        <v>54</v>
      </c>
    </row>
    <row r="62" spans="1:51" x14ac:dyDescent="0.25">
      <c r="A62" t="s">
        <v>39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53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</row>
    <row r="63" spans="1:51" x14ac:dyDescent="0.25">
      <c r="A63" t="s">
        <v>40</v>
      </c>
    </row>
    <row r="64" spans="1:51" x14ac:dyDescent="0.25">
      <c r="A64" t="s">
        <v>41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</row>
    <row r="65" spans="1:51" x14ac:dyDescent="0.25">
      <c r="A65" t="s">
        <v>42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</row>
    <row r="66" spans="1:51" x14ac:dyDescent="0.25">
      <c r="A66" t="s">
        <v>43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</row>
    <row r="67" spans="1:51" x14ac:dyDescent="0.25">
      <c r="A67" t="s">
        <v>44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</row>
    <row r="69" spans="1:51" x14ac:dyDescent="0.25">
      <c r="A69" t="s">
        <v>45</v>
      </c>
    </row>
    <row r="70" spans="1:51" x14ac:dyDescent="0.25">
      <c r="A70" t="s">
        <v>46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</row>
    <row r="71" spans="1:51" x14ac:dyDescent="0.25">
      <c r="A71" t="s">
        <v>47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</row>
    <row r="72" spans="1:51" x14ac:dyDescent="0.25">
      <c r="A72" t="s">
        <v>48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</row>
    <row r="73" spans="1:51" x14ac:dyDescent="0.25">
      <c r="A73" t="s">
        <v>49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</row>
    <row r="75" spans="1:51" x14ac:dyDescent="0.25">
      <c r="A75" t="s">
        <v>50</v>
      </c>
    </row>
    <row r="76" spans="1:51" x14ac:dyDescent="0.25">
      <c r="A76" t="s">
        <v>46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</row>
    <row r="77" spans="1:51" x14ac:dyDescent="0.25">
      <c r="A77" t="s">
        <v>47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</row>
    <row r="78" spans="1:51" x14ac:dyDescent="0.25">
      <c r="A78" t="s">
        <v>48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</row>
    <row r="79" spans="1:51" x14ac:dyDescent="0.25">
      <c r="A79" t="s">
        <v>49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</row>
    <row r="81" spans="1:51" x14ac:dyDescent="0.25">
      <c r="A81" t="s">
        <v>51</v>
      </c>
    </row>
    <row r="82" spans="1:51" x14ac:dyDescent="0.25">
      <c r="A82" t="s">
        <v>46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</row>
    <row r="83" spans="1:51" x14ac:dyDescent="0.25">
      <c r="A83" t="s">
        <v>47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</row>
    <row r="84" spans="1:51" x14ac:dyDescent="0.25">
      <c r="A84" t="s">
        <v>48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</row>
    <row r="85" spans="1:51" x14ac:dyDescent="0.25">
      <c r="A85" t="s">
        <v>49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</row>
    <row r="88" spans="1:51" x14ac:dyDescent="0.25">
      <c r="A88" t="s">
        <v>36</v>
      </c>
    </row>
    <row r="89" spans="1:51" x14ac:dyDescent="0.25">
      <c r="A89" t="s">
        <v>37</v>
      </c>
    </row>
    <row r="90" spans="1:51" x14ac:dyDescent="0.25">
      <c r="A90" t="s">
        <v>55</v>
      </c>
    </row>
    <row r="91" spans="1:51" x14ac:dyDescent="0.25">
      <c r="A91" t="s">
        <v>39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53</v>
      </c>
      <c r="S91" s="1">
        <v>43983</v>
      </c>
      <c r="T91" s="1">
        <v>44013</v>
      </c>
      <c r="U91" s="1" t="s">
        <v>56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</row>
    <row r="92" spans="1:51" x14ac:dyDescent="0.25">
      <c r="A92" t="s">
        <v>40</v>
      </c>
    </row>
    <row r="93" spans="1:51" x14ac:dyDescent="0.25">
      <c r="A93" t="s">
        <v>41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</row>
    <row r="94" spans="1:51" x14ac:dyDescent="0.25">
      <c r="A94" t="s">
        <v>42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</row>
    <row r="95" spans="1:51" x14ac:dyDescent="0.25">
      <c r="A95" t="s">
        <v>43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</row>
    <row r="96" spans="1:51" x14ac:dyDescent="0.25">
      <c r="A96" t="s">
        <v>44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</row>
    <row r="98" spans="1:51" x14ac:dyDescent="0.25">
      <c r="A98" t="s">
        <v>45</v>
      </c>
    </row>
    <row r="99" spans="1:51" x14ac:dyDescent="0.25">
      <c r="A99" t="s">
        <v>46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</row>
    <row r="100" spans="1:51" x14ac:dyDescent="0.25">
      <c r="A100" t="s">
        <v>47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</row>
    <row r="101" spans="1:51" x14ac:dyDescent="0.25">
      <c r="A101" t="s">
        <v>48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</row>
    <row r="102" spans="1:51" x14ac:dyDescent="0.25">
      <c r="A102" t="s">
        <v>49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</row>
    <row r="104" spans="1:51" x14ac:dyDescent="0.25">
      <c r="A104" t="s">
        <v>50</v>
      </c>
    </row>
    <row r="105" spans="1:51" x14ac:dyDescent="0.25">
      <c r="A105" t="s">
        <v>46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</row>
    <row r="106" spans="1:51" x14ac:dyDescent="0.25">
      <c r="A106" t="s">
        <v>47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</row>
    <row r="107" spans="1:51" x14ac:dyDescent="0.25">
      <c r="A107" t="s">
        <v>48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</row>
    <row r="108" spans="1:51" x14ac:dyDescent="0.25">
      <c r="A108" t="s">
        <v>49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</row>
    <row r="110" spans="1:51" x14ac:dyDescent="0.25">
      <c r="A110" t="s">
        <v>51</v>
      </c>
    </row>
    <row r="111" spans="1:51" x14ac:dyDescent="0.25">
      <c r="A111" t="s">
        <v>46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</row>
    <row r="112" spans="1:51" x14ac:dyDescent="0.25">
      <c r="A112" t="s">
        <v>47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</row>
    <row r="113" spans="1:51" x14ac:dyDescent="0.25">
      <c r="A113" t="s">
        <v>48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</row>
    <row r="114" spans="1:51" x14ac:dyDescent="0.25">
      <c r="A114" t="s">
        <v>49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</row>
    <row r="117" spans="1:51" x14ac:dyDescent="0.25">
      <c r="A117" t="s">
        <v>36</v>
      </c>
    </row>
    <row r="118" spans="1:51" x14ac:dyDescent="0.25">
      <c r="A118" t="s">
        <v>37</v>
      </c>
    </row>
    <row r="119" spans="1:51" x14ac:dyDescent="0.25">
      <c r="A119" t="s">
        <v>57</v>
      </c>
    </row>
    <row r="120" spans="1:51" x14ac:dyDescent="0.25">
      <c r="A120" t="s">
        <v>39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53</v>
      </c>
      <c r="S120" s="1">
        <v>43983</v>
      </c>
      <c r="T120" s="1">
        <v>44013</v>
      </c>
      <c r="U120" s="1" t="s">
        <v>56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</row>
    <row r="121" spans="1:51" x14ac:dyDescent="0.25">
      <c r="A121" t="s">
        <v>40</v>
      </c>
    </row>
    <row r="122" spans="1:51" x14ac:dyDescent="0.25">
      <c r="A122" t="s">
        <v>41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</row>
    <row r="123" spans="1:51" x14ac:dyDescent="0.25">
      <c r="A123" t="s">
        <v>42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</row>
    <row r="124" spans="1:51" x14ac:dyDescent="0.25">
      <c r="A124" t="s">
        <v>43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</row>
    <row r="125" spans="1:51" x14ac:dyDescent="0.25">
      <c r="A125" t="s">
        <v>44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</row>
    <row r="127" spans="1:51" x14ac:dyDescent="0.25">
      <c r="A127" t="s">
        <v>45</v>
      </c>
    </row>
    <row r="128" spans="1:51" x14ac:dyDescent="0.25">
      <c r="A128" t="s">
        <v>46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</row>
    <row r="129" spans="1:51" x14ac:dyDescent="0.25">
      <c r="A129" t="s">
        <v>47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</row>
    <row r="130" spans="1:51" x14ac:dyDescent="0.25">
      <c r="A130" t="s">
        <v>48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</row>
    <row r="131" spans="1:51" x14ac:dyDescent="0.25">
      <c r="A131" t="s">
        <v>49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</row>
    <row r="133" spans="1:51" x14ac:dyDescent="0.25">
      <c r="A133" t="s">
        <v>50</v>
      </c>
    </row>
    <row r="134" spans="1:51" x14ac:dyDescent="0.25">
      <c r="A134" t="s">
        <v>46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</row>
    <row r="135" spans="1:51" x14ac:dyDescent="0.25">
      <c r="A135" t="s">
        <v>47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</row>
    <row r="136" spans="1:51" x14ac:dyDescent="0.25">
      <c r="A136" t="s">
        <v>48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</row>
    <row r="137" spans="1:51" x14ac:dyDescent="0.25">
      <c r="A137" t="s">
        <v>49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</row>
    <row r="139" spans="1:51" x14ac:dyDescent="0.25">
      <c r="A139" t="s">
        <v>51</v>
      </c>
    </row>
    <row r="140" spans="1:51" x14ac:dyDescent="0.25">
      <c r="A140" t="s">
        <v>46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</row>
    <row r="141" spans="1:51" x14ac:dyDescent="0.25">
      <c r="A141" t="s">
        <v>47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</row>
    <row r="142" spans="1:51" x14ac:dyDescent="0.25">
      <c r="A142" t="s">
        <v>48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</row>
    <row r="143" spans="1:51" x14ac:dyDescent="0.25">
      <c r="A143" t="s">
        <v>49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</row>
    <row r="146" spans="1:51" x14ac:dyDescent="0.25">
      <c r="A146" t="s">
        <v>36</v>
      </c>
    </row>
    <row r="147" spans="1:51" x14ac:dyDescent="0.25">
      <c r="A147" t="s">
        <v>37</v>
      </c>
    </row>
    <row r="148" spans="1:51" x14ac:dyDescent="0.25">
      <c r="A148" t="s">
        <v>58</v>
      </c>
    </row>
    <row r="149" spans="1:51" x14ac:dyDescent="0.25">
      <c r="A149" t="s">
        <v>39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53</v>
      </c>
      <c r="S149" s="1">
        <v>43983</v>
      </c>
      <c r="T149" s="1">
        <v>44013</v>
      </c>
      <c r="U149" s="1" t="s">
        <v>56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</row>
    <row r="150" spans="1:51" x14ac:dyDescent="0.25">
      <c r="A150" t="s">
        <v>40</v>
      </c>
    </row>
    <row r="151" spans="1:51" x14ac:dyDescent="0.25">
      <c r="A151" t="s">
        <v>41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</row>
    <row r="152" spans="1:51" x14ac:dyDescent="0.25">
      <c r="A152" t="s">
        <v>42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</row>
    <row r="153" spans="1:51" x14ac:dyDescent="0.25">
      <c r="A153" t="s">
        <v>43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</row>
    <row r="154" spans="1:51" x14ac:dyDescent="0.25">
      <c r="A154" t="s">
        <v>44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</row>
    <row r="156" spans="1:51" x14ac:dyDescent="0.25">
      <c r="A156" t="s">
        <v>45</v>
      </c>
    </row>
    <row r="157" spans="1:51" x14ac:dyDescent="0.25">
      <c r="A157" t="s">
        <v>46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</row>
    <row r="158" spans="1:51" x14ac:dyDescent="0.25">
      <c r="A158" t="s">
        <v>47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</row>
    <row r="159" spans="1:51" x14ac:dyDescent="0.25">
      <c r="A159" t="s">
        <v>48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</row>
    <row r="160" spans="1:51" x14ac:dyDescent="0.25">
      <c r="A160" t="s">
        <v>49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</row>
    <row r="162" spans="1:51" x14ac:dyDescent="0.25">
      <c r="A162" t="s">
        <v>50</v>
      </c>
    </row>
    <row r="163" spans="1:51" x14ac:dyDescent="0.25">
      <c r="A163" t="s">
        <v>46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</row>
    <row r="164" spans="1:51" x14ac:dyDescent="0.25">
      <c r="A164" t="s">
        <v>47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</row>
    <row r="165" spans="1:51" x14ac:dyDescent="0.25">
      <c r="A165" t="s">
        <v>48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</row>
    <row r="166" spans="1:51" x14ac:dyDescent="0.25">
      <c r="A166" t="s">
        <v>49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</row>
    <row r="168" spans="1:51" x14ac:dyDescent="0.25">
      <c r="A168" t="s">
        <v>51</v>
      </c>
    </row>
    <row r="169" spans="1:51" x14ac:dyDescent="0.25">
      <c r="A169" t="s">
        <v>46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</row>
    <row r="170" spans="1:51" x14ac:dyDescent="0.25">
      <c r="A170" t="s">
        <v>47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</row>
    <row r="171" spans="1:51" x14ac:dyDescent="0.25">
      <c r="A171" t="s">
        <v>48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</row>
    <row r="172" spans="1:51" x14ac:dyDescent="0.25">
      <c r="A172" t="s">
        <v>49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</row>
    <row r="175" spans="1:51" x14ac:dyDescent="0.25">
      <c r="A175" t="s">
        <v>36</v>
      </c>
    </row>
    <row r="176" spans="1:51" x14ac:dyDescent="0.25">
      <c r="A176" t="s">
        <v>37</v>
      </c>
    </row>
    <row r="177" spans="1:51" x14ac:dyDescent="0.25">
      <c r="A177" t="s">
        <v>59</v>
      </c>
    </row>
    <row r="178" spans="1:51" x14ac:dyDescent="0.25">
      <c r="A178" t="s">
        <v>39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53</v>
      </c>
      <c r="S178" s="1">
        <v>43983</v>
      </c>
      <c r="T178" s="1">
        <v>44013</v>
      </c>
      <c r="U178" s="1" t="s">
        <v>56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</row>
    <row r="179" spans="1:51" x14ac:dyDescent="0.25">
      <c r="A179" t="s">
        <v>40</v>
      </c>
    </row>
    <row r="180" spans="1:51" x14ac:dyDescent="0.25">
      <c r="A180" t="s">
        <v>41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</row>
    <row r="181" spans="1:51" x14ac:dyDescent="0.25">
      <c r="A181" t="s">
        <v>42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</row>
    <row r="182" spans="1:51" x14ac:dyDescent="0.25">
      <c r="A182" t="s">
        <v>43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</row>
    <row r="183" spans="1:51" x14ac:dyDescent="0.25">
      <c r="A183" t="s">
        <v>44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</row>
    <row r="185" spans="1:51" x14ac:dyDescent="0.25">
      <c r="A185" t="s">
        <v>45</v>
      </c>
    </row>
    <row r="186" spans="1:51" x14ac:dyDescent="0.25">
      <c r="A186" t="s">
        <v>46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</row>
    <row r="187" spans="1:51" x14ac:dyDescent="0.25">
      <c r="A187" t="s">
        <v>47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</row>
    <row r="188" spans="1:51" x14ac:dyDescent="0.25">
      <c r="A188" t="s">
        <v>48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</row>
    <row r="189" spans="1:51" x14ac:dyDescent="0.25">
      <c r="A189" t="s">
        <v>49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</row>
    <row r="191" spans="1:51" x14ac:dyDescent="0.25">
      <c r="A191" t="s">
        <v>50</v>
      </c>
    </row>
    <row r="192" spans="1:51" x14ac:dyDescent="0.25">
      <c r="A192" t="s">
        <v>46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</row>
    <row r="193" spans="1:51" x14ac:dyDescent="0.25">
      <c r="A193" t="s">
        <v>47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</row>
    <row r="194" spans="1:51" x14ac:dyDescent="0.25">
      <c r="A194" t="s">
        <v>48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</row>
    <row r="195" spans="1:51" x14ac:dyDescent="0.25">
      <c r="A195" t="s">
        <v>49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</row>
    <row r="197" spans="1:51" x14ac:dyDescent="0.25">
      <c r="A197" t="s">
        <v>51</v>
      </c>
    </row>
    <row r="198" spans="1:51" x14ac:dyDescent="0.25">
      <c r="A198" t="s">
        <v>46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</row>
    <row r="199" spans="1:51" x14ac:dyDescent="0.25">
      <c r="A199" t="s">
        <v>47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</row>
    <row r="200" spans="1:51" x14ac:dyDescent="0.25">
      <c r="A200" t="s">
        <v>48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</row>
    <row r="201" spans="1:51" x14ac:dyDescent="0.25">
      <c r="A201" t="s">
        <v>49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</row>
    <row r="204" spans="1:51" x14ac:dyDescent="0.25">
      <c r="A204" t="s">
        <v>36</v>
      </c>
    </row>
    <row r="205" spans="1:51" x14ac:dyDescent="0.25">
      <c r="A205" t="s">
        <v>37</v>
      </c>
    </row>
    <row r="206" spans="1:51" x14ac:dyDescent="0.25">
      <c r="A206" t="s">
        <v>60</v>
      </c>
    </row>
    <row r="207" spans="1:51" x14ac:dyDescent="0.25">
      <c r="A207" t="s">
        <v>39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53</v>
      </c>
      <c r="S207" s="1">
        <v>43983</v>
      </c>
      <c r="T207" s="1">
        <v>44013</v>
      </c>
      <c r="U207" s="1" t="s">
        <v>56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</row>
    <row r="208" spans="1:51" x14ac:dyDescent="0.25">
      <c r="A208" t="s">
        <v>40</v>
      </c>
    </row>
    <row r="209" spans="1:51" x14ac:dyDescent="0.25">
      <c r="A209" t="s">
        <v>41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</row>
    <row r="210" spans="1:51" x14ac:dyDescent="0.25">
      <c r="A210" t="s">
        <v>42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</row>
    <row r="211" spans="1:51" x14ac:dyDescent="0.25">
      <c r="A211" t="s">
        <v>43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</row>
    <row r="212" spans="1:51" x14ac:dyDescent="0.25">
      <c r="A212" t="s">
        <v>44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</row>
    <row r="214" spans="1:51" x14ac:dyDescent="0.25">
      <c r="A214" t="s">
        <v>45</v>
      </c>
    </row>
    <row r="215" spans="1:51" x14ac:dyDescent="0.25">
      <c r="A215" t="s">
        <v>46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</row>
    <row r="216" spans="1:51" x14ac:dyDescent="0.25">
      <c r="A216" t="s">
        <v>47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</row>
    <row r="217" spans="1:51" x14ac:dyDescent="0.25">
      <c r="A217" t="s">
        <v>48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</row>
    <row r="218" spans="1:51" x14ac:dyDescent="0.25">
      <c r="A218" t="s">
        <v>49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</row>
    <row r="220" spans="1:51" x14ac:dyDescent="0.25">
      <c r="A220" t="s">
        <v>50</v>
      </c>
    </row>
    <row r="221" spans="1:51" x14ac:dyDescent="0.25">
      <c r="A221" t="s">
        <v>46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</row>
    <row r="222" spans="1:51" x14ac:dyDescent="0.25">
      <c r="A222" t="s">
        <v>47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</row>
    <row r="223" spans="1:51" x14ac:dyDescent="0.25">
      <c r="A223" t="s">
        <v>48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</row>
    <row r="224" spans="1:51" x14ac:dyDescent="0.25">
      <c r="A224" t="s">
        <v>49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</row>
    <row r="226" spans="1:51" x14ac:dyDescent="0.25">
      <c r="A226" t="s">
        <v>51</v>
      </c>
    </row>
    <row r="227" spans="1:51" x14ac:dyDescent="0.25">
      <c r="A227" t="s">
        <v>46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</row>
    <row r="228" spans="1:51" x14ac:dyDescent="0.25">
      <c r="A228" t="s">
        <v>47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</row>
    <row r="229" spans="1:51" x14ac:dyDescent="0.25">
      <c r="A229" t="s">
        <v>48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</row>
    <row r="230" spans="1:51" x14ac:dyDescent="0.25">
      <c r="A230" t="s">
        <v>49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</row>
    <row r="233" spans="1:51" x14ac:dyDescent="0.25">
      <c r="A233" t="s">
        <v>36</v>
      </c>
    </row>
    <row r="234" spans="1:51" x14ac:dyDescent="0.25">
      <c r="A234" t="s">
        <v>61</v>
      </c>
    </row>
    <row r="235" spans="1:51" x14ac:dyDescent="0.25">
      <c r="A235" t="s">
        <v>38</v>
      </c>
    </row>
    <row r="236" spans="1:51" x14ac:dyDescent="0.25">
      <c r="A236" t="s">
        <v>39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53</v>
      </c>
      <c r="S236" s="1">
        <v>43983</v>
      </c>
      <c r="T236" s="1">
        <v>44013</v>
      </c>
      <c r="U236" s="1" t="s">
        <v>56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</row>
    <row r="237" spans="1:51" x14ac:dyDescent="0.25">
      <c r="A237" t="s">
        <v>62</v>
      </c>
    </row>
    <row r="238" spans="1:51" x14ac:dyDescent="0.25">
      <c r="A238" t="s">
        <v>63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</row>
    <row r="239" spans="1:51" x14ac:dyDescent="0.25">
      <c r="A239" t="s">
        <v>64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</row>
    <row r="240" spans="1:51" x14ac:dyDescent="0.25">
      <c r="A240" t="s">
        <v>65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</row>
    <row r="241" spans="1:51" x14ac:dyDescent="0.25">
      <c r="A241" t="s">
        <v>66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</row>
    <row r="243" spans="1:51" x14ac:dyDescent="0.25">
      <c r="A243" t="s">
        <v>67</v>
      </c>
    </row>
    <row r="244" spans="1:51" x14ac:dyDescent="0.25">
      <c r="A244" t="s">
        <v>68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</row>
    <row r="245" spans="1:51" x14ac:dyDescent="0.25">
      <c r="A245" t="s">
        <v>69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</row>
    <row r="246" spans="1:51" x14ac:dyDescent="0.25">
      <c r="A246" t="s">
        <v>70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</row>
    <row r="247" spans="1:51" x14ac:dyDescent="0.25">
      <c r="A247" t="s">
        <v>71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</row>
    <row r="249" spans="1:51" x14ac:dyDescent="0.25">
      <c r="A249" t="s">
        <v>72</v>
      </c>
    </row>
    <row r="250" spans="1:51" x14ac:dyDescent="0.25">
      <c r="A250" t="s">
        <v>68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</row>
    <row r="251" spans="1:51" x14ac:dyDescent="0.25">
      <c r="A251" t="s">
        <v>69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</row>
    <row r="252" spans="1:51" x14ac:dyDescent="0.25">
      <c r="A252" t="s">
        <v>70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</row>
    <row r="253" spans="1:51" x14ac:dyDescent="0.25">
      <c r="A253" t="s">
        <v>71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</row>
    <row r="256" spans="1:51" x14ac:dyDescent="0.25">
      <c r="A256" t="s">
        <v>36</v>
      </c>
    </row>
    <row r="257" spans="1:51" x14ac:dyDescent="0.25">
      <c r="A257" t="s">
        <v>61</v>
      </c>
    </row>
    <row r="258" spans="1:51" x14ac:dyDescent="0.25">
      <c r="A258" t="s">
        <v>52</v>
      </c>
    </row>
    <row r="259" spans="1:51" x14ac:dyDescent="0.25">
      <c r="A259" t="s">
        <v>39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53</v>
      </c>
      <c r="S259" s="1">
        <v>43983</v>
      </c>
      <c r="T259" s="1">
        <v>44013</v>
      </c>
      <c r="U259" s="1" t="s">
        <v>56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</row>
    <row r="260" spans="1:51" x14ac:dyDescent="0.25">
      <c r="A260" t="s">
        <v>62</v>
      </c>
    </row>
    <row r="261" spans="1:51" x14ac:dyDescent="0.25">
      <c r="A261" t="s">
        <v>63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</row>
    <row r="262" spans="1:51" x14ac:dyDescent="0.25">
      <c r="A262" t="s">
        <v>64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</row>
    <row r="263" spans="1:51" x14ac:dyDescent="0.25">
      <c r="A263" t="s">
        <v>65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</row>
    <row r="264" spans="1:51" x14ac:dyDescent="0.25">
      <c r="A264" t="s">
        <v>66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</row>
    <row r="266" spans="1:51" x14ac:dyDescent="0.25">
      <c r="A266" t="s">
        <v>67</v>
      </c>
    </row>
    <row r="267" spans="1:51" x14ac:dyDescent="0.25">
      <c r="A267" t="s">
        <v>68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</row>
    <row r="268" spans="1:51" x14ac:dyDescent="0.25">
      <c r="A268" t="s">
        <v>69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</row>
    <row r="269" spans="1:51" x14ac:dyDescent="0.25">
      <c r="A269" t="s">
        <v>70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</row>
    <row r="270" spans="1:51" x14ac:dyDescent="0.25">
      <c r="A270" t="s">
        <v>71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</row>
    <row r="272" spans="1:51" x14ac:dyDescent="0.25">
      <c r="A272" t="s">
        <v>72</v>
      </c>
    </row>
    <row r="273" spans="1:51" x14ac:dyDescent="0.25">
      <c r="A273" t="s">
        <v>68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</row>
    <row r="274" spans="1:51" x14ac:dyDescent="0.25">
      <c r="A274" t="s">
        <v>69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</row>
    <row r="275" spans="1:51" x14ac:dyDescent="0.25">
      <c r="A275" t="s">
        <v>70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</row>
    <row r="276" spans="1:51" x14ac:dyDescent="0.25">
      <c r="A276" t="s">
        <v>71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</row>
    <row r="279" spans="1:51" x14ac:dyDescent="0.25">
      <c r="A279" t="s">
        <v>36</v>
      </c>
    </row>
    <row r="280" spans="1:51" x14ac:dyDescent="0.25">
      <c r="A280" t="s">
        <v>61</v>
      </c>
    </row>
    <row r="281" spans="1:51" x14ac:dyDescent="0.25">
      <c r="A281" t="s">
        <v>54</v>
      </c>
    </row>
    <row r="282" spans="1:51" x14ac:dyDescent="0.25">
      <c r="A282" t="s">
        <v>39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53</v>
      </c>
      <c r="S282" s="1">
        <v>43983</v>
      </c>
      <c r="T282" s="1">
        <v>44013</v>
      </c>
      <c r="U282" s="1" t="s">
        <v>56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</row>
    <row r="283" spans="1:51" x14ac:dyDescent="0.25">
      <c r="A283" t="s">
        <v>62</v>
      </c>
    </row>
    <row r="284" spans="1:51" x14ac:dyDescent="0.25">
      <c r="A284" t="s">
        <v>63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</row>
    <row r="285" spans="1:51" x14ac:dyDescent="0.25">
      <c r="A285" t="s">
        <v>64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</row>
    <row r="286" spans="1:51" x14ac:dyDescent="0.25">
      <c r="A286" t="s">
        <v>65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</row>
    <row r="287" spans="1:51" x14ac:dyDescent="0.25">
      <c r="A287" t="s">
        <v>66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</row>
    <row r="289" spans="1:51" x14ac:dyDescent="0.25">
      <c r="A289" t="s">
        <v>67</v>
      </c>
    </row>
    <row r="290" spans="1:51" x14ac:dyDescent="0.25">
      <c r="A290" t="s">
        <v>68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</row>
    <row r="291" spans="1:51" x14ac:dyDescent="0.25">
      <c r="A291" t="s">
        <v>69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</row>
    <row r="292" spans="1:51" x14ac:dyDescent="0.25">
      <c r="A292" t="s">
        <v>70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</row>
    <row r="293" spans="1:51" x14ac:dyDescent="0.25">
      <c r="A293" t="s">
        <v>71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</row>
    <row r="295" spans="1:51" x14ac:dyDescent="0.25">
      <c r="A295" t="s">
        <v>72</v>
      </c>
    </row>
    <row r="296" spans="1:51" x14ac:dyDescent="0.25">
      <c r="A296" t="s">
        <v>68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</row>
    <row r="297" spans="1:51" x14ac:dyDescent="0.25">
      <c r="A297" t="s">
        <v>69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</row>
    <row r="298" spans="1:51" x14ac:dyDescent="0.25">
      <c r="A298" t="s">
        <v>70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</row>
    <row r="299" spans="1:51" x14ac:dyDescent="0.25">
      <c r="A299" t="s">
        <v>71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</row>
    <row r="302" spans="1:51" x14ac:dyDescent="0.25">
      <c r="A302" t="s">
        <v>36</v>
      </c>
    </row>
    <row r="303" spans="1:51" x14ac:dyDescent="0.25">
      <c r="A303" t="s">
        <v>61</v>
      </c>
    </row>
    <row r="304" spans="1:51" x14ac:dyDescent="0.25">
      <c r="A304" t="s">
        <v>55</v>
      </c>
    </row>
    <row r="305" spans="1:51" x14ac:dyDescent="0.25">
      <c r="A305" t="s">
        <v>39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53</v>
      </c>
      <c r="S305" s="1">
        <v>43983</v>
      </c>
      <c r="T305" s="1">
        <v>44013</v>
      </c>
      <c r="U305" s="1" t="s">
        <v>56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</row>
    <row r="306" spans="1:51" x14ac:dyDescent="0.25">
      <c r="A306" t="s">
        <v>62</v>
      </c>
    </row>
    <row r="307" spans="1:51" x14ac:dyDescent="0.25">
      <c r="A307" t="s">
        <v>63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</row>
    <row r="308" spans="1:51" x14ac:dyDescent="0.25">
      <c r="A308" t="s">
        <v>64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</row>
    <row r="309" spans="1:51" x14ac:dyDescent="0.25">
      <c r="A309" t="s">
        <v>65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</row>
    <row r="310" spans="1:51" x14ac:dyDescent="0.25">
      <c r="A310" t="s">
        <v>66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</row>
    <row r="312" spans="1:51" x14ac:dyDescent="0.25">
      <c r="A312" t="s">
        <v>67</v>
      </c>
    </row>
    <row r="313" spans="1:51" x14ac:dyDescent="0.25">
      <c r="A313" t="s">
        <v>68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</row>
    <row r="314" spans="1:51" x14ac:dyDescent="0.25">
      <c r="A314" t="s">
        <v>69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</row>
    <row r="315" spans="1:51" x14ac:dyDescent="0.25">
      <c r="A315" t="s">
        <v>70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</row>
    <row r="316" spans="1:51" x14ac:dyDescent="0.25">
      <c r="A316" t="s">
        <v>71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</row>
    <row r="318" spans="1:51" x14ac:dyDescent="0.25">
      <c r="A318" t="s">
        <v>72</v>
      </c>
    </row>
    <row r="319" spans="1:51" x14ac:dyDescent="0.25">
      <c r="A319" t="s">
        <v>68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</row>
    <row r="320" spans="1:51" x14ac:dyDescent="0.25">
      <c r="A320" t="s">
        <v>69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</row>
    <row r="321" spans="1:51" x14ac:dyDescent="0.25">
      <c r="A321" t="s">
        <v>70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</row>
    <row r="322" spans="1:51" x14ac:dyDescent="0.25">
      <c r="A322" t="s">
        <v>71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</row>
    <row r="325" spans="1:51" x14ac:dyDescent="0.25">
      <c r="A325" t="s">
        <v>36</v>
      </c>
    </row>
    <row r="326" spans="1:51" x14ac:dyDescent="0.25">
      <c r="A326" t="s">
        <v>61</v>
      </c>
    </row>
    <row r="327" spans="1:51" x14ac:dyDescent="0.25">
      <c r="A327" t="s">
        <v>57</v>
      </c>
    </row>
    <row r="328" spans="1:51" x14ac:dyDescent="0.25">
      <c r="A328" t="s">
        <v>39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53</v>
      </c>
      <c r="S328" s="1">
        <v>43983</v>
      </c>
      <c r="T328" s="1">
        <v>44013</v>
      </c>
      <c r="U328" s="1" t="s">
        <v>56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</row>
    <row r="329" spans="1:51" x14ac:dyDescent="0.25">
      <c r="A329" t="s">
        <v>62</v>
      </c>
    </row>
    <row r="330" spans="1:51" x14ac:dyDescent="0.25">
      <c r="A330" t="s">
        <v>63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</row>
    <row r="331" spans="1:51" x14ac:dyDescent="0.25">
      <c r="A331" t="s">
        <v>64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</row>
    <row r="332" spans="1:51" x14ac:dyDescent="0.25">
      <c r="A332" t="s">
        <v>65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</row>
    <row r="333" spans="1:51" x14ac:dyDescent="0.25">
      <c r="A333" t="s">
        <v>66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</row>
    <row r="335" spans="1:51" x14ac:dyDescent="0.25">
      <c r="A335" t="s">
        <v>67</v>
      </c>
    </row>
    <row r="336" spans="1:51" x14ac:dyDescent="0.25">
      <c r="A336" t="s">
        <v>68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</row>
    <row r="337" spans="1:51" x14ac:dyDescent="0.25">
      <c r="A337" t="s">
        <v>69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</row>
    <row r="338" spans="1:51" x14ac:dyDescent="0.25">
      <c r="A338" t="s">
        <v>70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</row>
    <row r="339" spans="1:51" x14ac:dyDescent="0.25">
      <c r="A339" t="s">
        <v>71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</row>
    <row r="341" spans="1:51" x14ac:dyDescent="0.25">
      <c r="A341" t="s">
        <v>72</v>
      </c>
    </row>
    <row r="342" spans="1:51" x14ac:dyDescent="0.25">
      <c r="A342" t="s">
        <v>68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</row>
    <row r="343" spans="1:51" x14ac:dyDescent="0.25">
      <c r="A343" t="s">
        <v>69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</row>
    <row r="344" spans="1:51" x14ac:dyDescent="0.25">
      <c r="A344" t="s">
        <v>70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</row>
    <row r="345" spans="1:51" x14ac:dyDescent="0.25">
      <c r="A345" t="s">
        <v>71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</row>
    <row r="348" spans="1:51" x14ac:dyDescent="0.25">
      <c r="A348" t="s">
        <v>36</v>
      </c>
    </row>
    <row r="349" spans="1:51" x14ac:dyDescent="0.25">
      <c r="A349" t="s">
        <v>61</v>
      </c>
    </row>
    <row r="350" spans="1:51" x14ac:dyDescent="0.25">
      <c r="A350" t="s">
        <v>58</v>
      </c>
    </row>
    <row r="351" spans="1:51" x14ac:dyDescent="0.25">
      <c r="A351" t="s">
        <v>39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53</v>
      </c>
      <c r="S351" s="1">
        <v>43983</v>
      </c>
      <c r="T351" s="1">
        <v>44013</v>
      </c>
      <c r="U351" s="1" t="s">
        <v>56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</row>
    <row r="352" spans="1:51" x14ac:dyDescent="0.25">
      <c r="A352" t="s">
        <v>62</v>
      </c>
    </row>
    <row r="353" spans="1:51" x14ac:dyDescent="0.25">
      <c r="A353" t="s">
        <v>63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</row>
    <row r="354" spans="1:51" x14ac:dyDescent="0.25">
      <c r="A354" t="s">
        <v>64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</row>
    <row r="355" spans="1:51" x14ac:dyDescent="0.25">
      <c r="A355" t="s">
        <v>65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</row>
    <row r="356" spans="1:51" x14ac:dyDescent="0.25">
      <c r="A356" t="s">
        <v>66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</row>
    <row r="358" spans="1:51" x14ac:dyDescent="0.25">
      <c r="A358" t="s">
        <v>67</v>
      </c>
    </row>
    <row r="359" spans="1:51" x14ac:dyDescent="0.25">
      <c r="A359" t="s">
        <v>68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</row>
    <row r="360" spans="1:51" x14ac:dyDescent="0.25">
      <c r="A360" t="s">
        <v>69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</row>
    <row r="361" spans="1:51" x14ac:dyDescent="0.25">
      <c r="A361" t="s">
        <v>70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</row>
    <row r="362" spans="1:51" x14ac:dyDescent="0.25">
      <c r="A362" t="s">
        <v>71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</row>
    <row r="364" spans="1:51" x14ac:dyDescent="0.25">
      <c r="A364" t="s">
        <v>72</v>
      </c>
    </row>
    <row r="365" spans="1:51" x14ac:dyDescent="0.25">
      <c r="A365" t="s">
        <v>68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</row>
    <row r="366" spans="1:51" x14ac:dyDescent="0.25">
      <c r="A366" t="s">
        <v>69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</row>
    <row r="367" spans="1:51" x14ac:dyDescent="0.25">
      <c r="A367" t="s">
        <v>70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</row>
    <row r="368" spans="1:51" x14ac:dyDescent="0.25">
      <c r="A368" t="s">
        <v>71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</row>
    <row r="371" spans="1:51" x14ac:dyDescent="0.25">
      <c r="A371" t="s">
        <v>36</v>
      </c>
    </row>
    <row r="372" spans="1:51" x14ac:dyDescent="0.25">
      <c r="A372" t="s">
        <v>61</v>
      </c>
    </row>
    <row r="373" spans="1:51" x14ac:dyDescent="0.25">
      <c r="A373" t="s">
        <v>59</v>
      </c>
    </row>
    <row r="374" spans="1:51" x14ac:dyDescent="0.25">
      <c r="A374" t="s">
        <v>39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53</v>
      </c>
      <c r="S374" s="1">
        <v>43983</v>
      </c>
      <c r="T374" s="1">
        <v>44013</v>
      </c>
      <c r="U374" s="1" t="s">
        <v>56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</row>
    <row r="375" spans="1:51" x14ac:dyDescent="0.25">
      <c r="A375" t="s">
        <v>62</v>
      </c>
    </row>
    <row r="376" spans="1:51" x14ac:dyDescent="0.25">
      <c r="A376" t="s">
        <v>63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</row>
    <row r="377" spans="1:51" x14ac:dyDescent="0.25">
      <c r="A377" t="s">
        <v>64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</row>
    <row r="378" spans="1:51" x14ac:dyDescent="0.25">
      <c r="A378" t="s">
        <v>65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</row>
    <row r="379" spans="1:51" x14ac:dyDescent="0.25">
      <c r="A379" t="s">
        <v>66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</row>
    <row r="381" spans="1:51" x14ac:dyDescent="0.25">
      <c r="A381" t="s">
        <v>67</v>
      </c>
    </row>
    <row r="382" spans="1:51" x14ac:dyDescent="0.25">
      <c r="A382" t="s">
        <v>68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</row>
    <row r="383" spans="1:51" x14ac:dyDescent="0.25">
      <c r="A383" t="s">
        <v>69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</row>
    <row r="384" spans="1:51" x14ac:dyDescent="0.25">
      <c r="A384" t="s">
        <v>70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</row>
    <row r="385" spans="1:51" x14ac:dyDescent="0.25">
      <c r="A385" t="s">
        <v>71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</row>
    <row r="387" spans="1:51" x14ac:dyDescent="0.25">
      <c r="A387" t="s">
        <v>72</v>
      </c>
    </row>
    <row r="388" spans="1:51" x14ac:dyDescent="0.25">
      <c r="A388" t="s">
        <v>68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</row>
    <row r="389" spans="1:51" x14ac:dyDescent="0.25">
      <c r="A389" t="s">
        <v>69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</row>
    <row r="390" spans="1:51" x14ac:dyDescent="0.25">
      <c r="A390" t="s">
        <v>70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</row>
    <row r="391" spans="1:51" x14ac:dyDescent="0.25">
      <c r="A391" t="s">
        <v>71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</row>
    <row r="394" spans="1:51" x14ac:dyDescent="0.25">
      <c r="A394" t="s">
        <v>36</v>
      </c>
    </row>
    <row r="395" spans="1:51" x14ac:dyDescent="0.25">
      <c r="A395" t="s">
        <v>61</v>
      </c>
    </row>
    <row r="396" spans="1:51" x14ac:dyDescent="0.25">
      <c r="A396" t="s">
        <v>60</v>
      </c>
    </row>
    <row r="397" spans="1:51" x14ac:dyDescent="0.25">
      <c r="A397" t="s">
        <v>39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53</v>
      </c>
      <c r="S397" s="1">
        <v>43983</v>
      </c>
      <c r="T397" s="1">
        <v>44013</v>
      </c>
      <c r="U397" s="1" t="s">
        <v>56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</row>
    <row r="398" spans="1:51" x14ac:dyDescent="0.25">
      <c r="A398" t="s">
        <v>62</v>
      </c>
    </row>
    <row r="399" spans="1:51" x14ac:dyDescent="0.25">
      <c r="A399" t="s">
        <v>63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</row>
    <row r="400" spans="1:51" x14ac:dyDescent="0.25">
      <c r="A400" t="s">
        <v>64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</row>
    <row r="401" spans="1:51" x14ac:dyDescent="0.25">
      <c r="A401" t="s">
        <v>65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</row>
    <row r="402" spans="1:51" x14ac:dyDescent="0.25">
      <c r="A402" t="s">
        <v>66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</row>
    <row r="404" spans="1:51" x14ac:dyDescent="0.25">
      <c r="A404" t="s">
        <v>67</v>
      </c>
    </row>
    <row r="405" spans="1:51" x14ac:dyDescent="0.25">
      <c r="A405" t="s">
        <v>68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</row>
    <row r="406" spans="1:51" x14ac:dyDescent="0.25">
      <c r="A406" t="s">
        <v>69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</row>
    <row r="407" spans="1:51" x14ac:dyDescent="0.25">
      <c r="A407" t="s">
        <v>70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</row>
    <row r="408" spans="1:51" x14ac:dyDescent="0.25">
      <c r="A408" t="s">
        <v>71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</row>
    <row r="410" spans="1:51" x14ac:dyDescent="0.25">
      <c r="A410" t="s">
        <v>72</v>
      </c>
    </row>
    <row r="411" spans="1:51" x14ac:dyDescent="0.25">
      <c r="A411" t="s">
        <v>68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</row>
    <row r="412" spans="1:51" x14ac:dyDescent="0.25">
      <c r="A412" t="s">
        <v>69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</row>
    <row r="413" spans="1:51" x14ac:dyDescent="0.25">
      <c r="A413" t="s">
        <v>70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</row>
    <row r="414" spans="1:51" x14ac:dyDescent="0.25">
      <c r="A414" t="s">
        <v>71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BK67"/>
  <sheetViews>
    <sheetView showGridLines="0" zoomScale="68" zoomScaleNormal="68" workbookViewId="0">
      <pane xSplit="1" topLeftCell="B1" activePane="topRight" state="frozen"/>
      <selection activeCell="AY13" sqref="AY13"/>
      <selection pane="topRight" activeCell="AY13" sqref="AY13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data'!$A$4:$BD$4,MAX(IF('Back data'!$A$4:$BD$4&lt;&gt;"",COLUMN('Back data'!$A$4:$BD$4)))-D6)</f>
        <v>44593</v>
      </c>
      <c r="E5" s="37">
        <f t="array" ref="E5">INDEX('Back data'!$A$4:$BD$4,MAX(IF('Back data'!$A$4:$BD$4&lt;&gt;"",COLUMN('Back data'!$A$4:$BD$4)))-E6)</f>
        <v>44621</v>
      </c>
      <c r="F5" s="37">
        <f t="array" ref="F5">INDEX('Back data'!$A$4:$BD$4,MAX(IF('Back data'!$A$4:$BD$4&lt;&gt;"",COLUMN('Back data'!$A$4:$BD$4)))-F6)</f>
        <v>44652</v>
      </c>
      <c r="G5" s="37">
        <f t="array" ref="G5">INDEX('Back data'!$A$4:$BD$4,MAX(IF('Back data'!$A$4:$BD$4&lt;&gt;"",COLUMN('Back data'!$A$4:$BD$4)))-G6)</f>
        <v>44682</v>
      </c>
      <c r="H5" s="37">
        <f t="array" ref="H5">INDEX('Back data'!$A$4:$BD$4,MAX(IF('Back data'!$A$4:$BD$4&lt;&gt;"",COLUMN('Back data'!$A$4:$BD$4)))-H6)</f>
        <v>44713</v>
      </c>
      <c r="I5" s="37">
        <f t="array" ref="I5">INDEX('Back data'!$A$4:$BD$4,MAX(IF('Back data'!$A$4:$BD$4&lt;&gt;"",COLUMN('Back data'!$A$4:$BD$4)))-I6)</f>
        <v>44743</v>
      </c>
      <c r="J5" s="37">
        <f t="array" ref="J5">INDEX('Back data'!$A$4:$BD$4,MAX(IF('Back data'!$A$4:$BD$4&lt;&gt;"",COLUMN('Back data'!$A$4:$BD$4)))-J6)</f>
        <v>44774</v>
      </c>
      <c r="K5" s="37">
        <f t="array" ref="K5">INDEX('Back data'!$A$4:$BD$4,MAX(IF('Back data'!$A$4:$BD$4&lt;&gt;"",COLUMN('Back data'!$A$4:$BD$4)))-K6)</f>
        <v>44805</v>
      </c>
      <c r="L5" s="37">
        <f t="array" ref="L5">INDEX('Back data'!$A$4:$BD$4,MAX(IF('Back data'!$A$4:$BD$4&lt;&gt;"",COLUMN('Back data'!$A$4:$BD$4)))-L6)</f>
        <v>44835</v>
      </c>
      <c r="M5" s="37">
        <f t="array" ref="M5">INDEX('Back data'!$A$4:$BD$4,MAX(IF('Back data'!$A$4:$BD$4&lt;&gt;"",COLUMN('Back data'!$A$4:$BD$4)))-M6)</f>
        <v>44866</v>
      </c>
      <c r="N5" s="37">
        <f t="array" ref="N5">INDEX('Back data'!$A$4:$BD$4,MAX(IF('Back data'!$A$4:$BD$4&lt;&gt;"",COLUMN('Back data'!$A$4:$BD$4)))-N6)</f>
        <v>44896</v>
      </c>
      <c r="O5" s="37">
        <f t="array" ref="O5">INDEX('Back data'!$A$4:$BD$4,MAX(IF('Back data'!$A$4:$BD$4&lt;&gt;"",COLUMN('Back data'!$A$4:$BD$4)))-O6)</f>
        <v>44927</v>
      </c>
      <c r="P5" s="37">
        <f t="array" ref="P5">INDEX('Back data'!$A$4:$BD$4,MAX(IF('Back data'!$A$4:$BD$4&lt;&gt;"",COLUMN('Back data'!$A$4:$BD$4)))-P6)</f>
        <v>44958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73</v>
      </c>
      <c r="D7" s="9">
        <f t="array" ref="D7">INDEX('Back data'!$A$7:$BD$7,,MAX(IF('Back data'!$A$7:$BD$7&lt;&gt;"",COLUMN('Back data'!$A$7:$BD$7)))-D$6)+INDEX('Back data'!$A$8:$BD$8,,MAX(IF('Back data'!$A$8:$BD$8&lt;&gt;"",COLUMN('Back data'!$A$8:$BD$8)))-D$6)</f>
        <v>69.61</v>
      </c>
      <c r="E7" s="9">
        <f t="array" ref="E7">INDEX('Back data'!$A$7:$BD$7,,MAX(IF('Back data'!$A$7:$BD$7&lt;&gt;"",COLUMN('Back data'!$A$7:$BD$7)))-E$6)+INDEX('Back data'!$A$8:$BD$8,,MAX(IF('Back data'!$A$8:$BD$8&lt;&gt;"",COLUMN('Back data'!$A$8:$BD$8)))-E$6)</f>
        <v>71.5</v>
      </c>
      <c r="F7" s="9">
        <f t="array" ref="F7">INDEX('Back data'!$A$7:$BD$7,,MAX(IF('Back data'!$A$7:$BD$7&lt;&gt;"",COLUMN('Back data'!$A$7:$BD$7)))-F$6)+INDEX('Back data'!$A$8:$BD$8,,MAX(IF('Back data'!$A$8:$BD$8&lt;&gt;"",COLUMN('Back data'!$A$8:$BD$8)))-F$6)</f>
        <v>72.97</v>
      </c>
      <c r="G7" s="9">
        <f t="array" ref="G7">INDEX('Back data'!$A$7:$BD$7,,MAX(IF('Back data'!$A$7:$BD$7&lt;&gt;"",COLUMN('Back data'!$A$7:$BD$7)))-G$6)+INDEX('Back data'!$A$8:$BD$8,,MAX(IF('Back data'!$A$8:$BD$8&lt;&gt;"",COLUMN('Back data'!$A$8:$BD$8)))-G$6)</f>
        <v>75.540000000000006</v>
      </c>
      <c r="H7" s="9">
        <f t="array" ref="H7">INDEX('Back data'!$A$7:$BD$7,,MAX(IF('Back data'!$A$7:$BD$7&lt;&gt;"",COLUMN('Back data'!$A$7:$BD$7)))-H$6)+INDEX('Back data'!$A$8:$BD$8,,MAX(IF('Back data'!$A$8:$BD$8&lt;&gt;"",COLUMN('Back data'!$A$8:$BD$8)))-H$6)</f>
        <v>77.429999999999993</v>
      </c>
      <c r="I7" s="9">
        <f t="array" ref="I7">INDEX('Back data'!$A$7:$BD$7,,MAX(IF('Back data'!$A$7:$BD$7&lt;&gt;"",COLUMN('Back data'!$A$7:$BD$7)))-I$6)+INDEX('Back data'!$A$8:$BD$8,,MAX(IF('Back data'!$A$8:$BD$8&lt;&gt;"",COLUMN('Back data'!$A$8:$BD$8)))-I$6)</f>
        <v>79.3</v>
      </c>
      <c r="J7" s="9">
        <f t="array" ref="J7">INDEX('Back data'!$A$7:$BD$7,,MAX(IF('Back data'!$A$7:$BD$7&lt;&gt;"",COLUMN('Back data'!$A$7:$BD$7)))-J$6)+INDEX('Back data'!$A$8:$BD$8,,MAX(IF('Back data'!$A$8:$BD$8&lt;&gt;"",COLUMN('Back data'!$A$8:$BD$8)))-J$6)</f>
        <v>81.12</v>
      </c>
      <c r="K7" s="9">
        <f t="array" ref="K7">INDEX('Back data'!$A$7:$BD$7,,MAX(IF('Back data'!$A$7:$BD$7&lt;&gt;"",COLUMN('Back data'!$A$7:$BD$7)))-K$6)+INDEX('Back data'!$A$8:$BD$8,,MAX(IF('Back data'!$A$8:$BD$8&lt;&gt;"",COLUMN('Back data'!$A$8:$BD$8)))-K$6)</f>
        <v>80.86</v>
      </c>
      <c r="L7" s="9">
        <f t="array" ref="L7">INDEX('Back data'!$A$7:$BD$7,,MAX(IF('Back data'!$A$7:$BD$7&lt;&gt;"",COLUMN('Back data'!$A$7:$BD$7)))-L$6)+INDEX('Back data'!$A$8:$BD$8,,MAX(IF('Back data'!$A$8:$BD$8&lt;&gt;"",COLUMN('Back data'!$A$8:$BD$8)))-L$6)</f>
        <v>82.1</v>
      </c>
      <c r="M7" s="9">
        <f t="array" ref="M7">INDEX('Back data'!$A$7:$BD$7,,MAX(IF('Back data'!$A$7:$BD$7&lt;&gt;"",COLUMN('Back data'!$A$7:$BD$7)))-M$6)+INDEX('Back data'!$A$8:$BD$8,,MAX(IF('Back data'!$A$8:$BD$8&lt;&gt;"",COLUMN('Back data'!$A$8:$BD$8)))-M$6)</f>
        <v>84.2</v>
      </c>
      <c r="N7" s="9">
        <f t="array" ref="N7">INDEX('Back data'!$A$7:$BD$7,,MAX(IF('Back data'!$A$7:$BD$7&lt;&gt;"",COLUMN('Back data'!$A$7:$BD$7)))-N$6)+INDEX('Back data'!$A$8:$BD$8,,MAX(IF('Back data'!$A$8:$BD$8&lt;&gt;"",COLUMN('Back data'!$A$8:$BD$8)))-N$6)</f>
        <v>84.77</v>
      </c>
      <c r="O7" s="34">
        <f t="array" ref="O7">INDEX('Back data'!$A$7:$BD$7,,MAX(IF('Back data'!$A$7:$BD$7&lt;&gt;"",COLUMN('Back data'!$A$7:$BD$7)))-O$6)+INDEX('Back data'!$A$8:$BD$8,,MAX(IF('Back data'!$A$8:$BD$8&lt;&gt;"",COLUMN('Back data'!$A$8:$BD$8)))-O$6)</f>
        <v>85.06</v>
      </c>
      <c r="P7" s="34">
        <f t="array" ref="P7">INDEX('Back data'!$A$7:$BD$7,,MAX(IF('Back data'!$A$7:$BD$7&lt;&gt;"",COLUMN('Back data'!$A$7:$BD$7)))-P$6)+INDEX('Back data'!$A$8:$BD$8,,MAX(IF('Back data'!$A$8:$BD$8&lt;&gt;"",COLUMN('Back data'!$A$8:$BD$8)))-P$6)</f>
        <v>84.26</v>
      </c>
    </row>
    <row r="8" spans="1:63" x14ac:dyDescent="0.25">
      <c r="A8" s="10" t="s">
        <v>74</v>
      </c>
      <c r="B8" s="11" t="s">
        <v>74</v>
      </c>
      <c r="C8" s="12" t="s">
        <v>75</v>
      </c>
      <c r="D8" s="13">
        <f t="array" ref="D8">INDEX('Back data'!$A7:$BD7,,MAX(IF('Back data'!$A7:$BD7&lt;&gt;"",COLUMN('Back data'!$A7:$BD7)))-D$6)/D$7</f>
        <v>0.97270507111047255</v>
      </c>
      <c r="E8" s="13">
        <f t="array" ref="E8">INDEX('Back data'!$A7:$BD7,,MAX(IF('Back data'!$A7:$BD7&lt;&gt;"",COLUMN('Back data'!$A7:$BD7)))-E$6)/E$7</f>
        <v>0.97804195804195815</v>
      </c>
      <c r="F8" s="13">
        <f t="array" ref="F8">INDEX('Back data'!$A7:$BD7,,MAX(IF('Back data'!$A7:$BD7&lt;&gt;"",COLUMN('Back data'!$A7:$BD7)))-F$6)/F$7</f>
        <v>0.97821022337947094</v>
      </c>
      <c r="G8" s="13">
        <f t="array" ref="G8">INDEX('Back data'!$A7:$BD7,,MAX(IF('Back data'!$A7:$BD7&lt;&gt;"",COLUMN('Back data'!$A7:$BD7)))-G$6)/G$7</f>
        <v>0.97868678845644697</v>
      </c>
      <c r="H8" s="13">
        <f t="array" ref="H8">INDEX('Back data'!$A7:$BD7,,MAX(IF('Back data'!$A7:$BD7&lt;&gt;"",COLUMN('Back data'!$A7:$BD7)))-H$6)/H$7</f>
        <v>0.97959447242670805</v>
      </c>
      <c r="I8" s="13">
        <f t="array" ref="I8">INDEX('Back data'!$A7:$BD7,,MAX(IF('Back data'!$A7:$BD7&lt;&gt;"",COLUMN('Back data'!$A7:$BD7)))-I$6)/I$7</f>
        <v>0.9749054224464061</v>
      </c>
      <c r="J8" s="13">
        <f t="array" ref="J8">INDEX('Back data'!$A7:$BD7,,MAX(IF('Back data'!$A7:$BD7&lt;&gt;"",COLUMN('Back data'!$A7:$BD7)))-J$6)/J$7</f>
        <v>0.97768737672583828</v>
      </c>
      <c r="K8" s="13">
        <f t="array" ref="K8">INDEX('Back data'!$A7:$BD7,,MAX(IF('Back data'!$A7:$BD7&lt;&gt;"",COLUMN('Back data'!$A7:$BD7)))-K$6)/K$7</f>
        <v>0.97279248083106595</v>
      </c>
      <c r="L8" s="13">
        <f t="array" ref="L8">INDEX('Back data'!$A7:$BD7,,MAX(IF('Back data'!$A7:$BD7&lt;&gt;"",COLUMN('Back data'!$A7:$BD7)))-L$6)/L$7</f>
        <v>0.98112058465286245</v>
      </c>
      <c r="M8" s="13">
        <f t="array" ref="M8">INDEX('Back data'!$A7:$BD7,,MAX(IF('Back data'!$A7:$BD7&lt;&gt;"",COLUMN('Back data'!$A7:$BD7)))-M$6)/M$7</f>
        <v>0.97600950118764851</v>
      </c>
      <c r="N8" s="13">
        <f t="array" ref="N8">INDEX('Back data'!$A7:$BD7,,MAX(IF('Back data'!$A7:$BD7&lt;&gt;"",COLUMN('Back data'!$A7:$BD7)))-N$6)/N$7</f>
        <v>0.98525421729385398</v>
      </c>
      <c r="O8" s="35">
        <f t="array" ref="O8">INDEX('Back data'!$A7:$BD7,,MAX(IF('Back data'!$A7:$BD7&lt;&gt;"",COLUMN('Back data'!$A7:$BD7)))-O$6)/O$7</f>
        <v>0.97460616035739478</v>
      </c>
      <c r="P8" s="35">
        <f t="array" ref="P8">INDEX('Back data'!A7:BD7,,MAX(IF('Back data'!A7:BD7&lt;&gt;"",COLUMN('Back data'!A7:BD7))))/P7</f>
        <v>0.97685734630904342</v>
      </c>
    </row>
    <row r="9" spans="1:63" x14ac:dyDescent="0.25">
      <c r="A9" s="10" t="s">
        <v>74</v>
      </c>
      <c r="B9" s="11" t="s">
        <v>74</v>
      </c>
      <c r="C9" s="12" t="s">
        <v>76</v>
      </c>
      <c r="D9" s="13">
        <f t="array" ref="D9">INDEX('Back data'!$A8:$BD8,,MAX(IF('Back data'!$A8:$BD8&lt;&gt;"",COLUMN('Back data'!$A8:$BD8)))-D$6)/D$7</f>
        <v>2.7294928889527365E-2</v>
      </c>
      <c r="E9" s="13">
        <f t="array" ref="E9">INDEX('Back data'!$A8:$BD8,,MAX(IF('Back data'!$A8:$BD8&lt;&gt;"",COLUMN('Back data'!$A8:$BD8)))-E$6)/E$7</f>
        <v>2.1958041958041959E-2</v>
      </c>
      <c r="F9" s="13">
        <f t="array" ref="F9">INDEX('Back data'!$A8:$BD8,,MAX(IF('Back data'!$A8:$BD8&lt;&gt;"",COLUMN('Back data'!$A8:$BD8)))-F$6)/F$7</f>
        <v>2.1789776620528986E-2</v>
      </c>
      <c r="G9" s="13">
        <f t="array" ref="G9">INDEX('Back data'!$A8:$BD8,,MAX(IF('Back data'!$A8:$BD8&lt;&gt;"",COLUMN('Back data'!$A8:$BD8)))-G$6)/G$7</f>
        <v>2.1313211543553083E-2</v>
      </c>
      <c r="H9" s="13">
        <f t="array" ref="H9">INDEX('Back data'!$A8:$BD8,,MAX(IF('Back data'!$A8:$BD8&lt;&gt;"",COLUMN('Back data'!$A8:$BD8)))-H$6)/H$7</f>
        <v>2.0405527573292007E-2</v>
      </c>
      <c r="I9" s="13">
        <f t="array" ref="I9">INDEX('Back data'!$A8:$BD8,,MAX(IF('Back data'!$A8:$BD8&lt;&gt;"",COLUMN('Back data'!$A8:$BD8)))-I$6)/I$7</f>
        <v>2.5094577553593948E-2</v>
      </c>
      <c r="J9" s="13">
        <f t="array" ref="J9">INDEX('Back data'!$A8:$BD8,,MAX(IF('Back data'!$A8:$BD8&lt;&gt;"",COLUMN('Back data'!$A8:$BD8)))-J$6)/J$7</f>
        <v>2.2312623274161735E-2</v>
      </c>
      <c r="K9" s="13">
        <f t="array" ref="K9">INDEX('Back data'!$A8:$BD8,,MAX(IF('Back data'!$A8:$BD8&lt;&gt;"",COLUMN('Back data'!$A8:$BD8)))-K$6)/K$7</f>
        <v>2.7207519168933963E-2</v>
      </c>
      <c r="L9" s="13">
        <f t="array" ref="L9">INDEX('Back data'!$A8:$BD8,,MAX(IF('Back data'!$A8:$BD8&lt;&gt;"",COLUMN('Back data'!$A8:$BD8)))-L$6)/L$7</f>
        <v>1.8879415347137638E-2</v>
      </c>
      <c r="M9" s="13">
        <f t="array" ref="M9">INDEX('Back data'!$A8:$BD8,,MAX(IF('Back data'!$A8:$BD8&lt;&gt;"",COLUMN('Back data'!$A8:$BD8)))-M$6)/M$7</f>
        <v>2.3990498812351543E-2</v>
      </c>
      <c r="N9" s="13">
        <f t="array" ref="N9">INDEX('Back data'!$A8:$BD8,,MAX(IF('Back data'!$A8:$BD8&lt;&gt;"",COLUMN('Back data'!$A8:$BD8)))-N$6)/N$7</f>
        <v>1.4745782706146043E-2</v>
      </c>
      <c r="O9" s="35">
        <f t="array" ref="O9">INDEX('Back data'!$A8:$BD8,,MAX(IF('Back data'!$A8:$BD8&lt;&gt;"",COLUMN('Back data'!$A8:$BD8)))-O$6)/O$7</f>
        <v>2.539383964260522E-2</v>
      </c>
      <c r="P9" s="35">
        <f t="array" ref="P9">INDEX('Back data'!A8:BD8,,MAX(IF('Back data'!A8:BD8&lt;&gt;"",COLUMN('Back data'!A8:BD8))))/$P7</f>
        <v>2.3142653690956562E-2</v>
      </c>
    </row>
    <row r="12" spans="1:63" x14ac:dyDescent="0.25">
      <c r="C12" s="8" t="s">
        <v>73</v>
      </c>
      <c r="D12" s="9">
        <f t="array" ref="D12">INDEX('Back data'!$A$13:$BD$13,,MAX(IF('Back data'!$A$13:$BD$13&lt;&gt;"",COLUMN('Back data'!$A$13:$BD$13)))-D$6)+INDEX('Back data'!$A$14:$BD$14,,MAX(IF('Back data'!$A$14:$BD$14&lt;&gt;"",COLUMN('Back data'!$A$14:$BD$14)))-D$6)</f>
        <v>67.38</v>
      </c>
      <c r="E12" s="9">
        <f t="array" ref="E12">INDEX('Back data'!$A$13:$BD$13,,MAX(IF('Back data'!$A$13:$BD$13&lt;&gt;"",COLUMN('Back data'!$A$13:$BD$13)))-E$6)+INDEX('Back data'!$A$14:$BD$14,,MAX(IF('Back data'!$A$14:$BD$14&lt;&gt;"",COLUMN('Back data'!$A$14:$BD$14)))-E$6)</f>
        <v>69.180000000000007</v>
      </c>
      <c r="F12" s="9">
        <f t="array" ref="F12">INDEX('Back data'!$A$13:$BD$13,,MAX(IF('Back data'!$A$13:$BD$13&lt;&gt;"",COLUMN('Back data'!$A$13:$BD$13)))-F$6)+INDEX('Back data'!$A$14:$BD$14,,MAX(IF('Back data'!$A$14:$BD$14&lt;&gt;"",COLUMN('Back data'!$A$14:$BD$14)))-F$6)</f>
        <v>70.55</v>
      </c>
      <c r="G12" s="9">
        <f t="array" ref="G12">INDEX('Back data'!$A$13:$BD$13,,MAX(IF('Back data'!$A$13:$BD$13&lt;&gt;"",COLUMN('Back data'!$A$13:$BD$13)))-G$6)+INDEX('Back data'!$A$14:$BD$14,,MAX(IF('Back data'!$A$14:$BD$14&lt;&gt;"",COLUMN('Back data'!$A$14:$BD$14)))-G$6)</f>
        <v>73.929999999999993</v>
      </c>
      <c r="H12" s="9">
        <f t="array" ref="H12">INDEX('Back data'!$A$13:$BD$13,,MAX(IF('Back data'!$A$13:$BD$13&lt;&gt;"",COLUMN('Back data'!$A$13:$BD$13)))-H$6)+INDEX('Back data'!$A$14:$BD$14,,MAX(IF('Back data'!$A$14:$BD$14&lt;&gt;"",COLUMN('Back data'!$A$14:$BD$14)))-H$6)</f>
        <v>75.58</v>
      </c>
      <c r="I12" s="9">
        <f t="array" ref="I12">INDEX('Back data'!$A$13:$BD$13,,MAX(IF('Back data'!$A$13:$BD$13&lt;&gt;"",COLUMN('Back data'!$A$13:$BD$13)))-I$6)+INDEX('Back data'!$A$14:$BD$14,,MAX(IF('Back data'!$A$14:$BD$14&lt;&gt;"",COLUMN('Back data'!$A$14:$BD$14)))-I$6)</f>
        <v>78.740000000000009</v>
      </c>
      <c r="J12" s="9">
        <f t="array" ref="J12">INDEX('Back data'!$A$13:$BD$13,,MAX(IF('Back data'!$A$13:$BD$13&lt;&gt;"",COLUMN('Back data'!$A$13:$BD$13)))-J$6)+INDEX('Back data'!$A$14:$BD$14,,MAX(IF('Back data'!$A$14:$BD$14&lt;&gt;"",COLUMN('Back data'!$A$14:$BD$14)))-J$6)</f>
        <v>79.639999999999986</v>
      </c>
      <c r="K12" s="9">
        <f t="array" ref="K12">INDEX('Back data'!$A$13:$BD$13,,MAX(IF('Back data'!$A$13:$BD$13&lt;&gt;"",COLUMN('Back data'!$A$13:$BD$13)))-K$6)+INDEX('Back data'!$A$14:$BD$14,,MAX(IF('Back data'!$A$14:$BD$14&lt;&gt;"",COLUMN('Back data'!$A$14:$BD$14)))-K$6)</f>
        <v>79.47</v>
      </c>
      <c r="L12" s="9">
        <f t="array" ref="L12">INDEX('Back data'!$A$13:$BD$13,,MAX(IF('Back data'!$A$13:$BD$13&lt;&gt;"",COLUMN('Back data'!$A$13:$BD$13)))-L$6)+INDEX('Back data'!$A$14:$BD$14,,MAX(IF('Back data'!$A$14:$BD$14&lt;&gt;"",COLUMN('Back data'!$A$14:$BD$14)))-L$6)</f>
        <v>80.570000000000007</v>
      </c>
      <c r="M12" s="9">
        <f t="array" ref="M12">INDEX('Back data'!$A$13:$BD$13,,MAX(IF('Back data'!$A$13:$BD$13&lt;&gt;"",COLUMN('Back data'!$A$13:$BD$13)))-M$6)+INDEX('Back data'!$A$14:$BD$14,,MAX(IF('Back data'!$A$14:$BD$14&lt;&gt;"",COLUMN('Back data'!$A$14:$BD$14)))-M$6)</f>
        <v>84.25</v>
      </c>
      <c r="N12" s="9">
        <f t="array" ref="N12">INDEX('Back data'!$A$13:$BD$13,,MAX(IF('Back data'!$A$13:$BD$13&lt;&gt;"",COLUMN('Back data'!$A$13:$BD$13)))-N$6)+INDEX('Back data'!$A$14:$BD$14,,MAX(IF('Back data'!$A$14:$BD$14&lt;&gt;"",COLUMN('Back data'!$A$14:$BD$14)))-N$6)</f>
        <v>84.43</v>
      </c>
      <c r="O12" s="9">
        <f t="array" ref="O12">INDEX('Back data'!$A$13:$BD$13,,MAX(IF('Back data'!$A$13:$BD$13&lt;&gt;"",COLUMN('Back data'!$A$13:$BD$13)))-O$6)+INDEX('Back data'!$A$14:$BD$14,,MAX(IF('Back data'!$A$14:$BD$14&lt;&gt;"",COLUMN('Back data'!$A$14:$BD$14)))-O$6)</f>
        <v>84.18</v>
      </c>
      <c r="P12" s="34">
        <f t="array" ref="P12">INDEX('Back data'!$A$13:$BD$13,,MAX(IF('Back data'!$A$13:$BD$13&lt;&gt;"",COLUMN('Back data'!$A$13:$BD$13)))-P$6)+INDEX('Back data'!$A$14:$BD$14,,MAX(IF('Back data'!$A$14:$BD$14&lt;&gt;"",COLUMN('Back data'!$A$14:$BD$14)))-P$6)</f>
        <v>84.210000000000008</v>
      </c>
    </row>
    <row r="13" spans="1:63" x14ac:dyDescent="0.25">
      <c r="A13" s="10" t="s">
        <v>74</v>
      </c>
      <c r="B13" s="7" t="s">
        <v>77</v>
      </c>
      <c r="C13" s="12" t="s">
        <v>75</v>
      </c>
      <c r="D13" s="13">
        <f t="array" ref="D13">INDEX('Back data'!$A13:$BD13,,MAX(IF('Back data'!$A13:$BD13&lt;&gt;"",COLUMN('Back data'!$A13:$BD13)))-D$6)/D$12</f>
        <v>0.93588601959038298</v>
      </c>
      <c r="E13" s="13">
        <f t="array" ref="E13">INDEX('Back data'!$A13:$BD13,,MAX(IF('Back data'!$A13:$BD13&lt;&gt;"",COLUMN('Back data'!$A13:$BD13)))-E$6)/E$12</f>
        <v>0.9537438566059554</v>
      </c>
      <c r="F13" s="13">
        <f t="array" ref="F13">INDEX('Back data'!$A13:$BD13,,MAX(IF('Back data'!$A13:$BD13&lt;&gt;"",COLUMN('Back data'!$A13:$BD13)))-F$6)/F$12</f>
        <v>0.96357193479801573</v>
      </c>
      <c r="G13" s="13">
        <f t="array" ref="G13">INDEX('Back data'!$A13:$BD13,,MAX(IF('Back data'!$A13:$BD13&lt;&gt;"",COLUMN('Back data'!$A13:$BD13)))-G$6)/G$12</f>
        <v>0.95089949952657926</v>
      </c>
      <c r="H13" s="13">
        <f t="array" ref="H13">INDEX('Back data'!$A13:$BD13,,MAX(IF('Back data'!$A13:$BD13&lt;&gt;"",COLUMN('Back data'!$A13:$BD13)))-H$6)/H$12</f>
        <v>0.94244509129399323</v>
      </c>
      <c r="I13" s="13">
        <f t="array" ref="I13">INDEX('Back data'!$A13:$BD13,,MAX(IF('Back data'!$A13:$BD13&lt;&gt;"",COLUMN('Back data'!$A13:$BD13)))-I$6)/I$12</f>
        <v>0.93675387350774697</v>
      </c>
      <c r="J13" s="13">
        <f t="array" ref="J13">INDEX('Back data'!$A13:$BD13,,MAX(IF('Back data'!$A13:$BD13&lt;&gt;"",COLUMN('Back data'!$A13:$BD13)))-J$6)/J$12</f>
        <v>0.94123556002009046</v>
      </c>
      <c r="K13" s="13">
        <f t="array" ref="K13">INDEX('Back data'!$A13:$BD13,,MAX(IF('Back data'!$A13:$BD13&lt;&gt;"",COLUMN('Back data'!$A13:$BD13)))-K$6)/K$12</f>
        <v>0.93897068076003531</v>
      </c>
      <c r="L13" s="13">
        <f t="array" ref="L13">INDEX('Back data'!$A13:$BD13,,MAX(IF('Back data'!$A13:$BD13&lt;&gt;"",COLUMN('Back data'!$A13:$BD13)))-L$6)/L$12</f>
        <v>0.95755243887302965</v>
      </c>
      <c r="M13" s="13">
        <f t="array" ref="M13">INDEX('Back data'!$A13:$BD13,,MAX(IF('Back data'!$A13:$BD13&lt;&gt;"",COLUMN('Back data'!$A13:$BD13)))-M$6)/M$12</f>
        <v>0.92320474777448069</v>
      </c>
      <c r="N13" s="13">
        <f t="array" ref="N13">INDEX('Back data'!$A13:$BD13,,MAX(IF('Back data'!$A13:$BD13&lt;&gt;"",COLUMN('Back data'!$A13:$BD13)))-N$6)/N$12</f>
        <v>0.96837616960795925</v>
      </c>
      <c r="O13" s="13">
        <f t="array" ref="O13">INDEX('Back data'!$A13:$BD13,,MAX(IF('Back data'!$A13:$BD13&lt;&gt;"",COLUMN('Back data'!$A13:$BD13)))-O$6)/O$12</f>
        <v>0.95604656688049416</v>
      </c>
      <c r="P13" s="35">
        <f t="array" ref="P13">INDEX('Back data'!$A13:$BD13,,MAX(IF('Back data'!$A13:$BD13&lt;&gt;"",COLUMN('Back data'!$A13:$BD13)))-P$6)/P$12</f>
        <v>0.94157463484146775</v>
      </c>
    </row>
    <row r="14" spans="1:63" x14ac:dyDescent="0.25">
      <c r="A14" s="10" t="s">
        <v>74</v>
      </c>
      <c r="B14" s="7" t="s">
        <v>77</v>
      </c>
      <c r="C14" s="12" t="s">
        <v>76</v>
      </c>
      <c r="D14" s="13">
        <f t="array" ref="D14">INDEX('Back data'!$A14:$BD14,,MAX(IF('Back data'!$A14:$BD14&lt;&gt;"",COLUMN('Back data'!$A14:$BD14)))-D$6)/D$12</f>
        <v>6.4113980409617105E-2</v>
      </c>
      <c r="E14" s="13">
        <f t="array" ref="E14">INDEX('Back data'!$A14:$BD14,,MAX(IF('Back data'!$A14:$BD14&lt;&gt;"",COLUMN('Back data'!$A14:$BD14)))-E$6)/E$12</f>
        <v>4.6256143394044519E-2</v>
      </c>
      <c r="F14" s="13">
        <f t="array" ref="F14">INDEX('Back data'!$A14:$BD14,,MAX(IF('Back data'!$A14:$BD14&lt;&gt;"",COLUMN('Back data'!$A14:$BD14)))-F$6)/F$12</f>
        <v>3.6428065201984404E-2</v>
      </c>
      <c r="G14" s="13">
        <f t="array" ref="G14">INDEX('Back data'!$A14:$BD14,,MAX(IF('Back data'!$A14:$BD14&lt;&gt;"",COLUMN('Back data'!$A14:$BD14)))-G$6)/G$12</f>
        <v>4.9100500473420808E-2</v>
      </c>
      <c r="H14" s="13">
        <f t="array" ref="H14">INDEX('Back data'!$A14:$BD14,,MAX(IF('Back data'!$A14:$BD14&lt;&gt;"",COLUMN('Back data'!$A14:$BD14)))-H$6)/H$12</f>
        <v>5.755490870600688E-2</v>
      </c>
      <c r="I14" s="13">
        <f t="array" ref="I14">INDEX('Back data'!$A14:$BD14,,MAX(IF('Back data'!$A14:$BD14&lt;&gt;"",COLUMN('Back data'!$A14:$BD14)))-I$6)/I$12</f>
        <v>6.3246126492252988E-2</v>
      </c>
      <c r="J14" s="13">
        <f t="array" ref="J14">INDEX('Back data'!$A14:$BD14,,MAX(IF('Back data'!$A14:$BD14&lt;&gt;"",COLUMN('Back data'!$A14:$BD14)))-J$6)/J$12</f>
        <v>5.87644399799096E-2</v>
      </c>
      <c r="K14" s="13">
        <f t="array" ref="K14">INDEX('Back data'!$A14:$BD14,,MAX(IF('Back data'!$A14:$BD14&lt;&gt;"",COLUMN('Back data'!$A14:$BD14)))-K$6)/K$12</f>
        <v>6.1029319239964762E-2</v>
      </c>
      <c r="L14" s="13">
        <f t="array" ref="L14">INDEX('Back data'!$A14:$BD14,,MAX(IF('Back data'!$A14:$BD14&lt;&gt;"",COLUMN('Back data'!$A14:$BD14)))-L$6)/L$12</f>
        <v>4.2447561126970332E-2</v>
      </c>
      <c r="M14" s="13">
        <f t="array" ref="M14">INDEX('Back data'!$A14:$BD14,,MAX(IF('Back data'!$A14:$BD14&lt;&gt;"",COLUMN('Back data'!$A14:$BD14)))-M$6)/M$12</f>
        <v>7.6795252225519278E-2</v>
      </c>
      <c r="N14" s="13">
        <f t="array" ref="N14">INDEX('Back data'!$A14:$BD14,,MAX(IF('Back data'!$A14:$BD14&lt;&gt;"",COLUMN('Back data'!$A14:$BD14)))-N$6)/N$12</f>
        <v>3.1623830392040739E-2</v>
      </c>
      <c r="O14" s="13">
        <f t="array" ref="O14">INDEX('Back data'!$A14:$BD14,,MAX(IF('Back data'!$A14:$BD14&lt;&gt;"",COLUMN('Back data'!$A14:$BD14)))-O$6)/O$12</f>
        <v>4.3953433119505822E-2</v>
      </c>
      <c r="P14" s="35">
        <f t="array" ref="P14">INDEX('Back data'!$A14:$BD14,,MAX(IF('Back data'!$A14:$BD14&lt;&gt;"",COLUMN('Back data'!$A14:$BD14)))-P$6)/P$12</f>
        <v>5.8425365158532236E-2</v>
      </c>
    </row>
    <row r="16" spans="1:63" x14ac:dyDescent="0.25">
      <c r="C16" s="14"/>
      <c r="D16" s="14"/>
    </row>
    <row r="17" spans="1:16" x14ac:dyDescent="0.25">
      <c r="C17" s="8" t="s">
        <v>73</v>
      </c>
      <c r="D17" s="9">
        <f t="array" ref="D17">INDEX('Back data'!$A$19:$BD$19,,MAX(IF('Back data'!$A$19:$BD$19&lt;&gt;"",COLUMN('Back data'!$A$19:$BD$19)))-D$6)+INDEX('Back data'!$A$20:$BD$20,,MAX(IF('Back data'!$A$20:$BD$20&lt;&gt;"",COLUMN('Back data'!$A$20:$BD$20)))-D$6)</f>
        <v>70.12</v>
      </c>
      <c r="E17" s="9">
        <f t="array" ref="E17">INDEX('Back data'!$A$19:$BD$19,,MAX(IF('Back data'!$A$19:$BD$19&lt;&gt;"",COLUMN('Back data'!$A$19:$BD$19)))-E$6)+INDEX('Back data'!$A$20:$BD$20,,MAX(IF('Back data'!$A$20:$BD$20&lt;&gt;"",COLUMN('Back data'!$A$20:$BD$20)))-E$6)</f>
        <v>71.929999999999993</v>
      </c>
      <c r="F17" s="9">
        <f t="array" ref="F17">INDEX('Back data'!$A$19:$BD$19,,MAX(IF('Back data'!$A$19:$BD$19&lt;&gt;"",COLUMN('Back data'!$A$19:$BD$19)))-F$6)+INDEX('Back data'!$A$20:$BD$20,,MAX(IF('Back data'!$A$20:$BD$20&lt;&gt;"",COLUMN('Back data'!$A$20:$BD$20)))-F$6)</f>
        <v>73.45</v>
      </c>
      <c r="G17" s="9">
        <f t="array" ref="G17">INDEX('Back data'!$A$19:$BD$19,,MAX(IF('Back data'!$A$19:$BD$19&lt;&gt;"",COLUMN('Back data'!$A$19:$BD$19)))-G$6)+INDEX('Back data'!$A$20:$BD$20,,MAX(IF('Back data'!$A$20:$BD$20&lt;&gt;"",COLUMN('Back data'!$A$20:$BD$20)))-G$6)</f>
        <v>75.87</v>
      </c>
      <c r="H17" s="9">
        <f t="array" ref="H17">INDEX('Back data'!$A$19:$BD$19,,MAX(IF('Back data'!$A$19:$BD$19&lt;&gt;"",COLUMN('Back data'!$A$19:$BD$19)))-H$6)+INDEX('Back data'!$A$20:$BD$20,,MAX(IF('Back data'!$A$20:$BD$20&lt;&gt;"",COLUMN('Back data'!$A$20:$BD$20)))-H$6)</f>
        <v>78.16</v>
      </c>
      <c r="I17" s="9">
        <f t="array" ref="I17">INDEX('Back data'!$A$19:$BD$19,,MAX(IF('Back data'!$A$19:$BD$19&lt;&gt;"",COLUMN('Back data'!$A$19:$BD$19)))-I$6)+INDEX('Back data'!$A$20:$BD$20,,MAX(IF('Back data'!$A$20:$BD$20&lt;&gt;"",COLUMN('Back data'!$A$20:$BD$20)))-I$6)</f>
        <v>79.160000000000011</v>
      </c>
      <c r="J17" s="9">
        <f t="array" ref="J17">INDEX('Back data'!$A$19:$BD$19,,MAX(IF('Back data'!$A$19:$BD$19&lt;&gt;"",COLUMN('Back data'!$A$19:$BD$19)))-J$6)+INDEX('Back data'!$A$20:$BD$20,,MAX(IF('Back data'!$A$20:$BD$20&lt;&gt;"",COLUMN('Back data'!$A$20:$BD$20)))-J$6)</f>
        <v>81.58</v>
      </c>
      <c r="K17" s="9">
        <f t="array" ref="K17">INDEX('Back data'!$A$19:$BD$19,,MAX(IF('Back data'!$A$19:$BD$19&lt;&gt;"",COLUMN('Back data'!$A$19:$BD$19)))-K$6)+INDEX('Back data'!$A$20:$BD$20,,MAX(IF('Back data'!$A$20:$BD$20&lt;&gt;"",COLUMN('Back data'!$A$20:$BD$20)))-K$6)</f>
        <v>81.169999999999987</v>
      </c>
      <c r="L17" s="9">
        <f t="array" ref="L17">INDEX('Back data'!$A$19:$BD$19,,MAX(IF('Back data'!$A$19:$BD$19&lt;&gt;"",COLUMN('Back data'!$A$19:$BD$19)))-L$6)+INDEX('Back data'!$A$20:$BD$20,,MAX(IF('Back data'!$A$20:$BD$20&lt;&gt;"",COLUMN('Back data'!$A$20:$BD$20)))-L$6)</f>
        <v>82.67</v>
      </c>
      <c r="M17" s="9">
        <f t="array" ref="M17">INDEX('Back data'!$A$19:$BD$19,,MAX(IF('Back data'!$A$19:$BD$19&lt;&gt;"",COLUMN('Back data'!$A$19:$BD$19)))-M$6)+INDEX('Back data'!$A$20:$BD$20,,MAX(IF('Back data'!$A$20:$BD$20&lt;&gt;"",COLUMN('Back data'!$A$20:$BD$20)))-M$6)</f>
        <v>84.039999999999992</v>
      </c>
      <c r="N17" s="9">
        <f t="array" ref="N17">INDEX('Back data'!$A$19:$BD$19,,MAX(IF('Back data'!$A$19:$BD$19&lt;&gt;"",COLUMN('Back data'!$A$19:$BD$19)))-N$6)+INDEX('Back data'!$A$20:$BD$20,,MAX(IF('Back data'!$A$20:$BD$20&lt;&gt;"",COLUMN('Back data'!$A$20:$BD$20)))-N$6)</f>
        <v>85.06</v>
      </c>
      <c r="O17" s="9">
        <f t="array" ref="O17">INDEX('Back data'!$A$19:$BD$19,,MAX(IF('Back data'!$A$19:$BD$19&lt;&gt;"",COLUMN('Back data'!$A$19:$BD$19)))-O$6)+INDEX('Back data'!$A$20:$BD$20,,MAX(IF('Back data'!$A$20:$BD$20&lt;&gt;"",COLUMN('Back data'!$A$20:$BD$20)))-O$6)</f>
        <v>85.22999999999999</v>
      </c>
      <c r="P17" s="34">
        <f t="array" ref="P17">INDEX('Back data'!$A$19:$BD$19,,MAX(IF('Back data'!$A$19:$BD$19&lt;&gt;"",COLUMN('Back data'!$A$19:$BD$19)))-P$6)+INDEX('Back data'!$A$20:$BD$20,,MAX(IF('Back data'!$A$20:$BD$20&lt;&gt;"",COLUMN('Back data'!$A$20:$BD$20)))-P$6)</f>
        <v>84.44</v>
      </c>
    </row>
    <row r="18" spans="1:16" x14ac:dyDescent="0.25">
      <c r="A18" s="10" t="s">
        <v>74</v>
      </c>
      <c r="B18" s="7" t="s">
        <v>78</v>
      </c>
      <c r="C18" s="12" t="s">
        <v>75</v>
      </c>
      <c r="D18" s="13">
        <f t="array" ref="D18">INDEX('Back data'!$A19:$BD19,,MAX(IF('Back data'!$A$9:$BD19&lt;&gt;"",COLUMN('Back data'!$A19:$BD$19)))-D$6)/D17</f>
        <v>0.98573873359954367</v>
      </c>
      <c r="E18" s="13">
        <f t="array" ref="E18">INDEX('Back data'!$A19:$BD19,,MAX(IF('Back data'!$A$9:$BD19&lt;&gt;"",COLUMN('Back data'!$A19:$BD$19)))-E$6)/E17</f>
        <v>0.98999026831641879</v>
      </c>
      <c r="F18" s="13">
        <f t="array" ref="F18">INDEX('Back data'!$A19:$BD19,,MAX(IF('Back data'!$A$9:$BD19&lt;&gt;"",COLUMN('Back data'!$A19:$BD$19)))-F$6)/F17</f>
        <v>0.98720217835262081</v>
      </c>
      <c r="G18" s="13">
        <f t="array" ref="G18">INDEX('Back data'!$A19:$BD19,,MAX(IF('Back data'!$A$9:$BD19&lt;&gt;"",COLUMN('Back data'!$A19:$BD$19)))-G$6)/G17</f>
        <v>0.9919599314617108</v>
      </c>
      <c r="H18" s="13">
        <f t="array" ref="H18">INDEX('Back data'!$A19:$BD19,,MAX(IF('Back data'!$A$9:$BD19&lt;&gt;"",COLUMN('Back data'!$A19:$BD$19)))-H$6)/H17</f>
        <v>0.99193961105424777</v>
      </c>
      <c r="I18" s="13">
        <f t="array" ref="I18">INDEX('Back data'!$A19:$BD19,,MAX(IF('Back data'!$A$9:$BD19&lt;&gt;"",COLUMN('Back data'!$A19:$BD$19)))-I$6)/I17</f>
        <v>0.99002021222839809</v>
      </c>
      <c r="J18" s="13">
        <f t="array" ref="J18">INDEX('Back data'!$A19:$BD19,,MAX(IF('Back data'!$A$9:$BD19&lt;&gt;"",COLUMN('Back data'!$A19:$BD$19)))-J$6)/J17</f>
        <v>0.98958077960284385</v>
      </c>
      <c r="K18" s="13">
        <f t="array" ref="K18">INDEX('Back data'!$A19:$BD19,,MAX(IF('Back data'!$A$9:$BD19&lt;&gt;"",COLUMN('Back data'!$A19:$BD$19)))-K$6)/K17</f>
        <v>0.98509301466058896</v>
      </c>
      <c r="L18" s="13">
        <f t="array" ref="L18">INDEX('Back data'!$A19:$BD19,,MAX(IF('Back data'!$A$9:$BD19&lt;&gt;"",COLUMN('Back data'!$A19:$BD$19)))-L$6)/L17</f>
        <v>0.99092778516995283</v>
      </c>
      <c r="M18" s="13">
        <f t="array" ref="M18">INDEX('Back data'!$A19:$BD19,,MAX(IF('Back data'!$A$9:$BD19&lt;&gt;"",COLUMN('Back data'!$A19:$BD$19)))-M$6)/M17</f>
        <v>0.99512137077582108</v>
      </c>
      <c r="N18" s="13">
        <f t="array" ref="N18">INDEX('Back data'!$A19:$BD19,,MAX(IF('Back data'!$A$9:$BD19&lt;&gt;"",COLUMN('Back data'!$A19:$BD$19)))-N$6)/N17</f>
        <v>0.99259346343757349</v>
      </c>
      <c r="O18" s="13">
        <f t="array" ref="O18">INDEX('Back data'!$A19:$BD19,,MAX(IF('Back data'!$A$9:$BD19&lt;&gt;"",COLUMN('Back data'!$A19:$BD$19)))-O$6)/O17</f>
        <v>0.98157925613047059</v>
      </c>
      <c r="P18" s="35">
        <f t="array" ref="P18">INDEX('Back data'!$A19:$BD19,,MAX(IF('Back data'!$A$9:$BD19&lt;&gt;"",COLUMN('Back data'!$A19:BD$19)))-$P6)/P17</f>
        <v>0.98756513500710563</v>
      </c>
    </row>
    <row r="19" spans="1:16" x14ac:dyDescent="0.25">
      <c r="A19" s="10" t="s">
        <v>74</v>
      </c>
      <c r="B19" s="7" t="s">
        <v>78</v>
      </c>
      <c r="C19" s="12" t="s">
        <v>76</v>
      </c>
      <c r="D19" s="35" cm="1">
        <f t="array" ref="D19">INDEX('Back data'!$A20:$BD20,,MAX(IF('Back data'!$A$9:$BD20&lt;&gt;"",COLUMN('Back data'!$A$19:BD20)))-D$6)/D17</f>
        <v>1.4261266400456359E-2</v>
      </c>
      <c r="E19" s="35" cm="1">
        <f t="array" ref="E19">INDEX('Back data'!$A20:$BD20,,MAX(IF('Back data'!$A$9:$BD20&lt;&gt;"",COLUMN('Back data'!$A$19:BD20)))-E$6)/E17</f>
        <v>1.000973168358126E-2</v>
      </c>
      <c r="F19" s="35" cm="1">
        <f t="array" ref="F19">INDEX('Back data'!$A20:$BD20,,MAX(IF('Back data'!$A$9:$BD20&lt;&gt;"",COLUMN('Back data'!$A$19:BD20)))-F$6)/F17</f>
        <v>1.2797821647379169E-2</v>
      </c>
      <c r="G19" s="35" cm="1">
        <f t="array" ref="G19">INDEX('Back data'!$A20:$BD20,,MAX(IF('Back data'!$A$9:$BD20&lt;&gt;"",COLUMN('Back data'!$A$19:BD20)))-G$6)/G17</f>
        <v>8.040068538289178E-3</v>
      </c>
      <c r="H19" s="35" cm="1">
        <f t="array" ref="H19">INDEX('Back data'!$A20:$BD20,,MAX(IF('Back data'!$A$9:$BD20&lt;&gt;"",COLUMN('Back data'!$A$19:BD20)))-H$6)/H17</f>
        <v>8.0603889457523028E-3</v>
      </c>
      <c r="I19" s="35" cm="1">
        <f t="array" ref="I19">INDEX('Back data'!$A20:$BD20,,MAX(IF('Back data'!$A$9:$BD20&lt;&gt;"",COLUMN('Back data'!$A$19:BD20)))-I$6)/I17</f>
        <v>9.9797877716018175E-3</v>
      </c>
      <c r="J19" s="35" cm="1">
        <f t="array" ref="J19">INDEX('Back data'!$A20:$BD20,,MAX(IF('Back data'!$A$9:$BD20&lt;&gt;"",COLUMN('Back data'!$A$19:BD20)))-J$6)/J17</f>
        <v>1.0419220397156165E-2</v>
      </c>
      <c r="K19" s="35" cm="1">
        <f t="array" ref="K19">INDEX('Back data'!$A20:$BD20,,MAX(IF('Back data'!$A$9:$BD20&lt;&gt;"",COLUMN('Back data'!$A$19:BD20)))-K$6)/K17</f>
        <v>1.4906985339411115E-2</v>
      </c>
      <c r="L19" s="35" cm="1">
        <f t="array" ref="L19">INDEX('Back data'!$A20:$BD20,,MAX(IF('Back data'!$A$9:$BD20&lt;&gt;"",COLUMN('Back data'!$A$19:BD20)))-L$6)/L17</f>
        <v>9.0722148300471754E-3</v>
      </c>
      <c r="M19" s="35" cm="1">
        <f t="array" ref="M19">INDEX('Back data'!$A20:$BD20,,MAX(IF('Back data'!$A$9:$BD20&lt;&gt;"",COLUMN('Back data'!$A$19:BD20)))-M$6)/M17</f>
        <v>4.8786292241789625E-3</v>
      </c>
      <c r="N19" s="35" cm="1">
        <f t="array" ref="N19">INDEX('Back data'!$A20:$BD20,,MAX(IF('Back data'!$A$9:$BD20&lt;&gt;"",COLUMN('Back data'!$A$19:BD20)))-N$6)/N17</f>
        <v>7.406536562426522E-3</v>
      </c>
      <c r="O19" s="35" cm="1">
        <f t="array" ref="O19">INDEX('Back data'!$A20:$BD20,,MAX(IF('Back data'!$A$9:$BD20&lt;&gt;"",COLUMN('Back data'!$A$19:BD20)))-O$6)/O17</f>
        <v>1.8420743869529511E-2</v>
      </c>
      <c r="P19" s="35">
        <f t="array" ref="P19">INDEX('Back data'!$A20:$BD20,,MAX(IF('Back data'!$A$9:$BD20&lt;&gt;"",COLUMN('Back data'!$A$19:BD20)))-P$6)/P17</f>
        <v>1.2434864992894364E-2</v>
      </c>
    </row>
    <row r="22" spans="1:16" x14ac:dyDescent="0.25">
      <c r="C22" s="8" t="s">
        <v>73</v>
      </c>
      <c r="D22" s="9">
        <f t="array" ref="D22">INDEX('Back data'!$A$239:$BD$239,,MAX(IF('Back data'!$A$239:$BD$239&lt;&gt;"",COLUMN('Back data'!$A$239:$BD$239)))-D$6)+INDEX('Back data'!$A$240:$BD$240,,MAX(IF('Back data'!$A$240:$BD$240&lt;&gt;"",COLUMN('Back data'!$A$240:$BD$240)))-D$6)</f>
        <v>67.27</v>
      </c>
      <c r="E22" s="9">
        <f t="array" ref="E22">INDEX('Back data'!$A$239:$BD$239,,MAX(IF('Back data'!$A$239:$BD$239&lt;&gt;"",COLUMN('Back data'!$A$239:$BD$239)))-E$6)+INDEX('Back data'!$A$240:$BD$240,,MAX(IF('Back data'!$A$240:$BD$240&lt;&gt;"",COLUMN('Back data'!$A$240:$BD$240)))-E$6)</f>
        <v>69.929999999999993</v>
      </c>
      <c r="F22" s="9">
        <f t="array" ref="F22">INDEX('Back data'!$A$239:$BD$239,,MAX(IF('Back data'!$A$239:$BD$239&lt;&gt;"",COLUMN('Back data'!$A$239:$BD$239)))-F$6)+INDEX('Back data'!$A$240:$BD$240,,MAX(IF('Back data'!$A$240:$BD$240&lt;&gt;"",COLUMN('Back data'!$A$240:$BD$240)))-F$6)</f>
        <v>68.569999999999993</v>
      </c>
      <c r="G22" s="9">
        <f t="array" ref="G22">INDEX('Back data'!$A$239:$BD$239,,MAX(IF('Back data'!$A$239:$BD$239&lt;&gt;"",COLUMN('Back data'!$A$239:$BD$239)))-G$6)+INDEX('Back data'!$A$240:$BD$240,,MAX(IF('Back data'!$A$240:$BD$240&lt;&gt;"",COLUMN('Back data'!$A$240:$BD$240)))-G$6)</f>
        <v>72.209999999999994</v>
      </c>
      <c r="H22" s="9">
        <f t="array" ref="H22">INDEX('Back data'!$A$239:$BD$239,,MAX(IF('Back data'!$A$239:$BD$239&lt;&gt;"",COLUMN('Back data'!$A$239:$BD$239)))-H$6)+INDEX('Back data'!$A$240:$BD$240,,MAX(IF('Back data'!$A$240:$BD$240&lt;&gt;"",COLUMN('Back data'!$A$240:$BD$240)))-H$6)</f>
        <v>72.58</v>
      </c>
      <c r="I22" s="9">
        <f t="array" ref="I22">INDEX('Back data'!$A$239:$BD$239,,MAX(IF('Back data'!$A$239:$BD$239&lt;&gt;"",COLUMN('Back data'!$A$239:$BD$239)))-I$6)+INDEX('Back data'!$A$240:$BD$240,,MAX(IF('Back data'!$A$240:$BD$240&lt;&gt;"",COLUMN('Back data'!$A$240:$BD$240)))-I$6)</f>
        <v>76.339999999999989</v>
      </c>
      <c r="J22" s="9">
        <f t="array" ref="J22">INDEX('Back data'!$A$239:$BD$239,,MAX(IF('Back data'!$A$239:$BD$239&lt;&gt;"",COLUMN('Back data'!$A$239:$BD$239)))-J$6)+INDEX('Back data'!$A$240:$BD$240,,MAX(IF('Back data'!$A$240:$BD$240&lt;&gt;"",COLUMN('Back data'!$A$240:$BD$240)))-J$6)</f>
        <v>75.86</v>
      </c>
      <c r="K22" s="9">
        <f t="array" ref="K22">INDEX('Back data'!$A$239:$BD$239,,MAX(IF('Back data'!$A$239:$BD$239&lt;&gt;"",COLUMN('Back data'!$A$239:$BD$239)))-K$6)+INDEX('Back data'!$A$240:$BD$240,,MAX(IF('Back data'!$A$240:$BD$240&lt;&gt;"",COLUMN('Back data'!$A$240:$BD$240)))-K$6)</f>
        <v>78.06</v>
      </c>
      <c r="L22" s="9">
        <f t="array" ref="L22">INDEX('Back data'!$A$239:$BD$239,,MAX(IF('Back data'!$A$239:$BD$239&lt;&gt;"",COLUMN('Back data'!$A$239:$BD$239)))-L$6)+INDEX('Back data'!$A$240:$BD$240,,MAX(IF('Back data'!$A$240:$BD$240&lt;&gt;"",COLUMN('Back data'!$A$240:$BD$240)))-L$6)</f>
        <v>80.180000000000007</v>
      </c>
      <c r="M22" s="9">
        <f t="array" ref="M22">INDEX('Back data'!$A$239:$BD$239,,MAX(IF('Back data'!$A$239:$BD$239&lt;&gt;"",COLUMN('Back data'!$A$239:$BD$239)))-M$6)+INDEX('Back data'!$A$240:$BD$240,,MAX(IF('Back data'!$A$240:$BD$240&lt;&gt;"",COLUMN('Back data'!$A$240:$BD$240)))-M$6)</f>
        <v>84.88</v>
      </c>
      <c r="N22" s="9">
        <f t="array" ref="N22">INDEX('Back data'!$A$239:$BD$239,,MAX(IF('Back data'!$A$239:$BD$239&lt;&gt;"",COLUMN('Back data'!$A$239:$BD$239)))-N$6)+INDEX('Back data'!$A$240:$BD$240,,MAX(IF('Back data'!$A$240:$BD$240&lt;&gt;"",COLUMN('Back data'!$A$240:$BD$240)))-N$6)</f>
        <v>83.41</v>
      </c>
      <c r="O22" s="9">
        <f t="array" ref="O22">INDEX('Back data'!$A$239:$BD$239,,MAX(IF('Back data'!$A$239:$BD$239&lt;&gt;"",COLUMN('Back data'!$A$239:$BD$239)))-O$6)+INDEX('Back data'!$A$240:$BD$240,,MAX(IF('Back data'!$A$240:$BD$240&lt;&gt;"",COLUMN('Back data'!$A$240:$BD$240)))-O$6)</f>
        <v>83.649999999999991</v>
      </c>
      <c r="P22" s="34">
        <f t="array" ref="P22">INDEX('Back data'!$A$239:$BD$239,,MAX(IF('Back data'!$A$239:$BD$239&lt;&gt;"",COLUMN('Back data'!$A$239:$BD$239)))-P$6)+INDEX('Back data'!$A$240:$BD$240,,MAX(IF('Back data'!$A$240:$BD$240&lt;&gt;"",COLUMN('Back data'!$A$240:$BD$240)))-P$6)</f>
        <v>82.539999999999992</v>
      </c>
    </row>
    <row r="23" spans="1:16" x14ac:dyDescent="0.25">
      <c r="A23" s="10" t="s">
        <v>74</v>
      </c>
      <c r="B23" s="7" t="s">
        <v>62</v>
      </c>
      <c r="C23" s="12" t="s">
        <v>75</v>
      </c>
      <c r="D23" s="13">
        <f t="array" ref="D23">INDEX('Back data'!$A$239:$BD$239,,MAX(IF('Back data'!$A$239:$BD$239&lt;&gt;"",COLUMN('Back data'!$A$239:$BD$239)))-D$6)/D$22</f>
        <v>0.95555225211832917</v>
      </c>
      <c r="E23" s="13">
        <f t="array" ref="E23">INDEX('Back data'!$A$239:$BD$239,,MAX(IF('Back data'!$A$239:$BD$239&lt;&gt;"",COLUMN('Back data'!$A$239:$BD$239)))-E$6)/E$22</f>
        <v>0.97540397540397539</v>
      </c>
      <c r="F23" s="13">
        <f t="array" ref="F23">INDEX('Back data'!$A$239:$BD$239,,MAX(IF('Back data'!$A$239:$BD$239&lt;&gt;"",COLUMN('Back data'!$A$239:$BD$239)))-F$6)/F$22</f>
        <v>0.97141607116814943</v>
      </c>
      <c r="G23" s="13">
        <f t="array" ref="G23">INDEX('Back data'!$A$239:$BD$239,,MAX(IF('Back data'!$A$239:$BD$239&lt;&gt;"",COLUMN('Back data'!$A$239:$BD$239)))-G$6)/G$22</f>
        <v>0.97631906938097224</v>
      </c>
      <c r="H23" s="13">
        <f t="array" ref="H23">INDEX('Back data'!$A$239:$BD$239,,MAX(IF('Back data'!$A$239:$BD$239&lt;&gt;"",COLUMN('Back data'!$A$239:$BD$239)))-H$6)/H$22</f>
        <v>0.96927528244695504</v>
      </c>
      <c r="I23" s="13">
        <f t="array" ref="I23">INDEX('Back data'!$A$239:$BD$239,,MAX(IF('Back data'!$A$239:$BD$239&lt;&gt;"",COLUMN('Back data'!$A$239:$BD$239)))-I$6)/I$22</f>
        <v>0.9710505632695835</v>
      </c>
      <c r="J23" s="13">
        <f t="array" ref="J23">INDEX('Back data'!$A$239:$BD$239,,MAX(IF('Back data'!$A$239:$BD$239&lt;&gt;"",COLUMN('Back data'!$A$239:$BD$239)))-J$6)/J$22</f>
        <v>0.96559451621407855</v>
      </c>
      <c r="K23" s="13">
        <f t="array" ref="K23">INDEX('Back data'!$A$239:$BD$239,,MAX(IF('Back data'!$A$239:$BD$239&lt;&gt;"",COLUMN('Back data'!$A$239:$BD$239)))-K$6)/K$22</f>
        <v>0.97501921598770169</v>
      </c>
      <c r="L23" s="13">
        <f t="array" ref="L23">INDEX('Back data'!$A$239:$BD$239,,MAX(IF('Back data'!$A$239:$BD$239&lt;&gt;"",COLUMN('Back data'!$A$239:$BD$239)))-L$6)/L$22</f>
        <v>0.97193813918682959</v>
      </c>
      <c r="M23" s="13">
        <f t="array" ref="M23">INDEX('Back data'!$A$239:$BD$239,,MAX(IF('Back data'!$A$239:$BD$239&lt;&gt;"",COLUMN('Back data'!$A$239:$BD$239)))-M$6)/M$22</f>
        <v>0.97514137606032048</v>
      </c>
      <c r="N23" s="13">
        <f t="array" ref="N23">INDEX('Back data'!$A$239:$BD$239,,MAX(IF('Back data'!$A$239:$BD$239&lt;&gt;"",COLUMN('Back data'!$A$239:$BD$239)))-N$6)/N$22</f>
        <v>0.98237621388322749</v>
      </c>
      <c r="O23" s="13">
        <f t="array" ref="O23">INDEX('Back data'!$A$239:$BD$239,,MAX(IF('Back data'!$A$239:$BD$239&lt;&gt;"",COLUMN('Back data'!$A$239:$BD$239)))-O$6)/O$22</f>
        <v>0.97226539151225355</v>
      </c>
      <c r="P23" s="35">
        <f t="array" ref="P23">INDEX('Back data'!$A$239:$BD$239,,MAX(IF('Back data'!$A$239:$BD$239&lt;&gt;"",COLUMN('Back data'!$A$239:$BD$239)))-P$6)/P$22</f>
        <v>0.97928277198933855</v>
      </c>
    </row>
    <row r="24" spans="1:16" x14ac:dyDescent="0.25">
      <c r="A24" s="10" t="s">
        <v>74</v>
      </c>
      <c r="B24" s="7" t="s">
        <v>62</v>
      </c>
      <c r="C24" s="12" t="s">
        <v>76</v>
      </c>
      <c r="D24" s="13">
        <f t="array" ref="D24">INDEX('Back data'!$A$240:$BD$240,,MAX(IF('Back data'!$A$240:$BD$240&lt;&gt;"",COLUMN('Back data'!$A$240:$BD$240)))-D$6)/D$22</f>
        <v>4.4447747881670885E-2</v>
      </c>
      <c r="E24" s="13">
        <f t="array" ref="E24">INDEX('Back data'!$A$240:$BD$240,,MAX(IF('Back data'!$A$240:$BD$240&lt;&gt;"",COLUMN('Back data'!$A$240:$BD$240)))-E$6)/E$22</f>
        <v>2.4596024596024599E-2</v>
      </c>
      <c r="F24" s="13">
        <f t="array" ref="F24">INDEX('Back data'!$A$240:$BD$240,,MAX(IF('Back data'!$A$240:$BD$240&lt;&gt;"",COLUMN('Back data'!$A$240:$BD$240)))-F$6)/F$22</f>
        <v>2.8583928831850666E-2</v>
      </c>
      <c r="G24" s="13">
        <f t="array" ref="G24">INDEX('Back data'!$A$240:$BD$240,,MAX(IF('Back data'!$A$240:$BD$240&lt;&gt;"",COLUMN('Back data'!$A$240:$BD$240)))-G$6)/G$22</f>
        <v>2.3680930619027839E-2</v>
      </c>
      <c r="H24" s="13">
        <f t="array" ref="H24">INDEX('Back data'!$A$240:$BD$240,,MAX(IF('Back data'!$A$240:$BD$240&lt;&gt;"",COLUMN('Back data'!$A$240:$BD$240)))-H$6)/H$22</f>
        <v>3.0724717553044918E-2</v>
      </c>
      <c r="I24" s="13">
        <f t="array" ref="I24">INDEX('Back data'!$A$240:$BD$240,,MAX(IF('Back data'!$A$240:$BD$240&lt;&gt;"",COLUMN('Back data'!$A$240:$BD$240)))-I$6)/I$22</f>
        <v>2.8949436730416563E-2</v>
      </c>
      <c r="J24" s="13">
        <f t="array" ref="J24">INDEX('Back data'!$A$240:$BD$240,,MAX(IF('Back data'!$A$240:$BD$240&lt;&gt;"",COLUMN('Back data'!$A$240:$BD$240)))-J$6)/J$22</f>
        <v>3.4405483785921433E-2</v>
      </c>
      <c r="K24" s="13">
        <f t="array" ref="K24">INDEX('Back data'!$A$240:$BD$240,,MAX(IF('Back data'!$A$240:$BD$240&lt;&gt;"",COLUMN('Back data'!$A$240:$BD$240)))-K$6)/K$22</f>
        <v>2.4980784012298231E-2</v>
      </c>
      <c r="L24" s="13">
        <f t="array" ref="L24">INDEX('Back data'!$A$240:$BD$240,,MAX(IF('Back data'!$A$240:$BD$240&lt;&gt;"",COLUMN('Back data'!$A$240:$BD$240)))-L$6)/L$22</f>
        <v>2.8061860813170365E-2</v>
      </c>
      <c r="M24" s="13">
        <f t="array" ref="M24">INDEX('Back data'!$A$240:$BD$240,,MAX(IF('Back data'!$A$240:$BD$240&lt;&gt;"",COLUMN('Back data'!$A$240:$BD$240)))-M$6)/M$22</f>
        <v>2.4858623939679546E-2</v>
      </c>
      <c r="N24" s="13">
        <f t="array" ref="N24">INDEX('Back data'!$A$240:$BD$240,,MAX(IF('Back data'!$A$240:$BD$240&lt;&gt;"",COLUMN('Back data'!$A$240:$BD$240)))-N$6)/N$22</f>
        <v>1.762378611677257E-2</v>
      </c>
      <c r="O24" s="13">
        <f t="array" ref="O24">INDEX('Back data'!$A$240:$BD$240,,MAX(IF('Back data'!$A$240:$BD$240&lt;&gt;"",COLUMN('Back data'!$A$240:$BD$240)))-O$6)/O$22</f>
        <v>2.7734608487746563E-2</v>
      </c>
      <c r="P24" s="35">
        <f t="array" ref="P24">INDEX('Back data'!$A$240:$BD$240,,MAX(IF('Back data'!$A$240:$BD$240&lt;&gt;"",COLUMN('Back data'!$A$240:$BD$240)))-P$6)/P$22</f>
        <v>2.07172280106615E-2</v>
      </c>
    </row>
    <row r="27" spans="1:16" x14ac:dyDescent="0.25">
      <c r="C27" s="8" t="s">
        <v>73</v>
      </c>
      <c r="D27" s="9">
        <f t="array" ref="D27">INDEX('Back data'!$A$245:$BD$245,,MAX(IF('Back data'!$A$245:$BD$245&lt;&gt;"",COLUMN('Back data'!$A$245:$BD$245)))-D$6)+INDEX('Back data'!$A$246:$BD$246,,MAX(IF('Back data'!$A$246:$BD$246&lt;&gt;"",COLUMN('Back data'!$A$246:$BD$246)))-D$6)</f>
        <v>70.099999999999994</v>
      </c>
      <c r="E27" s="9">
        <f t="array" ref="E27">INDEX('Back data'!$A$245:$BD$245,,MAX(IF('Back data'!$A$245:$BD$245&lt;&gt;"",COLUMN('Back data'!$A$245:$BD$245)))-E$6)+INDEX('Back data'!$A$246:$BD$246,,MAX(IF('Back data'!$A$246:$BD$246&lt;&gt;"",COLUMN('Back data'!$A$246:$BD$246)))-E$6)</f>
        <v>71.790000000000006</v>
      </c>
      <c r="F27" s="9">
        <f t="array" ref="F27">INDEX('Back data'!$A$245:$BD$245,,MAX(IF('Back data'!$A$245:$BD$245&lt;&gt;"",COLUMN('Back data'!$A$245:$BD$245)))-F$6)+INDEX('Back data'!$A$246:$BD$246,,MAX(IF('Back data'!$A$246:$BD$246&lt;&gt;"",COLUMN('Back data'!$A$246:$BD$246)))-F$6)</f>
        <v>74.289999999999992</v>
      </c>
      <c r="G27" s="9">
        <f t="array" ref="G27">INDEX('Back data'!$A$245:$BD$245,,MAX(IF('Back data'!$A$245:$BD$245&lt;&gt;"",COLUMN('Back data'!$A$245:$BD$245)))-G$6)+INDEX('Back data'!$A$246:$BD$246,,MAX(IF('Back data'!$A$246:$BD$246&lt;&gt;"",COLUMN('Back data'!$A$246:$BD$246)))-G$6)</f>
        <v>76.350000000000009</v>
      </c>
      <c r="H27" s="9">
        <f t="array" ref="H27">INDEX('Back data'!$A$245:$BD$245,,MAX(IF('Back data'!$A$245:$BD$245&lt;&gt;"",COLUMN('Back data'!$A$245:$BD$245)))-H$6)+INDEX('Back data'!$A$246:$BD$246,,MAX(IF('Back data'!$A$246:$BD$246&lt;&gt;"",COLUMN('Back data'!$A$246:$BD$246)))-H$6)</f>
        <v>78.510000000000005</v>
      </c>
      <c r="I27" s="9">
        <f t="array" ref="I27">INDEX('Back data'!$A$245:$BD$245,,MAX(IF('Back data'!$A$245:$BD$245&lt;&gt;"",COLUMN('Back data'!$A$245:$BD$245)))-I$6)+INDEX('Back data'!$A$246:$BD$246,,MAX(IF('Back data'!$A$246:$BD$246&lt;&gt;"",COLUMN('Back data'!$A$246:$BD$246)))-I$6)</f>
        <v>80.429999999999993</v>
      </c>
      <c r="J27" s="9">
        <f t="array" ref="J27">INDEX('Back data'!$A$245:$BD$245,,MAX(IF('Back data'!$A$245:$BD$245&lt;&gt;"",COLUMN('Back data'!$A$245:$BD$245)))-J$6)+INDEX('Back data'!$A$246:$BD$246,,MAX(IF('Back data'!$A$246:$BD$246&lt;&gt;"",COLUMN('Back data'!$A$246:$BD$246)))-J$6)</f>
        <v>82.25</v>
      </c>
      <c r="K27" s="9">
        <f t="array" ref="K27">INDEX('Back data'!$A$245:$BD$245,,MAX(IF('Back data'!$A$245:$BD$245&lt;&gt;"",COLUMN('Back data'!$A$245:$BD$245)))-K$6)+INDEX('Back data'!$A$246:$BD$246,,MAX(IF('Back data'!$A$246:$BD$246&lt;&gt;"",COLUMN('Back data'!$A$246:$BD$246)))-K$6)</f>
        <v>81.75</v>
      </c>
      <c r="L27" s="9">
        <f t="array" ref="L27">INDEX('Back data'!$A$245:$BD$245,,MAX(IF('Back data'!$A$245:$BD$245&lt;&gt;"",COLUMN('Back data'!$A$245:$BD$245)))-L$6)+INDEX('Back data'!$A$246:$BD$246,,MAX(IF('Back data'!$A$246:$BD$246&lt;&gt;"",COLUMN('Back data'!$A$246:$BD$246)))-L$6)</f>
        <v>82.7</v>
      </c>
      <c r="M27" s="9">
        <f t="array" ref="M27">INDEX('Back data'!$A$245:$BD$245,,MAX(IF('Back data'!$A$245:$BD$245&lt;&gt;"",COLUMN('Back data'!$A$245:$BD$245)))-M$6)+INDEX('Back data'!$A$246:$BD$246,,MAX(IF('Back data'!$A$246:$BD$246&lt;&gt;"",COLUMN('Back data'!$A$246:$BD$246)))-M$6)</f>
        <v>84.42</v>
      </c>
      <c r="N27" s="9">
        <f t="array" ref="N27">INDEX('Back data'!$A$245:$BD$245,,MAX(IF('Back data'!$A$245:$BD$245&lt;&gt;"",COLUMN('Back data'!$A$245:$BD$245)))-N$6)+INDEX('Back data'!$A$246:$BD$246,,MAX(IF('Back data'!$A$246:$BD$246&lt;&gt;"",COLUMN('Back data'!$A$246:$BD$246)))-N$6)</f>
        <v>85.11</v>
      </c>
      <c r="O27" s="9">
        <f t="array" ref="O27">INDEX('Back data'!$A$245:$BD$245,,MAX(IF('Back data'!$A$245:$BD$245&lt;&gt;"",COLUMN('Back data'!$A$245:$BD$245)))-O$6)+INDEX('Back data'!$A$246:$BD$246,,MAX(IF('Back data'!$A$246:$BD$246&lt;&gt;"",COLUMN('Back data'!$A$246:$BD$246)))-O$6)</f>
        <v>85.34</v>
      </c>
      <c r="P27" s="34">
        <f t="array" ref="P27">INDEX('Back data'!$A$245:$BD$245,,MAX(IF('Back data'!$A$245:$BD$245&lt;&gt;"",COLUMN('Back data'!$A$245:$BD$245)))-P$6)+INDEX('Back data'!$A$246:$BD$246,,MAX(IF('Back data'!$A$246:$BD$246&lt;&gt;"",COLUMN('Back data'!$A$246:$BD$246)))-P$6)</f>
        <v>84.77000000000001</v>
      </c>
    </row>
    <row r="28" spans="1:16" x14ac:dyDescent="0.25">
      <c r="A28" s="10" t="s">
        <v>74</v>
      </c>
      <c r="B28" s="7" t="s">
        <v>67</v>
      </c>
      <c r="C28" s="12" t="s">
        <v>75</v>
      </c>
      <c r="D28" s="13">
        <f t="array" ref="D28">INDEX('Back data'!$A$245:$BD$245,,MAX(IF('Back data'!$A$245:$BD$245&lt;&gt;"",COLUMN('Back data'!$A$245:$BD$245)))-D$6)/D27</f>
        <v>0.98074179743223977</v>
      </c>
      <c r="E28" s="13">
        <f t="array" ref="E28">INDEX('Back data'!$A$245:$BD$245,,MAX(IF('Back data'!$A$245:$BD$245&lt;&gt;"",COLUMN('Back data'!$A$245:$BD$245)))-E$6)/E27</f>
        <v>0.98008079119654534</v>
      </c>
      <c r="F28" s="13">
        <f t="array" ref="F28">INDEX('Back data'!$A$245:$BD$245,,MAX(IF('Back data'!$A$245:$BD$245&lt;&gt;"",COLUMN('Back data'!$A$245:$BD$245)))-F$6)/F27</f>
        <v>0.98034728765648149</v>
      </c>
      <c r="G28" s="13">
        <f t="array" ref="G28">INDEX('Back data'!$A$245:$BD$245,,MAX(IF('Back data'!$A$245:$BD$245&lt;&gt;"",COLUMN('Back data'!$A$245:$BD$245)))-G$6)/G27</f>
        <v>0.98166339227242949</v>
      </c>
      <c r="H28" s="13">
        <f t="array" ref="H28">INDEX('Back data'!$A$245:$BD$245,,MAX(IF('Back data'!$A$245:$BD$245&lt;&gt;"",COLUMN('Back data'!$A$245:$BD$245)))-H$6)/H27</f>
        <v>0.9840784613425041</v>
      </c>
      <c r="I28" s="13">
        <f t="array" ref="I28">INDEX('Back data'!$A$245:$BD$245,,MAX(IF('Back data'!$A$245:$BD$245&lt;&gt;"",COLUMN('Back data'!$A$245:$BD$245)))-I$6)/I27</f>
        <v>0.98010692527663812</v>
      </c>
      <c r="J28" s="13">
        <f t="array" ref="J28">INDEX('Back data'!$A$245:$BD$245,,MAX(IF('Back data'!$A$245:$BD$245&lt;&gt;"",COLUMN('Back data'!$A$245:$BD$245)))-J$6)/J27</f>
        <v>0.98626139817629188</v>
      </c>
      <c r="K28" s="13">
        <f t="array" ref="K28">INDEX('Back data'!$A$245:$BD$245,,MAX(IF('Back data'!$A$245:$BD$245&lt;&gt;"",COLUMN('Back data'!$A$245:$BD$245)))-K$6)/K27</f>
        <v>0.98079510703363926</v>
      </c>
      <c r="L28" s="13">
        <f t="array" ref="L28">INDEX('Back data'!$A$245:$BD$245,,MAX(IF('Back data'!$A$245:$BD$245&lt;&gt;"",COLUMN('Back data'!$A$245:$BD$245)))-L$6)/L27</f>
        <v>0.98597339782345828</v>
      </c>
      <c r="M28" s="13">
        <f t="array" ref="M28">INDEX('Back data'!$A$245:$BD$245,,MAX(IF('Back data'!$A$245:$BD$245&lt;&gt;"",COLUMN('Back data'!$A$245:$BD$245)))-M$6)/M27</f>
        <v>0.98021795782989807</v>
      </c>
      <c r="N28" s="13">
        <f t="array" ref="N28">INDEX('Back data'!$A$245:$BD$245,,MAX(IF('Back data'!$A$245:$BD$245&lt;&gt;"",COLUMN('Back data'!$A$245:$BD$245)))-N$6)/N27</f>
        <v>0.99071789448948411</v>
      </c>
      <c r="O28" s="13">
        <f t="array" ref="O28">INDEX('Back data'!$A$245:$BD$245,,MAX(IF('Back data'!$A$245:$BD$245&lt;&gt;"",COLUMN('Back data'!$A$245:$BD$245)))-O$6)/O27</f>
        <v>0.98652449027419731</v>
      </c>
      <c r="P28" s="35">
        <f t="array" ref="P28">INDEX('Back data'!$A$245:$BD$245,,MAX(IF('Back data'!$A$245:$BD$245&lt;&gt;"",COLUMN('Back data'!$A$245:$BD$245)))-P$6)/P27</f>
        <v>0.98313082458416889</v>
      </c>
    </row>
    <row r="29" spans="1:16" x14ac:dyDescent="0.25">
      <c r="A29" s="10" t="s">
        <v>74</v>
      </c>
      <c r="B29" s="7" t="s">
        <v>67</v>
      </c>
      <c r="C29" s="12" t="s">
        <v>76</v>
      </c>
      <c r="D29" s="13">
        <f t="array" ref="D29">INDEX('Back data'!$A$246:$BD$246,,MAX(IF('Back data'!$A$246:$BD$246&lt;&gt;"",COLUMN('Back data'!$A$246:$BD$246)))-D$6)/D27</f>
        <v>1.9258202567760344E-2</v>
      </c>
      <c r="E29" s="13">
        <f t="array" ref="E29">INDEX('Back data'!$A$246:$BD$246,,MAX(IF('Back data'!$A$246:$BD$246&lt;&gt;"",COLUMN('Back data'!$A$246:$BD$246)))-E$6)/E27</f>
        <v>1.9919208803454519E-2</v>
      </c>
      <c r="F29" s="13">
        <f t="array" ref="F29">INDEX('Back data'!$A$246:$BD$246,,MAX(IF('Back data'!$A$246:$BD$246&lt;&gt;"",COLUMN('Back data'!$A$246:$BD$246)))-F$6)/F27</f>
        <v>1.9652712343518643E-2</v>
      </c>
      <c r="G29" s="13">
        <f t="array" ref="G29">INDEX('Back data'!$A$246:$BD$246,,MAX(IF('Back data'!$A$246:$BD$246&lt;&gt;"",COLUMN('Back data'!$A$246:$BD$246)))-G$6)/G27</f>
        <v>1.8336607727570398E-2</v>
      </c>
      <c r="H29" s="13">
        <f t="array" ref="H29">INDEX('Back data'!$A$246:$BD$246,,MAX(IF('Back data'!$A$246:$BD$246&lt;&gt;"",COLUMN('Back data'!$A$246:$BD$246)))-H$6)/H27</f>
        <v>1.5921538657495859E-2</v>
      </c>
      <c r="I29" s="13">
        <f t="array" ref="I29">INDEX('Back data'!$A$246:$BD$246,,MAX(IF('Back data'!$A$246:$BD$246&lt;&gt;"",COLUMN('Back data'!$A$246:$BD$246)))-I$6)/I27</f>
        <v>1.9893074723361933E-2</v>
      </c>
      <c r="J29" s="13">
        <f t="array" ref="J29">INDEX('Back data'!$A$246:$BD$246,,MAX(IF('Back data'!$A$246:$BD$246&lt;&gt;"",COLUMN('Back data'!$A$246:$BD$246)))-J$6)/J27</f>
        <v>1.3738601823708205E-2</v>
      </c>
      <c r="K29" s="13">
        <f t="array" ref="K29">INDEX('Back data'!$A$246:$BD$246,,MAX(IF('Back data'!$A$246:$BD$246&lt;&gt;"",COLUMN('Back data'!$A$246:$BD$246)))-K$6)/K27</f>
        <v>1.9204892966360857E-2</v>
      </c>
      <c r="L29" s="13">
        <f t="array" ref="L29">INDEX('Back data'!$A$246:$BD$246,,MAX(IF('Back data'!$A$246:$BD$246&lt;&gt;"",COLUMN('Back data'!$A$246:$BD$246)))-L$6)/L27</f>
        <v>1.4026602176541716E-2</v>
      </c>
      <c r="M29" s="13">
        <f t="array" ref="M29">INDEX('Back data'!$A$246:$BD$246,,MAX(IF('Back data'!$A$246:$BD$246&lt;&gt;"",COLUMN('Back data'!$A$246:$BD$246)))-M$6)/M27</f>
        <v>1.978204217010187E-2</v>
      </c>
      <c r="N29" s="13">
        <f t="array" ref="N29">INDEX('Back data'!$A$246:$BD$246,,MAX(IF('Back data'!$A$246:$BD$246&lt;&gt;"",COLUMN('Back data'!$A$246:$BD$246)))-N$6)/N27</f>
        <v>9.2821055105158038E-3</v>
      </c>
      <c r="O29" s="13">
        <f t="array" ref="O29">INDEX('Back data'!$A$246:$BD$246,,MAX(IF('Back data'!$A$246:$BD$246&lt;&gt;"",COLUMN('Back data'!$A$246:$BD$246)))-O$6)/O27</f>
        <v>1.347550972580267E-2</v>
      </c>
      <c r="P29" s="35">
        <f t="array" ref="P29">INDEX('Back data'!$A$246:$BD$246,,MAX(IF('Back data'!$A$246:$BD$246&lt;&gt;"",COLUMN('Back data'!$A$246:$BD$246)))-P$6)/P27</f>
        <v>1.6869175415831071E-2</v>
      </c>
    </row>
    <row r="32" spans="1:16" x14ac:dyDescent="0.25">
      <c r="C32" s="8" t="s">
        <v>73</v>
      </c>
      <c r="D32" s="9">
        <f t="array" ref="D32">INDEX('Back data'!$A$251:$BD$251,,MAX(IF('Back data'!$A$251:$BD$251&lt;&gt;"",COLUMN('Back data'!$A$251:$BD$251)))-D$6)+INDEX('Back data'!$A$252:$BD$252,,MAX(IF('Back data'!$A$252:$BD$252&lt;&gt;"",COLUMN('Back data'!$A$252:$BD$252)))-D$6)</f>
        <v>69.740000000000009</v>
      </c>
      <c r="E32" s="9">
        <f t="array" ref="E32">INDEX('Back data'!$A$251:$BD$251,,MAX(IF('Back data'!$A$251:$BD$251&lt;&gt;"",COLUMN('Back data'!$A$251:$BD$251)))-E$6)+INDEX('Back data'!$A$252:$BD$252,,MAX(IF('Back data'!$A$252:$BD$252&lt;&gt;"",COLUMN('Back data'!$A$252:$BD$252)))-E$6)</f>
        <v>71.8</v>
      </c>
      <c r="F32" s="9">
        <f t="array" ref="F32">INDEX('Back data'!$A$251:$BD$251,,MAX(IF('Back data'!$A$251:$BD$251&lt;&gt;"",COLUMN('Back data'!$A$251:$BD$251)))-F$6)+INDEX('Back data'!$A$252:$BD$252,,MAX(IF('Back data'!$A$252:$BD$252&lt;&gt;"",COLUMN('Back data'!$A$252:$BD$252)))-F$6)</f>
        <v>71.819999999999993</v>
      </c>
      <c r="G32" s="9">
        <f t="array" ref="G32">INDEX('Back data'!$A$251:$BD$251,,MAX(IF('Back data'!$A$251:$BD$251&lt;&gt;"",COLUMN('Back data'!$A$251:$BD$251)))-G$6)+INDEX('Back data'!$A$252:$BD$252,,MAX(IF('Back data'!$A$252:$BD$252&lt;&gt;"",COLUMN('Back data'!$A$252:$BD$252)))-G$6)</f>
        <v>75.59</v>
      </c>
      <c r="H32" s="9">
        <f t="array" ref="H32">INDEX('Back data'!$A$251:$BD$251,,MAX(IF('Back data'!$A$251:$BD$251&lt;&gt;"",COLUMN('Back data'!$A$251:$BD$251)))-H$6)+INDEX('Back data'!$A$252:$BD$252,,MAX(IF('Back data'!$A$252:$BD$252&lt;&gt;"",COLUMN('Back data'!$A$252:$BD$252)))-H$6)</f>
        <v>77.55</v>
      </c>
      <c r="I32" s="9">
        <f t="array" ref="I32">INDEX('Back data'!$A$251:$BD$251,,MAX(IF('Back data'!$A$251:$BD$251&lt;&gt;"",COLUMN('Back data'!$A$251:$BD$251)))-I$6)+INDEX('Back data'!$A$252:$BD$252,,MAX(IF('Back data'!$A$252:$BD$252&lt;&gt;"",COLUMN('Back data'!$A$252:$BD$252)))-I$6)</f>
        <v>77.84</v>
      </c>
      <c r="J32" s="9">
        <f t="array" ref="J32">INDEX('Back data'!$A$251:$BD$251,,MAX(IF('Back data'!$A$251:$BD$251&lt;&gt;"",COLUMN('Back data'!$A$251:$BD$251)))-J$6)+INDEX('Back data'!$A$252:$BD$252,,MAX(IF('Back data'!$A$252:$BD$252&lt;&gt;"",COLUMN('Back data'!$A$252:$BD$252)))-J$6)</f>
        <v>81.52000000000001</v>
      </c>
      <c r="K32" s="9">
        <f t="array" ref="K32">INDEX('Back data'!$A$251:$BD$251,,MAX(IF('Back data'!$A$251:$BD$251&lt;&gt;"",COLUMN('Back data'!$A$251:$BD$251)))-K$6)+INDEX('Back data'!$A$252:$BD$252,,MAX(IF('Back data'!$A$252:$BD$252&lt;&gt;"",COLUMN('Back data'!$A$252:$BD$252)))-K$6)</f>
        <v>80.09</v>
      </c>
      <c r="L32" s="9">
        <f t="array" ref="L32">INDEX('Back data'!$A$251:$BD$251,,MAX(IF('Back data'!$A$251:$BD$251&lt;&gt;"",COLUMN('Back data'!$A$251:$BD$251)))-L$6)+INDEX('Back data'!$A$252:$BD$252,,MAX(IF('Back data'!$A$252:$BD$252&lt;&gt;"",COLUMN('Back data'!$A$252:$BD$252)))-L$6)</f>
        <v>81.599999999999994</v>
      </c>
      <c r="M32" s="9">
        <f t="array" ref="M32">INDEX('Back data'!$A$251:$BD$251,,MAX(IF('Back data'!$A$251:$BD$251&lt;&gt;"",COLUMN('Back data'!$A$251:$BD$251)))-M$6)+INDEX('Back data'!$A$252:$BD$252,,MAX(IF('Back data'!$A$252:$BD$252&lt;&gt;"",COLUMN('Back data'!$A$252:$BD$252)))-M$6)</f>
        <v>82.89</v>
      </c>
      <c r="N32" s="9">
        <f t="array" ref="N32">INDEX('Back data'!$A$251:$BD$251,,MAX(IF('Back data'!$A$251:$BD$251&lt;&gt;"",COLUMN('Back data'!$A$251:$BD$251)))-N$6)+INDEX('Back data'!$A$252:$BD$252,,MAX(IF('Back data'!$A$252:$BD$252&lt;&gt;"",COLUMN('Back data'!$A$252:$BD$252)))-N$6)</f>
        <v>84.649999999999991</v>
      </c>
      <c r="O32" s="9">
        <f t="array" ref="O32">INDEX('Back data'!$A$251:$BD$251,,MAX(IF('Back data'!$A$251:$BD$251&lt;&gt;"",COLUMN('Back data'!$A$251:$BD$251)))-O$6)+INDEX('Back data'!$A$252:$BD$252,,MAX(IF('Back data'!$A$252:$BD$252&lt;&gt;"",COLUMN('Back data'!$A$252:$BD$252)))-O$6)</f>
        <v>85.259999999999991</v>
      </c>
      <c r="P32" s="34">
        <f t="array" ref="P32">INDEX('Back data'!$A$251:$BD$251,,MAX(IF('Back data'!$A$251:$BD$251&lt;&gt;"",COLUMN('Back data'!$A$251:$BD$251)))-P$6)+INDEX('Back data'!$A$252:$BD$252,,MAX(IF('Back data'!$A$252:$BD$252&lt;&gt;"",COLUMN('Back data'!$A$252:$BD$252)))-P$6)</f>
        <v>84</v>
      </c>
    </row>
    <row r="33" spans="1:63" x14ac:dyDescent="0.25">
      <c r="A33" s="10" t="s">
        <v>74</v>
      </c>
      <c r="B33" s="7" t="s">
        <v>72</v>
      </c>
      <c r="C33" s="12" t="s">
        <v>75</v>
      </c>
      <c r="D33" s="13">
        <f t="array" ref="D33">INDEX('Back data'!$A$251:$BD$251,,MAX(IF('Back data'!$A$251:$BD$251&lt;&gt;"",COLUMN('Back data'!$A$251:$BD$251)))-D$6)/D32</f>
        <v>0.95798680814453674</v>
      </c>
      <c r="E33" s="13">
        <f t="array" ref="E33">INDEX('Back data'!$A$251:$BD$251,,MAX(IF('Back data'!$A$251:$BD$251&lt;&gt;"",COLUMN('Back data'!$A$251:$BD$251)))-E$6)/E32</f>
        <v>0.97228412256267416</v>
      </c>
      <c r="F33" s="13">
        <f t="array" ref="F33">INDEX('Back data'!$A$251:$BD$251,,MAX(IF('Back data'!$A$251:$BD$251&lt;&gt;"",COLUMN('Back data'!$A$251:$BD$251)))-F$6)/F32</f>
        <v>0.97535505430242275</v>
      </c>
      <c r="G33" s="13">
        <f t="array" ref="G33">INDEX('Back data'!$A$251:$BD$251,,MAX(IF('Back data'!$A$251:$BD$251&lt;&gt;"",COLUMN('Back data'!$A$251:$BD$251)))-G$6)/G32</f>
        <v>0.97063103585130306</v>
      </c>
      <c r="H33" s="13">
        <f t="array" ref="H33">INDEX('Back data'!$A$251:$BD$251,,MAX(IF('Back data'!$A$251:$BD$251&lt;&gt;"",COLUMN('Back data'!$A$251:$BD$251)))-H$6)/H32</f>
        <v>0.97176015473887822</v>
      </c>
      <c r="I33" s="13">
        <f t="array" ref="I33">INDEX('Back data'!$A$251:$BD$251,,MAX(IF('Back data'!$A$251:$BD$251&lt;&gt;"",COLUMN('Back data'!$A$251:$BD$251)))-I$6)/I32</f>
        <v>0.96004624871531352</v>
      </c>
      <c r="J33" s="13">
        <f t="array" ref="J33">INDEX('Back data'!$A$251:$BD$251,,MAX(IF('Back data'!$A$251:$BD$251&lt;&gt;"",COLUMN('Back data'!$A$251:$BD$251)))-J$6)/J32</f>
        <v>0.95694308145240425</v>
      </c>
      <c r="K33" s="13">
        <f t="array" ref="K33">INDEX('Back data'!$A$251:$BD$251,,MAX(IF('Back data'!$A$251:$BD$251&lt;&gt;"",COLUMN('Back data'!$A$251:$BD$251)))-K$6)/K32</f>
        <v>0.94243975527531532</v>
      </c>
      <c r="L33" s="13">
        <f t="array" ref="L33">INDEX('Back data'!$A$251:$BD$251,,MAX(IF('Back data'!$A$251:$BD$251&lt;&gt;"",COLUMN('Back data'!$A$251:$BD$251)))-L$6)/L32</f>
        <v>0.97156862745098049</v>
      </c>
      <c r="M33" s="13">
        <f t="array" ref="M33">INDEX('Back data'!$A$251:$BD$251,,MAX(IF('Back data'!$A$251:$BD$251&lt;&gt;"",COLUMN('Back data'!$A$251:$BD$251)))-M$6)/M32</f>
        <v>0.9623597538906985</v>
      </c>
      <c r="N33" s="13">
        <f t="array" ref="N33">INDEX('Back data'!$A$251:$BD$251,,MAX(IF('Back data'!$A$251:$BD$251&lt;&gt;"",COLUMN('Back data'!$A$251:$BD$251)))-N$6)/N32</f>
        <v>0.96857649143532198</v>
      </c>
      <c r="O33" s="13">
        <f t="array" ref="O33">INDEX('Back data'!$A$251:$BD$251,,MAX(IF('Back data'!$A$251:$BD$251&lt;&gt;"",COLUMN('Back data'!$A$251:$BD$251)))-O$6)/O32</f>
        <v>0.93854093361482527</v>
      </c>
      <c r="P33" s="35">
        <f t="array" ref="P33">INDEX('Back data'!$A$251:$BD$251,,MAX(IF('Back data'!$A$251:$BD$251&lt;&gt;"",COLUMN('Back data'!$A$251:$BD$251)))-P$6)/P32</f>
        <v>0.95464285714285713</v>
      </c>
    </row>
    <row r="34" spans="1:63" x14ac:dyDescent="0.25">
      <c r="A34" s="10" t="s">
        <v>74</v>
      </c>
      <c r="B34" s="7" t="s">
        <v>72</v>
      </c>
      <c r="C34" s="12" t="s">
        <v>76</v>
      </c>
      <c r="D34" s="13">
        <f t="array" ref="D34">INDEX('Back data'!$A$252:$BD$252,,MAX(IF('Back data'!$A$252:$BD$252&lt;&gt;"",COLUMN('Back data'!$A$252:$BD$252)))-D$6)/D32</f>
        <v>4.2013191855463143E-2</v>
      </c>
      <c r="E34" s="13">
        <f t="array" ref="E34">INDEX('Back data'!$A$252:$BD$252,,MAX(IF('Back data'!$A$252:$BD$252&lt;&gt;"",COLUMN('Back data'!$A$252:$BD$252)))-E$6)/E32</f>
        <v>2.7715877437325908E-2</v>
      </c>
      <c r="F34" s="13">
        <f t="array" ref="F34">INDEX('Back data'!$A$252:$BD$252,,MAX(IF('Back data'!$A$252:$BD$252&lt;&gt;"",COLUMN('Back data'!$A$252:$BD$252)))-F$6)/F32</f>
        <v>2.4644945697577279E-2</v>
      </c>
      <c r="G34" s="13">
        <f t="array" ref="G34">INDEX('Back data'!$A$252:$BD$252,,MAX(IF('Back data'!$A$252:$BD$252&lt;&gt;"",COLUMN('Back data'!$A$252:$BD$252)))-G$6)/G32</f>
        <v>2.936896414869692E-2</v>
      </c>
      <c r="H34" s="13">
        <f t="array" ref="H34">INDEX('Back data'!$A$252:$BD$252,,MAX(IF('Back data'!$A$252:$BD$252&lt;&gt;"",COLUMN('Back data'!$A$252:$BD$252)))-H$6)/H32</f>
        <v>2.8239845261121856E-2</v>
      </c>
      <c r="I34" s="13">
        <f t="array" ref="I34">INDEX('Back data'!$A$252:$BD$252,,MAX(IF('Back data'!$A$252:$BD$252&lt;&gt;"",COLUMN('Back data'!$A$252:$BD$252)))-I$6)/I32</f>
        <v>3.9953751284686534E-2</v>
      </c>
      <c r="J34" s="13">
        <f t="array" ref="J34">INDEX('Back data'!$A$252:$BD$252,,MAX(IF('Back data'!$A$252:$BD$252&lt;&gt;"",COLUMN('Back data'!$A$252:$BD$252)))-J$6)/J32</f>
        <v>4.3056918547595677E-2</v>
      </c>
      <c r="K34" s="13">
        <f t="array" ref="K34">INDEX('Back data'!$A$252:$BD$252,,MAX(IF('Back data'!$A$252:$BD$252&lt;&gt;"",COLUMN('Back data'!$A$252:$BD$252)))-K$6)/K32</f>
        <v>5.7560244724684732E-2</v>
      </c>
      <c r="L34" s="13">
        <f t="array" ref="L34">INDEX('Back data'!$A$252:$BD$252,,MAX(IF('Back data'!$A$252:$BD$252&lt;&gt;"",COLUMN('Back data'!$A$252:$BD$252)))-L$6)/L32</f>
        <v>2.8431372549019607E-2</v>
      </c>
      <c r="M34" s="13">
        <f t="array" ref="M34">INDEX('Back data'!$A$252:$BD$252,,MAX(IF('Back data'!$A$252:$BD$252&lt;&gt;"",COLUMN('Back data'!$A$252:$BD$252)))-M$6)/M32</f>
        <v>3.7640246109301487E-2</v>
      </c>
      <c r="N34" s="13">
        <f t="array" ref="N34">INDEX('Back data'!$A$252:$BD$252,,MAX(IF('Back data'!$A$252:$BD$252&lt;&gt;"",COLUMN('Back data'!$A$252:$BD$252)))-N$6)/N32</f>
        <v>3.1423508564678092E-2</v>
      </c>
      <c r="O34" s="13">
        <f t="array" ref="O34">INDEX('Back data'!$A$252:$BD$252,,MAX(IF('Back data'!$A$252:$BD$252&lt;&gt;"",COLUMN('Back data'!$A$252:$BD$252)))-O$6)/O32</f>
        <v>6.1459066385174767E-2</v>
      </c>
      <c r="P34" s="35">
        <f t="array" ref="P34">INDEX('Back data'!$A$252:$BD$252,,MAX(IF('Back data'!$A$252:$BD$252&lt;&gt;"",COLUMN('Back data'!$A$252:$BD$252)))-P$6)/P32</f>
        <v>4.535714285714286E-2</v>
      </c>
    </row>
    <row r="36" spans="1:63" ht="20.100000000000001" customHeight="1" x14ac:dyDescent="0.25"/>
    <row r="37" spans="1:63" ht="20.100000000000001" customHeight="1" x14ac:dyDescent="0.25"/>
    <row r="38" spans="1:63" ht="20.100000000000001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44593</v>
      </c>
      <c r="E39" s="37">
        <f t="shared" si="0"/>
        <v>44621</v>
      </c>
      <c r="F39" s="37">
        <f t="shared" si="0"/>
        <v>44652</v>
      </c>
      <c r="G39" s="37">
        <f t="shared" si="0"/>
        <v>44682</v>
      </c>
      <c r="H39" s="37">
        <f t="shared" si="0"/>
        <v>44713</v>
      </c>
      <c r="I39" s="37">
        <f t="shared" si="0"/>
        <v>44743</v>
      </c>
      <c r="J39" s="37">
        <f t="shared" si="0"/>
        <v>44774</v>
      </c>
      <c r="K39" s="37">
        <f t="shared" si="0"/>
        <v>44805</v>
      </c>
      <c r="L39" s="37">
        <f t="shared" si="0"/>
        <v>44835</v>
      </c>
      <c r="M39" s="37">
        <f t="shared" si="0"/>
        <v>44866</v>
      </c>
      <c r="N39" s="37">
        <f t="shared" si="0"/>
        <v>44896</v>
      </c>
      <c r="O39" s="37">
        <f t="shared" si="0"/>
        <v>44927</v>
      </c>
      <c r="P39" s="37">
        <f>P5</f>
        <v>44958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73</v>
      </c>
      <c r="D40" s="9">
        <f t="array" ref="D40">INDEX('Back data'!$A$36:$BD$36,,MAX(IF('Back data'!$A$36:$BD$36&lt;&gt;"",COLUMN('Back data'!$A$36:$BD$36)))-D$6)+INDEX('Back data'!$A$37:$BD$37,,MAX(IF('Back data'!$A$37:$BD$37&lt;&gt;"",COLUMN('Back data'!$A$37:$BD$37)))-D$6)</f>
        <v>67.09</v>
      </c>
      <c r="E40" s="9">
        <f t="array" ref="E40">INDEX('Back data'!$A$36:$BD$36,,MAX(IF('Back data'!$A$36:$BD$36&lt;&gt;"",COLUMN('Back data'!$A$36:$BD$36)))-E$6)+INDEX('Back data'!$A$37:$BD$37,,MAX(IF('Back data'!$A$37:$BD$37&lt;&gt;"",COLUMN('Back data'!$A$37:$BD$37)))-E$6)</f>
        <v>68.13</v>
      </c>
      <c r="F40" s="9">
        <f t="array" ref="F40">INDEX('Back data'!$A$36:$BD$36,,MAX(IF('Back data'!$A$36:$BD$36&lt;&gt;"",COLUMN('Back data'!$A$36:$BD$36)))-F$6)+INDEX('Back data'!$A$37:$BD$37,,MAX(IF('Back data'!$A$37:$BD$37&lt;&gt;"",COLUMN('Back data'!$A$37:$BD$37)))-F$6)</f>
        <v>70.600000000000009</v>
      </c>
      <c r="G40" s="9">
        <f t="array" ref="G40">INDEX('Back data'!$A$36:$BD$36,,MAX(IF('Back data'!$A$36:$BD$36&lt;&gt;"",COLUMN('Back data'!$A$36:$BD$36)))-G$6)+INDEX('Back data'!$A$37:$BD$37,,MAX(IF('Back data'!$A$37:$BD$37&lt;&gt;"",COLUMN('Back data'!$A$37:$BD$37)))-G$6)</f>
        <v>72.56</v>
      </c>
      <c r="H40" s="9">
        <f t="array" ref="H40">INDEX('Back data'!$A$36:$BD$36,,MAX(IF('Back data'!$A$36:$BD$36&lt;&gt;"",COLUMN('Back data'!$A$36:$BD$36)))-H$6)+INDEX('Back data'!$A$37:$BD$37,,MAX(IF('Back data'!$A$37:$BD$37&lt;&gt;"",COLUMN('Back data'!$A$37:$BD$37)))-H$6)</f>
        <v>75.94</v>
      </c>
      <c r="I40" s="9">
        <f t="array" ref="I40">INDEX('Back data'!$A$36:$BD$36,,MAX(IF('Back data'!$A$36:$BD$36&lt;&gt;"",COLUMN('Back data'!$A$36:$BD$36)))-I$6)+INDEX('Back data'!$A$37:$BD$37,,MAX(IF('Back data'!$A$37:$BD$37&lt;&gt;"",COLUMN('Back data'!$A$37:$BD$37)))-I$6)</f>
        <v>77.53</v>
      </c>
      <c r="J40" s="9">
        <f t="array" ref="J40">INDEX('Back data'!$A$36:$BD$36,,MAX(IF('Back data'!$A$36:$BD$36&lt;&gt;"",COLUMN('Back data'!$A$36:$BD$36)))-J$6)+INDEX('Back data'!$A$37:$BD$37,,MAX(IF('Back data'!$A$37:$BD$37&lt;&gt;"",COLUMN('Back data'!$A$37:$BD$37)))-J$6)</f>
        <v>79.260000000000005</v>
      </c>
      <c r="K40" s="9">
        <f t="array" ref="K40">INDEX('Back data'!$A$36:$BD$36,,MAX(IF('Back data'!$A$36:$BD$36&lt;&gt;"",COLUMN('Back data'!$A$36:$BD$36)))-K$6)+INDEX('Back data'!$A$37:$BD$37,,MAX(IF('Back data'!$A$37:$BD$37&lt;&gt;"",COLUMN('Back data'!$A$37:$BD$37)))-K$6)</f>
        <v>79.72</v>
      </c>
      <c r="L40" s="9">
        <f t="array" ref="L40">INDEX('Back data'!$A$36:$BD$36,,MAX(IF('Back data'!$A$36:$BD$36&lt;&gt;"",COLUMN('Back data'!$A$36:$BD$36)))-L$6)+INDEX('Back data'!$A$37:$BD$37,,MAX(IF('Back data'!$A$37:$BD$37&lt;&gt;"",COLUMN('Back data'!$A$37:$BD$37)))-L$6)</f>
        <v>80.81</v>
      </c>
      <c r="M40" s="9">
        <f t="array" ref="M40">INDEX('Back data'!$A$36:$BD$36,,MAX(IF('Back data'!$A$36:$BD$36&lt;&gt;"",COLUMN('Back data'!$A$36:$BD$36)))-M$6)+INDEX('Back data'!$A$37:$BD$37,,MAX(IF('Back data'!$A$37:$BD$37&lt;&gt;"",COLUMN('Back data'!$A$37:$BD$37)))-M$6)</f>
        <v>82.4</v>
      </c>
      <c r="N40" s="9">
        <f t="array" ref="N40">INDEX('Back data'!$A$36:$BD$36,,MAX(IF('Back data'!$A$36:$BD$36&lt;&gt;"",COLUMN('Back data'!$A$36:$BD$36)))-N$6)+INDEX('Back data'!$A$37:$BD$37,,MAX(IF('Back data'!$A$37:$BD$37&lt;&gt;"",COLUMN('Back data'!$A$37:$BD$37)))-N$6)</f>
        <v>83.98</v>
      </c>
      <c r="O40" s="9">
        <f t="array" ref="O40">INDEX('Back data'!$A$36:$BD$36,,MAX(IF('Back data'!$A$36:$BD$36&lt;&gt;"",COLUMN('Back data'!$A$36:$BD$36)))-O$6)+INDEX('Back data'!$A$37:$BD$37,,MAX(IF('Back data'!$A$37:$BD$37&lt;&gt;"",COLUMN('Back data'!$A$37:$BD$37)))-O$6)</f>
        <v>83.42</v>
      </c>
      <c r="P40" s="34">
        <f t="array" ref="P40">INDEX('Back data'!$A$36:$BD$36,,MAX(IF('Back data'!$A$36:$BD$36&lt;&gt;"",COLUMN('Back data'!$A$36:$BD$36)))-P$6)+INDEX('Back data'!$A$37:$BD$37,,MAX(IF('Back data'!$A$37:$BD$37&lt;&gt;"",COLUMN('Back data'!$A$37:$BD$37)))-P$6)</f>
        <v>83.440000000000012</v>
      </c>
    </row>
    <row r="41" spans="1:63" x14ac:dyDescent="0.25">
      <c r="A41" s="15" t="s">
        <v>79</v>
      </c>
      <c r="B41" s="16" t="s">
        <v>80</v>
      </c>
      <c r="C41" s="12" t="s">
        <v>75</v>
      </c>
      <c r="D41" s="13">
        <f t="array" ref="D41">INDEX('Back data'!$A$36:$BD$36,,MAX(IF('Back data'!$A$36:$BD$36&lt;&gt;"",COLUMN('Back data'!$A$36:$BD$36)))-D$6)/D40</f>
        <v>0.96392905052913991</v>
      </c>
      <c r="E41" s="13">
        <f t="array" ref="E41">INDEX('Back data'!$A$36:$BD$36,,MAX(IF('Back data'!$A$36:$BD$36&lt;&gt;"",COLUMN('Back data'!$A$36:$BD$36)))-E$6)/E40</f>
        <v>0.9625715543813298</v>
      </c>
      <c r="F41" s="13">
        <f t="array" ref="F41">INDEX('Back data'!$A$36:$BD$36,,MAX(IF('Back data'!$A$36:$BD$36&lt;&gt;"",COLUMN('Back data'!$A$36:$BD$36)))-F$6)/F40</f>
        <v>0.96600566572237956</v>
      </c>
      <c r="G41" s="13">
        <f t="array" ref="G41">INDEX('Back data'!$A$36:$BD$36,,MAX(IF('Back data'!$A$36:$BD$36&lt;&gt;"",COLUMN('Back data'!$A$36:$BD$36)))-G$6)/G40</f>
        <v>0.96402976846747523</v>
      </c>
      <c r="H41" s="13">
        <f t="array" ref="H41">INDEX('Back data'!$A$36:$BD$36,,MAX(IF('Back data'!$A$36:$BD$36&lt;&gt;"",COLUMN('Back data'!$A$36:$BD$36)))-H$6)/H40</f>
        <v>0.96563076112720569</v>
      </c>
      <c r="I41" s="13">
        <f t="array" ref="I41">INDEX('Back data'!$A$36:$BD$36,,MAX(IF('Back data'!$A$36:$BD$36&lt;&gt;"",COLUMN('Back data'!$A$36:$BD$36)))-I$6)/I40</f>
        <v>0.96491680639752353</v>
      </c>
      <c r="J41" s="13">
        <f t="array" ref="J41">INDEX('Back data'!$A$36:$BD$36,,MAX(IF('Back data'!$A$36:$BD$36&lt;&gt;"",COLUMN('Back data'!$A$36:$BD$36)))-J$6)/J40</f>
        <v>0.96934140802422397</v>
      </c>
      <c r="K41" s="13">
        <f t="array" ref="K41">INDEX('Back data'!$A$36:$BD$36,,MAX(IF('Back data'!$A$36:$BD$36&lt;&gt;"",COLUMN('Back data'!$A$36:$BD$36)))-K$6)/K40</f>
        <v>0.9685148018063221</v>
      </c>
      <c r="L41" s="13">
        <f t="array" ref="L41">INDEX('Back data'!$A$36:$BD$36,,MAX(IF('Back data'!$A$36:$BD$36&lt;&gt;"",COLUMN('Back data'!$A$36:$BD$36)))-L$6)/L40</f>
        <v>0.97240440539537176</v>
      </c>
      <c r="M41" s="13">
        <f t="array" ref="M41">INDEX('Back data'!$A$36:$BD$36,,MAX(IF('Back data'!$A$36:$BD$36&lt;&gt;"",COLUMN('Back data'!$A$36:$BD$36)))-M$6)/M40</f>
        <v>0.97463592233009699</v>
      </c>
      <c r="N41" s="13">
        <f t="array" ref="N41">INDEX('Back data'!$A$36:$BD$36,,MAX(IF('Back data'!$A$36:$BD$36&lt;&gt;"",COLUMN('Back data'!$A$36:$BD$36)))-N$6)/N40</f>
        <v>0.97213622291021673</v>
      </c>
      <c r="O41" s="13">
        <f t="array" ref="O41">INDEX('Back data'!$A$36:$BD$36,,MAX(IF('Back data'!$A$36:$BD$36&lt;&gt;"",COLUMN('Back data'!$A$36:$BD$36)))-O$6)/O40</f>
        <v>0.96104051786142408</v>
      </c>
      <c r="P41" s="35">
        <f t="array" ref="P41">INDEX('Back data'!$A$36:$BD$36,,MAX(IF('Back data'!$A$36:$BD$36&lt;&gt;"",COLUMN('Back data'!$A$36:$BD$36)))-P$6)/P40</f>
        <v>0.9635666347075742</v>
      </c>
    </row>
    <row r="42" spans="1:63" x14ac:dyDescent="0.25">
      <c r="A42" s="15" t="s">
        <v>79</v>
      </c>
      <c r="B42" s="16" t="s">
        <v>80</v>
      </c>
      <c r="C42" s="12" t="s">
        <v>76</v>
      </c>
      <c r="D42" s="13">
        <f t="array" ref="D42">INDEX('Back data'!$A$37:$BD$37,,MAX(IF('Back data'!$A$37:$BD$37&lt;&gt;"",COLUMN('Back data'!$A$37:$BD$37)))-D$6)/D40</f>
        <v>3.6070949470860036E-2</v>
      </c>
      <c r="E42" s="13">
        <f t="array" ref="E42">INDEX('Back data'!$A$37:$BD$37,,MAX(IF('Back data'!$A$37:$BD$37&lt;&gt;"",COLUMN('Back data'!$A$37:$BD$37)))-E$6)/E40</f>
        <v>3.7428445618670189E-2</v>
      </c>
      <c r="F42" s="13">
        <f t="array" ref="F42">INDEX('Back data'!$A$37:$BD$37,,MAX(IF('Back data'!$A$37:$BD$37&lt;&gt;"",COLUMN('Back data'!$A$37:$BD$37)))-F$6)/F40</f>
        <v>3.3994334277620393E-2</v>
      </c>
      <c r="G42" s="13">
        <f t="array" ref="G42">INDEX('Back data'!$A$37:$BD$37,,MAX(IF('Back data'!$A$37:$BD$37&lt;&gt;"",COLUMN('Back data'!$A$37:$BD$37)))-G$6)/G40</f>
        <v>3.5970231532524807E-2</v>
      </c>
      <c r="H42" s="13">
        <f t="array" ref="H42">INDEX('Back data'!$A$37:$BD$37,,MAX(IF('Back data'!$A$37:$BD$37&lt;&gt;"",COLUMN('Back data'!$A$37:$BD$37)))-H$6)/H40</f>
        <v>3.4369238872794312E-2</v>
      </c>
      <c r="I42" s="13">
        <f t="array" ref="I42">INDEX('Back data'!$A$37:$BD$37,,MAX(IF('Back data'!$A$37:$BD$37&lt;&gt;"",COLUMN('Back data'!$A$37:$BD$37)))-I$6)/I40</f>
        <v>3.5083193602476463E-2</v>
      </c>
      <c r="J42" s="13">
        <f t="array" ref="J42">INDEX('Back data'!$A$37:$BD$37,,MAX(IF('Back data'!$A$37:$BD$37&lt;&gt;"",COLUMN('Back data'!$A$37:$BD$37)))-J$6)/J40</f>
        <v>3.0658591975775928E-2</v>
      </c>
      <c r="K42" s="13">
        <f t="array" ref="K42">INDEX('Back data'!$A$37:$BD$37,,MAX(IF('Back data'!$A$37:$BD$37&lt;&gt;"",COLUMN('Back data'!$A$37:$BD$37)))-K$6)/K40</f>
        <v>3.1485198193677871E-2</v>
      </c>
      <c r="L42" s="13">
        <f t="array" ref="L42">INDEX('Back data'!$A$37:$BD$37,,MAX(IF('Back data'!$A$37:$BD$37&lt;&gt;"",COLUMN('Back data'!$A$37:$BD$37)))-L$6)/L40</f>
        <v>2.759559460462814E-2</v>
      </c>
      <c r="M42" s="13">
        <f t="array" ref="M42">INDEX('Back data'!$A$37:$BD$37,,MAX(IF('Back data'!$A$37:$BD$37&lt;&gt;"",COLUMN('Back data'!$A$37:$BD$37)))-M$6)/M40</f>
        <v>2.536407766990291E-2</v>
      </c>
      <c r="N42" s="13">
        <f t="array" ref="N42">INDEX('Back data'!$A$37:$BD$37,,MAX(IF('Back data'!$A$37:$BD$37&lt;&gt;"",COLUMN('Back data'!$A$37:$BD$37)))-N$6)/N40</f>
        <v>2.7863777089783277E-2</v>
      </c>
      <c r="O42" s="13">
        <f t="array" ref="O42">INDEX('Back data'!$A$37:$BD$37,,MAX(IF('Back data'!$A$37:$BD$37&lt;&gt;"",COLUMN('Back data'!$A$37:$BD$37)))-O$6)/O40</f>
        <v>3.8959482138575884E-2</v>
      </c>
      <c r="P42" s="35">
        <f t="array" ref="P42">INDEX('Back data'!$A$37:$BD$37,,MAX(IF('Back data'!$A$37:$BD$37&lt;&gt;"",COLUMN('Back data'!$A$37:$BD$37)))-P$6)/P40</f>
        <v>3.643336529242569E-2</v>
      </c>
    </row>
    <row r="45" spans="1:63" x14ac:dyDescent="0.25">
      <c r="C45" s="8" t="s">
        <v>73</v>
      </c>
      <c r="D45" s="9">
        <f t="array" ref="D45">INDEX('Back data'!$A$42:$BD$42,,MAX(IF('Back data'!$A$42:$BD$42&lt;&gt;"",COLUMN('Back data'!$A$42:$BD$42)))-D$6)+INDEX('Back data'!$A$43:$BD$43,,MAX(IF('Back data'!$A$43:$BD$43&lt;&gt;"",COLUMN('Back data'!$A$43:$BD$43)))-D$6)</f>
        <v>66.290000000000006</v>
      </c>
      <c r="E45" s="9">
        <f t="array" ref="E45">INDEX('Back data'!$A$42:$BD$42,,MAX(IF('Back data'!$A$42:$BD$42&lt;&gt;"",COLUMN('Back data'!$A$42:$BD$42)))-E$6)+INDEX('Back data'!$A$43:$BD$43,,MAX(IF('Back data'!$A$43:$BD$43&lt;&gt;"",COLUMN('Back data'!$A$43:$BD$43)))-E$6)</f>
        <v>67.39</v>
      </c>
      <c r="F45" s="9">
        <f t="array" ref="F45">INDEX('Back data'!$A$42:$BD$42,,MAX(IF('Back data'!$A$42:$BD$42&lt;&gt;"",COLUMN('Back data'!$A$42:$BD$42)))-F$6)+INDEX('Back data'!$A$43:$BD$43,,MAX(IF('Back data'!$A$43:$BD$43&lt;&gt;"",COLUMN('Back data'!$A$43:$BD$43)))-F$6)</f>
        <v>69.69</v>
      </c>
      <c r="G45" s="9">
        <f t="array" ref="G45">INDEX('Back data'!$A$42:$BD$42,,MAX(IF('Back data'!$A$42:$BD$42&lt;&gt;"",COLUMN('Back data'!$A$42:$BD$42)))-G$6)+INDEX('Back data'!$A$43:$BD$43,,MAX(IF('Back data'!$A$43:$BD$43&lt;&gt;"",COLUMN('Back data'!$A$43:$BD$43)))-G$6)</f>
        <v>71.91</v>
      </c>
      <c r="H45" s="9">
        <f t="array" ref="H45">INDEX('Back data'!$A$42:$BD$42,,MAX(IF('Back data'!$A$42:$BD$42&lt;&gt;"",COLUMN('Back data'!$A$42:$BD$42)))-H$6)+INDEX('Back data'!$A$43:$BD$43,,MAX(IF('Back data'!$A$43:$BD$43&lt;&gt;"",COLUMN('Back data'!$A$43:$BD$43)))-H$6)</f>
        <v>75.13</v>
      </c>
      <c r="I45" s="9">
        <f t="array" ref="I45">INDEX('Back data'!$A$42:$BD$42,,MAX(IF('Back data'!$A$42:$BD$42&lt;&gt;"",COLUMN('Back data'!$A$42:$BD$42)))-I$6)+INDEX('Back data'!$A$43:$BD$43,,MAX(IF('Back data'!$A$43:$BD$43&lt;&gt;"",COLUMN('Back data'!$A$43:$BD$43)))-I$6)</f>
        <v>77.63</v>
      </c>
      <c r="J45" s="9">
        <f t="array" ref="J45">INDEX('Back data'!$A$42:$BD$42,,MAX(IF('Back data'!$A$42:$BD$42&lt;&gt;"",COLUMN('Back data'!$A$42:$BD$42)))-J$6)+INDEX('Back data'!$A$43:$BD$43,,MAX(IF('Back data'!$A$43:$BD$43&lt;&gt;"",COLUMN('Back data'!$A$43:$BD$43)))-J$6)</f>
        <v>78.3</v>
      </c>
      <c r="K45" s="9">
        <f t="array" ref="K45">INDEX('Back data'!$A$42:$BD$42,,MAX(IF('Back data'!$A$42:$BD$42&lt;&gt;"",COLUMN('Back data'!$A$42:$BD$42)))-K$6)+INDEX('Back data'!$A$43:$BD$43,,MAX(IF('Back data'!$A$43:$BD$43&lt;&gt;"",COLUMN('Back data'!$A$43:$BD$43)))-K$6)</f>
        <v>80.42</v>
      </c>
      <c r="L45" s="9">
        <f t="array" ref="L45">INDEX('Back data'!$A$42:$BD$42,,MAX(IF('Back data'!$A$42:$BD$42&lt;&gt;"",COLUMN('Back data'!$A$42:$BD$42)))-L$6)+INDEX('Back data'!$A$43:$BD$43,,MAX(IF('Back data'!$A$43:$BD$43&lt;&gt;"",COLUMN('Back data'!$A$43:$BD$43)))-L$6)</f>
        <v>81.209999999999994</v>
      </c>
      <c r="M45" s="9">
        <f t="array" ref="M45">INDEX('Back data'!$A$42:$BD$42,,MAX(IF('Back data'!$A$42:$BD$42&lt;&gt;"",COLUMN('Back data'!$A$42:$BD$42)))-M$6)+INDEX('Back data'!$A$43:$BD$43,,MAX(IF('Back data'!$A$43:$BD$43&lt;&gt;"",COLUMN('Back data'!$A$43:$BD$43)))-M$6)</f>
        <v>82.78</v>
      </c>
      <c r="N45" s="9">
        <f t="array" ref="N45">INDEX('Back data'!$A$42:$BD$42,,MAX(IF('Back data'!$A$42:$BD$42&lt;&gt;"",COLUMN('Back data'!$A$42:$BD$42)))-N$6)+INDEX('Back data'!$A$43:$BD$43,,MAX(IF('Back data'!$A$43:$BD$43&lt;&gt;"",COLUMN('Back data'!$A$43:$BD$43)))-N$6)</f>
        <v>84.36999999999999</v>
      </c>
      <c r="O45" s="9">
        <f t="array" ref="O45">INDEX('Back data'!$A$42:$BD$42,,MAX(IF('Back data'!$A$42:$BD$42&lt;&gt;"",COLUMN('Back data'!$A$42:$BD$42)))-O$6)+INDEX('Back data'!$A$43:$BD$43,,MAX(IF('Back data'!$A$43:$BD$43&lt;&gt;"",COLUMN('Back data'!$A$43:$BD$43)))-O$6)</f>
        <v>83.31</v>
      </c>
      <c r="P45" s="34">
        <f t="array" ref="P45">INDEX('Back data'!$A$42:$BD$42,,MAX(IF('Back data'!$A$42:$BD$42&lt;&gt;"",COLUMN('Back data'!$A$42:$BD$42)))-P$6)+INDEX('Back data'!$A$43:$BD$43,,MAX(IF('Back data'!$A$43:$BD$43&lt;&gt;"",COLUMN('Back data'!$A$43:$BD$43)))-P$6)</f>
        <v>83.69</v>
      </c>
    </row>
    <row r="46" spans="1:63" x14ac:dyDescent="0.25">
      <c r="A46" s="15" t="s">
        <v>79</v>
      </c>
      <c r="B46" s="16" t="s">
        <v>77</v>
      </c>
      <c r="C46" s="12" t="s">
        <v>75</v>
      </c>
      <c r="D46" s="13">
        <f t="array" ref="D46">INDEX('Back data'!$A$42:$BD$42,,MAX(IF('Back data'!$A$42:$BD$42&lt;&gt;"",COLUMN('Back data'!$A$42:$BD$42)))-D$6)/D45</f>
        <v>0.92608236536430821</v>
      </c>
      <c r="E46" s="13">
        <f t="array" ref="E46">INDEX('Back data'!$A$42:$BD$42,,MAX(IF('Back data'!$A$42:$BD$42&lt;&gt;"",COLUMN('Back data'!$A$42:$BD$42)))-E$6)/E45</f>
        <v>0.92817925508235644</v>
      </c>
      <c r="F46" s="13">
        <f t="array" ref="F46">INDEX('Back data'!$A$42:$BD$42,,MAX(IF('Back data'!$A$42:$BD$42&lt;&gt;"",COLUMN('Back data'!$A$42:$BD$42)))-F$6)/F45</f>
        <v>0.92911465059549436</v>
      </c>
      <c r="G46" s="13">
        <f t="array" ref="G46">INDEX('Back data'!$A$42:$BD$42,,MAX(IF('Back data'!$A$42:$BD$42&lt;&gt;"",COLUMN('Back data'!$A$42:$BD$42)))-G$6)/G45</f>
        <v>0.920595188429982</v>
      </c>
      <c r="H46" s="13">
        <f t="array" ref="H46">INDEX('Back data'!$A$42:$BD$42,,MAX(IF('Back data'!$A$42:$BD$42&lt;&gt;"",COLUMN('Back data'!$A$42:$BD$42)))-H$6)/H45</f>
        <v>0.92213496605883138</v>
      </c>
      <c r="I46" s="13">
        <f t="array" ref="I46">INDEX('Back data'!$A$42:$BD$42,,MAX(IF('Back data'!$A$42:$BD$42&lt;&gt;"",COLUMN('Back data'!$A$42:$BD$42)))-I$6)/I45</f>
        <v>0.91601185108849681</v>
      </c>
      <c r="J46" s="13">
        <f t="array" ref="J46">INDEX('Back data'!$A$42:$BD$42,,MAX(IF('Back data'!$A$42:$BD$42&lt;&gt;"",COLUMN('Back data'!$A$42:$BD$42)))-J$6)/J45</f>
        <v>0.9323116219667944</v>
      </c>
      <c r="K46" s="13">
        <f t="array" ref="K46">INDEX('Back data'!$A$42:$BD$42,,MAX(IF('Back data'!$A$42:$BD$42&lt;&gt;"",COLUMN('Back data'!$A$42:$BD$42)))-K$6)/K45</f>
        <v>0.92439691619000253</v>
      </c>
      <c r="L46" s="13">
        <f t="array" ref="L46">INDEX('Back data'!$A$42:$BD$42,,MAX(IF('Back data'!$A$42:$BD$42&lt;&gt;"",COLUMN('Back data'!$A$42:$BD$42)))-L$6)/L45</f>
        <v>0.93091983745844109</v>
      </c>
      <c r="M46" s="13">
        <f t="array" ref="M46">INDEX('Back data'!$A$42:$BD$42,,MAX(IF('Back data'!$A$42:$BD$42&lt;&gt;"",COLUMN('Back data'!$A$42:$BD$42)))-M$6)/M45</f>
        <v>0.92727712007731344</v>
      </c>
      <c r="N46" s="13">
        <f t="array" ref="N46">INDEX('Back data'!$A$42:$BD$42,,MAX(IF('Back data'!$A$42:$BD$42&lt;&gt;"",COLUMN('Back data'!$A$42:$BD$42)))-N$6)/N45</f>
        <v>0.93421832404883254</v>
      </c>
      <c r="O46" s="13">
        <f t="array" ref="O46">INDEX('Back data'!$A$42:$BD$42,,MAX(IF('Back data'!$A$42:$BD$42&lt;&gt;"",COLUMN('Back data'!$A$42:$BD$42)))-O$6)/O45</f>
        <v>0.92029768335133832</v>
      </c>
      <c r="P46" s="35">
        <f t="array" ref="P46">INDEX('Back data'!$A$42:$BD$42,,MAX(IF('Back data'!$A$42:$BD$42&lt;&gt;"",COLUMN('Back data'!$A$42:$BD$42)))-P$6)/P45</f>
        <v>0.90763532082686094</v>
      </c>
    </row>
    <row r="47" spans="1:63" x14ac:dyDescent="0.25">
      <c r="A47" s="15" t="s">
        <v>79</v>
      </c>
      <c r="B47" s="16" t="s">
        <v>77</v>
      </c>
      <c r="C47" s="12" t="s">
        <v>76</v>
      </c>
      <c r="D47" s="13">
        <f t="array" ref="D47">INDEX('Back data'!$A$43:$BD$43,,MAX(IF('Back data'!$A$43:$BD$43&lt;&gt;"",COLUMN('Back data'!$A$43:$BD$43)))-D$6)/D45</f>
        <v>7.3917634635691662E-2</v>
      </c>
      <c r="E47" s="13">
        <f t="array" ref="E47">INDEX('Back data'!$A$43:$BD$43,,MAX(IF('Back data'!$A$43:$BD$43&lt;&gt;"",COLUMN('Back data'!$A$43:$BD$43)))-E$6)/E45</f>
        <v>7.1820744917643564E-2</v>
      </c>
      <c r="F47" s="13">
        <f t="array" ref="F47">INDEX('Back data'!$A$43:$BD$43,,MAX(IF('Back data'!$A$43:$BD$43&lt;&gt;"",COLUMN('Back data'!$A$43:$BD$43)))-F$6)/F45</f>
        <v>7.0885349404505679E-2</v>
      </c>
      <c r="G47" s="13">
        <f t="array" ref="G47">INDEX('Back data'!$A$43:$BD$43,,MAX(IF('Back data'!$A$43:$BD$43&lt;&gt;"",COLUMN('Back data'!$A$43:$BD$43)))-G$6)/G45</f>
        <v>7.940481157001808E-2</v>
      </c>
      <c r="H47" s="13">
        <f t="array" ref="H47">INDEX('Back data'!$A$43:$BD$43,,MAX(IF('Back data'!$A$43:$BD$43&lt;&gt;"",COLUMN('Back data'!$A$43:$BD$43)))-H$6)/H45</f>
        <v>7.7865033941168643E-2</v>
      </c>
      <c r="I47" s="13">
        <f t="array" ref="I47">INDEX('Back data'!$A$43:$BD$43,,MAX(IF('Back data'!$A$43:$BD$43&lt;&gt;"",COLUMN('Back data'!$A$43:$BD$43)))-I$6)/I45</f>
        <v>8.3988148911503288E-2</v>
      </c>
      <c r="J47" s="13">
        <f t="array" ref="J47">INDEX('Back data'!$A$43:$BD$43,,MAX(IF('Back data'!$A$43:$BD$43&lt;&gt;"",COLUMN('Back data'!$A$43:$BD$43)))-J$6)/J45</f>
        <v>6.7688378033205626E-2</v>
      </c>
      <c r="K47" s="13">
        <f t="array" ref="K47">INDEX('Back data'!$A$43:$BD$43,,MAX(IF('Back data'!$A$43:$BD$43&lt;&gt;"",COLUMN('Back data'!$A$43:$BD$43)))-K$6)/K45</f>
        <v>7.5603083809997515E-2</v>
      </c>
      <c r="L47" s="13">
        <f t="array" ref="L47">INDEX('Back data'!$A$43:$BD$43,,MAX(IF('Back data'!$A$43:$BD$43&lt;&gt;"",COLUMN('Back data'!$A$43:$BD$43)))-L$6)/L45</f>
        <v>6.9080162541558937E-2</v>
      </c>
      <c r="M47" s="13">
        <f t="array" ref="M47">INDEX('Back data'!$A$43:$BD$43,,MAX(IF('Back data'!$A$43:$BD$43&lt;&gt;"",COLUMN('Back data'!$A$43:$BD$43)))-M$6)/M45</f>
        <v>7.272287992268664E-2</v>
      </c>
      <c r="N47" s="13">
        <f t="array" ref="N47">INDEX('Back data'!$A$43:$BD$43,,MAX(IF('Back data'!$A$43:$BD$43&lt;&gt;"",COLUMN('Back data'!$A$43:$BD$43)))-N$6)/N45</f>
        <v>6.5781675951167476E-2</v>
      </c>
      <c r="O47" s="13">
        <f t="array" ref="O47">INDEX('Back data'!$A$43:$BD$43,,MAX(IF('Back data'!$A$43:$BD$43&lt;&gt;"",COLUMN('Back data'!$A$43:$BD$43)))-O$6)/O45</f>
        <v>7.970231664866162E-2</v>
      </c>
      <c r="P47" s="35">
        <f t="array" ref="P47">INDEX('Back data'!$A$43:$BD$43,,MAX(IF('Back data'!$A$43:$BD$43&lt;&gt;"",COLUMN('Back data'!$A$43:$BD$43)))-P$6)/P45</f>
        <v>9.2364679173138967E-2</v>
      </c>
    </row>
    <row r="50" spans="1:16" x14ac:dyDescent="0.25">
      <c r="C50" s="8" t="s">
        <v>73</v>
      </c>
      <c r="D50" s="9">
        <f t="array" ref="D50">INDEX('Back data'!$A$48:$BD$48,,MAX(IF('Back data'!$A$48:$BD$48&lt;&gt;"",COLUMN('Back data'!$A$48:$BD$48)))-D$6)+INDEX('Back data'!$A$49:$BD$49,,MAX(IF('Back data'!$A$49:$BD$49&lt;&gt;"",COLUMN('Back data'!$A$49:$BD$49)))-D$6)</f>
        <v>67.009999999999991</v>
      </c>
      <c r="E50" s="9">
        <f t="array" ref="E50">INDEX('Back data'!$A$48:$BD$48,,MAX(IF('Back data'!$A$48:$BD$48&lt;&gt;"",COLUMN('Back data'!$A$48:$BD$48)))-E$6)+INDEX('Back data'!$A$49:$BD$49,,MAX(IF('Back data'!$A$49:$BD$49&lt;&gt;"",COLUMN('Back data'!$A$49:$BD$49)))-E$6)</f>
        <v>67.97</v>
      </c>
      <c r="F50" s="9">
        <f t="array" ref="F50">INDEX('Back data'!$A$48:$BD$48,,MAX(IF('Back data'!$A$48:$BD$48&lt;&gt;"",COLUMN('Back data'!$A$48:$BD$48)))-F$6)+INDEX('Back data'!$A$49:$BD$49,,MAX(IF('Back data'!$A$49:$BD$49&lt;&gt;"",COLUMN('Back data'!$A$49:$BD$49)))-F$6)</f>
        <v>70.53</v>
      </c>
      <c r="G50" s="9">
        <f t="array" ref="G50">INDEX('Back data'!$A$48:$BD$48,,MAX(IF('Back data'!$A$48:$BD$48&lt;&gt;"",COLUMN('Back data'!$A$48:$BD$48)))-G$6)+INDEX('Back data'!$A$49:$BD$49,,MAX(IF('Back data'!$A$49:$BD$49&lt;&gt;"",COLUMN('Back data'!$A$49:$BD$49)))-G$6)</f>
        <v>72.509999999999991</v>
      </c>
      <c r="H50" s="9">
        <f t="array" ref="H50">INDEX('Back data'!$A$48:$BD$48,,MAX(IF('Back data'!$A$48:$BD$48&lt;&gt;"",COLUMN('Back data'!$A$48:$BD$48)))-H$6)+INDEX('Back data'!$A$49:$BD$49,,MAX(IF('Back data'!$A$49:$BD$49&lt;&gt;"",COLUMN('Back data'!$A$49:$BD$49)))-H$6)</f>
        <v>75.990000000000009</v>
      </c>
      <c r="I50" s="9">
        <f t="array" ref="I50">INDEX('Back data'!$A$48:$BD$48,,MAX(IF('Back data'!$A$48:$BD$48&lt;&gt;"",COLUMN('Back data'!$A$48:$BD$48)))-I$6)+INDEX('Back data'!$A$49:$BD$49,,MAX(IF('Back data'!$A$49:$BD$49&lt;&gt;"",COLUMN('Back data'!$A$49:$BD$49)))-I$6)</f>
        <v>77.349999999999994</v>
      </c>
      <c r="J50" s="9">
        <f t="array" ref="J50">INDEX('Back data'!$A$48:$BD$48,,MAX(IF('Back data'!$A$48:$BD$48&lt;&gt;"",COLUMN('Back data'!$A$48:$BD$48)))-J$6)+INDEX('Back data'!$A$49:$BD$49,,MAX(IF('Back data'!$A$49:$BD$49&lt;&gt;"",COLUMN('Back data'!$A$49:$BD$49)))-J$6)</f>
        <v>79.3</v>
      </c>
      <c r="K50" s="9">
        <f t="array" ref="K50">INDEX('Back data'!$A$48:$BD$48,,MAX(IF('Back data'!$A$48:$BD$48&lt;&gt;"",COLUMN('Back data'!$A$48:$BD$48)))-K$6)+INDEX('Back data'!$A$49:$BD$49,,MAX(IF('Back data'!$A$49:$BD$49&lt;&gt;"",COLUMN('Back data'!$A$49:$BD$49)))-K$6)</f>
        <v>79.52000000000001</v>
      </c>
      <c r="L50" s="9">
        <f t="array" ref="L50">INDEX('Back data'!$A$48:$BD$48,,MAX(IF('Back data'!$A$48:$BD$48&lt;&gt;"",COLUMN('Back data'!$A$48:$BD$48)))-L$6)+INDEX('Back data'!$A$49:$BD$49,,MAX(IF('Back data'!$A$49:$BD$49&lt;&gt;"",COLUMN('Back data'!$A$49:$BD$49)))-L$6)</f>
        <v>80.56</v>
      </c>
      <c r="M50" s="9">
        <f t="array" ref="M50">INDEX('Back data'!$A$48:$BD$48,,MAX(IF('Back data'!$A$48:$BD$48&lt;&gt;"",COLUMN('Back data'!$A$48:$BD$48)))-M$6)+INDEX('Back data'!$A$49:$BD$49,,MAX(IF('Back data'!$A$49:$BD$49&lt;&gt;"",COLUMN('Back data'!$A$49:$BD$49)))-M$6)</f>
        <v>82.16</v>
      </c>
      <c r="N50" s="9">
        <f t="array" ref="N50">INDEX('Back data'!$A$48:$BD$48,,MAX(IF('Back data'!$A$48:$BD$48&lt;&gt;"",COLUMN('Back data'!$A$48:$BD$48)))-N$6)+INDEX('Back data'!$A$49:$BD$49,,MAX(IF('Back data'!$A$49:$BD$49&lt;&gt;"",COLUMN('Back data'!$A$49:$BD$49)))-N$6)</f>
        <v>83.86</v>
      </c>
      <c r="O50" s="9">
        <f t="array" ref="O50">INDEX('Back data'!$A$48:$BD$48,,MAX(IF('Back data'!$A$48:$BD$48&lt;&gt;"",COLUMN('Back data'!$A$48:$BD$48)))-O$6)+INDEX('Back data'!$A$49:$BD$49,,MAX(IF('Back data'!$A$49:$BD$49&lt;&gt;"",COLUMN('Back data'!$A$49:$BD$49)))-O$6)</f>
        <v>82.97</v>
      </c>
      <c r="P50" s="34">
        <f t="array" ref="P50">INDEX('Back data'!$A$48:$BD$48,,MAX(IF('Back data'!$A$48:$BD$48&lt;&gt;"",COLUMN('Back data'!$A$48:$BD$48)))-P$6)+INDEX('Back data'!$A$49:$BD$49,,MAX(IF('Back data'!$A$49:$BD$49&lt;&gt;"",COLUMN('Back data'!$A$49:$BD$49)))-P$6)</f>
        <v>83.11</v>
      </c>
    </row>
    <row r="51" spans="1:16" x14ac:dyDescent="0.25">
      <c r="A51" s="15" t="s">
        <v>79</v>
      </c>
      <c r="B51" s="16" t="s">
        <v>78</v>
      </c>
      <c r="C51" s="12" t="s">
        <v>75</v>
      </c>
      <c r="D51" s="13">
        <f t="array" ref="D51">INDEX('Back data'!$A$48:$BD$48,,MAX(IF('Back data'!$A$48:$BD$48&lt;&gt;"",COLUMN('Back data'!$A$48:$BD$48)))-D$6)/D50</f>
        <v>0.97358603193553206</v>
      </c>
      <c r="E51" s="13">
        <f t="array" ref="E51">INDEX('Back data'!$A$48:$BD$48,,MAX(IF('Back data'!$A$48:$BD$48&lt;&gt;"",COLUMN('Back data'!$A$48:$BD$48)))-E$6)/E50</f>
        <v>0.97072237751949397</v>
      </c>
      <c r="F51" s="13">
        <f t="array" ref="F51">INDEX('Back data'!$A$48:$BD$48,,MAX(IF('Back data'!$A$48:$BD$48&lt;&gt;"",COLUMN('Back data'!$A$48:$BD$48)))-F$6)/F50</f>
        <v>0.97490429604423656</v>
      </c>
      <c r="G51" s="13">
        <f t="array" ref="G51">INDEX('Back data'!$A$48:$BD$48,,MAX(IF('Back data'!$A$48:$BD$48&lt;&gt;"",COLUMN('Back data'!$A$48:$BD$48)))-G$6)/G50</f>
        <v>0.9755895738518825</v>
      </c>
      <c r="H51" s="13">
        <f t="array" ref="H51">INDEX('Back data'!$A$48:$BD$48,,MAX(IF('Back data'!$A$48:$BD$48&lt;&gt;"",COLUMN('Back data'!$A$48:$BD$48)))-H$6)/H50</f>
        <v>0.9757862876694301</v>
      </c>
      <c r="I51" s="13">
        <f t="array" ref="I51">INDEX('Back data'!$A$48:$BD$48,,MAX(IF('Back data'!$A$48:$BD$48&lt;&gt;"",COLUMN('Back data'!$A$48:$BD$48)))-I$6)/I50</f>
        <v>0.97698771816418872</v>
      </c>
      <c r="J51" s="13">
        <f t="array" ref="J51">INDEX('Back data'!$A$48:$BD$48,,MAX(IF('Back data'!$A$48:$BD$48&lt;&gt;"",COLUMN('Back data'!$A$48:$BD$48)))-J$6)/J50</f>
        <v>0.9789407313997478</v>
      </c>
      <c r="K51" s="13">
        <f t="array" ref="K51">INDEX('Back data'!$A$48:$BD$48,,MAX(IF('Back data'!$A$48:$BD$48&lt;&gt;"",COLUMN('Back data'!$A$48:$BD$48)))-K$6)/K50</f>
        <v>0.97962776659959749</v>
      </c>
      <c r="L51" s="13">
        <f t="array" ref="L51">INDEX('Back data'!$A$48:$BD$48,,MAX(IF('Back data'!$A$48:$BD$48&lt;&gt;"",COLUMN('Back data'!$A$48:$BD$48)))-L$6)/L50</f>
        <v>0.98398709036742793</v>
      </c>
      <c r="M51" s="13">
        <f t="array" ref="M51">INDEX('Back data'!$A$48:$BD$48,,MAX(IF('Back data'!$A$48:$BD$48&lt;&gt;"",COLUMN('Back data'!$A$48:$BD$48)))-M$6)/M50</f>
        <v>0.98673320350535532</v>
      </c>
      <c r="N51" s="13">
        <f t="array" ref="N51">INDEX('Back data'!$A$48:$BD$48,,MAX(IF('Back data'!$A$48:$BD$48&lt;&gt;"",COLUMN('Back data'!$A$48:$BD$48)))-N$6)/N50</f>
        <v>0.98139756737419503</v>
      </c>
      <c r="O51" s="13">
        <f t="array" ref="O51">INDEX('Back data'!$A$48:$BD$48,,MAX(IF('Back data'!$A$48:$BD$48&lt;&gt;"",COLUMN('Back data'!$A$48:$BD$48)))-O$6)/O50</f>
        <v>0.97155598409063515</v>
      </c>
      <c r="P51" s="35">
        <f t="array" ref="P51">INDEX('Back data'!$A$48:$BD$48,,MAX(IF('Back data'!$A$48:$BD$48&lt;&gt;"",COLUMN('Back data'!$A$48:$BD$48)))-P$6)/P50</f>
        <v>0.97798098905065578</v>
      </c>
    </row>
    <row r="52" spans="1:16" x14ac:dyDescent="0.25">
      <c r="A52" s="15" t="s">
        <v>79</v>
      </c>
      <c r="B52" s="16" t="s">
        <v>78</v>
      </c>
      <c r="C52" s="12" t="s">
        <v>76</v>
      </c>
      <c r="D52" s="13">
        <f t="array" ref="D52">INDEX('Back data'!$A$49:$BD$49,,MAX(IF('Back data'!$A$49:$BD$49&lt;&gt;"",COLUMN('Back data'!$A$49:$BD$49)))-D$6)/D50</f>
        <v>2.6413968064467993E-2</v>
      </c>
      <c r="E52" s="13">
        <f t="array" ref="E52">INDEX('Back data'!$A$49:$BD$49,,MAX(IF('Back data'!$A$49:$BD$49&lt;&gt;"",COLUMN('Back data'!$A$49:$BD$49)))-E$6)/E50</f>
        <v>2.9277622480506107E-2</v>
      </c>
      <c r="F52" s="13">
        <f t="array" ref="F52">INDEX('Back data'!$A$49:$BD$49,,MAX(IF('Back data'!$A$49:$BD$49&lt;&gt;"",COLUMN('Back data'!$A$49:$BD$49)))-F$6)/F50</f>
        <v>2.5095703955763504E-2</v>
      </c>
      <c r="G52" s="13">
        <f t="array" ref="G52">INDEX('Back data'!$A$49:$BD$49,,MAX(IF('Back data'!$A$49:$BD$49&lt;&gt;"",COLUMN('Back data'!$A$49:$BD$49)))-G$6)/G50</f>
        <v>2.4410426148117503E-2</v>
      </c>
      <c r="H52" s="13">
        <f t="array" ref="H52">INDEX('Back data'!$A$49:$BD$49,,MAX(IF('Back data'!$A$49:$BD$49&lt;&gt;"",COLUMN('Back data'!$A$49:$BD$49)))-H$6)/H50</f>
        <v>2.4213712330569809E-2</v>
      </c>
      <c r="I52" s="13">
        <f t="array" ref="I52">INDEX('Back data'!$A$49:$BD$49,,MAX(IF('Back data'!$A$49:$BD$49&lt;&gt;"",COLUMN('Back data'!$A$49:$BD$49)))-I$6)/I50</f>
        <v>2.3012281835811249E-2</v>
      </c>
      <c r="J52" s="13">
        <f t="array" ref="J52">INDEX('Back data'!$A$49:$BD$49,,MAX(IF('Back data'!$A$49:$BD$49&lt;&gt;"",COLUMN('Back data'!$A$49:$BD$49)))-J$6)/J50</f>
        <v>2.1059268600252208E-2</v>
      </c>
      <c r="K52" s="13">
        <f t="array" ref="K52">INDEX('Back data'!$A$49:$BD$49,,MAX(IF('Back data'!$A$49:$BD$49&lt;&gt;"",COLUMN('Back data'!$A$49:$BD$49)))-K$6)/K50</f>
        <v>2.0372233400402413E-2</v>
      </c>
      <c r="L52" s="13">
        <f t="array" ref="L52">INDEX('Back data'!$A$49:$BD$49,,MAX(IF('Back data'!$A$49:$BD$49&lt;&gt;"",COLUMN('Back data'!$A$49:$BD$49)))-L$6)/L50</f>
        <v>1.6012909632571997E-2</v>
      </c>
      <c r="M52" s="13">
        <f t="array" ref="M52">INDEX('Back data'!$A$49:$BD$49,,MAX(IF('Back data'!$A$49:$BD$49&lt;&gt;"",COLUMN('Back data'!$A$49:$BD$49)))-M$6)/M50</f>
        <v>1.3266796494644597E-2</v>
      </c>
      <c r="N52" s="13">
        <f t="array" ref="N52">INDEX('Back data'!$A$49:$BD$49,,MAX(IF('Back data'!$A$49:$BD$49&lt;&gt;"",COLUMN('Back data'!$A$49:$BD$49)))-N$6)/N50</f>
        <v>1.8602432625804913E-2</v>
      </c>
      <c r="O52" s="13">
        <f t="array" ref="O52">INDEX('Back data'!$A$49:$BD$49,,MAX(IF('Back data'!$A$49:$BD$49&lt;&gt;"",COLUMN('Back data'!$A$49:$BD$49)))-O$6)/O50</f>
        <v>2.844401590936483E-2</v>
      </c>
      <c r="P52" s="35">
        <f t="array" ref="P52">INDEX('Back data'!$A$49:$BD$49,,MAX(IF('Back data'!$A$49:$BD$49&lt;&gt;"",COLUMN('Back data'!$A$49:$BD$49)))-P$6)/P50</f>
        <v>2.2019010949344244E-2</v>
      </c>
    </row>
    <row r="55" spans="1:16" x14ac:dyDescent="0.25">
      <c r="C55" s="8" t="s">
        <v>73</v>
      </c>
      <c r="D55" s="9">
        <f t="array" ref="D55">INDEX('Back data'!$A$262:$BD$262,,MAX(IF('Back data'!$A$262:$BD$262&lt;&gt;"",COLUMN('Back data'!$A$262:$BD$262)))-D$6)+INDEX('Back data'!$A$263:$BD$263,,MAX(IF('Back data'!$A$263:$BD$263&lt;&gt;"",COLUMN('Back data'!$A$263:$BD$263)))-D$6)</f>
        <v>64.19</v>
      </c>
      <c r="E55" s="9">
        <f t="array" ref="E55">INDEX('Back data'!$A$262:$BD$262,,MAX(IF('Back data'!$A$262:$BD$262&lt;&gt;"",COLUMN('Back data'!$A$262:$BD$262)))-E$6)+INDEX('Back data'!$A$263:$BD$263,,MAX(IF('Back data'!$A$263:$BD$263&lt;&gt;"",COLUMN('Back data'!$A$263:$BD$263)))-E$6)</f>
        <v>65.59</v>
      </c>
      <c r="F55" s="9">
        <f t="array" ref="F55">INDEX('Back data'!$A$262:$BD$262,,MAX(IF('Back data'!$A$262:$BD$262&lt;&gt;"",COLUMN('Back data'!$A$262:$BD$262)))-F$6)+INDEX('Back data'!$A$263:$BD$263,,MAX(IF('Back data'!$A$263:$BD$263&lt;&gt;"",COLUMN('Back data'!$A$263:$BD$263)))-F$6)</f>
        <v>66.740000000000009</v>
      </c>
      <c r="G55" s="9">
        <f t="array" ref="G55">INDEX('Back data'!$A$262:$BD$262,,MAX(IF('Back data'!$A$262:$BD$262&lt;&gt;"",COLUMN('Back data'!$A$262:$BD$262)))-G$6)+INDEX('Back data'!$A$263:$BD$263,,MAX(IF('Back data'!$A$263:$BD$263&lt;&gt;"",COLUMN('Back data'!$A$263:$BD$263)))-G$6)</f>
        <v>69.63</v>
      </c>
      <c r="H55" s="9">
        <f t="array" ref="H55">INDEX('Back data'!$A$262:$BD$262,,MAX(IF('Back data'!$A$262:$BD$262&lt;&gt;"",COLUMN('Back data'!$A$262:$BD$262)))-H$6)+INDEX('Back data'!$A$263:$BD$263,,MAX(IF('Back data'!$A$263:$BD$263&lt;&gt;"",COLUMN('Back data'!$A$263:$BD$263)))-H$6)</f>
        <v>73.11</v>
      </c>
      <c r="I55" s="9">
        <f t="array" ref="I55">INDEX('Back data'!$A$262:$BD$262,,MAX(IF('Back data'!$A$262:$BD$262&lt;&gt;"",COLUMN('Back data'!$A$262:$BD$262)))-I$6)+INDEX('Back data'!$A$263:$BD$263,,MAX(IF('Back data'!$A$263:$BD$263&lt;&gt;"",COLUMN('Back data'!$A$263:$BD$263)))-I$6)</f>
        <v>73.959999999999994</v>
      </c>
      <c r="J55" s="9">
        <f t="array" ref="J55">INDEX('Back data'!$A$262:$BD$262,,MAX(IF('Back data'!$A$262:$BD$262&lt;&gt;"",COLUMN('Back data'!$A$262:$BD$262)))-J$6)+INDEX('Back data'!$A$263:$BD$263,,MAX(IF('Back data'!$A$263:$BD$263&lt;&gt;"",COLUMN('Back data'!$A$263:$BD$263)))-J$6)</f>
        <v>75.55</v>
      </c>
      <c r="K55" s="9">
        <f t="array" ref="K55">INDEX('Back data'!$A$262:$BD$262,,MAX(IF('Back data'!$A$262:$BD$262&lt;&gt;"",COLUMN('Back data'!$A$262:$BD$262)))-K$6)+INDEX('Back data'!$A$263:$BD$263,,MAX(IF('Back data'!$A$263:$BD$263&lt;&gt;"",COLUMN('Back data'!$A$263:$BD$263)))-K$6)</f>
        <v>78.210000000000008</v>
      </c>
      <c r="L55" s="9">
        <f t="array" ref="L55">INDEX('Back data'!$A$262:$BD$262,,MAX(IF('Back data'!$A$262:$BD$262&lt;&gt;"",COLUMN('Back data'!$A$262:$BD$262)))-L$6)+INDEX('Back data'!$A$263:$BD$263,,MAX(IF('Back data'!$A$263:$BD$263&lt;&gt;"",COLUMN('Back data'!$A$263:$BD$263)))-L$6)</f>
        <v>79.149999999999991</v>
      </c>
      <c r="M55" s="9">
        <f t="array" ref="M55">INDEX('Back data'!$A$262:$BD$262,,MAX(IF('Back data'!$A$262:$BD$262&lt;&gt;"",COLUMN('Back data'!$A$262:$BD$262)))-M$6)+INDEX('Back data'!$A$263:$BD$263,,MAX(IF('Back data'!$A$263:$BD$263&lt;&gt;"",COLUMN('Back data'!$A$263:$BD$263)))-M$6)</f>
        <v>80.23</v>
      </c>
      <c r="N55" s="9">
        <f t="array" ref="N55">INDEX('Back data'!$A$262:$BD$262,,MAX(IF('Back data'!$A$262:$BD$262&lt;&gt;"",COLUMN('Back data'!$A$262:$BD$262)))-N$6)+INDEX('Back data'!$A$263:$BD$263,,MAX(IF('Back data'!$A$263:$BD$263&lt;&gt;"",COLUMN('Back data'!$A$263:$BD$263)))-N$6)</f>
        <v>83.179999999999993</v>
      </c>
      <c r="O55" s="9">
        <f t="array" ref="O55">INDEX('Back data'!$A$262:$BD$262,,MAX(IF('Back data'!$A$262:$BD$262&lt;&gt;"",COLUMN('Back data'!$A$262:$BD$262)))-O$6)+INDEX('Back data'!$A$263:$BD$263,,MAX(IF('Back data'!$A$263:$BD$263&lt;&gt;"",COLUMN('Back data'!$A$263:$BD$263)))-O$6)</f>
        <v>81.14</v>
      </c>
      <c r="P55" s="34">
        <f t="array" ref="P55">INDEX('Back data'!$A$262:$BD$262,,MAX(IF('Back data'!$A$262:$BD$262&lt;&gt;"",COLUMN('Back data'!$A$262:$BD$262)))-P$6)+INDEX('Back data'!$A$263:$BD$263,,MAX(IF('Back data'!$A$263:$BD$263&lt;&gt;"",COLUMN('Back data'!$A$263:$BD$263)))-P$6)</f>
        <v>80.78</v>
      </c>
    </row>
    <row r="56" spans="1:16" x14ac:dyDescent="0.25">
      <c r="A56" s="15" t="s">
        <v>79</v>
      </c>
      <c r="B56" s="16" t="s">
        <v>62</v>
      </c>
      <c r="C56" s="12" t="s">
        <v>75</v>
      </c>
      <c r="D56" s="13">
        <f t="array" ref="D56">INDEX('Back data'!$A$262:$BD$262,,MAX(IF('Back data'!$A$262:$BD$262&lt;&gt;"",COLUMN('Back data'!$A$262:$BD$262)))-D$6)/D55</f>
        <v>0.92662408474840319</v>
      </c>
      <c r="E56" s="13">
        <f t="array" ref="E56">INDEX('Back data'!$A$262:$BD$262,,MAX(IF('Back data'!$A$262:$BD$262&lt;&gt;"",COLUMN('Back data'!$A$262:$BD$262)))-E$6)/E55</f>
        <v>0.92910504650099091</v>
      </c>
      <c r="F56" s="13">
        <f t="array" ref="F56">INDEX('Back data'!$A$262:$BD$262,,MAX(IF('Back data'!$A$262:$BD$262&lt;&gt;"",COLUMN('Back data'!$A$262:$BD$262)))-F$6)/F55</f>
        <v>0.93302367395864538</v>
      </c>
      <c r="G56" s="13">
        <f t="array" ref="G56">INDEX('Back data'!$A$262:$BD$262,,MAX(IF('Back data'!$A$262:$BD$262&lt;&gt;"",COLUMN('Back data'!$A$262:$BD$262)))-G$6)/G55</f>
        <v>0.93106419646704008</v>
      </c>
      <c r="H56" s="13">
        <f t="array" ref="H56">INDEX('Back data'!$A$262:$BD$262,,MAX(IF('Back data'!$A$262:$BD$262&lt;&gt;"",COLUMN('Back data'!$A$262:$BD$262)))-H$6)/H55</f>
        <v>0.93133634249760644</v>
      </c>
      <c r="I56" s="13">
        <f t="array" ref="I56">INDEX('Back data'!$A$262:$BD$262,,MAX(IF('Back data'!$A$262:$BD$262&lt;&gt;"",COLUMN('Back data'!$A$262:$BD$262)))-I$6)/I55</f>
        <v>0.92306652244456466</v>
      </c>
      <c r="J56" s="13">
        <f t="array" ref="J56">INDEX('Back data'!$A$262:$BD$262,,MAX(IF('Back data'!$A$262:$BD$262&lt;&gt;"",COLUMN('Back data'!$A$262:$BD$262)))-J$6)/J55</f>
        <v>0.93381866313699535</v>
      </c>
      <c r="K56" s="13">
        <f t="array" ref="K56">INDEX('Back data'!$A$262:$BD$262,,MAX(IF('Back data'!$A$262:$BD$262&lt;&gt;"",COLUMN('Back data'!$A$262:$BD$262)))-K$6)/K55</f>
        <v>0.9203426671781102</v>
      </c>
      <c r="L56" s="13">
        <f t="array" ref="L56">INDEX('Back data'!$A$262:$BD$262,,MAX(IF('Back data'!$A$262:$BD$262&lt;&gt;"",COLUMN('Back data'!$A$262:$BD$262)))-L$6)/L55</f>
        <v>0.92747946936197101</v>
      </c>
      <c r="M56" s="13">
        <f t="array" ref="M56">INDEX('Back data'!$A$262:$BD$262,,MAX(IF('Back data'!$A$262:$BD$262&lt;&gt;"",COLUMN('Back data'!$A$262:$BD$262)))-M$6)/M55</f>
        <v>0.93967343886326804</v>
      </c>
      <c r="N56" s="13">
        <f t="array" ref="N56">INDEX('Back data'!$A$262:$BD$262,,MAX(IF('Back data'!$A$262:$BD$262&lt;&gt;"",COLUMN('Back data'!$A$262:$BD$262)))-N$6)/N55</f>
        <v>0.94325559028612649</v>
      </c>
      <c r="O56" s="13">
        <f t="array" ref="O56">INDEX('Back data'!$A$262:$BD$262,,MAX(IF('Back data'!$A$262:$BD$262&lt;&gt;"",COLUMN('Back data'!$A$262:$BD$262)))-O$6)/O55</f>
        <v>0.92568400295785058</v>
      </c>
      <c r="P56" s="35">
        <f t="array" ref="P56">INDEX('Back data'!$A$262:$BD$262,,MAX(IF('Back data'!$A$262:$BD$262&lt;&gt;"",COLUMN('Back data'!$A$262:$BD$262)))-P$6)/P55</f>
        <v>0.93055211686060912</v>
      </c>
    </row>
    <row r="57" spans="1:16" x14ac:dyDescent="0.25">
      <c r="A57" s="15" t="s">
        <v>79</v>
      </c>
      <c r="B57" s="16" t="s">
        <v>62</v>
      </c>
      <c r="C57" s="12" t="s">
        <v>76</v>
      </c>
      <c r="D57" s="13">
        <f t="array" ref="D57">INDEX('Back data'!$A$263:$BD$263,,MAX(IF('Back data'!$A$263:$BD$263&lt;&gt;"",COLUMN('Back data'!$A$263:$BD$263)))-D$6)/D55</f>
        <v>7.3375915251596827E-2</v>
      </c>
      <c r="E57" s="13">
        <f t="array" ref="E57">INDEX('Back data'!$A$263:$BD$263,,MAX(IF('Back data'!$A$263:$BD$263&lt;&gt;"",COLUMN('Back data'!$A$263:$BD$263)))-E$6)/E55</f>
        <v>7.0894953499008997E-2</v>
      </c>
      <c r="F57" s="13">
        <f t="array" ref="F57">INDEX('Back data'!$A$263:$BD$263,,MAX(IF('Back data'!$A$263:$BD$263&lt;&gt;"",COLUMN('Back data'!$A$263:$BD$263)))-F$6)/F55</f>
        <v>6.6976326041354492E-2</v>
      </c>
      <c r="G57" s="13">
        <f t="array" ref="G57">INDEX('Back data'!$A$263:$BD$263,,MAX(IF('Back data'!$A$263:$BD$263&lt;&gt;"",COLUMN('Back data'!$A$263:$BD$263)))-G$6)/G55</f>
        <v>6.893580353295993E-2</v>
      </c>
      <c r="H57" s="13">
        <f t="array" ref="H57">INDEX('Back data'!$A$263:$BD$263,,MAX(IF('Back data'!$A$263:$BD$263&lt;&gt;"",COLUMN('Back data'!$A$263:$BD$263)))-H$6)/H55</f>
        <v>6.8663657502393644E-2</v>
      </c>
      <c r="I57" s="13">
        <f t="array" ref="I57">INDEX('Back data'!$A$263:$BD$263,,MAX(IF('Back data'!$A$263:$BD$263&lt;&gt;"",COLUMN('Back data'!$A$263:$BD$263)))-I$6)/I55</f>
        <v>7.6933477555435378E-2</v>
      </c>
      <c r="J57" s="13">
        <f t="array" ref="J57">INDEX('Back data'!$A$263:$BD$263,,MAX(IF('Back data'!$A$263:$BD$263&lt;&gt;"",COLUMN('Back data'!$A$263:$BD$263)))-J$6)/J55</f>
        <v>6.6181336863004633E-2</v>
      </c>
      <c r="K57" s="13">
        <f t="array" ref="K57">INDEX('Back data'!$A$263:$BD$263,,MAX(IF('Back data'!$A$263:$BD$263&lt;&gt;"",COLUMN('Back data'!$A$263:$BD$263)))-K$6)/K55</f>
        <v>7.9657332821889776E-2</v>
      </c>
      <c r="L57" s="13">
        <f t="array" ref="L57">INDEX('Back data'!$A$263:$BD$263,,MAX(IF('Back data'!$A$263:$BD$263&lt;&gt;"",COLUMN('Back data'!$A$263:$BD$263)))-L$6)/L55</f>
        <v>7.2520530638029074E-2</v>
      </c>
      <c r="M57" s="13">
        <f t="array" ref="M57">INDEX('Back data'!$A$263:$BD$263,,MAX(IF('Back data'!$A$263:$BD$263&lt;&gt;"",COLUMN('Back data'!$A$263:$BD$263)))-M$6)/M55</f>
        <v>6.032656113673189E-2</v>
      </c>
      <c r="N57" s="13">
        <f t="array" ref="N57">INDEX('Back data'!$A$263:$BD$263,,MAX(IF('Back data'!$A$263:$BD$263&lt;&gt;"",COLUMN('Back data'!$A$263:$BD$263)))-N$6)/N55</f>
        <v>5.6744409713873532E-2</v>
      </c>
      <c r="O57" s="13">
        <f t="array" ref="O57">INDEX('Back data'!$A$263:$BD$263,,MAX(IF('Back data'!$A$263:$BD$263&lt;&gt;"",COLUMN('Back data'!$A$263:$BD$263)))-O$6)/O55</f>
        <v>7.4315997042149376E-2</v>
      </c>
      <c r="P57" s="35">
        <f t="array" ref="P57">INDEX('Back data'!$A$263:$BD$263,,MAX(IF('Back data'!$A$263:$BD$263&lt;&gt;"",COLUMN('Back data'!$A$263:$BD$263)))-P$6)/P55</f>
        <v>6.9447883139390945E-2</v>
      </c>
    </row>
    <row r="60" spans="1:16" x14ac:dyDescent="0.25">
      <c r="C60" s="8" t="s">
        <v>73</v>
      </c>
      <c r="D60" s="9">
        <f t="array" ref="D60">INDEX('Back data'!$A$268:$BD$268,,MAX(IF('Back data'!$A$268:$BD$268&lt;&gt;"",COLUMN('Back data'!$A$268:$BD$268)))-D$6)+INDEX('Back data'!$A$269:$BD$269,,MAX(IF('Back data'!$A$269:$BD$269&lt;&gt;"",COLUMN('Back data'!$A$269:$BD$269)))-D$6)</f>
        <v>67.39</v>
      </c>
      <c r="E60" s="9">
        <f t="array" ref="E60">INDEX('Back data'!$A$268:$BD$268,,MAX(IF('Back data'!$A$268:$BD$268&lt;&gt;"",COLUMN('Back data'!$A$268:$BD$268)))-E$6)+INDEX('Back data'!$A$269:$BD$269,,MAX(IF('Back data'!$A$269:$BD$269&lt;&gt;"",COLUMN('Back data'!$A$269:$BD$269)))-E$6)</f>
        <v>68.010000000000005</v>
      </c>
      <c r="F60" s="9">
        <f t="array" ref="F60">INDEX('Back data'!$A$268:$BD$268,,MAX(IF('Back data'!$A$268:$BD$268&lt;&gt;"",COLUMN('Back data'!$A$268:$BD$268)))-F$6)+INDEX('Back data'!$A$269:$BD$269,,MAX(IF('Back data'!$A$269:$BD$269&lt;&gt;"",COLUMN('Back data'!$A$269:$BD$269)))-F$6)</f>
        <v>71.03</v>
      </c>
      <c r="G60" s="9">
        <f t="array" ref="G60">INDEX('Back data'!$A$268:$BD$268,,MAX(IF('Back data'!$A$268:$BD$268&lt;&gt;"",COLUMN('Back data'!$A$268:$BD$268)))-G$6)+INDEX('Back data'!$A$269:$BD$269,,MAX(IF('Back data'!$A$269:$BD$269&lt;&gt;"",COLUMN('Back data'!$A$269:$BD$269)))-G$6)</f>
        <v>72.66</v>
      </c>
      <c r="H60" s="9">
        <f t="array" ref="H60">INDEX('Back data'!$A$268:$BD$268,,MAX(IF('Back data'!$A$268:$BD$268&lt;&gt;"",COLUMN('Back data'!$A$268:$BD$268)))-H$6)+INDEX('Back data'!$A$269:$BD$269,,MAX(IF('Back data'!$A$269:$BD$269&lt;&gt;"",COLUMN('Back data'!$A$269:$BD$269)))-H$6)</f>
        <v>76.240000000000009</v>
      </c>
      <c r="I60" s="9">
        <f t="array" ref="I60">INDEX('Back data'!$A$268:$BD$268,,MAX(IF('Back data'!$A$268:$BD$268&lt;&gt;"",COLUMN('Back data'!$A$268:$BD$268)))-I$6)+INDEX('Back data'!$A$269:$BD$269,,MAX(IF('Back data'!$A$269:$BD$269&lt;&gt;"",COLUMN('Back data'!$A$269:$BD$269)))-I$6)</f>
        <v>78.349999999999994</v>
      </c>
      <c r="J60" s="9">
        <f t="array" ref="J60">INDEX('Back data'!$A$268:$BD$268,,MAX(IF('Back data'!$A$268:$BD$268&lt;&gt;"",COLUMN('Back data'!$A$268:$BD$268)))-J$6)+INDEX('Back data'!$A$269:$BD$269,,MAX(IF('Back data'!$A$269:$BD$269&lt;&gt;"",COLUMN('Back data'!$A$269:$BD$269)))-J$6)</f>
        <v>79.760000000000005</v>
      </c>
      <c r="K60" s="9">
        <f t="array" ref="K60">INDEX('Back data'!$A$268:$BD$268,,MAX(IF('Back data'!$A$268:$BD$268&lt;&gt;"",COLUMN('Back data'!$A$268:$BD$268)))-K$6)+INDEX('Back data'!$A$269:$BD$269,,MAX(IF('Back data'!$A$269:$BD$269&lt;&gt;"",COLUMN('Back data'!$A$269:$BD$269)))-K$6)</f>
        <v>79.95</v>
      </c>
      <c r="L60" s="9">
        <f t="array" ref="L60">INDEX('Back data'!$A$268:$BD$268,,MAX(IF('Back data'!$A$268:$BD$268&lt;&gt;"",COLUMN('Back data'!$A$268:$BD$268)))-L$6)+INDEX('Back data'!$A$269:$BD$269,,MAX(IF('Back data'!$A$269:$BD$269&lt;&gt;"",COLUMN('Back data'!$A$269:$BD$269)))-L$6)</f>
        <v>81.23</v>
      </c>
      <c r="M60" s="9">
        <f t="array" ref="M60">INDEX('Back data'!$A$268:$BD$268,,MAX(IF('Back data'!$A$268:$BD$268&lt;&gt;"",COLUMN('Back data'!$A$268:$BD$268)))-M$6)+INDEX('Back data'!$A$269:$BD$269,,MAX(IF('Back data'!$A$269:$BD$269&lt;&gt;"",COLUMN('Back data'!$A$269:$BD$269)))-M$6)</f>
        <v>82.710000000000008</v>
      </c>
      <c r="N60" s="9">
        <f t="array" ref="N60">INDEX('Back data'!$A$268:$BD$268,,MAX(IF('Back data'!$A$268:$BD$268&lt;&gt;"",COLUMN('Back data'!$A$268:$BD$268)))-N$6)+INDEX('Back data'!$A$269:$BD$269,,MAX(IF('Back data'!$A$269:$BD$269&lt;&gt;"",COLUMN('Back data'!$A$269:$BD$269)))-N$6)</f>
        <v>84.22</v>
      </c>
      <c r="O60" s="9">
        <f t="array" ref="O60">INDEX('Back data'!$A$268:$BD$268,,MAX(IF('Back data'!$A$268:$BD$268&lt;&gt;"",COLUMN('Back data'!$A$268:$BD$268)))-O$6)+INDEX('Back data'!$A$269:$BD$269,,MAX(IF('Back data'!$A$269:$BD$269&lt;&gt;"",COLUMN('Back data'!$A$269:$BD$269)))-O$6)</f>
        <v>83.899999999999991</v>
      </c>
      <c r="P60" s="34">
        <f t="array" ref="P60">INDEX('Back data'!$A$268:$BD$268,,MAX(IF('Back data'!$A$268:$BD$268&lt;&gt;"",COLUMN('Back data'!$A$268:$BD$268)))-P$6)+INDEX('Back data'!$A$269:$BD$269,,MAX(IF('Back data'!$A$269:$BD$269&lt;&gt;"",COLUMN('Back data'!$A$269:$BD$269)))-P$6)</f>
        <v>83.850000000000009</v>
      </c>
    </row>
    <row r="61" spans="1:16" x14ac:dyDescent="0.25">
      <c r="A61" s="15" t="s">
        <v>79</v>
      </c>
      <c r="B61" s="16" t="s">
        <v>67</v>
      </c>
      <c r="C61" s="12" t="s">
        <v>75</v>
      </c>
      <c r="D61" s="13">
        <f t="array" ref="D61">INDEX('Back data'!$A$268:$BD$268,,MAX(IF('Back data'!$A$268:$BD$268&lt;&gt;"",COLUMN('Back data'!$A$268:$BD$268)))-D$6)/D60</f>
        <v>0.98159964386407483</v>
      </c>
      <c r="E61" s="13">
        <f t="array" ref="E61">INDEX('Back data'!$A$268:$BD$268,,MAX(IF('Back data'!$A$268:$BD$268&lt;&gt;"",COLUMN('Back data'!$A$268:$BD$268)))-E$6)/E60</f>
        <v>0.98206146154977214</v>
      </c>
      <c r="F61" s="13">
        <f t="array" ref="F61">INDEX('Back data'!$A$268:$BD$268,,MAX(IF('Back data'!$A$268:$BD$268&lt;&gt;"",COLUMN('Back data'!$A$268:$BD$268)))-F$6)/F60</f>
        <v>0.98212023088835709</v>
      </c>
      <c r="G61" s="13">
        <f t="array" ref="G61">INDEX('Back data'!$A$268:$BD$268,,MAX(IF('Back data'!$A$268:$BD$268&lt;&gt;"",COLUMN('Back data'!$A$268:$BD$268)))-G$6)/G60</f>
        <v>0.98183319570602812</v>
      </c>
      <c r="H61" s="13">
        <f t="array" ref="H61">INDEX('Back data'!$A$268:$BD$268,,MAX(IF('Back data'!$A$268:$BD$268&lt;&gt;"",COLUMN('Back data'!$A$268:$BD$268)))-H$6)/H60</f>
        <v>0.98307974816369348</v>
      </c>
      <c r="I61" s="13">
        <f t="array" ref="I61">INDEX('Back data'!$A$268:$BD$268,,MAX(IF('Back data'!$A$268:$BD$268&lt;&gt;"",COLUMN('Back data'!$A$268:$BD$268)))-I$6)/I60</f>
        <v>0.9836630504148054</v>
      </c>
      <c r="J61" s="13">
        <f t="array" ref="J61">INDEX('Back data'!$A$268:$BD$268,,MAX(IF('Back data'!$A$268:$BD$268&lt;&gt;"",COLUMN('Back data'!$A$268:$BD$268)))-J$6)/J60</f>
        <v>0.98432798395185561</v>
      </c>
      <c r="K61" s="13">
        <f t="array" ref="K61">INDEX('Back data'!$A$268:$BD$268,,MAX(IF('Back data'!$A$268:$BD$268&lt;&gt;"",COLUMN('Back data'!$A$268:$BD$268)))-K$6)/K60</f>
        <v>0.98461538461538456</v>
      </c>
      <c r="L61" s="13">
        <f t="array" ref="L61">INDEX('Back data'!$A$268:$BD$268,,MAX(IF('Back data'!$A$268:$BD$268&lt;&gt;"",COLUMN('Back data'!$A$268:$BD$268)))-L$6)/L60</f>
        <v>0.9859657761910624</v>
      </c>
      <c r="M61" s="13">
        <f t="array" ref="M61">INDEX('Back data'!$A$268:$BD$268,,MAX(IF('Back data'!$A$268:$BD$268&lt;&gt;"",COLUMN('Back data'!$A$268:$BD$268)))-M$6)/M60</f>
        <v>0.98609599806553005</v>
      </c>
      <c r="N61" s="13">
        <f t="array" ref="N61">INDEX('Back data'!$A$268:$BD$268,,MAX(IF('Back data'!$A$268:$BD$268&lt;&gt;"",COLUMN('Back data'!$A$268:$BD$268)))-N$6)/N60</f>
        <v>0.98610781287105198</v>
      </c>
      <c r="O61" s="13">
        <f t="array" ref="O61">INDEX('Back data'!$A$268:$BD$268,,MAX(IF('Back data'!$A$268:$BD$268&lt;&gt;"",COLUMN('Back data'!$A$268:$BD$268)))-O$6)/O60</f>
        <v>0.98188319427890347</v>
      </c>
      <c r="P61" s="35">
        <f t="array" ref="P61">INDEX('Back data'!$A$268:$BD$268,,MAX(IF('Back data'!$A$268:$BD$268&lt;&gt;"",COLUMN('Back data'!$A$268:$BD$268)))-P$6)/P60</f>
        <v>0.97841383422778772</v>
      </c>
    </row>
    <row r="62" spans="1:16" x14ac:dyDescent="0.25">
      <c r="A62" s="15" t="s">
        <v>79</v>
      </c>
      <c r="B62" s="16" t="s">
        <v>67</v>
      </c>
      <c r="C62" s="12" t="s">
        <v>76</v>
      </c>
      <c r="D62" s="13">
        <f t="array" ref="D62">INDEX('Back data'!$A$269:$BD$269,,MAX(IF('Back data'!$A$269:$BD$269&lt;&gt;"",COLUMN('Back data'!$A$269:$BD$269)))-D$6)/D60</f>
        <v>1.8400356135925212E-2</v>
      </c>
      <c r="E62" s="13">
        <f t="array" ref="E62">INDEX('Back data'!$A$269:$BD$269,,MAX(IF('Back data'!$A$269:$BD$269&lt;&gt;"",COLUMN('Back data'!$A$269:$BD$269)))-E$6)/E60</f>
        <v>1.7938538450227907E-2</v>
      </c>
      <c r="F62" s="13">
        <f t="array" ref="F62">INDEX('Back data'!$A$269:$BD$269,,MAX(IF('Back data'!$A$269:$BD$269&lt;&gt;"",COLUMN('Back data'!$A$269:$BD$269)))-F$6)/F60</f>
        <v>1.7879769111642969E-2</v>
      </c>
      <c r="G62" s="13">
        <f t="array" ref="G62">INDEX('Back data'!$A$269:$BD$269,,MAX(IF('Back data'!$A$269:$BD$269&lt;&gt;"",COLUMN('Back data'!$A$269:$BD$269)))-G$6)/G60</f>
        <v>1.8166804293971925E-2</v>
      </c>
      <c r="H62" s="13">
        <f t="array" ref="H62">INDEX('Back data'!$A$269:$BD$269,,MAX(IF('Back data'!$A$269:$BD$269&lt;&gt;"",COLUMN('Back data'!$A$269:$BD$269)))-H$6)/H60</f>
        <v>1.69202518363064E-2</v>
      </c>
      <c r="I62" s="13">
        <f t="array" ref="I62">INDEX('Back data'!$A$269:$BD$269,,MAX(IF('Back data'!$A$269:$BD$269&lt;&gt;"",COLUMN('Back data'!$A$269:$BD$269)))-I$6)/I60</f>
        <v>1.6336949585194643E-2</v>
      </c>
      <c r="J62" s="13">
        <f t="array" ref="J62">INDEX('Back data'!$A$269:$BD$269,,MAX(IF('Back data'!$A$269:$BD$269&lt;&gt;"",COLUMN('Back data'!$A$269:$BD$269)))-J$6)/J60</f>
        <v>1.5672016048144433E-2</v>
      </c>
      <c r="K62" s="13">
        <f t="array" ref="K62">INDEX('Back data'!$A$269:$BD$269,,MAX(IF('Back data'!$A$269:$BD$269&lt;&gt;"",COLUMN('Back data'!$A$269:$BD$269)))-K$6)/K60</f>
        <v>1.5384615384615384E-2</v>
      </c>
      <c r="L62" s="13">
        <f t="array" ref="L62">INDEX('Back data'!$A$269:$BD$269,,MAX(IF('Back data'!$A$269:$BD$269&lt;&gt;"",COLUMN('Back data'!$A$269:$BD$269)))-L$6)/L60</f>
        <v>1.4034223808937582E-2</v>
      </c>
      <c r="M62" s="13">
        <f t="array" ref="M62">INDEX('Back data'!$A$269:$BD$269,,MAX(IF('Back data'!$A$269:$BD$269&lt;&gt;"",COLUMN('Back data'!$A$269:$BD$269)))-M$6)/M60</f>
        <v>1.3904001934469832E-2</v>
      </c>
      <c r="N62" s="13">
        <f t="array" ref="N62">INDEX('Back data'!$A$269:$BD$269,,MAX(IF('Back data'!$A$269:$BD$269&lt;&gt;"",COLUMN('Back data'!$A$269:$BD$269)))-N$6)/N60</f>
        <v>1.3892187128947993E-2</v>
      </c>
      <c r="O62" s="13">
        <f t="array" ref="O62">INDEX('Back data'!$A$269:$BD$269,,MAX(IF('Back data'!$A$269:$BD$269&lt;&gt;"",COLUMN('Back data'!$A$269:$BD$269)))-O$6)/O60</f>
        <v>1.8116805721096547E-2</v>
      </c>
      <c r="P62" s="35">
        <f t="array" ref="P62">INDEX('Back data'!$A$269:$BD$269,,MAX(IF('Back data'!$A$269:$BD$269&lt;&gt;"",COLUMN('Back data'!$A$269:$BD$269)))-P$6)/P60</f>
        <v>2.1586165772212281E-2</v>
      </c>
    </row>
    <row r="65" spans="1:16" x14ac:dyDescent="0.25">
      <c r="C65" s="8" t="s">
        <v>73</v>
      </c>
      <c r="D65" s="9">
        <f t="array" ref="D65">INDEX('Back data'!$A$274:$BD$274,,MAX(IF('Back data'!$A$274:$BD$274&lt;&gt;"",COLUMN('Back data'!$A$274:$BD$274)))-D$6)+INDEX('Back data'!$A$275:$BD$275,,MAX(IF('Back data'!$A$275:$BD$275&lt;&gt;"",COLUMN('Back data'!$A$75:$BD$275)))-D$6)</f>
        <v>67.94</v>
      </c>
      <c r="E65" s="9">
        <f t="array" ref="E65">INDEX('Back data'!$A$274:$BD$274,,MAX(IF('Back data'!$A$274:$BD$274&lt;&gt;"",COLUMN('Back data'!$A$274:$BD$274)))-E$6)+INDEX('Back data'!$A$275:$BD$275,,MAX(IF('Back data'!$A$275:$BD$275&lt;&gt;"",COLUMN('Back data'!$A$75:$BD$275)))-E$6)</f>
        <v>70.03</v>
      </c>
      <c r="F65" s="9">
        <f t="array" ref="F65">INDEX('Back data'!$A$274:$BD$274,,MAX(IF('Back data'!$A$274:$BD$274&lt;&gt;"",COLUMN('Back data'!$A$274:$BD$274)))-F$6)+INDEX('Back data'!$A$275:$BD$275,,MAX(IF('Back data'!$A$275:$BD$275&lt;&gt;"",COLUMN('Back data'!$A$75:$BD$275)))-F$6)</f>
        <v>71.69</v>
      </c>
      <c r="G65" s="9">
        <f t="array" ref="G65">INDEX('Back data'!$A$274:$BD$274,,MAX(IF('Back data'!$A$274:$BD$274&lt;&gt;"",COLUMN('Back data'!$A$274:$BD$274)))-G$6)+INDEX('Back data'!$A$275:$BD$275,,MAX(IF('Back data'!$A$275:$BD$275&lt;&gt;"",COLUMN('Back data'!$A$75:$BD$275)))-G$6)</f>
        <v>73.960000000000008</v>
      </c>
      <c r="H65" s="9">
        <f t="array" ref="H65">INDEX('Back data'!$A$274:$BD$274,,MAX(IF('Back data'!$A$274:$BD$274&lt;&gt;"",COLUMN('Back data'!$A$274:$BD$274)))-H$6)+INDEX('Back data'!$A$275:$BD$275,,MAX(IF('Back data'!$A$275:$BD$275&lt;&gt;"",COLUMN('Back data'!$A$75:$BD$275)))-H$6)</f>
        <v>76.66</v>
      </c>
      <c r="I65" s="9">
        <f t="array" ref="I65">INDEX('Back data'!$A$274:$BD$274,,MAX(IF('Back data'!$A$274:$BD$274&lt;&gt;"",COLUMN('Back data'!$A$274:$BD$274)))-I$6)+INDEX('Back data'!$A$275:$BD$275,,MAX(IF('Back data'!$A$275:$BD$275&lt;&gt;"",COLUMN('Back data'!$A$75:$BD$275)))-I$6)</f>
        <v>77.38</v>
      </c>
      <c r="J65" s="9">
        <f t="array" ref="J65">INDEX('Back data'!$A$274:$BD$274,,MAX(IF('Back data'!$A$274:$BD$274&lt;&gt;"",COLUMN('Back data'!$A$274:$BD$274)))-J$6)+INDEX('Back data'!$A$275:$BD$275,,MAX(IF('Back data'!$A$275:$BD$275&lt;&gt;"",COLUMN('Back data'!$A$75:$BD$275)))-J$6)</f>
        <v>79.95</v>
      </c>
      <c r="K65" s="9">
        <f t="array" ref="K65">INDEX('Back data'!$A$274:$BD$274,,MAX(IF('Back data'!$A$274:$BD$274&lt;&gt;"",COLUMN('Back data'!$A$274:$BD$274)))-K$6)+INDEX('Back data'!$A$275:$BD$275,,MAX(IF('Back data'!$A$275:$BD$275&lt;&gt;"",COLUMN('Back data'!$A$75:$BD$275)))-K$6)</f>
        <v>79.98</v>
      </c>
      <c r="L65" s="9">
        <f t="array" ref="L65">INDEX('Back data'!$A$274:$BD$274,,MAX(IF('Back data'!$A$274:$BD$274&lt;&gt;"",COLUMN('Back data'!$A$274:$BD$274)))-L$6)+INDEX('Back data'!$A$275:$BD$275,,MAX(IF('Back data'!$A$275:$BD$275&lt;&gt;"",COLUMN('Back data'!$A$75:$BD$275)))-L$6)</f>
        <v>80.690000000000012</v>
      </c>
      <c r="M65" s="9">
        <f t="array" ref="M65">INDEX('Back data'!$A$274:$BD$274,,MAX(IF('Back data'!$A$274:$BD$274&lt;&gt;"",COLUMN('Back data'!$A$274:$BD$274)))-M$6)+INDEX('Back data'!$A$275:$BD$275,,MAX(IF('Back data'!$A$275:$BD$275&lt;&gt;"",COLUMN('Back data'!$A$75:$BD$275)))-M$6)</f>
        <v>82.84</v>
      </c>
      <c r="N65" s="9">
        <f t="array" ref="N65">INDEX('Back data'!$A$274:$BD$274,,MAX(IF('Back data'!$A$274:$BD$274&lt;&gt;"",COLUMN('Back data'!$A$274:$BD$274)))-N$6)+INDEX('Back data'!$A$275:$BD$275,,MAX(IF('Back data'!$A$275:$BD$275&lt;&gt;"",COLUMN('Back data'!$A$75:$BD$275)))-N$6)</f>
        <v>83.82</v>
      </c>
      <c r="O65" s="9">
        <f t="array" ref="O65">INDEX('Back data'!$A$274:$BD$274,,MAX(IF('Back data'!$A$274:$BD$274&lt;&gt;"",COLUMN('Back data'!$A$274:$BD$274)))-O$6)+INDEX('Back data'!$A$275:$BD$275,,MAX(IF('Back data'!$A$275:$BD$275&lt;&gt;"",COLUMN('Back data'!$A$75:$BD$275)))-O$6)</f>
        <v>83.55</v>
      </c>
      <c r="P65" s="34">
        <f t="array" ref="P65">INDEX('Back data'!$A$274:$BD$274,,MAX(IF('Back data'!$A$274:$BD$274&lt;&gt;"",COLUMN('Back data'!$A$274:$BD$274)))-P$6)+INDEX('Back data'!$A$275:$BD$275,,MAX(IF('Back data'!$A$275:$BD$275&lt;&gt;"",COLUMN('Back data'!$A$75:$BD$275)))-P$6)</f>
        <v>83.960000000000008</v>
      </c>
    </row>
    <row r="66" spans="1:16" x14ac:dyDescent="0.25">
      <c r="A66" s="15" t="s">
        <v>79</v>
      </c>
      <c r="B66" s="16" t="s">
        <v>72</v>
      </c>
      <c r="C66" s="12" t="s">
        <v>75</v>
      </c>
      <c r="D66" s="13">
        <f t="array" ref="D66">INDEX('Back data'!$A$274:$BD$274,,MAX(IF('Back data'!$A$274:$BD$274&lt;&gt;"",COLUMN('Back data'!$A$274:$BD$274)))-D$6)/D65</f>
        <v>0.93435384162496316</v>
      </c>
      <c r="E66" s="13">
        <f t="array" ref="E66">INDEX('Back data'!$A$274:$BD$274,,MAX(IF('Back data'!$A$274:$BD$274&lt;&gt;"",COLUMN('Back data'!$A$274:$BD$274)))-E$6)/E65</f>
        <v>0.92745966014565184</v>
      </c>
      <c r="F66" s="13">
        <f t="array" ref="F66">INDEX('Back data'!$A$274:$BD$274,,MAX(IF('Back data'!$A$274:$BD$274&lt;&gt;"",COLUMN('Back data'!$A$274:$BD$274)))-F$6)/F65</f>
        <v>0.94071697586832193</v>
      </c>
      <c r="G66" s="13">
        <f t="array" ref="G66">INDEX('Back data'!$A$274:$BD$274,,MAX(IF('Back data'!$A$274:$BD$274&lt;&gt;"",COLUMN('Back data'!$A$274:$BD$274)))-G$6)/G65</f>
        <v>0.93564088696592751</v>
      </c>
      <c r="H66" s="13">
        <f t="array" ref="H66">INDEX('Back data'!$A$274:$BD$274,,MAX(IF('Back data'!$A$274:$BD$274&lt;&gt;"",COLUMN('Back data'!$A$274:$BD$274)))-H$6)/H65</f>
        <v>0.93869032089746929</v>
      </c>
      <c r="I66" s="13">
        <f t="array" ref="I66">INDEX('Back data'!$A$274:$BD$274,,MAX(IF('Back data'!$A$274:$BD$274&lt;&gt;"",COLUMN('Back data'!$A$274:$BD$274)))-I$6)/I65</f>
        <v>0.93771000258464732</v>
      </c>
      <c r="J66" s="13">
        <f t="array" ref="J66">INDEX('Back data'!$A$274:$BD$274,,MAX(IF('Back data'!$A$274:$BD$274&lt;&gt;"",COLUMN('Back data'!$A$274:$BD$274)))-J$6)/J65</f>
        <v>0.94759224515322082</v>
      </c>
      <c r="K66" s="13">
        <f t="array" ref="K66">INDEX('Back data'!$A$274:$BD$274,,MAX(IF('Back data'!$A$274:$BD$274&lt;&gt;"",COLUMN('Back data'!$A$274:$BD$274)))-K$6)/K65</f>
        <v>0.95073768442110529</v>
      </c>
      <c r="L66" s="13">
        <f t="array" ref="L66">INDEX('Back data'!$A$274:$BD$274,,MAX(IF('Back data'!$A$274:$BD$274&lt;&gt;"",COLUMN('Back data'!$A$274:$BD$274)))-L$6)/L65</f>
        <v>0.96058991200892296</v>
      </c>
      <c r="M66" s="13">
        <f t="array" ref="M66">INDEX('Back data'!$A$274:$BD$274,,MAX(IF('Back data'!$A$274:$BD$274&lt;&gt;"",COLUMN('Back data'!$A$274:$BD$274)))-M$6)/M65</f>
        <v>0.96112988894253981</v>
      </c>
      <c r="N66" s="13">
        <f t="array" ref="N66">INDEX('Back data'!$A$274:$BD$274,,MAX(IF('Back data'!$A$274:$BD$274&lt;&gt;"",COLUMN('Back data'!$A$274:$BD$274)))-N$6)/N65</f>
        <v>0.94977332378907187</v>
      </c>
      <c r="O66" s="13">
        <f t="array" ref="O66">INDEX('Back data'!$A$274:$BD$274,,MAX(IF('Back data'!$A$274:$BD$274&lt;&gt;"",COLUMN('Back data'!$A$274:$BD$274)))-O$6)/O65</f>
        <v>0.92543387193297422</v>
      </c>
      <c r="P66" s="35">
        <f t="array" ref="P66">INDEX('Back data'!$A$274:$BD$274,,MAX(IF('Back data'!$A$274:$BD$274&lt;&gt;"",COLUMN('Back data'!$A$274:$BD$274)))-P$6)/P65</f>
        <v>0.94306812767984749</v>
      </c>
    </row>
    <row r="67" spans="1:16" x14ac:dyDescent="0.25">
      <c r="A67" s="15" t="s">
        <v>79</v>
      </c>
      <c r="B67" s="16" t="s">
        <v>72</v>
      </c>
      <c r="C67" s="12" t="s">
        <v>76</v>
      </c>
      <c r="D67" s="13">
        <f t="array" ref="D67">INDEX('Back data'!$A$275:$BD$275,,MAX(IF('Back data'!$A$275:$BD$275&lt;&gt;"",COLUMN('Back data'!$A$75:$BD$275)))-D$6)/D65</f>
        <v>6.5646158375036803E-2</v>
      </c>
      <c r="E67" s="13">
        <f t="array" ref="E67">INDEX('Back data'!$A$275:$BD$275,,MAX(IF('Back data'!$A$275:$BD$275&lt;&gt;"",COLUMN('Back data'!$A$75:$BD$275)))-E$6)/E65</f>
        <v>7.2540339854348143E-2</v>
      </c>
      <c r="F67" s="13">
        <f t="array" ref="F67">INDEX('Back data'!$A$275:$BD$275,,MAX(IF('Back data'!$A$275:$BD$275&lt;&gt;"",COLUMN('Back data'!$A$75:$BD$275)))-F$6)/F65</f>
        <v>5.9283024131678061E-2</v>
      </c>
      <c r="G67" s="13">
        <f t="array" ref="G67">INDEX('Back data'!$A$275:$BD$275,,MAX(IF('Back data'!$A$275:$BD$275&lt;&gt;"",COLUMN('Back data'!$A$75:$BD$275)))-G$6)/G65</f>
        <v>6.4359113034072463E-2</v>
      </c>
      <c r="H67" s="13">
        <f t="array" ref="H67">INDEX('Back data'!$A$275:$BD$275,,MAX(IF('Back data'!$A$275:$BD$275&lt;&gt;"",COLUMN('Back data'!$A$75:$BD$275)))-H$6)/H65</f>
        <v>6.1309679102530656E-2</v>
      </c>
      <c r="I67" s="13">
        <f t="array" ref="I67">INDEX('Back data'!$A$275:$BD$275,,MAX(IF('Back data'!$A$275:$BD$275&lt;&gt;"",COLUMN('Back data'!$A$75:$BD$275)))-I$6)/I65</f>
        <v>6.2289997415352814E-2</v>
      </c>
      <c r="J67" s="13">
        <f t="array" ref="J67">INDEX('Back data'!$A$275:$BD$275,,MAX(IF('Back data'!$A$275:$BD$275&lt;&gt;"",COLUMN('Back data'!$A$75:$BD$275)))-J$6)/J65</f>
        <v>5.2407754846779238E-2</v>
      </c>
      <c r="K67" s="13">
        <f t="array" ref="K67">INDEX('Back data'!$A$275:$BD$275,,MAX(IF('Back data'!$A$275:$BD$275&lt;&gt;"",COLUMN('Back data'!$A$75:$BD$275)))-K$6)/K65</f>
        <v>4.9262315578894718E-2</v>
      </c>
      <c r="L67" s="13">
        <f t="array" ref="L67">INDEX('Back data'!$A$275:$BD$275,,MAX(IF('Back data'!$A$275:$BD$275&lt;&gt;"",COLUMN('Back data'!$A$75:$BD$275)))-L$6)/L65</f>
        <v>3.941008799107696E-2</v>
      </c>
      <c r="M67" s="13">
        <f t="array" ref="M67">INDEX('Back data'!$A$275:$BD$275,,MAX(IF('Back data'!$A$275:$BD$275&lt;&gt;"",COLUMN('Back data'!$A$75:$BD$275)))-M$6)/M65</f>
        <v>3.8870111057460167E-2</v>
      </c>
      <c r="N67" s="13">
        <f t="array" ref="N67">INDEX('Back data'!$A$275:$BD$275,,MAX(IF('Back data'!$A$275:$BD$275&lt;&gt;"",COLUMN('Back data'!$A$75:$BD$275)))-N$6)/N65</f>
        <v>5.0226676210928183E-2</v>
      </c>
      <c r="O67" s="13">
        <f t="array" ref="O67">INDEX('Back data'!$A$275:$BD$275,,MAX(IF('Back data'!$A$275:$BD$275&lt;&gt;"",COLUMN('Back data'!$A$75:$BD$275)))-O$6)/O65</f>
        <v>7.4566128067025741E-2</v>
      </c>
      <c r="P67" s="35">
        <f t="array" ref="P67">INDEX('Back data'!$A$275:$BD$275,,MAX(IF('Back data'!$A$275:$BD$275&lt;&gt;"",COLUMN('Back data'!$A$75:$BD$275)))-P$6)/P65</f>
        <v>5.6931872320152455E-2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T42"/>
  <sheetViews>
    <sheetView showGridLines="0" zoomScale="69" zoomScaleNormal="69" workbookViewId="0">
      <selection activeCell="AY13" sqref="AY13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81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82</v>
      </c>
    </row>
    <row r="5" spans="2:19" ht="16.5" thickBot="1" x14ac:dyDescent="0.3">
      <c r="C5" s="3"/>
      <c r="D5" s="37">
        <f>'TAM Automático'!D5</f>
        <v>44593</v>
      </c>
      <c r="E5" s="37">
        <f>'TAM Automático'!E5</f>
        <v>44621</v>
      </c>
      <c r="F5" s="37">
        <f>'TAM Automático'!F5</f>
        <v>44652</v>
      </c>
      <c r="G5" s="37">
        <f>'TAM Automático'!G5</f>
        <v>44682</v>
      </c>
      <c r="H5" s="37">
        <f>'TAM Automático'!H5</f>
        <v>44713</v>
      </c>
      <c r="I5" s="37">
        <f>'TAM Automático'!I5</f>
        <v>44743</v>
      </c>
      <c r="J5" s="37">
        <f>'TAM Automático'!J5</f>
        <v>44774</v>
      </c>
      <c r="K5" s="37">
        <f>'TAM Automático'!K5</f>
        <v>44805</v>
      </c>
      <c r="L5" s="37">
        <f>'TAM Automático'!L5</f>
        <v>44835</v>
      </c>
      <c r="M5" s="37">
        <f>'TAM Automático'!M5</f>
        <v>44866</v>
      </c>
      <c r="N5" s="37">
        <f>'TAM Automático'!N5</f>
        <v>44896</v>
      </c>
      <c r="O5" s="37">
        <f>'TAM Automático'!O5</f>
        <v>44927</v>
      </c>
      <c r="P5" s="37">
        <f>'TAM Automático'!P5</f>
        <v>44958</v>
      </c>
    </row>
    <row r="6" spans="2:19" ht="15.75" x14ac:dyDescent="0.25">
      <c r="C6" s="12" t="s">
        <v>75</v>
      </c>
      <c r="D6" s="13">
        <f>'TAM Automático'!D8</f>
        <v>0.97270507111047255</v>
      </c>
      <c r="E6" s="13">
        <f>'TAM Automático'!E8</f>
        <v>0.97804195804195815</v>
      </c>
      <c r="F6" s="13">
        <f>'TAM Automático'!F8</f>
        <v>0.97821022337947094</v>
      </c>
      <c r="G6" s="13">
        <f>'TAM Automático'!G8</f>
        <v>0.97868678845644697</v>
      </c>
      <c r="H6" s="13">
        <f>'TAM Automático'!H8</f>
        <v>0.97959447242670805</v>
      </c>
      <c r="I6" s="13">
        <f>'TAM Automático'!I8</f>
        <v>0.9749054224464061</v>
      </c>
      <c r="J6" s="13">
        <f>'TAM Automático'!J8</f>
        <v>0.97768737672583828</v>
      </c>
      <c r="K6" s="13">
        <f>'TAM Automático'!K8</f>
        <v>0.97279248083106595</v>
      </c>
      <c r="L6" s="13">
        <f>'TAM Automático'!L8</f>
        <v>0.98112058465286245</v>
      </c>
      <c r="M6" s="13">
        <f>'TAM Automático'!M8</f>
        <v>0.97600950118764851</v>
      </c>
      <c r="N6" s="13">
        <f>'TAM Automático'!N8</f>
        <v>0.98525421729385398</v>
      </c>
      <c r="O6" s="13">
        <f>'TAM Automático'!O8</f>
        <v>0.97460616035739478</v>
      </c>
      <c r="P6" s="13">
        <f>'TAM Automático'!P8</f>
        <v>0.97685734630904342</v>
      </c>
    </row>
    <row r="7" spans="2:19" ht="15.75" x14ac:dyDescent="0.25">
      <c r="C7" s="12" t="s">
        <v>76</v>
      </c>
      <c r="D7" s="13">
        <f>'TAM Automático'!D9</f>
        <v>2.7294928889527365E-2</v>
      </c>
      <c r="E7" s="13">
        <f>'TAM Automático'!E9</f>
        <v>2.1958041958041959E-2</v>
      </c>
      <c r="F7" s="13">
        <f>'TAM Automático'!F9</f>
        <v>2.1789776620528986E-2</v>
      </c>
      <c r="G7" s="13">
        <f>'TAM Automático'!G9</f>
        <v>2.1313211543553083E-2</v>
      </c>
      <c r="H7" s="13">
        <f>'TAM Automático'!H9</f>
        <v>2.0405527573292007E-2</v>
      </c>
      <c r="I7" s="13">
        <f>'TAM Automático'!I9</f>
        <v>2.5094577553593948E-2</v>
      </c>
      <c r="J7" s="13">
        <f>'TAM Automático'!J9</f>
        <v>2.2312623274161735E-2</v>
      </c>
      <c r="K7" s="13">
        <f>'TAM Automático'!K9</f>
        <v>2.7207519168933963E-2</v>
      </c>
      <c r="L7" s="13">
        <f>'TAM Automático'!L9</f>
        <v>1.8879415347137638E-2</v>
      </c>
      <c r="M7" s="13">
        <f>'TAM Automático'!M9</f>
        <v>2.3990498812351543E-2</v>
      </c>
      <c r="N7" s="13">
        <f>'TAM Automático'!N9</f>
        <v>1.4745782706146043E-2</v>
      </c>
      <c r="O7" s="13">
        <f>'TAM Automático'!O9</f>
        <v>2.539383964260522E-2</v>
      </c>
      <c r="P7" s="13">
        <f>'TAM Automático'!P9</f>
        <v>2.3142653690956562E-2</v>
      </c>
    </row>
    <row r="9" spans="2:19" s="18" customFormat="1" ht="29.25" customHeight="1" x14ac:dyDescent="0.25">
      <c r="C9" s="19" t="s">
        <v>83</v>
      </c>
    </row>
    <row r="10" spans="2:19" ht="16.5" thickBot="1" x14ac:dyDescent="0.3">
      <c r="C10" s="3"/>
      <c r="D10" s="37">
        <f>D5</f>
        <v>44593</v>
      </c>
      <c r="E10" s="37">
        <f t="shared" ref="E10:P10" si="0">E5</f>
        <v>44621</v>
      </c>
      <c r="F10" s="37">
        <f t="shared" si="0"/>
        <v>44652</v>
      </c>
      <c r="G10" s="37">
        <f t="shared" si="0"/>
        <v>44682</v>
      </c>
      <c r="H10" s="37">
        <f t="shared" si="0"/>
        <v>44713</v>
      </c>
      <c r="I10" s="37">
        <f t="shared" si="0"/>
        <v>44743</v>
      </c>
      <c r="J10" s="37">
        <f t="shared" si="0"/>
        <v>44774</v>
      </c>
      <c r="K10" s="37">
        <f t="shared" si="0"/>
        <v>44805</v>
      </c>
      <c r="L10" s="37">
        <f t="shared" si="0"/>
        <v>44835</v>
      </c>
      <c r="M10" s="37">
        <f t="shared" si="0"/>
        <v>44866</v>
      </c>
      <c r="N10" s="37">
        <f t="shared" si="0"/>
        <v>44896</v>
      </c>
      <c r="O10" s="37">
        <f t="shared" si="0"/>
        <v>44927</v>
      </c>
      <c r="P10" s="37">
        <f t="shared" si="0"/>
        <v>44958</v>
      </c>
    </row>
    <row r="11" spans="2:19" ht="15.75" x14ac:dyDescent="0.25">
      <c r="C11" s="12" t="s">
        <v>75</v>
      </c>
      <c r="D11" s="13">
        <f>IF(Leche!$D$29=$R$11,'TAM Automático'!D13,'TAM Automático'!D18)</f>
        <v>0.93588601959038298</v>
      </c>
      <c r="E11" s="13">
        <f>IF(Leche!$D$29=$R$11,'TAM Automático'!E13,'TAM Automático'!E18)</f>
        <v>0.9537438566059554</v>
      </c>
      <c r="F11" s="13">
        <f>IF(Leche!$D$29=$R$11,'TAM Automático'!F13,'TAM Automático'!F18)</f>
        <v>0.96357193479801573</v>
      </c>
      <c r="G11" s="13">
        <f>IF(Leche!$D$29=$R$11,'TAM Automático'!G13,'TAM Automático'!G18)</f>
        <v>0.95089949952657926</v>
      </c>
      <c r="H11" s="13">
        <f>IF(Leche!$D$29=$R$11,'TAM Automático'!H13,'TAM Automático'!H18)</f>
        <v>0.94244509129399323</v>
      </c>
      <c r="I11" s="13">
        <f>IF(Leche!$D$29=$R$11,'TAM Automático'!I13,'TAM Automático'!I18)</f>
        <v>0.93675387350774697</v>
      </c>
      <c r="J11" s="13">
        <f>IF(Leche!$D$29=$R$11,'TAM Automático'!J13,'TAM Automático'!J18)</f>
        <v>0.94123556002009046</v>
      </c>
      <c r="K11" s="13">
        <f>IF(Leche!$D$29=$R$11,'TAM Automático'!K13,'TAM Automático'!K18)</f>
        <v>0.93897068076003531</v>
      </c>
      <c r="L11" s="13">
        <f>IF(Leche!$D$29=$R$11,'TAM Automático'!L13,'TAM Automático'!L18)</f>
        <v>0.95755243887302965</v>
      </c>
      <c r="M11" s="13">
        <f>IF(Leche!$D$29=$R$11,'TAM Automático'!M13,'TAM Automático'!M18)</f>
        <v>0.92320474777448069</v>
      </c>
      <c r="N11" s="13">
        <f>IF(Leche!$D$29=$R$11,'TAM Automático'!N13,'TAM Automático'!N18)</f>
        <v>0.96837616960795925</v>
      </c>
      <c r="O11" s="13">
        <f>IF(Leche!$D$29=$R$11,'TAM Automático'!O13,'TAM Automático'!O18)</f>
        <v>0.95604656688049416</v>
      </c>
      <c r="P11" s="13">
        <f>IF(Leche!$D$29=$R$11,'TAM Automático'!P13,'TAM Automático'!P18)</f>
        <v>0.94157463484146775</v>
      </c>
      <c r="R11">
        <v>1</v>
      </c>
      <c r="S11" s="19" t="s">
        <v>84</v>
      </c>
    </row>
    <row r="12" spans="2:19" ht="15.75" x14ac:dyDescent="0.25">
      <c r="C12" s="12" t="s">
        <v>76</v>
      </c>
      <c r="D12" s="13">
        <f>IF(Leche!$D$29=$R$11,'TAM Automático'!D14,'TAM Automático'!D19)</f>
        <v>6.4113980409617105E-2</v>
      </c>
      <c r="E12" s="13">
        <f>IF(Leche!$D$29=$R$11,'TAM Automático'!E14,'TAM Automático'!E19)</f>
        <v>4.6256143394044519E-2</v>
      </c>
      <c r="F12" s="13">
        <f>IF(Leche!$D$29=$R$11,'TAM Automático'!F14,'TAM Automático'!F19)</f>
        <v>3.6428065201984404E-2</v>
      </c>
      <c r="G12" s="13">
        <f>IF(Leche!$D$29=$R$11,'TAM Automático'!G14,'TAM Automático'!G19)</f>
        <v>4.9100500473420808E-2</v>
      </c>
      <c r="H12" s="13">
        <f>IF(Leche!$D$29=$R$11,'TAM Automático'!H14,'TAM Automático'!H19)</f>
        <v>5.755490870600688E-2</v>
      </c>
      <c r="I12" s="13">
        <f>IF(Leche!$D$29=$R$11,'TAM Automático'!I14,'TAM Automático'!I19)</f>
        <v>6.3246126492252988E-2</v>
      </c>
      <c r="J12" s="13">
        <f>IF(Leche!$D$29=$R$11,'TAM Automático'!J14,'TAM Automático'!J19)</f>
        <v>5.87644399799096E-2</v>
      </c>
      <c r="K12" s="13">
        <f>IF(Leche!$D$29=$R$11,'TAM Automático'!K14,'TAM Automático'!K19)</f>
        <v>6.1029319239964762E-2</v>
      </c>
      <c r="L12" s="13">
        <f>IF(Leche!$D$29=$R$11,'TAM Automático'!L14,'TAM Automático'!L19)</f>
        <v>4.2447561126970332E-2</v>
      </c>
      <c r="M12" s="13">
        <f>IF(Leche!$D$29=$R$11,'TAM Automático'!M14,'TAM Automático'!M19)</f>
        <v>7.6795252225519278E-2</v>
      </c>
      <c r="N12" s="13">
        <f>IF(Leche!$D$29=$R$11,'TAM Automático'!N14,'TAM Automático'!N19)</f>
        <v>3.1623830392040739E-2</v>
      </c>
      <c r="O12" s="13">
        <f>IF(Leche!$D$29=$R$11,'TAM Automático'!O14,'TAM Automático'!O19)</f>
        <v>4.3953433119505822E-2</v>
      </c>
      <c r="P12" s="13">
        <f>IF(Leche!$D$29=$R$11,'TAM Automático'!P14,'TAM Automático'!P19)</f>
        <v>5.8425365158532236E-2</v>
      </c>
      <c r="R12">
        <v>2</v>
      </c>
      <c r="S12" s="19" t="s">
        <v>85</v>
      </c>
    </row>
    <row r="14" spans="2:19" s="18" customFormat="1" ht="29.25" customHeight="1" x14ac:dyDescent="0.25">
      <c r="C14" s="19" t="s">
        <v>86</v>
      </c>
    </row>
    <row r="15" spans="2:19" ht="16.5" thickBot="1" x14ac:dyDescent="0.3">
      <c r="C15" s="3"/>
      <c r="D15" s="37">
        <f>D10</f>
        <v>44593</v>
      </c>
      <c r="E15" s="37">
        <f t="shared" ref="E15:P15" si="1">E10</f>
        <v>44621</v>
      </c>
      <c r="F15" s="37">
        <f t="shared" si="1"/>
        <v>44652</v>
      </c>
      <c r="G15" s="37">
        <f t="shared" si="1"/>
        <v>44682</v>
      </c>
      <c r="H15" s="37">
        <f t="shared" si="1"/>
        <v>44713</v>
      </c>
      <c r="I15" s="37">
        <f t="shared" si="1"/>
        <v>44743</v>
      </c>
      <c r="J15" s="37">
        <f t="shared" si="1"/>
        <v>44774</v>
      </c>
      <c r="K15" s="37">
        <f t="shared" si="1"/>
        <v>44805</v>
      </c>
      <c r="L15" s="37">
        <f t="shared" si="1"/>
        <v>44835</v>
      </c>
      <c r="M15" s="37">
        <f t="shared" si="1"/>
        <v>44866</v>
      </c>
      <c r="N15" s="37">
        <f t="shared" si="1"/>
        <v>44896</v>
      </c>
      <c r="O15" s="37">
        <f t="shared" si="1"/>
        <v>44927</v>
      </c>
      <c r="P15" s="37">
        <f t="shared" si="1"/>
        <v>44958</v>
      </c>
      <c r="R15">
        <v>1</v>
      </c>
      <c r="S15" s="19" t="s">
        <v>62</v>
      </c>
    </row>
    <row r="16" spans="2:19" ht="15.75" x14ac:dyDescent="0.25">
      <c r="C16" s="12" t="s">
        <v>75</v>
      </c>
      <c r="D16" s="13">
        <f>IF(Leche!$N$29=$R$15,'TAM Automático'!D23,IF(Leche!$N$29=$R$16,'TAM Automático'!D28,'TAM Automático'!D33))</f>
        <v>0.95798680814453674</v>
      </c>
      <c r="E16" s="13">
        <f>IF(Leche!$N$29=$R$15,'TAM Automático'!E23,IF(Leche!$N$29=$R$16,'TAM Automático'!E28,'TAM Automático'!E33))</f>
        <v>0.97228412256267416</v>
      </c>
      <c r="F16" s="13">
        <f>IF(Leche!$N$29=$R$15,'TAM Automático'!F23,IF(Leche!$N$29=$R$16,'TAM Automático'!F28,'TAM Automático'!F33))</f>
        <v>0.97535505430242275</v>
      </c>
      <c r="G16" s="13">
        <f>IF(Leche!$N$29=$R$15,'TAM Automático'!G23,IF(Leche!$N$29=$R$16,'TAM Automático'!G28,'TAM Automático'!G33))</f>
        <v>0.97063103585130306</v>
      </c>
      <c r="H16" s="13">
        <f>IF(Leche!$N$29=$R$15,'TAM Automático'!H23,IF(Leche!$N$29=$R$16,'TAM Automático'!H28,'TAM Automático'!H33))</f>
        <v>0.97176015473887822</v>
      </c>
      <c r="I16" s="13">
        <f>IF(Leche!$N$29=$R$15,'TAM Automático'!I23,IF(Leche!$N$29=$R$16,'TAM Automático'!I28,'TAM Automático'!I33))</f>
        <v>0.96004624871531352</v>
      </c>
      <c r="J16" s="13">
        <f>IF(Leche!$N$29=$R$15,'TAM Automático'!J23,IF(Leche!$N$29=$R$16,'TAM Automático'!J28,'TAM Automático'!J33))</f>
        <v>0.95694308145240425</v>
      </c>
      <c r="K16" s="13">
        <f>IF(Leche!$N$29=$R$15,'TAM Automático'!K23,IF(Leche!$N$29=$R$16,'TAM Automático'!K28,'TAM Automático'!K33))</f>
        <v>0.94243975527531532</v>
      </c>
      <c r="L16" s="13">
        <f>IF(Leche!$N$29=$R$15,'TAM Automático'!L23,IF(Leche!$N$29=$R$16,'TAM Automático'!L28,'TAM Automático'!L33))</f>
        <v>0.97156862745098049</v>
      </c>
      <c r="M16" s="13">
        <f>IF(Leche!$N$29=$R$15,'TAM Automático'!M23,IF(Leche!$N$29=$R$16,'TAM Automático'!M28,'TAM Automático'!M33))</f>
        <v>0.9623597538906985</v>
      </c>
      <c r="N16" s="13">
        <f>IF(Leche!$N$29=$R$15,'TAM Automático'!N23,IF(Leche!$N$29=$R$16,'TAM Automático'!N28,'TAM Automático'!N33))</f>
        <v>0.96857649143532198</v>
      </c>
      <c r="O16" s="13">
        <f>IF(Leche!$N$29=$R$15,'TAM Automático'!O23,IF(Leche!$N$29=$R$16,'TAM Automático'!O28,'TAM Automático'!O33))</f>
        <v>0.93854093361482527</v>
      </c>
      <c r="P16" s="13">
        <f>IF(Leche!$N$29=$R$15,'TAM Automático'!P23,IF(Leche!$N$29=$R$16,'TAM Automático'!P28,'TAM Automático'!P33))</f>
        <v>0.95464285714285713</v>
      </c>
      <c r="R16">
        <v>2</v>
      </c>
      <c r="S16" s="7" t="s">
        <v>67</v>
      </c>
    </row>
    <row r="17" spans="2:19" ht="15.75" x14ac:dyDescent="0.25">
      <c r="C17" s="12" t="s">
        <v>76</v>
      </c>
      <c r="D17" s="13">
        <f>IF(Leche!$N$29=$R$15,'TAM Automático'!D24,IF(Leche!$N$29=$R$16,'TAM Automático'!D29,'TAM Automático'!D34))</f>
        <v>4.2013191855463143E-2</v>
      </c>
      <c r="E17" s="13">
        <f>IF(Leche!$N$29=$R$15,'TAM Automático'!E24,IF(Leche!$N$29=$R$16,'TAM Automático'!E29,'TAM Automático'!E34))</f>
        <v>2.7715877437325908E-2</v>
      </c>
      <c r="F17" s="13">
        <f>IF(Leche!$N$29=$R$15,'TAM Automático'!F24,IF(Leche!$N$29=$R$16,'TAM Automático'!F29,'TAM Automático'!F34))</f>
        <v>2.4644945697577279E-2</v>
      </c>
      <c r="G17" s="13">
        <f>IF(Leche!$N$29=$R$15,'TAM Automático'!G24,IF(Leche!$N$29=$R$16,'TAM Automático'!G29,'TAM Automático'!G34))</f>
        <v>2.936896414869692E-2</v>
      </c>
      <c r="H17" s="13">
        <f>IF(Leche!$N$29=$R$15,'TAM Automático'!H24,IF(Leche!$N$29=$R$16,'TAM Automático'!H29,'TAM Automático'!H34))</f>
        <v>2.8239845261121856E-2</v>
      </c>
      <c r="I17" s="13">
        <f>IF(Leche!$N$29=$R$15,'TAM Automático'!I24,IF(Leche!$N$29=$R$16,'TAM Automático'!I29,'TAM Automático'!I34))</f>
        <v>3.9953751284686534E-2</v>
      </c>
      <c r="J17" s="13">
        <f>IF(Leche!$N$29=$R$15,'TAM Automático'!J24,IF(Leche!$N$29=$R$16,'TAM Automático'!J29,'TAM Automático'!J34))</f>
        <v>4.3056918547595677E-2</v>
      </c>
      <c r="K17" s="13">
        <f>IF(Leche!$N$29=$R$15,'TAM Automático'!K24,IF(Leche!$N$29=$R$16,'TAM Automático'!K29,'TAM Automático'!K34))</f>
        <v>5.7560244724684732E-2</v>
      </c>
      <c r="L17" s="13">
        <f>IF(Leche!$N$29=$R$15,'TAM Automático'!L24,IF(Leche!$N$29=$R$16,'TAM Automático'!L29,'TAM Automático'!L34))</f>
        <v>2.8431372549019607E-2</v>
      </c>
      <c r="M17" s="13">
        <f>IF(Leche!$N$29=$R$15,'TAM Automático'!M24,IF(Leche!$N$29=$R$16,'TAM Automático'!M29,'TAM Automático'!M34))</f>
        <v>3.7640246109301487E-2</v>
      </c>
      <c r="N17" s="13">
        <f>IF(Leche!$N$29=$R$15,'TAM Automático'!N24,IF(Leche!$N$29=$R$16,'TAM Automático'!N29,'TAM Automático'!N34))</f>
        <v>3.1423508564678092E-2</v>
      </c>
      <c r="O17" s="13">
        <f>IF(Leche!$N$29=$R$15,'TAM Automático'!O24,IF(Leche!$N$29=$R$16,'TAM Automático'!O29,'TAM Automático'!O34))</f>
        <v>6.1459066385174767E-2</v>
      </c>
      <c r="P17" s="13">
        <f>IF(Leche!$N$29=$R$15,'TAM Automático'!P24,IF(Leche!$N$29=$R$16,'TAM Automático'!P29,'TAM Automático'!P34))</f>
        <v>4.535714285714286E-2</v>
      </c>
      <c r="R17">
        <v>2</v>
      </c>
      <c r="S17" s="7" t="s">
        <v>72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82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44593</v>
      </c>
      <c r="E28" s="37">
        <f t="shared" ref="E28:P28" si="2">E5</f>
        <v>44621</v>
      </c>
      <c r="F28" s="37">
        <f t="shared" si="2"/>
        <v>44652</v>
      </c>
      <c r="G28" s="37">
        <f t="shared" si="2"/>
        <v>44682</v>
      </c>
      <c r="H28" s="37">
        <f t="shared" si="2"/>
        <v>44713</v>
      </c>
      <c r="I28" s="37">
        <f t="shared" si="2"/>
        <v>44743</v>
      </c>
      <c r="J28" s="37">
        <f t="shared" si="2"/>
        <v>44774</v>
      </c>
      <c r="K28" s="37">
        <f t="shared" si="2"/>
        <v>44805</v>
      </c>
      <c r="L28" s="37">
        <f t="shared" si="2"/>
        <v>44835</v>
      </c>
      <c r="M28" s="37">
        <f t="shared" si="2"/>
        <v>44866</v>
      </c>
      <c r="N28" s="37">
        <f t="shared" si="2"/>
        <v>44896</v>
      </c>
      <c r="O28" s="37">
        <f t="shared" si="2"/>
        <v>44927</v>
      </c>
      <c r="P28" s="37">
        <f t="shared" si="2"/>
        <v>44958</v>
      </c>
    </row>
    <row r="29" spans="2:19" ht="15.75" x14ac:dyDescent="0.25">
      <c r="C29" s="12" t="s">
        <v>75</v>
      </c>
      <c r="D29" s="13">
        <f>'TAM Automático'!D41</f>
        <v>0.96392905052913991</v>
      </c>
      <c r="E29" s="13">
        <f>'TAM Automático'!E41</f>
        <v>0.9625715543813298</v>
      </c>
      <c r="F29" s="13">
        <f>'TAM Automático'!F41</f>
        <v>0.96600566572237956</v>
      </c>
      <c r="G29" s="13">
        <f>'TAM Automático'!G41</f>
        <v>0.96402976846747523</v>
      </c>
      <c r="H29" s="13">
        <f>'TAM Automático'!H41</f>
        <v>0.96563076112720569</v>
      </c>
      <c r="I29" s="13">
        <f>'TAM Automático'!I41</f>
        <v>0.96491680639752353</v>
      </c>
      <c r="J29" s="13">
        <f>'TAM Automático'!J41</f>
        <v>0.96934140802422397</v>
      </c>
      <c r="K29" s="13">
        <f>'TAM Automático'!K41</f>
        <v>0.9685148018063221</v>
      </c>
      <c r="L29" s="13">
        <f>'TAM Automático'!L41</f>
        <v>0.97240440539537176</v>
      </c>
      <c r="M29" s="13">
        <f>'TAM Automático'!M41</f>
        <v>0.97463592233009699</v>
      </c>
      <c r="N29" s="13">
        <f>'TAM Automático'!N41</f>
        <v>0.97213622291021673</v>
      </c>
      <c r="O29" s="13">
        <f>'TAM Automático'!O41</f>
        <v>0.96104051786142408</v>
      </c>
      <c r="P29" s="13">
        <f>'TAM Automático'!P41</f>
        <v>0.9635666347075742</v>
      </c>
    </row>
    <row r="30" spans="2:19" ht="15.75" x14ac:dyDescent="0.25">
      <c r="C30" s="12" t="s">
        <v>76</v>
      </c>
      <c r="D30" s="13">
        <f>'TAM Automático'!D42</f>
        <v>3.6070949470860036E-2</v>
      </c>
      <c r="E30" s="13">
        <f>'TAM Automático'!E42</f>
        <v>3.7428445618670189E-2</v>
      </c>
      <c r="F30" s="13">
        <f>'TAM Automático'!F42</f>
        <v>3.3994334277620393E-2</v>
      </c>
      <c r="G30" s="13">
        <f>'TAM Automático'!G42</f>
        <v>3.5970231532524807E-2</v>
      </c>
      <c r="H30" s="13">
        <f>'TAM Automático'!H42</f>
        <v>3.4369238872794312E-2</v>
      </c>
      <c r="I30" s="13">
        <f>'TAM Automático'!I42</f>
        <v>3.5083193602476463E-2</v>
      </c>
      <c r="J30" s="13">
        <f>'TAM Automático'!J42</f>
        <v>3.0658591975775928E-2</v>
      </c>
      <c r="K30" s="13">
        <f>'TAM Automático'!K42</f>
        <v>3.1485198193677871E-2</v>
      </c>
      <c r="L30" s="13">
        <f>'TAM Automático'!L42</f>
        <v>2.759559460462814E-2</v>
      </c>
      <c r="M30" s="13">
        <f>'TAM Automático'!M42</f>
        <v>2.536407766990291E-2</v>
      </c>
      <c r="N30" s="13">
        <f>'TAM Automático'!N42</f>
        <v>2.7863777089783277E-2</v>
      </c>
      <c r="O30" s="13">
        <f>'TAM Automático'!O42</f>
        <v>3.8959482138575884E-2</v>
      </c>
      <c r="P30" s="13">
        <f>'TAM Automático'!P42</f>
        <v>3.643336529242569E-2</v>
      </c>
    </row>
    <row r="32" spans="2:19" ht="15.75" x14ac:dyDescent="0.25">
      <c r="B32" s="18"/>
      <c r="C32" s="19" t="s">
        <v>83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44593</v>
      </c>
      <c r="E33" s="37">
        <f t="shared" ref="E33:P33" si="3">E28</f>
        <v>44621</v>
      </c>
      <c r="F33" s="37">
        <f t="shared" si="3"/>
        <v>44652</v>
      </c>
      <c r="G33" s="37">
        <f t="shared" si="3"/>
        <v>44682</v>
      </c>
      <c r="H33" s="37">
        <f t="shared" si="3"/>
        <v>44713</v>
      </c>
      <c r="I33" s="37">
        <f t="shared" si="3"/>
        <v>44743</v>
      </c>
      <c r="J33" s="37">
        <f t="shared" si="3"/>
        <v>44774</v>
      </c>
      <c r="K33" s="37">
        <f t="shared" si="3"/>
        <v>44805</v>
      </c>
      <c r="L33" s="37">
        <f t="shared" si="3"/>
        <v>44835</v>
      </c>
      <c r="M33" s="37">
        <f t="shared" si="3"/>
        <v>44866</v>
      </c>
      <c r="N33" s="37">
        <f t="shared" si="3"/>
        <v>44896</v>
      </c>
      <c r="O33" s="37">
        <f t="shared" si="3"/>
        <v>44927</v>
      </c>
      <c r="P33" s="37">
        <f t="shared" si="3"/>
        <v>44958</v>
      </c>
    </row>
    <row r="34" spans="2:20" ht="15.75" x14ac:dyDescent="0.25">
      <c r="C34" s="12" t="s">
        <v>75</v>
      </c>
      <c r="D34" s="13">
        <f>IF(Derivados!$D$29=$R$34,'TAM Automático'!D46,'TAM Automático'!D51)</f>
        <v>0.97358603193553206</v>
      </c>
      <c r="E34" s="13">
        <f>IF(Derivados!$D$29=$R$34,'TAM Automático'!E46,'TAM Automático'!E51)</f>
        <v>0.97072237751949397</v>
      </c>
      <c r="F34" s="13">
        <f>IF(Derivados!$D$29=$R$34,'TAM Automático'!F46,'TAM Automático'!F51)</f>
        <v>0.97490429604423656</v>
      </c>
      <c r="G34" s="13">
        <f>IF(Derivados!$D$29=$R$34,'TAM Automático'!G46,'TAM Automático'!G51)</f>
        <v>0.9755895738518825</v>
      </c>
      <c r="H34" s="13">
        <f>IF(Derivados!$D$29=$R$34,'TAM Automático'!H46,'TAM Automático'!H51)</f>
        <v>0.9757862876694301</v>
      </c>
      <c r="I34" s="13">
        <f>IF(Derivados!$D$29=$R$34,'TAM Automático'!I46,'TAM Automático'!I51)</f>
        <v>0.97698771816418872</v>
      </c>
      <c r="J34" s="13">
        <f>IF(Derivados!$D$29=$R$34,'TAM Automático'!J46,'TAM Automático'!J51)</f>
        <v>0.9789407313997478</v>
      </c>
      <c r="K34" s="13">
        <f>IF(Derivados!$D$29=$R$34,'TAM Automático'!K46,'TAM Automático'!K51)</f>
        <v>0.97962776659959749</v>
      </c>
      <c r="L34" s="13">
        <f>IF(Derivados!$D$29=$R$34,'TAM Automático'!L46,'TAM Automático'!L51)</f>
        <v>0.98398709036742793</v>
      </c>
      <c r="M34" s="13">
        <f>IF(Derivados!$D$29=$R$34,'TAM Automático'!M46,'TAM Automático'!M51)</f>
        <v>0.98673320350535532</v>
      </c>
      <c r="N34" s="13">
        <f>IF(Derivados!$D$29=$R$34,'TAM Automático'!N46,'TAM Automático'!N51)</f>
        <v>0.98139756737419503</v>
      </c>
      <c r="O34" s="13">
        <f>IF(Derivados!$D$29=$R$34,'TAM Automático'!O46,'TAM Automático'!O51)</f>
        <v>0.97155598409063515</v>
      </c>
      <c r="P34" s="13">
        <f>IF(Derivados!$D$29=$R$34,'TAM Automático'!P46,'TAM Automático'!P51)</f>
        <v>0.97798098905065578</v>
      </c>
      <c r="R34">
        <v>1</v>
      </c>
      <c r="S34" s="19" t="s">
        <v>84</v>
      </c>
    </row>
    <row r="35" spans="2:20" ht="15.75" x14ac:dyDescent="0.25">
      <c r="C35" s="12" t="s">
        <v>76</v>
      </c>
      <c r="D35" s="13">
        <f>IF(Derivados!$D$29=$R$34,'TAM Automático'!D47,'TAM Automático'!D52)</f>
        <v>2.6413968064467993E-2</v>
      </c>
      <c r="E35" s="13">
        <f>IF(Derivados!$D$29=$R$34,'TAM Automático'!E47,'TAM Automático'!E52)</f>
        <v>2.9277622480506107E-2</v>
      </c>
      <c r="F35" s="13">
        <f>IF(Derivados!$D$29=$R$34,'TAM Automático'!F47,'TAM Automático'!F52)</f>
        <v>2.5095703955763504E-2</v>
      </c>
      <c r="G35" s="13">
        <f>IF(Derivados!$D$29=$R$34,'TAM Automático'!G47,'TAM Automático'!G52)</f>
        <v>2.4410426148117503E-2</v>
      </c>
      <c r="H35" s="13">
        <f>IF(Derivados!$D$29=$R$34,'TAM Automático'!H47,'TAM Automático'!H52)</f>
        <v>2.4213712330569809E-2</v>
      </c>
      <c r="I35" s="13">
        <f>IF(Derivados!$D$29=$R$34,'TAM Automático'!I47,'TAM Automático'!I52)</f>
        <v>2.3012281835811249E-2</v>
      </c>
      <c r="J35" s="13">
        <f>IF(Derivados!$D$29=$R$34,'TAM Automático'!J47,'TAM Automático'!J52)</f>
        <v>2.1059268600252208E-2</v>
      </c>
      <c r="K35" s="13">
        <f>IF(Derivados!$D$29=$R$34,'TAM Automático'!K47,'TAM Automático'!K52)</f>
        <v>2.0372233400402413E-2</v>
      </c>
      <c r="L35" s="13">
        <f>IF(Derivados!$D$29=$R$34,'TAM Automático'!L47,'TAM Automático'!L52)</f>
        <v>1.6012909632571997E-2</v>
      </c>
      <c r="M35" s="13">
        <f>IF(Derivados!$D$29=$R$34,'TAM Automático'!M47,'TAM Automático'!M52)</f>
        <v>1.3266796494644597E-2</v>
      </c>
      <c r="N35" s="13">
        <f>IF(Derivados!$D$29=$R$34,'TAM Automático'!N47,'TAM Automático'!N52)</f>
        <v>1.8602432625804913E-2</v>
      </c>
      <c r="O35" s="13">
        <f>IF(Derivados!$D$29=$R$34,'TAM Automático'!O47,'TAM Automático'!O52)</f>
        <v>2.844401590936483E-2</v>
      </c>
      <c r="P35" s="13">
        <f>IF(Derivados!$D$29=$R$34,'TAM Automático'!P47,'TAM Automático'!P52)</f>
        <v>2.2019010949344244E-2</v>
      </c>
      <c r="R35">
        <v>2</v>
      </c>
      <c r="S35" s="19" t="s">
        <v>85</v>
      </c>
    </row>
    <row r="37" spans="2:20" ht="15.75" x14ac:dyDescent="0.25">
      <c r="B37" s="18"/>
      <c r="C37" s="19" t="s">
        <v>86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44593</v>
      </c>
      <c r="E38" s="37">
        <f t="shared" ref="E38:P38" si="4">E33</f>
        <v>44621</v>
      </c>
      <c r="F38" s="37">
        <f t="shared" si="4"/>
        <v>44652</v>
      </c>
      <c r="G38" s="37">
        <f t="shared" si="4"/>
        <v>44682</v>
      </c>
      <c r="H38" s="37">
        <f t="shared" si="4"/>
        <v>44713</v>
      </c>
      <c r="I38" s="37">
        <f t="shared" si="4"/>
        <v>44743</v>
      </c>
      <c r="J38" s="37">
        <f t="shared" si="4"/>
        <v>44774</v>
      </c>
      <c r="K38" s="37">
        <f t="shared" si="4"/>
        <v>44805</v>
      </c>
      <c r="L38" s="37">
        <f t="shared" si="4"/>
        <v>44835</v>
      </c>
      <c r="M38" s="37">
        <f t="shared" si="4"/>
        <v>44866</v>
      </c>
      <c r="N38" s="37">
        <f t="shared" si="4"/>
        <v>44896</v>
      </c>
      <c r="O38" s="37">
        <f t="shared" si="4"/>
        <v>44927</v>
      </c>
      <c r="P38" s="37">
        <f t="shared" si="4"/>
        <v>44958</v>
      </c>
      <c r="R38">
        <v>1</v>
      </c>
      <c r="S38" s="19" t="s">
        <v>62</v>
      </c>
    </row>
    <row r="39" spans="2:20" ht="15.75" x14ac:dyDescent="0.25">
      <c r="C39" s="12" t="s">
        <v>75</v>
      </c>
      <c r="D39" s="13">
        <f>IF(Derivados!$N$29=$R$38,'TAM Automático'!D56,IF(Derivados!$N$29=$R$39,'TAM Automático'!D61,'TAM Automático'!D66))</f>
        <v>0.98159964386407483</v>
      </c>
      <c r="E39" s="13">
        <f>IF(Derivados!$N$29=$R$38,'TAM Automático'!E56,IF(Derivados!$N$29=$R$39,'TAM Automático'!E61,'TAM Automático'!E66))</f>
        <v>0.98206146154977214</v>
      </c>
      <c r="F39" s="13">
        <f>IF(Derivados!$N$29=$R$38,'TAM Automático'!F56,IF(Derivados!$N$29=$R$39,'TAM Automático'!F61,'TAM Automático'!F66))</f>
        <v>0.98212023088835709</v>
      </c>
      <c r="G39" s="13">
        <f>IF(Derivados!$N$29=$R$38,'TAM Automático'!G56,IF(Derivados!$N$29=$R$39,'TAM Automático'!G61,'TAM Automático'!G66))</f>
        <v>0.98183319570602812</v>
      </c>
      <c r="H39" s="13">
        <f>IF(Derivados!$N$29=$R$38,'TAM Automático'!H56,IF(Derivados!$N$29=$R$39,'TAM Automático'!H61,'TAM Automático'!H66))</f>
        <v>0.98307974816369348</v>
      </c>
      <c r="I39" s="13">
        <f>IF(Derivados!$N$29=$R$38,'TAM Automático'!I56,IF(Derivados!$N$29=$R$39,'TAM Automático'!I61,'TAM Automático'!I66))</f>
        <v>0.9836630504148054</v>
      </c>
      <c r="J39" s="13">
        <f>IF(Derivados!$N$29=$R$38,'TAM Automático'!J56,IF(Derivados!$N$29=$R$39,'TAM Automático'!J61,'TAM Automático'!J66))</f>
        <v>0.98432798395185561</v>
      </c>
      <c r="K39" s="13">
        <f>IF(Derivados!$N$29=$R$38,'TAM Automático'!K56,IF(Derivados!$N$29=$R$39,'TAM Automático'!K61,'TAM Automático'!K66))</f>
        <v>0.98461538461538456</v>
      </c>
      <c r="L39" s="13">
        <f>IF(Derivados!$N$29=$R$38,'TAM Automático'!L56,IF(Derivados!$N$29=$R$39,'TAM Automático'!L61,'TAM Automático'!L66))</f>
        <v>0.9859657761910624</v>
      </c>
      <c r="M39" s="13">
        <f>IF(Derivados!$N$29=$R$38,'TAM Automático'!M56,IF(Derivados!$N$29=$R$39,'TAM Automático'!M61,'TAM Automático'!M66))</f>
        <v>0.98609599806553005</v>
      </c>
      <c r="N39" s="13">
        <f>IF(Derivados!$N$29=$R$38,'TAM Automático'!N56,IF(Derivados!$N$29=$R$39,'TAM Automático'!N61,'TAM Automático'!N66))</f>
        <v>0.98610781287105198</v>
      </c>
      <c r="O39" s="13">
        <f>IF(Derivados!$N$29=$R$38,'TAM Automático'!O56,IF(Derivados!$N$29=$R$39,'TAM Automático'!O61,'TAM Automático'!O66))</f>
        <v>0.98188319427890347</v>
      </c>
      <c r="P39" s="13">
        <f>IF(Derivados!$N$29=$R$38,'TAM Automático'!P56,IF(Derivados!$N$29=$R$39,'TAM Automático'!P61,'TAM Automático'!P66))</f>
        <v>0.97841383422778772</v>
      </c>
      <c r="R39">
        <v>2</v>
      </c>
      <c r="S39" s="7" t="s">
        <v>67</v>
      </c>
    </row>
    <row r="40" spans="2:20" ht="15.75" x14ac:dyDescent="0.25">
      <c r="C40" s="12" t="s">
        <v>76</v>
      </c>
      <c r="D40" s="13">
        <f>IF(Derivados!$N$29=$R$38,'TAM Automático'!D57,IF(Derivados!$N$29=$R$39,'TAM Automático'!D62,'TAM Automático'!D67))</f>
        <v>1.8400356135925212E-2</v>
      </c>
      <c r="E40" s="13">
        <f>IF(Derivados!$N$29=$R$38,'TAM Automático'!E57,IF(Derivados!$N$29=$R$39,'TAM Automático'!E62,'TAM Automático'!E67))</f>
        <v>1.7938538450227907E-2</v>
      </c>
      <c r="F40" s="13">
        <f>IF(Derivados!$N$29=$R$38,'TAM Automático'!F57,IF(Derivados!$N$29=$R$39,'TAM Automático'!F62,'TAM Automático'!F67))</f>
        <v>1.7879769111642969E-2</v>
      </c>
      <c r="G40" s="13">
        <f>IF(Derivados!$N$29=$R$38,'TAM Automático'!G57,IF(Derivados!$N$29=$R$39,'TAM Automático'!G62,'TAM Automático'!G67))</f>
        <v>1.8166804293971925E-2</v>
      </c>
      <c r="H40" s="13">
        <f>IF(Derivados!$N$29=$R$38,'TAM Automático'!H57,IF(Derivados!$N$29=$R$39,'TAM Automático'!H62,'TAM Automático'!H67))</f>
        <v>1.69202518363064E-2</v>
      </c>
      <c r="I40" s="13">
        <f>IF(Derivados!$N$29=$R$38,'TAM Automático'!I57,IF(Derivados!$N$29=$R$39,'TAM Automático'!I62,'TAM Automático'!I67))</f>
        <v>1.6336949585194643E-2</v>
      </c>
      <c r="J40" s="13">
        <f>IF(Derivados!$N$29=$R$38,'TAM Automático'!J57,IF(Derivados!$N$29=$R$39,'TAM Automático'!J62,'TAM Automático'!J67))</f>
        <v>1.5672016048144433E-2</v>
      </c>
      <c r="K40" s="13">
        <f>IF(Derivados!$N$29=$R$38,'TAM Automático'!K57,IF(Derivados!$N$29=$R$39,'TAM Automático'!K62,'TAM Automático'!K67))</f>
        <v>1.5384615384615384E-2</v>
      </c>
      <c r="L40" s="13">
        <f>IF(Derivados!$N$29=$R$38,'TAM Automático'!L57,IF(Derivados!$N$29=$R$39,'TAM Automático'!L62,'TAM Automático'!L67))</f>
        <v>1.4034223808937582E-2</v>
      </c>
      <c r="M40" s="13">
        <f>IF(Derivados!$N$29=$R$38,'TAM Automático'!M57,IF(Derivados!$N$29=$R$39,'TAM Automático'!M62,'TAM Automático'!M67))</f>
        <v>1.3904001934469832E-2</v>
      </c>
      <c r="N40" s="13">
        <f>IF(Derivados!$N$29=$R$38,'TAM Automático'!N57,IF(Derivados!$N$29=$R$39,'TAM Automático'!N62,'TAM Automático'!N67))</f>
        <v>1.3892187128947993E-2</v>
      </c>
      <c r="O40" s="13">
        <f>IF(Derivados!$N$29=$R$38,'TAM Automático'!O57,IF(Derivados!$N$29=$R$39,'TAM Automático'!O62,'TAM Automático'!O67))</f>
        <v>1.8116805721096547E-2</v>
      </c>
      <c r="P40" s="13">
        <f>IF(Derivados!$N$29=$R$38,'TAM Automático'!P57,IF(Derivados!$N$29=$R$39,'TAM Automático'!P62,'TAM Automático'!P67))</f>
        <v>2.1586165772212281E-2</v>
      </c>
      <c r="R40">
        <v>2</v>
      </c>
      <c r="S40" s="7" t="s">
        <v>72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6" ma:contentTypeDescription="Crear nuevo documento." ma:contentTypeScope="" ma:versionID="8b93ce08bf65b93229c27bd734bb7dbc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991f5bf41e531dd9177388cda46f8766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A088F-26C9-48A7-A7B4-31A51C7ADCF4}">
  <ds:schemaRefs>
    <ds:schemaRef ds:uri="http://schemas.openxmlformats.org/package/2006/metadata/core-properties"/>
    <ds:schemaRef ds:uri="http://purl.org/dc/terms/"/>
    <ds:schemaRef ds:uri="724c4985-e433-4d2c-9697-e180992b402a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8be3414b-2ef9-485f-84d6-269f1d6f70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579C28-1657-4288-AA0F-871A3B8F46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Juan Carlos</cp:lastModifiedBy>
  <cp:revision/>
  <dcterms:created xsi:type="dcterms:W3CDTF">2018-06-15T07:55:04Z</dcterms:created>
  <dcterms:modified xsi:type="dcterms:W3CDTF">2023-07-03T12:13:22Z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